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omments4.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rio-arq-01\_cargabarramento\!PAR 2024-2028\Arquivos Site SCPCB\"/>
    </mc:Choice>
  </mc:AlternateContent>
  <xr:revisionPtr revIDLastSave="0" documentId="13_ncr:1_{7B67F9A2-D439-41A0-ABF4-7EF08A2E562F}" xr6:coauthVersionLast="47" xr6:coauthVersionMax="47" xr10:uidLastSave="{00000000-0000-0000-0000-000000000000}"/>
  <bookViews>
    <workbookView xWindow="-120" yWindow="-120" windowWidth="29040" windowHeight="15840" tabRatio="658" activeTab="2" xr2:uid="{62B18288-9633-42BA-883D-1ABAE571CFD4}"/>
  </bookViews>
  <sheets>
    <sheet name="Graf_PotInstPrevista" sheetId="5" r:id="rId1"/>
    <sheet name="Curva Tipica" sheetId="13" r:id="rId2"/>
    <sheet name="Potencia Instalada Prevista" sheetId="1" r:id="rId3"/>
    <sheet name="PotInst_Barra" sheetId="9" r:id="rId4"/>
    <sheet name="HorariosCC" sheetId="10" r:id="rId5"/>
    <sheet name="CB" sheetId="14" r:id="rId6"/>
    <sheet name="CB-RefFP" sheetId="15" r:id="rId7"/>
    <sheet name="Fatores Sazonais" sheetId="7" r:id="rId8"/>
    <sheet name="FatorHorario" sheetId="12" r:id="rId9"/>
    <sheet name="Dados Cadastrais" sheetId="8" state="hidden" r:id="rId10"/>
  </sheets>
  <definedNames>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 i="15" l="1"/>
  <c r="AZ5" i="15" s="1"/>
  <c r="BX5" i="15" s="1"/>
  <c r="CV5" i="15" s="1"/>
  <c r="DT5" i="15" s="1"/>
  <c r="ER5" i="15" s="1"/>
  <c r="FP5" i="15" s="1"/>
  <c r="GN5" i="15" s="1"/>
  <c r="HL5" i="15" s="1"/>
  <c r="AA5" i="15"/>
  <c r="AY5" i="15" s="1"/>
  <c r="BW5" i="15" s="1"/>
  <c r="CU5" i="15" s="1"/>
  <c r="DS5" i="15" s="1"/>
  <c r="EQ5" i="15" s="1"/>
  <c r="FO5" i="15" s="1"/>
  <c r="GM5" i="15" s="1"/>
  <c r="HK5" i="15" s="1"/>
  <c r="Z5" i="15"/>
  <c r="AX5" i="15" s="1"/>
  <c r="BV5" i="15" s="1"/>
  <c r="CT5" i="15" s="1"/>
  <c r="DR5" i="15" s="1"/>
  <c r="EP5" i="15" s="1"/>
  <c r="FN5" i="15" s="1"/>
  <c r="GL5" i="15" s="1"/>
  <c r="HJ5" i="15" s="1"/>
  <c r="Y5" i="15"/>
  <c r="AW5" i="15" s="1"/>
  <c r="BU5" i="15" s="1"/>
  <c r="CS5" i="15" s="1"/>
  <c r="DQ5" i="15" s="1"/>
  <c r="EO5" i="15" s="1"/>
  <c r="FM5" i="15" s="1"/>
  <c r="GK5" i="15" s="1"/>
  <c r="HI5" i="15" s="1"/>
  <c r="X5" i="15"/>
  <c r="AV5" i="15" s="1"/>
  <c r="BT5" i="15" s="1"/>
  <c r="CR5" i="15" s="1"/>
  <c r="DP5" i="15" s="1"/>
  <c r="EN5" i="15" s="1"/>
  <c r="FL5" i="15" s="1"/>
  <c r="GJ5" i="15" s="1"/>
  <c r="HH5" i="15" s="1"/>
  <c r="W5" i="15"/>
  <c r="AU5" i="15" s="1"/>
  <c r="BS5" i="15" s="1"/>
  <c r="CQ5" i="15" s="1"/>
  <c r="DO5" i="15" s="1"/>
  <c r="EM5" i="15" s="1"/>
  <c r="FK5" i="15" s="1"/>
  <c r="GI5" i="15" s="1"/>
  <c r="HG5" i="15" s="1"/>
  <c r="V5" i="15"/>
  <c r="AT5" i="15" s="1"/>
  <c r="BR5" i="15" s="1"/>
  <c r="CP5" i="15" s="1"/>
  <c r="DN5" i="15" s="1"/>
  <c r="EL5" i="15" s="1"/>
  <c r="FJ5" i="15" s="1"/>
  <c r="GH5" i="15" s="1"/>
  <c r="HF5" i="15" s="1"/>
  <c r="U5" i="15"/>
  <c r="AS5" i="15" s="1"/>
  <c r="BQ5" i="15" s="1"/>
  <c r="CO5" i="15" s="1"/>
  <c r="DM5" i="15" s="1"/>
  <c r="EK5" i="15" s="1"/>
  <c r="FI5" i="15" s="1"/>
  <c r="GG5" i="15" s="1"/>
  <c r="HE5" i="15" s="1"/>
  <c r="T5" i="15"/>
  <c r="AR5" i="15" s="1"/>
  <c r="BP5" i="15" s="1"/>
  <c r="CN5" i="15" s="1"/>
  <c r="DL5" i="15" s="1"/>
  <c r="EJ5" i="15" s="1"/>
  <c r="FH5" i="15" s="1"/>
  <c r="GF5" i="15" s="1"/>
  <c r="HD5" i="15" s="1"/>
  <c r="S5" i="15"/>
  <c r="AQ5" i="15" s="1"/>
  <c r="BO5" i="15" s="1"/>
  <c r="CM5" i="15" s="1"/>
  <c r="DK5" i="15" s="1"/>
  <c r="EI5" i="15" s="1"/>
  <c r="FG5" i="15" s="1"/>
  <c r="GE5" i="15" s="1"/>
  <c r="HC5" i="15" s="1"/>
  <c r="R5" i="15"/>
  <c r="AP5" i="15" s="1"/>
  <c r="BN5" i="15" s="1"/>
  <c r="CL5" i="15" s="1"/>
  <c r="DJ5" i="15" s="1"/>
  <c r="EH5" i="15" s="1"/>
  <c r="FF5" i="15" s="1"/>
  <c r="GD5" i="15" s="1"/>
  <c r="HB5" i="15" s="1"/>
  <c r="Q5" i="15"/>
  <c r="AO5" i="15" s="1"/>
  <c r="BM5" i="15" s="1"/>
  <c r="CK5" i="15" s="1"/>
  <c r="DI5" i="15" s="1"/>
  <c r="EG5" i="15" s="1"/>
  <c r="FE5" i="15" s="1"/>
  <c r="GC5" i="15" s="1"/>
  <c r="HA5" i="15" s="1"/>
  <c r="P5" i="15"/>
  <c r="AN5" i="15" s="1"/>
  <c r="BL5" i="15" s="1"/>
  <c r="CJ5" i="15" s="1"/>
  <c r="DH5" i="15" s="1"/>
  <c r="EF5" i="15" s="1"/>
  <c r="FD5" i="15" s="1"/>
  <c r="GB5" i="15" s="1"/>
  <c r="GZ5" i="15" s="1"/>
  <c r="O5" i="15"/>
  <c r="AM5" i="15" s="1"/>
  <c r="BK5" i="15" s="1"/>
  <c r="CI5" i="15" s="1"/>
  <c r="DG5" i="15" s="1"/>
  <c r="EE5" i="15" s="1"/>
  <c r="FC5" i="15" s="1"/>
  <c r="GA5" i="15" s="1"/>
  <c r="GY5" i="15" s="1"/>
  <c r="N5" i="15"/>
  <c r="AL5" i="15" s="1"/>
  <c r="BJ5" i="15" s="1"/>
  <c r="CH5" i="15" s="1"/>
  <c r="DF5" i="15" s="1"/>
  <c r="ED5" i="15" s="1"/>
  <c r="FB5" i="15" s="1"/>
  <c r="FZ5" i="15" s="1"/>
  <c r="GX5" i="15" s="1"/>
  <c r="M5" i="15"/>
  <c r="AK5" i="15" s="1"/>
  <c r="BI5" i="15" s="1"/>
  <c r="CG5" i="15" s="1"/>
  <c r="DE5" i="15" s="1"/>
  <c r="EC5" i="15" s="1"/>
  <c r="FA5" i="15" s="1"/>
  <c r="FY5" i="15" s="1"/>
  <c r="GW5" i="15" s="1"/>
  <c r="L5" i="15"/>
  <c r="AJ5" i="15" s="1"/>
  <c r="BH5" i="15" s="1"/>
  <c r="CF5" i="15" s="1"/>
  <c r="DD5" i="15" s="1"/>
  <c r="EB5" i="15" s="1"/>
  <c r="EZ5" i="15" s="1"/>
  <c r="FX5" i="15" s="1"/>
  <c r="GV5" i="15" s="1"/>
  <c r="K5" i="15"/>
  <c r="AI5" i="15" s="1"/>
  <c r="BG5" i="15" s="1"/>
  <c r="CE5" i="15" s="1"/>
  <c r="DC5" i="15" s="1"/>
  <c r="EA5" i="15" s="1"/>
  <c r="EY5" i="15" s="1"/>
  <c r="FW5" i="15" s="1"/>
  <c r="GU5" i="15" s="1"/>
  <c r="J5" i="15"/>
  <c r="AH5" i="15" s="1"/>
  <c r="BF5" i="15" s="1"/>
  <c r="CD5" i="15" s="1"/>
  <c r="DB5" i="15" s="1"/>
  <c r="DZ5" i="15" s="1"/>
  <c r="EX5" i="15" s="1"/>
  <c r="FV5" i="15" s="1"/>
  <c r="GT5" i="15" s="1"/>
  <c r="I5" i="15"/>
  <c r="AG5" i="15" s="1"/>
  <c r="BE5" i="15" s="1"/>
  <c r="CC5" i="15" s="1"/>
  <c r="DA5" i="15" s="1"/>
  <c r="DY5" i="15" s="1"/>
  <c r="EW5" i="15" s="1"/>
  <c r="FU5" i="15" s="1"/>
  <c r="GS5" i="15" s="1"/>
  <c r="H5" i="15"/>
  <c r="AF5" i="15" s="1"/>
  <c r="BD5" i="15" s="1"/>
  <c r="CB5" i="15" s="1"/>
  <c r="CZ5" i="15" s="1"/>
  <c r="DX5" i="15" s="1"/>
  <c r="EV5" i="15" s="1"/>
  <c r="FT5" i="15" s="1"/>
  <c r="GR5" i="15" s="1"/>
  <c r="G5" i="15"/>
  <c r="AE5" i="15" s="1"/>
  <c r="BC5" i="15" s="1"/>
  <c r="CA5" i="15" s="1"/>
  <c r="CY5" i="15" s="1"/>
  <c r="DW5" i="15" s="1"/>
  <c r="EU5" i="15" s="1"/>
  <c r="FS5" i="15" s="1"/>
  <c r="GQ5" i="15" s="1"/>
  <c r="F5" i="15"/>
  <c r="AD5" i="15" s="1"/>
  <c r="BB5" i="15" s="1"/>
  <c r="BZ5" i="15" s="1"/>
  <c r="CX5" i="15" s="1"/>
  <c r="DV5" i="15" s="1"/>
  <c r="ET5" i="15" s="1"/>
  <c r="FR5" i="15" s="1"/>
  <c r="GP5" i="15" s="1"/>
  <c r="HN5" i="15" s="1"/>
  <c r="E5" i="15"/>
  <c r="AC5" i="15" s="1"/>
  <c r="BA5" i="15" s="1"/>
  <c r="BY5" i="15" s="1"/>
  <c r="CW5" i="15" s="1"/>
  <c r="DU5" i="15" s="1"/>
  <c r="ES5" i="15" s="1"/>
  <c r="FQ5" i="15" s="1"/>
  <c r="GO5" i="15" s="1"/>
  <c r="HM5" i="15" s="1"/>
  <c r="P5" i="14"/>
  <c r="O5" i="14"/>
  <c r="N5" i="14"/>
  <c r="M5" i="14"/>
  <c r="K5" i="14"/>
  <c r="L5" i="14"/>
  <c r="J5" i="14"/>
  <c r="I5" i="14"/>
  <c r="D3" i="12"/>
  <c r="D3105" i="12" l="1"/>
  <c r="D7065" i="12"/>
  <c r="D7054" i="12"/>
  <c r="D6638" i="12"/>
  <c r="D1796" i="12"/>
  <c r="D2038" i="12"/>
  <c r="D6950" i="12"/>
  <c r="D6742" i="12"/>
  <c r="D7158" i="12"/>
  <c r="D3113" i="12"/>
  <c r="D3106" i="12"/>
  <c r="D3114" i="12"/>
  <c r="D3730" i="12"/>
  <c r="D3099" i="12"/>
  <c r="D3107" i="12"/>
  <c r="D3115" i="12"/>
  <c r="D4347" i="12"/>
  <c r="D1532" i="12"/>
  <c r="D2477" i="12"/>
  <c r="D1580" i="12"/>
  <c r="D1844" i="12"/>
  <c r="D1058" i="12"/>
  <c r="D4355" i="12"/>
  <c r="D4363" i="12"/>
  <c r="D4973" i="12"/>
  <c r="D6226" i="12"/>
  <c r="D4348" i="12"/>
  <c r="D7117" i="12"/>
  <c r="D4357" i="12"/>
  <c r="D4365" i="12"/>
  <c r="D482" i="12"/>
  <c r="D6224" i="12"/>
  <c r="D6232" i="12"/>
  <c r="D6240" i="12"/>
  <c r="E7112" i="12"/>
  <c r="D7470" i="12"/>
  <c r="D7654" i="12"/>
  <c r="D7774" i="12"/>
  <c r="D7718" i="12"/>
  <c r="D7710" i="12"/>
  <c r="D3738" i="12"/>
  <c r="D2494" i="12"/>
  <c r="D3746" i="12"/>
  <c r="D4974" i="12"/>
  <c r="D6848" i="12"/>
  <c r="E7766" i="12"/>
  <c r="D7478" i="12"/>
  <c r="D7646" i="12"/>
  <c r="D218" i="12"/>
  <c r="D386" i="12"/>
  <c r="D962" i="12"/>
  <c r="D1244" i="12"/>
  <c r="D2476" i="12"/>
  <c r="D6218" i="12"/>
  <c r="D6865" i="12"/>
  <c r="D6857" i="12"/>
  <c r="E7588" i="12"/>
  <c r="E7596" i="12"/>
  <c r="E7532" i="12"/>
  <c r="D7590" i="12"/>
  <c r="D746" i="12"/>
  <c r="D2485" i="12"/>
  <c r="D3733" i="12"/>
  <c r="D4981" i="12"/>
  <c r="D4989" i="12"/>
  <c r="D6845" i="12"/>
  <c r="D6853" i="12"/>
  <c r="E7277" i="12"/>
  <c r="E7285" i="12"/>
  <c r="E7245" i="12"/>
  <c r="E7493" i="12"/>
  <c r="E7605" i="12"/>
  <c r="D4990" i="12"/>
  <c r="D7582" i="12"/>
  <c r="D2493" i="12"/>
  <c r="D3725" i="12"/>
  <c r="D3741" i="12"/>
  <c r="D674" i="12"/>
  <c r="D2478" i="12"/>
  <c r="D4356" i="12"/>
  <c r="D4364" i="12"/>
  <c r="D7518" i="12"/>
  <c r="D6861" i="12"/>
  <c r="D5598" i="12"/>
  <c r="D5606" i="12"/>
  <c r="D5614" i="12"/>
  <c r="D6220" i="12"/>
  <c r="D6228" i="12"/>
  <c r="D6236" i="12"/>
  <c r="D6846" i="12"/>
  <c r="D6854" i="12"/>
  <c r="D6862" i="12"/>
  <c r="E7638" i="12"/>
  <c r="E7622" i="12"/>
  <c r="E7630" i="12"/>
  <c r="D6864" i="12"/>
  <c r="D4982" i="12"/>
  <c r="D3722" i="12"/>
  <c r="D7766" i="12"/>
  <c r="D7702" i="12"/>
  <c r="D7638" i="12"/>
  <c r="D7574" i="12"/>
  <c r="D7510" i="12"/>
  <c r="D1340" i="12"/>
  <c r="D3727" i="12"/>
  <c r="D3735" i="12"/>
  <c r="D5596" i="12"/>
  <c r="D5604" i="12"/>
  <c r="D5612" i="12"/>
  <c r="D5599" i="12"/>
  <c r="D5607" i="12"/>
  <c r="D6221" i="12"/>
  <c r="E7197" i="12"/>
  <c r="D6847" i="12"/>
  <c r="D6855" i="12"/>
  <c r="E7559" i="12"/>
  <c r="D6856" i="12"/>
  <c r="D3116" i="12"/>
  <c r="D7758" i="12"/>
  <c r="D7694" i="12"/>
  <c r="D7630" i="12"/>
  <c r="D7566" i="12"/>
  <c r="D7502" i="12"/>
  <c r="D3726" i="12"/>
  <c r="D3742" i="12"/>
  <c r="D7106" i="12"/>
  <c r="D7477" i="12"/>
  <c r="D7485" i="12"/>
  <c r="E7472" i="12"/>
  <c r="E7408" i="12"/>
  <c r="E7344" i="12"/>
  <c r="E7496" i="12"/>
  <c r="E7528" i="12"/>
  <c r="E7512" i="12"/>
  <c r="D4368" i="12"/>
  <c r="D3108" i="12"/>
  <c r="D7750" i="12"/>
  <c r="D7686" i="12"/>
  <c r="D7622" i="12"/>
  <c r="D7558" i="12"/>
  <c r="D7494" i="12"/>
  <c r="E7501" i="12"/>
  <c r="D3734" i="12"/>
  <c r="D3729" i="12"/>
  <c r="D3737" i="12"/>
  <c r="D3721" i="12"/>
  <c r="D4351" i="12"/>
  <c r="D4359" i="12"/>
  <c r="D4367" i="12"/>
  <c r="E7529" i="12"/>
  <c r="E7513" i="12"/>
  <c r="D6242" i="12"/>
  <c r="D4360" i="12"/>
  <c r="D3100" i="12"/>
  <c r="D866" i="12"/>
  <c r="D7742" i="12"/>
  <c r="D7678" i="12"/>
  <c r="D7614" i="12"/>
  <c r="D7550" i="12"/>
  <c r="E7774" i="12"/>
  <c r="D5602" i="12"/>
  <c r="D5610" i="12"/>
  <c r="D5594" i="12"/>
  <c r="E7168" i="12"/>
  <c r="E7200" i="12"/>
  <c r="E7594" i="12"/>
  <c r="E7602" i="12"/>
  <c r="E7514" i="12"/>
  <c r="D6234" i="12"/>
  <c r="D4352" i="12"/>
  <c r="D7734" i="12"/>
  <c r="D7670" i="12"/>
  <c r="D7606" i="12"/>
  <c r="D7542" i="12"/>
  <c r="D6597" i="12"/>
  <c r="D6805" i="12"/>
  <c r="D2475" i="12"/>
  <c r="D2483" i="12"/>
  <c r="D2491" i="12"/>
  <c r="D3097" i="12"/>
  <c r="D4971" i="12"/>
  <c r="D4979" i="12"/>
  <c r="D4987" i="12"/>
  <c r="D5595" i="12"/>
  <c r="D5603" i="12"/>
  <c r="D5611" i="12"/>
  <c r="D6225" i="12"/>
  <c r="D6233" i="12"/>
  <c r="D6217" i="12"/>
  <c r="D7467" i="12"/>
  <c r="D7475" i="12"/>
  <c r="D7483" i="12"/>
  <c r="E7635" i="12"/>
  <c r="E7619" i="12"/>
  <c r="E7555" i="12"/>
  <c r="D7486" i="12"/>
  <c r="D2486" i="12"/>
  <c r="D7726" i="12"/>
  <c r="D7662" i="12"/>
  <c r="D7598" i="12"/>
  <c r="D7534" i="12"/>
  <c r="E7758" i="12"/>
  <c r="D2484" i="12"/>
  <c r="D2492" i="12"/>
  <c r="D3098" i="12"/>
  <c r="D4972" i="12"/>
  <c r="D4980" i="12"/>
  <c r="D4988" i="12"/>
  <c r="D6844" i="12"/>
  <c r="D6852" i="12"/>
  <c r="D6860" i="12"/>
  <c r="E7396" i="12"/>
  <c r="E7332" i="12"/>
  <c r="E7460" i="12"/>
  <c r="D290" i="12"/>
  <c r="D7526" i="12"/>
  <c r="E7750" i="12"/>
  <c r="E1175" i="12"/>
  <c r="E1199" i="12"/>
  <c r="E1223" i="12"/>
  <c r="E1247" i="12"/>
  <c r="E1271" i="12"/>
  <c r="E1295" i="12"/>
  <c r="E1319" i="12"/>
  <c r="E1343" i="12"/>
  <c r="E1367" i="12"/>
  <c r="E1391" i="12"/>
  <c r="E1415" i="12"/>
  <c r="E1439" i="12"/>
  <c r="D7118" i="12"/>
  <c r="E1741" i="12"/>
  <c r="E1765" i="12"/>
  <c r="E1789" i="12"/>
  <c r="E1813" i="12"/>
  <c r="E1837" i="12"/>
  <c r="E1861" i="12"/>
  <c r="E1885" i="12"/>
  <c r="E1909" i="12"/>
  <c r="E1933" i="12"/>
  <c r="E1957" i="12"/>
  <c r="E1981" i="12"/>
  <c r="E2005" i="12"/>
  <c r="E2037" i="12"/>
  <c r="E2061" i="12"/>
  <c r="E2085" i="12"/>
  <c r="E2109" i="12"/>
  <c r="E2133" i="12"/>
  <c r="E2157" i="12"/>
  <c r="E2181" i="12"/>
  <c r="E2205" i="12"/>
  <c r="E2253" i="12"/>
  <c r="E2277" i="12"/>
  <c r="E2301" i="12"/>
  <c r="E2229" i="12"/>
  <c r="D6756" i="12"/>
  <c r="E2327" i="12"/>
  <c r="E2351" i="12"/>
  <c r="E2375" i="12"/>
  <c r="E2399" i="12"/>
  <c r="E2423" i="12"/>
  <c r="E2447" i="12"/>
  <c r="E2471" i="12"/>
  <c r="E2495" i="12"/>
  <c r="E2519" i="12"/>
  <c r="E2543" i="12"/>
  <c r="E2567" i="12"/>
  <c r="E2591" i="12"/>
  <c r="D6479" i="12"/>
  <c r="E2605" i="12"/>
  <c r="E2629" i="12"/>
  <c r="E2653" i="12"/>
  <c r="E2677" i="12"/>
  <c r="E2701" i="12"/>
  <c r="E2725" i="12"/>
  <c r="E2749" i="12"/>
  <c r="E2773" i="12"/>
  <c r="E2797" i="12"/>
  <c r="E2821" i="12"/>
  <c r="E2845" i="12"/>
  <c r="E2869" i="12"/>
  <c r="D6913" i="12"/>
  <c r="E2885" i="12"/>
  <c r="E2933" i="12"/>
  <c r="E2957" i="12"/>
  <c r="E2981" i="12"/>
  <c r="E3005" i="12"/>
  <c r="E3029" i="12"/>
  <c r="E3053" i="12"/>
  <c r="E3077" i="12"/>
  <c r="E3101" i="12"/>
  <c r="E3125" i="12"/>
  <c r="E3149" i="12"/>
  <c r="E2909" i="12"/>
  <c r="E3479" i="12"/>
  <c r="E3503" i="12"/>
  <c r="E3527" i="12"/>
  <c r="E3551" i="12"/>
  <c r="E3575" i="12"/>
  <c r="E3599" i="12"/>
  <c r="E3623" i="12"/>
  <c r="E3647" i="12"/>
  <c r="E3671" i="12"/>
  <c r="E3695" i="12"/>
  <c r="E3719" i="12"/>
  <c r="E3743" i="12"/>
  <c r="D6906" i="12"/>
  <c r="E4325" i="12"/>
  <c r="E4349" i="12"/>
  <c r="E4373" i="12"/>
  <c r="E4397" i="12"/>
  <c r="E4421" i="12"/>
  <c r="E4445" i="12"/>
  <c r="E4469" i="12"/>
  <c r="E4493" i="12"/>
  <c r="E4517" i="12"/>
  <c r="E4541" i="12"/>
  <c r="E4565" i="12"/>
  <c r="E4589" i="12"/>
  <c r="D6902" i="12"/>
  <c r="E4613" i="12"/>
  <c r="E4637" i="12"/>
  <c r="E4661" i="12"/>
  <c r="E4685" i="12"/>
  <c r="E4709" i="12"/>
  <c r="E4733" i="12"/>
  <c r="E4757" i="12"/>
  <c r="E4781" i="12"/>
  <c r="E4805" i="12"/>
  <c r="E4829" i="12"/>
  <c r="E4853" i="12"/>
  <c r="E4877" i="12"/>
  <c r="D6955" i="12"/>
  <c r="E4903" i="12"/>
  <c r="E4927" i="12"/>
  <c r="E4951" i="12"/>
  <c r="E4975" i="12"/>
  <c r="E4999" i="12"/>
  <c r="E5023" i="12"/>
  <c r="E5047" i="12"/>
  <c r="E5071" i="12"/>
  <c r="E5095" i="12"/>
  <c r="E5119" i="12"/>
  <c r="E5143" i="12"/>
  <c r="E5167" i="12"/>
  <c r="D6748" i="12"/>
  <c r="E5495" i="12"/>
  <c r="E5519" i="12"/>
  <c r="E5543" i="12"/>
  <c r="E5567" i="12"/>
  <c r="E5591" i="12"/>
  <c r="E5615" i="12"/>
  <c r="E5639" i="12"/>
  <c r="E5663" i="12"/>
  <c r="E5687" i="12"/>
  <c r="E5711" i="12"/>
  <c r="E5735" i="12"/>
  <c r="E5759" i="12"/>
  <c r="D6699" i="12"/>
  <c r="E5781" i="12"/>
  <c r="E5805" i="12"/>
  <c r="E5829" i="12"/>
  <c r="E5853" i="12"/>
  <c r="E5877" i="12"/>
  <c r="E5901" i="12"/>
  <c r="E5925" i="12"/>
  <c r="E5949" i="12"/>
  <c r="E5973" i="12"/>
  <c r="E5997" i="12"/>
  <c r="E6021" i="12"/>
  <c r="E6045" i="12"/>
  <c r="D7125" i="12"/>
  <c r="E6061" i="12"/>
  <c r="E6085" i="12"/>
  <c r="E6109" i="12"/>
  <c r="E6133" i="12"/>
  <c r="E6157" i="12"/>
  <c r="E6181" i="12"/>
  <c r="E6205" i="12"/>
  <c r="E6229" i="12"/>
  <c r="E6253" i="12"/>
  <c r="E6301" i="12"/>
  <c r="E6325" i="12"/>
  <c r="E6277" i="12"/>
  <c r="E6359" i="12"/>
  <c r="E6383" i="12"/>
  <c r="E6407" i="12"/>
  <c r="E6431" i="12"/>
  <c r="E6455" i="12"/>
  <c r="E6479" i="12"/>
  <c r="E6503" i="12"/>
  <c r="E6527" i="12"/>
  <c r="E6551" i="12"/>
  <c r="E6575" i="12"/>
  <c r="E6599" i="12"/>
  <c r="E6623" i="12"/>
  <c r="D6908" i="12"/>
  <c r="E6917" i="12"/>
  <c r="E6941" i="12"/>
  <c r="E6965" i="12"/>
  <c r="E6989" i="12"/>
  <c r="E7013" i="12"/>
  <c r="E7037" i="12"/>
  <c r="E7061" i="12"/>
  <c r="E7085" i="12"/>
  <c r="E7109" i="12"/>
  <c r="E7133" i="12"/>
  <c r="E7157" i="12"/>
  <c r="D6762" i="12"/>
  <c r="E6647" i="12"/>
  <c r="E6671" i="12"/>
  <c r="E6695" i="12"/>
  <c r="E6719" i="12"/>
  <c r="E6743" i="12"/>
  <c r="E6767" i="12"/>
  <c r="E6791" i="12"/>
  <c r="E6815" i="12"/>
  <c r="E6839" i="12"/>
  <c r="E6863" i="12"/>
  <c r="E6887" i="12"/>
  <c r="E6911" i="12"/>
  <c r="D7165" i="12"/>
  <c r="E7215" i="12"/>
  <c r="E7239" i="12"/>
  <c r="E7263" i="12"/>
  <c r="E7287" i="12"/>
  <c r="E7311" i="12"/>
  <c r="E7335" i="12"/>
  <c r="E7359" i="12"/>
  <c r="E7383" i="12"/>
  <c r="E7407" i="12"/>
  <c r="E7431" i="12"/>
  <c r="E7455" i="12"/>
  <c r="E7479" i="12"/>
  <c r="D6949" i="12"/>
  <c r="E7495" i="12"/>
  <c r="E7519" i="12"/>
  <c r="E7742" i="12"/>
  <c r="E7734" i="12"/>
  <c r="E7726" i="12"/>
  <c r="E7718" i="12"/>
  <c r="E7710" i="12"/>
  <c r="E7702" i="12"/>
  <c r="E7694" i="12"/>
  <c r="E7686" i="12"/>
  <c r="E7678" i="12"/>
  <c r="E7670" i="12"/>
  <c r="E7662" i="12"/>
  <c r="E7654" i="12"/>
  <c r="E7646" i="12"/>
  <c r="E7613" i="12"/>
  <c r="E7604" i="12"/>
  <c r="E7595" i="12"/>
  <c r="E7586" i="12"/>
  <c r="E7577" i="12"/>
  <c r="E7568" i="12"/>
  <c r="E7549" i="12"/>
  <c r="E7540" i="12"/>
  <c r="E7525" i="12"/>
  <c r="E7509" i="12"/>
  <c r="E7492" i="12"/>
  <c r="E7469" i="12"/>
  <c r="E7448" i="12"/>
  <c r="E7428" i="12"/>
  <c r="E7405" i="12"/>
  <c r="E7384" i="12"/>
  <c r="E7364" i="12"/>
  <c r="E7341" i="12"/>
  <c r="E7320" i="12"/>
  <c r="E7300" i="12"/>
  <c r="E7272" i="12"/>
  <c r="E7240" i="12"/>
  <c r="E7208" i="12"/>
  <c r="E7176" i="12"/>
  <c r="E7128" i="12"/>
  <c r="D6894" i="12"/>
  <c r="E869" i="12"/>
  <c r="E941" i="12"/>
  <c r="E1037" i="12"/>
  <c r="E1109" i="12"/>
  <c r="E1133" i="12"/>
  <c r="E917" i="12"/>
  <c r="E965" i="12"/>
  <c r="E1085" i="12"/>
  <c r="E893" i="12"/>
  <c r="E1013" i="12"/>
  <c r="E1061" i="12"/>
  <c r="E989" i="12"/>
  <c r="E1159" i="12"/>
  <c r="E1183" i="12"/>
  <c r="E1207" i="12"/>
  <c r="E1231" i="12"/>
  <c r="E1255" i="12"/>
  <c r="E1279" i="12"/>
  <c r="E1303" i="12"/>
  <c r="E1327" i="12"/>
  <c r="E1351" i="12"/>
  <c r="E1375" i="12"/>
  <c r="E1399" i="12"/>
  <c r="E1423" i="12"/>
  <c r="D7108" i="12"/>
  <c r="E1453" i="12"/>
  <c r="E1477" i="12"/>
  <c r="E1501" i="12"/>
  <c r="E1525" i="12"/>
  <c r="E1549" i="12"/>
  <c r="E1597" i="12"/>
  <c r="E1621" i="12"/>
  <c r="E1645" i="12"/>
  <c r="E1669" i="12"/>
  <c r="E1693" i="12"/>
  <c r="E1717" i="12"/>
  <c r="E1573" i="12"/>
  <c r="E2021" i="12"/>
  <c r="E2045" i="12"/>
  <c r="E2069" i="12"/>
  <c r="E2093" i="12"/>
  <c r="E2117" i="12"/>
  <c r="E2141" i="12"/>
  <c r="E2165" i="12"/>
  <c r="E2189" i="12"/>
  <c r="E2213" i="12"/>
  <c r="E2237" i="12"/>
  <c r="E2261" i="12"/>
  <c r="E2285" i="12"/>
  <c r="D6705" i="12"/>
  <c r="E2901" i="12"/>
  <c r="E2925" i="12"/>
  <c r="E2949" i="12"/>
  <c r="E2973" i="12"/>
  <c r="E2997" i="12"/>
  <c r="E3021" i="12"/>
  <c r="E3045" i="12"/>
  <c r="E3069" i="12"/>
  <c r="E3093" i="12"/>
  <c r="E3117" i="12"/>
  <c r="E3141" i="12"/>
  <c r="E3165" i="12"/>
  <c r="D6706" i="12"/>
  <c r="E3189" i="12"/>
  <c r="E3213" i="12"/>
  <c r="E3237" i="12"/>
  <c r="E3261" i="12"/>
  <c r="E3285" i="12"/>
  <c r="E3309" i="12"/>
  <c r="E3333" i="12"/>
  <c r="E3357" i="12"/>
  <c r="E3381" i="12"/>
  <c r="E3405" i="12"/>
  <c r="E3429" i="12"/>
  <c r="E3453" i="12"/>
  <c r="D7116" i="12"/>
  <c r="E6925" i="12"/>
  <c r="E6949" i="12"/>
  <c r="E6973" i="12"/>
  <c r="E6997" i="12"/>
  <c r="E7021" i="12"/>
  <c r="E7045" i="12"/>
  <c r="E7069" i="12"/>
  <c r="E7093" i="12"/>
  <c r="E7117" i="12"/>
  <c r="E7141" i="12"/>
  <c r="E150" i="12"/>
  <c r="E174" i="12"/>
  <c r="E198" i="12"/>
  <c r="E30" i="12"/>
  <c r="E222" i="12"/>
  <c r="E54" i="12"/>
  <c r="E246" i="12"/>
  <c r="E78" i="12"/>
  <c r="E270" i="12"/>
  <c r="E102" i="12"/>
  <c r="E126" i="12"/>
  <c r="E86" i="12"/>
  <c r="E278" i="12"/>
  <c r="E110" i="12"/>
  <c r="E134" i="12"/>
  <c r="E158" i="12"/>
  <c r="E182" i="12"/>
  <c r="E206" i="12"/>
  <c r="E38" i="12"/>
  <c r="E230" i="12"/>
  <c r="E62" i="12"/>
  <c r="E254" i="12"/>
  <c r="E22" i="12"/>
  <c r="E214" i="12"/>
  <c r="E46" i="12"/>
  <c r="E238" i="12"/>
  <c r="E70" i="12"/>
  <c r="E262" i="12"/>
  <c r="E94" i="12"/>
  <c r="E286" i="12"/>
  <c r="E118" i="12"/>
  <c r="E142" i="12"/>
  <c r="E166" i="12"/>
  <c r="E190" i="12"/>
  <c r="E342" i="12"/>
  <c r="E534" i="12"/>
  <c r="E366" i="12"/>
  <c r="E558" i="12"/>
  <c r="E390" i="12"/>
  <c r="E414" i="12"/>
  <c r="E438" i="12"/>
  <c r="E462" i="12"/>
  <c r="E294" i="12"/>
  <c r="E486" i="12"/>
  <c r="E318" i="12"/>
  <c r="E510" i="12"/>
  <c r="E470" i="12"/>
  <c r="E302" i="12"/>
  <c r="E494" i="12"/>
  <c r="E326" i="12"/>
  <c r="E518" i="12"/>
  <c r="E350" i="12"/>
  <c r="E542" i="12"/>
  <c r="E374" i="12"/>
  <c r="E566" i="12"/>
  <c r="E398" i="12"/>
  <c r="E422" i="12"/>
  <c r="E446" i="12"/>
  <c r="E406" i="12"/>
  <c r="E430" i="12"/>
  <c r="E454" i="12"/>
  <c r="E478" i="12"/>
  <c r="E310" i="12"/>
  <c r="E502" i="12"/>
  <c r="E334" i="12"/>
  <c r="E526" i="12"/>
  <c r="E358" i="12"/>
  <c r="E550" i="12"/>
  <c r="E382" i="12"/>
  <c r="E574" i="12"/>
  <c r="E653" i="12"/>
  <c r="E677" i="12"/>
  <c r="E701" i="12"/>
  <c r="E725" i="12"/>
  <c r="E749" i="12"/>
  <c r="E773" i="12"/>
  <c r="E797" i="12"/>
  <c r="E821" i="12"/>
  <c r="E845" i="12"/>
  <c r="E661" i="12"/>
  <c r="E685" i="12"/>
  <c r="E709" i="12"/>
  <c r="E733" i="12"/>
  <c r="E757" i="12"/>
  <c r="E781" i="12"/>
  <c r="E805" i="12"/>
  <c r="E829" i="12"/>
  <c r="E853" i="12"/>
  <c r="E693" i="12"/>
  <c r="E717" i="12"/>
  <c r="E741" i="12"/>
  <c r="E765" i="12"/>
  <c r="E789" i="12"/>
  <c r="E813" i="12"/>
  <c r="E837" i="12"/>
  <c r="E861" i="12"/>
  <c r="E669" i="12"/>
  <c r="E870" i="12"/>
  <c r="E894" i="12"/>
  <c r="E918" i="12"/>
  <c r="E942" i="12"/>
  <c r="E966" i="12"/>
  <c r="E990" i="12"/>
  <c r="E1014" i="12"/>
  <c r="E1038" i="12"/>
  <c r="E1062" i="12"/>
  <c r="E1086" i="12"/>
  <c r="E1110" i="12"/>
  <c r="E1134" i="12"/>
  <c r="E878" i="12"/>
  <c r="E902" i="12"/>
  <c r="E926" i="12"/>
  <c r="E950" i="12"/>
  <c r="E974" i="12"/>
  <c r="E998" i="12"/>
  <c r="E1022" i="12"/>
  <c r="E1046" i="12"/>
  <c r="E1070" i="12"/>
  <c r="E1094" i="12"/>
  <c r="E1118" i="12"/>
  <c r="E1142" i="12"/>
  <c r="E886" i="12"/>
  <c r="E910" i="12"/>
  <c r="E934" i="12"/>
  <c r="E958" i="12"/>
  <c r="E982" i="12"/>
  <c r="E1006" i="12"/>
  <c r="E1030" i="12"/>
  <c r="E1054" i="12"/>
  <c r="E1078" i="12"/>
  <c r="E1102" i="12"/>
  <c r="E1126" i="12"/>
  <c r="E1150" i="12"/>
  <c r="E1160" i="12"/>
  <c r="E1184" i="12"/>
  <c r="E1208" i="12"/>
  <c r="E1232" i="12"/>
  <c r="E1256" i="12"/>
  <c r="E1280" i="12"/>
  <c r="E1304" i="12"/>
  <c r="E1328" i="12"/>
  <c r="E1352" i="12"/>
  <c r="E1376" i="12"/>
  <c r="E1400" i="12"/>
  <c r="E1424" i="12"/>
  <c r="E1168" i="12"/>
  <c r="E1192" i="12"/>
  <c r="E1216" i="12"/>
  <c r="E1240" i="12"/>
  <c r="E1264" i="12"/>
  <c r="E1288" i="12"/>
  <c r="E1312" i="12"/>
  <c r="E1336" i="12"/>
  <c r="E1360" i="12"/>
  <c r="E1384" i="12"/>
  <c r="E1408" i="12"/>
  <c r="E1432" i="12"/>
  <c r="E1176" i="12"/>
  <c r="E1200" i="12"/>
  <c r="E1224" i="12"/>
  <c r="E1248" i="12"/>
  <c r="E1272" i="12"/>
  <c r="E1296" i="12"/>
  <c r="E1320" i="12"/>
  <c r="E1344" i="12"/>
  <c r="E1368" i="12"/>
  <c r="E1392" i="12"/>
  <c r="E1416" i="12"/>
  <c r="E1440" i="12"/>
  <c r="E1446" i="12"/>
  <c r="E1470" i="12"/>
  <c r="E1494" i="12"/>
  <c r="E1518" i="12"/>
  <c r="E1542" i="12"/>
  <c r="E1566" i="12"/>
  <c r="E1590" i="12"/>
  <c r="E1614" i="12"/>
  <c r="E1638" i="12"/>
  <c r="E1662" i="12"/>
  <c r="E1686" i="12"/>
  <c r="E1710" i="12"/>
  <c r="E1454" i="12"/>
  <c r="E1478" i="12"/>
  <c r="E1502" i="12"/>
  <c r="E1526" i="12"/>
  <c r="E1550" i="12"/>
  <c r="E1598" i="12"/>
  <c r="E1622" i="12"/>
  <c r="E1646" i="12"/>
  <c r="E1670" i="12"/>
  <c r="E1694" i="12"/>
  <c r="E1718" i="12"/>
  <c r="E1574" i="12"/>
  <c r="E1462" i="12"/>
  <c r="E1486" i="12"/>
  <c r="E1510" i="12"/>
  <c r="E1534" i="12"/>
  <c r="E1558" i="12"/>
  <c r="E1582" i="12"/>
  <c r="E1606" i="12"/>
  <c r="E1630" i="12"/>
  <c r="E1654" i="12"/>
  <c r="E1678" i="12"/>
  <c r="E1702" i="12"/>
  <c r="E1726" i="12"/>
  <c r="E1734" i="12"/>
  <c r="E1758" i="12"/>
  <c r="E1782" i="12"/>
  <c r="E1806" i="12"/>
  <c r="E1830" i="12"/>
  <c r="E1854" i="12"/>
  <c r="E1878" i="12"/>
  <c r="E1902" i="12"/>
  <c r="E1926" i="12"/>
  <c r="E1950" i="12"/>
  <c r="E1974" i="12"/>
  <c r="E1998" i="12"/>
  <c r="E1742" i="12"/>
  <c r="E1766" i="12"/>
  <c r="E1790" i="12"/>
  <c r="E1814" i="12"/>
  <c r="E1838" i="12"/>
  <c r="E1862" i="12"/>
  <c r="E1886" i="12"/>
  <c r="E1910" i="12"/>
  <c r="E1934" i="12"/>
  <c r="E1958" i="12"/>
  <c r="E1982" i="12"/>
  <c r="E2006" i="12"/>
  <c r="E1750" i="12"/>
  <c r="E1774" i="12"/>
  <c r="E1798" i="12"/>
  <c r="E1822" i="12"/>
  <c r="E1846" i="12"/>
  <c r="E1870" i="12"/>
  <c r="E1894" i="12"/>
  <c r="E1918" i="12"/>
  <c r="E1942" i="12"/>
  <c r="E1966" i="12"/>
  <c r="E1990" i="12"/>
  <c r="E2014" i="12"/>
  <c r="E2022" i="12"/>
  <c r="E2046" i="12"/>
  <c r="E2070" i="12"/>
  <c r="E2094" i="12"/>
  <c r="E2118" i="12"/>
  <c r="E2142" i="12"/>
  <c r="E2166" i="12"/>
  <c r="E2190" i="12"/>
  <c r="E2214" i="12"/>
  <c r="E2238" i="12"/>
  <c r="E2262" i="12"/>
  <c r="E2286" i="12"/>
  <c r="E2030" i="12"/>
  <c r="E2054" i="12"/>
  <c r="E2078" i="12"/>
  <c r="E2102" i="12"/>
  <c r="E2126" i="12"/>
  <c r="E2150" i="12"/>
  <c r="E2174" i="12"/>
  <c r="E2198" i="12"/>
  <c r="E2222" i="12"/>
  <c r="E2246" i="12"/>
  <c r="E2270" i="12"/>
  <c r="E2294" i="12"/>
  <c r="E2038" i="12"/>
  <c r="E2062" i="12"/>
  <c r="E2086" i="12"/>
  <c r="E2110" i="12"/>
  <c r="E2134" i="12"/>
  <c r="E2158" i="12"/>
  <c r="E2182" i="12"/>
  <c r="E2206" i="12"/>
  <c r="E2230" i="12"/>
  <c r="E2254" i="12"/>
  <c r="E2278" i="12"/>
  <c r="E2302" i="12"/>
  <c r="E2312" i="12"/>
  <c r="E2336" i="12"/>
  <c r="E2360" i="12"/>
  <c r="E2384" i="12"/>
  <c r="E2408" i="12"/>
  <c r="E2432" i="12"/>
  <c r="E2456" i="12"/>
  <c r="E2480" i="12"/>
  <c r="E2504" i="12"/>
  <c r="E2528" i="12"/>
  <c r="E2552" i="12"/>
  <c r="E2576" i="12"/>
  <c r="E2320" i="12"/>
  <c r="E2344" i="12"/>
  <c r="E2368" i="12"/>
  <c r="E2392" i="12"/>
  <c r="E2416" i="12"/>
  <c r="E2440" i="12"/>
  <c r="E2464" i="12"/>
  <c r="E2488" i="12"/>
  <c r="E2512" i="12"/>
  <c r="E2536" i="12"/>
  <c r="E2560" i="12"/>
  <c r="E2584" i="12"/>
  <c r="E2328" i="12"/>
  <c r="E2352" i="12"/>
  <c r="E2376" i="12"/>
  <c r="E2400" i="12"/>
  <c r="E2424" i="12"/>
  <c r="E2448" i="12"/>
  <c r="E2472" i="12"/>
  <c r="E2496" i="12"/>
  <c r="E2520" i="12"/>
  <c r="E2544" i="12"/>
  <c r="E2568" i="12"/>
  <c r="E2592" i="12"/>
  <c r="E2598" i="12"/>
  <c r="E2622" i="12"/>
  <c r="E2646" i="12"/>
  <c r="E2670" i="12"/>
  <c r="E2694" i="12"/>
  <c r="E2718" i="12"/>
  <c r="E2742" i="12"/>
  <c r="E2766" i="12"/>
  <c r="E2790" i="12"/>
  <c r="E2814" i="12"/>
  <c r="E2838" i="12"/>
  <c r="E2862" i="12"/>
  <c r="E2606" i="12"/>
  <c r="E2630" i="12"/>
  <c r="E2654" i="12"/>
  <c r="E2678" i="12"/>
  <c r="E2702" i="12"/>
  <c r="E2726" i="12"/>
  <c r="E2750" i="12"/>
  <c r="E2774" i="12"/>
  <c r="E2798" i="12"/>
  <c r="E2822" i="12"/>
  <c r="E2846" i="12"/>
  <c r="E2870" i="12"/>
  <c r="E2614" i="12"/>
  <c r="E2638" i="12"/>
  <c r="E2662" i="12"/>
  <c r="E2686" i="12"/>
  <c r="E2710" i="12"/>
  <c r="E2734" i="12"/>
  <c r="E2758" i="12"/>
  <c r="E2782" i="12"/>
  <c r="E2806" i="12"/>
  <c r="E2830" i="12"/>
  <c r="E2854" i="12"/>
  <c r="E2878" i="12"/>
  <c r="E2886" i="12"/>
  <c r="E2910" i="12"/>
  <c r="E2934" i="12"/>
  <c r="E2958" i="12"/>
  <c r="E2982" i="12"/>
  <c r="E3006" i="12"/>
  <c r="E3030" i="12"/>
  <c r="E3054" i="12"/>
  <c r="E3078" i="12"/>
  <c r="E3102" i="12"/>
  <c r="E3126" i="12"/>
  <c r="E3150" i="12"/>
  <c r="E2894" i="12"/>
  <c r="E2918" i="12"/>
  <c r="E2942" i="12"/>
  <c r="E2966" i="12"/>
  <c r="E2990" i="12"/>
  <c r="E3014" i="12"/>
  <c r="E3038" i="12"/>
  <c r="E3062" i="12"/>
  <c r="E3086" i="12"/>
  <c r="E3110" i="12"/>
  <c r="E3134" i="12"/>
  <c r="E3158" i="12"/>
  <c r="E2902" i="12"/>
  <c r="E2926" i="12"/>
  <c r="E2950" i="12"/>
  <c r="E2974" i="12"/>
  <c r="E2998" i="12"/>
  <c r="E3022" i="12"/>
  <c r="E3046" i="12"/>
  <c r="E3070" i="12"/>
  <c r="E3094" i="12"/>
  <c r="E3118" i="12"/>
  <c r="E3142" i="12"/>
  <c r="E3166" i="12"/>
  <c r="E3174" i="12"/>
  <c r="E3198" i="12"/>
  <c r="E3222" i="12"/>
  <c r="E3246" i="12"/>
  <c r="E3270" i="12"/>
  <c r="E3294" i="12"/>
  <c r="E3318" i="12"/>
  <c r="E3342" i="12"/>
  <c r="E3366" i="12"/>
  <c r="E3390" i="12"/>
  <c r="E3414" i="12"/>
  <c r="E3438" i="12"/>
  <c r="E3182" i="12"/>
  <c r="E3206" i="12"/>
  <c r="E3230" i="12"/>
  <c r="E3254" i="12"/>
  <c r="E3278" i="12"/>
  <c r="E3302" i="12"/>
  <c r="E3326" i="12"/>
  <c r="E3350" i="12"/>
  <c r="E3374" i="12"/>
  <c r="E3398" i="12"/>
  <c r="E3422" i="12"/>
  <c r="E3446" i="12"/>
  <c r="E3190" i="12"/>
  <c r="E3214" i="12"/>
  <c r="E3238" i="12"/>
  <c r="E3262" i="12"/>
  <c r="E3286" i="12"/>
  <c r="E3310" i="12"/>
  <c r="E3334" i="12"/>
  <c r="E3358" i="12"/>
  <c r="E3382" i="12"/>
  <c r="E3406" i="12"/>
  <c r="E3430" i="12"/>
  <c r="E3454" i="12"/>
  <c r="E3464" i="12"/>
  <c r="E3488" i="12"/>
  <c r="E3512" i="12"/>
  <c r="E3536" i="12"/>
  <c r="E3560" i="12"/>
  <c r="E3584" i="12"/>
  <c r="E3608" i="12"/>
  <c r="E3632" i="12"/>
  <c r="E3656" i="12"/>
  <c r="E3680" i="12"/>
  <c r="E3704" i="12"/>
  <c r="E3728" i="12"/>
  <c r="E3472" i="12"/>
  <c r="E3496" i="12"/>
  <c r="E3520" i="12"/>
  <c r="E3544" i="12"/>
  <c r="E3568" i="12"/>
  <c r="E3592" i="12"/>
  <c r="E3616" i="12"/>
  <c r="E3640" i="12"/>
  <c r="E3664" i="12"/>
  <c r="E3688" i="12"/>
  <c r="E3712" i="12"/>
  <c r="E3736" i="12"/>
  <c r="E3480" i="12"/>
  <c r="E3504" i="12"/>
  <c r="E3528" i="12"/>
  <c r="E3552" i="12"/>
  <c r="E3576" i="12"/>
  <c r="E3600" i="12"/>
  <c r="E3624" i="12"/>
  <c r="E3648" i="12"/>
  <c r="E3672" i="12"/>
  <c r="E3696" i="12"/>
  <c r="E3720" i="12"/>
  <c r="E3744" i="12"/>
  <c r="E3752" i="12"/>
  <c r="E3776" i="12"/>
  <c r="E3800" i="12"/>
  <c r="E3824" i="12"/>
  <c r="E3848" i="12"/>
  <c r="E3872" i="12"/>
  <c r="E3896" i="12"/>
  <c r="E3920" i="12"/>
  <c r="E3944" i="12"/>
  <c r="E3968" i="12"/>
  <c r="E3992" i="12"/>
  <c r="E4016" i="12"/>
  <c r="E3760" i="12"/>
  <c r="E3784" i="12"/>
  <c r="E3808" i="12"/>
  <c r="E3832" i="12"/>
  <c r="E3856" i="12"/>
  <c r="E3880" i="12"/>
  <c r="E3904" i="12"/>
  <c r="E3928" i="12"/>
  <c r="E3952" i="12"/>
  <c r="E3976" i="12"/>
  <c r="E4000" i="12"/>
  <c r="E4024" i="12"/>
  <c r="E3768" i="12"/>
  <c r="E3792" i="12"/>
  <c r="E3816" i="12"/>
  <c r="E3840" i="12"/>
  <c r="E3864" i="12"/>
  <c r="E3888" i="12"/>
  <c r="E3912" i="12"/>
  <c r="E3936" i="12"/>
  <c r="E3960" i="12"/>
  <c r="E3984" i="12"/>
  <c r="E4008" i="12"/>
  <c r="E4032" i="12"/>
  <c r="E4040" i="12"/>
  <c r="E4064" i="12"/>
  <c r="E4088" i="12"/>
  <c r="E4112" i="12"/>
  <c r="E4136" i="12"/>
  <c r="E4160" i="12"/>
  <c r="E4184" i="12"/>
  <c r="E4208" i="12"/>
  <c r="E4232" i="12"/>
  <c r="E4256" i="12"/>
  <c r="E4304" i="12"/>
  <c r="E4280" i="12"/>
  <c r="E4048" i="12"/>
  <c r="E4072" i="12"/>
  <c r="E4096" i="12"/>
  <c r="E4120" i="12"/>
  <c r="E4144" i="12"/>
  <c r="E4168" i="12"/>
  <c r="E4192" i="12"/>
  <c r="E4216" i="12"/>
  <c r="E4240" i="12"/>
  <c r="E4264" i="12"/>
  <c r="E4312" i="12"/>
  <c r="E4288" i="12"/>
  <c r="E4056" i="12"/>
  <c r="E4080" i="12"/>
  <c r="E4104" i="12"/>
  <c r="E4128" i="12"/>
  <c r="E4152" i="12"/>
  <c r="E4176" i="12"/>
  <c r="E4200" i="12"/>
  <c r="E4224" i="12"/>
  <c r="E4248" i="12"/>
  <c r="E4296" i="12"/>
  <c r="E4320" i="12"/>
  <c r="E4272" i="12"/>
  <c r="E4326" i="12"/>
  <c r="E4350" i="12"/>
  <c r="E4374" i="12"/>
  <c r="E4398" i="12"/>
  <c r="E4422" i="12"/>
  <c r="E4446" i="12"/>
  <c r="E4470" i="12"/>
  <c r="E4494" i="12"/>
  <c r="E4518" i="12"/>
  <c r="E4542" i="12"/>
  <c r="E4566" i="12"/>
  <c r="E4590" i="12"/>
  <c r="E4334" i="12"/>
  <c r="E4358" i="12"/>
  <c r="E4382" i="12"/>
  <c r="E4406" i="12"/>
  <c r="E4430" i="12"/>
  <c r="E4454" i="12"/>
  <c r="E4478" i="12"/>
  <c r="E4502" i="12"/>
  <c r="E4526" i="12"/>
  <c r="E4550" i="12"/>
  <c r="E4574" i="12"/>
  <c r="E4598" i="12"/>
  <c r="E4342" i="12"/>
  <c r="E4366" i="12"/>
  <c r="E4390" i="12"/>
  <c r="E4414" i="12"/>
  <c r="E4438" i="12"/>
  <c r="E4462" i="12"/>
  <c r="E4486" i="12"/>
  <c r="E4510" i="12"/>
  <c r="E4534" i="12"/>
  <c r="E4558" i="12"/>
  <c r="E4582" i="12"/>
  <c r="E4606" i="12"/>
  <c r="E4614" i="12"/>
  <c r="E4638" i="12"/>
  <c r="E4662" i="12"/>
  <c r="E4686" i="12"/>
  <c r="E4710" i="12"/>
  <c r="E4734" i="12"/>
  <c r="E4758" i="12"/>
  <c r="E4782" i="12"/>
  <c r="E4806" i="12"/>
  <c r="E4830" i="12"/>
  <c r="E4854" i="12"/>
  <c r="E4878" i="12"/>
  <c r="E4622" i="12"/>
  <c r="E4646" i="12"/>
  <c r="E4670" i="12"/>
  <c r="E4694" i="12"/>
  <c r="E4718" i="12"/>
  <c r="E4742" i="12"/>
  <c r="E4766" i="12"/>
  <c r="E4790" i="12"/>
  <c r="E4814" i="12"/>
  <c r="E4838" i="12"/>
  <c r="E4862" i="12"/>
  <c r="E4886" i="12"/>
  <c r="E4630" i="12"/>
  <c r="E4654" i="12"/>
  <c r="E4678" i="12"/>
  <c r="E4702" i="12"/>
  <c r="E4726" i="12"/>
  <c r="E4750" i="12"/>
  <c r="E4774" i="12"/>
  <c r="E4798" i="12"/>
  <c r="E4822" i="12"/>
  <c r="E4846" i="12"/>
  <c r="E4870" i="12"/>
  <c r="E4894" i="12"/>
  <c r="E4904" i="12"/>
  <c r="E4928" i="12"/>
  <c r="E4952" i="12"/>
  <c r="E4976" i="12"/>
  <c r="E5000" i="12"/>
  <c r="E5024" i="12"/>
  <c r="E5048" i="12"/>
  <c r="E5072" i="12"/>
  <c r="E5096" i="12"/>
  <c r="E5120" i="12"/>
  <c r="E5144" i="12"/>
  <c r="E5168" i="12"/>
  <c r="E4912" i="12"/>
  <c r="E4936" i="12"/>
  <c r="E4960" i="12"/>
  <c r="E4984" i="12"/>
  <c r="E5008" i="12"/>
  <c r="E5032" i="12"/>
  <c r="E5056" i="12"/>
  <c r="E5080" i="12"/>
  <c r="E5104" i="12"/>
  <c r="E5128" i="12"/>
  <c r="E5152" i="12"/>
  <c r="E5176" i="12"/>
  <c r="E4920" i="12"/>
  <c r="E4944" i="12"/>
  <c r="E4968" i="12"/>
  <c r="E4992" i="12"/>
  <c r="E5016" i="12"/>
  <c r="E5040" i="12"/>
  <c r="E5064" i="12"/>
  <c r="E5088" i="12"/>
  <c r="E5112" i="12"/>
  <c r="E5136" i="12"/>
  <c r="E5160" i="12"/>
  <c r="E5184" i="12"/>
  <c r="E5480" i="12"/>
  <c r="E5504" i="12"/>
  <c r="E5528" i="12"/>
  <c r="E5552" i="12"/>
  <c r="E5576" i="12"/>
  <c r="E5600" i="12"/>
  <c r="E5624" i="12"/>
  <c r="E5648" i="12"/>
  <c r="E5672" i="12"/>
  <c r="E5696" i="12"/>
  <c r="E5720" i="12"/>
  <c r="E5744" i="12"/>
  <c r="E5488" i="12"/>
  <c r="E5512" i="12"/>
  <c r="E5536" i="12"/>
  <c r="E5560" i="12"/>
  <c r="E5584" i="12"/>
  <c r="E5608" i="12"/>
  <c r="E5632" i="12"/>
  <c r="E5656" i="12"/>
  <c r="E5680" i="12"/>
  <c r="E5704" i="12"/>
  <c r="E5728" i="12"/>
  <c r="E5752" i="12"/>
  <c r="E5496" i="12"/>
  <c r="E5520" i="12"/>
  <c r="E5544" i="12"/>
  <c r="E5568" i="12"/>
  <c r="E5592" i="12"/>
  <c r="E5616" i="12"/>
  <c r="E5640" i="12"/>
  <c r="E5664" i="12"/>
  <c r="E5688" i="12"/>
  <c r="E5712" i="12"/>
  <c r="E5736" i="12"/>
  <c r="E5760" i="12"/>
  <c r="E5766" i="12"/>
  <c r="E5790" i="12"/>
  <c r="E5814" i="12"/>
  <c r="E5838" i="12"/>
  <c r="E5862" i="12"/>
  <c r="E5886" i="12"/>
  <c r="E5910" i="12"/>
  <c r="E5934" i="12"/>
  <c r="E5958" i="12"/>
  <c r="E5982" i="12"/>
  <c r="E6006" i="12"/>
  <c r="E6030" i="12"/>
  <c r="E5774" i="12"/>
  <c r="E5798" i="12"/>
  <c r="E5822" i="12"/>
  <c r="E5846" i="12"/>
  <c r="E5870" i="12"/>
  <c r="E5894" i="12"/>
  <c r="E5918" i="12"/>
  <c r="E5942" i="12"/>
  <c r="E5966" i="12"/>
  <c r="E5990" i="12"/>
  <c r="E6014" i="12"/>
  <c r="E6038" i="12"/>
  <c r="E5782" i="12"/>
  <c r="E5806" i="12"/>
  <c r="E5830" i="12"/>
  <c r="E5854" i="12"/>
  <c r="E5878" i="12"/>
  <c r="E5902" i="12"/>
  <c r="E5926" i="12"/>
  <c r="E5950" i="12"/>
  <c r="E5974" i="12"/>
  <c r="E5998" i="12"/>
  <c r="E6022" i="12"/>
  <c r="E6046" i="12"/>
  <c r="E5192" i="12"/>
  <c r="E5216" i="12"/>
  <c r="E5240" i="12"/>
  <c r="E5264" i="12"/>
  <c r="E5288" i="12"/>
  <c r="E5312" i="12"/>
  <c r="E5336" i="12"/>
  <c r="E5360" i="12"/>
  <c r="E5384" i="12"/>
  <c r="E5408" i="12"/>
  <c r="E5432" i="12"/>
  <c r="E5456" i="12"/>
  <c r="E5200" i="12"/>
  <c r="E5224" i="12"/>
  <c r="E5248" i="12"/>
  <c r="E5272" i="12"/>
  <c r="E5296" i="12"/>
  <c r="E5320" i="12"/>
  <c r="E5344" i="12"/>
  <c r="E5368" i="12"/>
  <c r="E5392" i="12"/>
  <c r="E5416" i="12"/>
  <c r="E5440" i="12"/>
  <c r="E5464" i="12"/>
  <c r="E5208" i="12"/>
  <c r="E5232" i="12"/>
  <c r="E5256" i="12"/>
  <c r="E5280" i="12"/>
  <c r="E5304" i="12"/>
  <c r="E5328" i="12"/>
  <c r="E5352" i="12"/>
  <c r="E5376" i="12"/>
  <c r="E5400" i="12"/>
  <c r="E5424" i="12"/>
  <c r="E5448" i="12"/>
  <c r="E5472" i="12"/>
  <c r="E6054" i="12"/>
  <c r="E6078" i="12"/>
  <c r="E6102" i="12"/>
  <c r="E6126" i="12"/>
  <c r="E6150" i="12"/>
  <c r="E6174" i="12"/>
  <c r="E6198" i="12"/>
  <c r="E6222" i="12"/>
  <c r="E6246" i="12"/>
  <c r="E6270" i="12"/>
  <c r="E6294" i="12"/>
  <c r="E6318" i="12"/>
  <c r="E6062" i="12"/>
  <c r="E6086" i="12"/>
  <c r="E6110" i="12"/>
  <c r="E6134" i="12"/>
  <c r="E6158" i="12"/>
  <c r="E6182" i="12"/>
  <c r="E6206" i="12"/>
  <c r="E6230" i="12"/>
  <c r="E6254" i="12"/>
  <c r="E6278" i="12"/>
  <c r="E6302" i="12"/>
  <c r="E6326" i="12"/>
  <c r="E6070" i="12"/>
  <c r="E6094" i="12"/>
  <c r="E6118" i="12"/>
  <c r="E6142" i="12"/>
  <c r="E6166" i="12"/>
  <c r="E6190" i="12"/>
  <c r="E6214" i="12"/>
  <c r="E6238" i="12"/>
  <c r="E6262" i="12"/>
  <c r="E6310" i="12"/>
  <c r="E6334" i="12"/>
  <c r="E6286" i="12"/>
  <c r="E6344" i="12"/>
  <c r="E6368" i="12"/>
  <c r="E6392" i="12"/>
  <c r="E6416" i="12"/>
  <c r="E6440" i="12"/>
  <c r="E6464" i="12"/>
  <c r="E6488" i="12"/>
  <c r="E6512" i="12"/>
  <c r="E6536" i="12"/>
  <c r="E6560" i="12"/>
  <c r="E6584" i="12"/>
  <c r="E6608" i="12"/>
  <c r="E6352" i="12"/>
  <c r="E6376" i="12"/>
  <c r="E6400" i="12"/>
  <c r="E6424" i="12"/>
  <c r="E6448" i="12"/>
  <c r="E6472" i="12"/>
  <c r="E6496" i="12"/>
  <c r="E6520" i="12"/>
  <c r="E6544" i="12"/>
  <c r="E6568" i="12"/>
  <c r="E6592" i="12"/>
  <c r="E6616" i="12"/>
  <c r="E6360" i="12"/>
  <c r="E6384" i="12"/>
  <c r="E6408" i="12"/>
  <c r="E6432" i="12"/>
  <c r="E6456" i="12"/>
  <c r="E6480" i="12"/>
  <c r="E6504" i="12"/>
  <c r="E6528" i="12"/>
  <c r="E6552" i="12"/>
  <c r="E6576" i="12"/>
  <c r="E6600" i="12"/>
  <c r="E6624" i="12"/>
  <c r="E6918" i="12"/>
  <c r="E6942" i="12"/>
  <c r="E6966" i="12"/>
  <c r="E6990" i="12"/>
  <c r="E7014" i="12"/>
  <c r="E7038" i="12"/>
  <c r="E7062" i="12"/>
  <c r="E7086" i="12"/>
  <c r="E7110" i="12"/>
  <c r="E7134" i="12"/>
  <c r="E7158" i="12"/>
  <c r="E7182" i="12"/>
  <c r="E6926" i="12"/>
  <c r="E6950" i="12"/>
  <c r="E6974" i="12"/>
  <c r="E6998" i="12"/>
  <c r="E7022" i="12"/>
  <c r="E7046" i="12"/>
  <c r="E7070" i="12"/>
  <c r="E7094" i="12"/>
  <c r="E7118" i="12"/>
  <c r="E7142" i="12"/>
  <c r="E7166" i="12"/>
  <c r="E7190" i="12"/>
  <c r="E6934" i="12"/>
  <c r="E6958" i="12"/>
  <c r="E6982" i="12"/>
  <c r="E7006" i="12"/>
  <c r="E7030" i="12"/>
  <c r="E7054" i="12"/>
  <c r="E7078" i="12"/>
  <c r="E7102" i="12"/>
  <c r="E7126" i="12"/>
  <c r="E7150" i="12"/>
  <c r="E7174" i="12"/>
  <c r="E7198" i="12"/>
  <c r="E6632" i="12"/>
  <c r="E6656" i="12"/>
  <c r="E6680" i="12"/>
  <c r="E6704" i="12"/>
  <c r="E6728" i="12"/>
  <c r="E6752" i="12"/>
  <c r="E6776" i="12"/>
  <c r="E6800" i="12"/>
  <c r="E6824" i="12"/>
  <c r="E6848" i="12"/>
  <c r="E6872" i="12"/>
  <c r="E6896" i="12"/>
  <c r="E6640" i="12"/>
  <c r="E6664" i="12"/>
  <c r="E6688" i="12"/>
  <c r="E6712" i="12"/>
  <c r="E6736" i="12"/>
  <c r="E6760" i="12"/>
  <c r="E6784" i="12"/>
  <c r="E6808" i="12"/>
  <c r="E6832" i="12"/>
  <c r="E6856" i="12"/>
  <c r="E6880" i="12"/>
  <c r="E6904" i="12"/>
  <c r="E6648" i="12"/>
  <c r="E6672" i="12"/>
  <c r="E6696" i="12"/>
  <c r="E6720" i="12"/>
  <c r="E6744" i="12"/>
  <c r="E6768" i="12"/>
  <c r="E6792" i="12"/>
  <c r="E6816" i="12"/>
  <c r="E6840" i="12"/>
  <c r="E6864" i="12"/>
  <c r="E6888" i="12"/>
  <c r="E6912" i="12"/>
  <c r="D7469" i="12"/>
  <c r="D6863" i="12"/>
  <c r="D6241" i="12"/>
  <c r="D3745" i="12"/>
  <c r="D2014" i="12"/>
  <c r="D1772" i="12"/>
  <c r="D1508" i="12"/>
  <c r="D1316" i="12"/>
  <c r="D1034" i="12"/>
  <c r="D842" i="12"/>
  <c r="D650" i="12"/>
  <c r="D458" i="12"/>
  <c r="D266" i="12"/>
  <c r="D7773" i="12"/>
  <c r="D7765" i="12"/>
  <c r="D7757" i="12"/>
  <c r="D7749" i="12"/>
  <c r="D7741" i="12"/>
  <c r="D7733" i="12"/>
  <c r="D7725" i="12"/>
  <c r="D7717" i="12"/>
  <c r="D7709" i="12"/>
  <c r="D7701" i="12"/>
  <c r="D7693" i="12"/>
  <c r="D7685" i="12"/>
  <c r="D7677" i="12"/>
  <c r="D7669" i="12"/>
  <c r="D7661" i="12"/>
  <c r="D7653" i="12"/>
  <c r="D7645" i="12"/>
  <c r="D7637" i="12"/>
  <c r="D7629" i="12"/>
  <c r="D7621" i="12"/>
  <c r="D7613" i="12"/>
  <c r="D7605" i="12"/>
  <c r="D7597" i="12"/>
  <c r="D7589" i="12"/>
  <c r="D7581" i="12"/>
  <c r="D7573" i="12"/>
  <c r="D7565" i="12"/>
  <c r="D7557" i="12"/>
  <c r="D7549" i="12"/>
  <c r="D7541" i="12"/>
  <c r="D7533" i="12"/>
  <c r="D7525" i="12"/>
  <c r="D7517" i="12"/>
  <c r="D7509" i="12"/>
  <c r="D7501" i="12"/>
  <c r="D7493" i="12"/>
  <c r="E7773" i="12"/>
  <c r="E7765" i="12"/>
  <c r="E7757" i="12"/>
  <c r="E7749" i="12"/>
  <c r="E7741" i="12"/>
  <c r="E7733" i="12"/>
  <c r="E7725" i="12"/>
  <c r="E7717" i="12"/>
  <c r="E7709" i="12"/>
  <c r="E7701" i="12"/>
  <c r="E7693" i="12"/>
  <c r="E7685" i="12"/>
  <c r="E7677" i="12"/>
  <c r="E7669" i="12"/>
  <c r="E7661" i="12"/>
  <c r="E7653" i="12"/>
  <c r="E7645" i="12"/>
  <c r="E7637" i="12"/>
  <c r="E7629" i="12"/>
  <c r="E7621" i="12"/>
  <c r="E7612" i="12"/>
  <c r="E7603" i="12"/>
  <c r="E7585" i="12"/>
  <c r="E7576" i="12"/>
  <c r="E7567" i="12"/>
  <c r="E7557" i="12"/>
  <c r="E7548" i="12"/>
  <c r="E7538" i="12"/>
  <c r="E7524" i="12"/>
  <c r="E7508" i="12"/>
  <c r="E7488" i="12"/>
  <c r="E7468" i="12"/>
  <c r="E7445" i="12"/>
  <c r="E7424" i="12"/>
  <c r="E7404" i="12"/>
  <c r="E7381" i="12"/>
  <c r="E7360" i="12"/>
  <c r="E7340" i="12"/>
  <c r="E7317" i="12"/>
  <c r="E7296" i="12"/>
  <c r="E7269" i="12"/>
  <c r="E7237" i="12"/>
  <c r="E7205" i="12"/>
  <c r="E7173" i="12"/>
  <c r="E7120" i="12"/>
  <c r="D6749" i="12"/>
  <c r="E7223" i="12"/>
  <c r="E7247" i="12"/>
  <c r="E7271" i="12"/>
  <c r="E7295" i="12"/>
  <c r="E7319" i="12"/>
  <c r="E7343" i="12"/>
  <c r="E7367" i="12"/>
  <c r="E7391" i="12"/>
  <c r="E7415" i="12"/>
  <c r="E7439" i="12"/>
  <c r="E7463" i="12"/>
  <c r="E7487" i="12"/>
  <c r="D6533" i="12"/>
  <c r="E7503" i="12"/>
  <c r="E7527" i="12"/>
  <c r="E582" i="12"/>
  <c r="E606" i="12"/>
  <c r="E654" i="12"/>
  <c r="E630" i="12"/>
  <c r="E678" i="12"/>
  <c r="E702" i="12"/>
  <c r="E726" i="12"/>
  <c r="E750" i="12"/>
  <c r="E774" i="12"/>
  <c r="E798" i="12"/>
  <c r="E822" i="12"/>
  <c r="E846" i="12"/>
  <c r="E662" i="12"/>
  <c r="E638" i="12"/>
  <c r="E590" i="12"/>
  <c r="E614" i="12"/>
  <c r="E686" i="12"/>
  <c r="E710" i="12"/>
  <c r="E734" i="12"/>
  <c r="E758" i="12"/>
  <c r="E782" i="12"/>
  <c r="E806" i="12"/>
  <c r="E830" i="12"/>
  <c r="E854" i="12"/>
  <c r="E598" i="12"/>
  <c r="E622" i="12"/>
  <c r="E646" i="12"/>
  <c r="E694" i="12"/>
  <c r="E718" i="12"/>
  <c r="E742" i="12"/>
  <c r="E766" i="12"/>
  <c r="E790" i="12"/>
  <c r="E814" i="12"/>
  <c r="E838" i="12"/>
  <c r="E862" i="12"/>
  <c r="E670" i="12"/>
  <c r="E871" i="12"/>
  <c r="E943" i="12"/>
  <c r="E1039" i="12"/>
  <c r="E919" i="12"/>
  <c r="E967" i="12"/>
  <c r="E1111" i="12"/>
  <c r="E1135" i="12"/>
  <c r="E1087" i="12"/>
  <c r="E895" i="12"/>
  <c r="E1015" i="12"/>
  <c r="E1063" i="12"/>
  <c r="E991" i="12"/>
  <c r="E1047" i="12"/>
  <c r="E879" i="12"/>
  <c r="E975" i="12"/>
  <c r="E1095" i="12"/>
  <c r="E1119" i="12"/>
  <c r="E1143" i="12"/>
  <c r="E1023" i="12"/>
  <c r="E927" i="12"/>
  <c r="E1071" i="12"/>
  <c r="E903" i="12"/>
  <c r="E951" i="12"/>
  <c r="E999" i="12"/>
  <c r="E911" i="12"/>
  <c r="E983" i="12"/>
  <c r="E887" i="12"/>
  <c r="E1031" i="12"/>
  <c r="E1103" i="12"/>
  <c r="E1127" i="12"/>
  <c r="E1151" i="12"/>
  <c r="E959" i="12"/>
  <c r="E1079" i="12"/>
  <c r="E1007" i="12"/>
  <c r="E935" i="12"/>
  <c r="E1055" i="12"/>
  <c r="E1161" i="12"/>
  <c r="E1185" i="12"/>
  <c r="E1209" i="12"/>
  <c r="E1233" i="12"/>
  <c r="E1257" i="12"/>
  <c r="E1281" i="12"/>
  <c r="E1305" i="12"/>
  <c r="E1329" i="12"/>
  <c r="E1353" i="12"/>
  <c r="E1377" i="12"/>
  <c r="E1401" i="12"/>
  <c r="E1425" i="12"/>
  <c r="E1169" i="12"/>
  <c r="E1193" i="12"/>
  <c r="E1217" i="12"/>
  <c r="E1241" i="12"/>
  <c r="E1265" i="12"/>
  <c r="E1289" i="12"/>
  <c r="E1313" i="12"/>
  <c r="E1337" i="12"/>
  <c r="E1361" i="12"/>
  <c r="E1385" i="12"/>
  <c r="E1409" i="12"/>
  <c r="E1433" i="12"/>
  <c r="E1177" i="12"/>
  <c r="E1201" i="12"/>
  <c r="E1225" i="12"/>
  <c r="E1249" i="12"/>
  <c r="E1273" i="12"/>
  <c r="E1297" i="12"/>
  <c r="E1321" i="12"/>
  <c r="E1345" i="12"/>
  <c r="E1369" i="12"/>
  <c r="E1393" i="12"/>
  <c r="E1417" i="12"/>
  <c r="E1441" i="12"/>
  <c r="E1447" i="12"/>
  <c r="E1471" i="12"/>
  <c r="E1495" i="12"/>
  <c r="E1519" i="12"/>
  <c r="E1543" i="12"/>
  <c r="E1567" i="12"/>
  <c r="E1591" i="12"/>
  <c r="E1615" i="12"/>
  <c r="E1639" i="12"/>
  <c r="E1663" i="12"/>
  <c r="E1687" i="12"/>
  <c r="E1711" i="12"/>
  <c r="E1455" i="12"/>
  <c r="E1479" i="12"/>
  <c r="E1503" i="12"/>
  <c r="E1527" i="12"/>
  <c r="E1551" i="12"/>
  <c r="E1575" i="12"/>
  <c r="E1599" i="12"/>
  <c r="E1623" i="12"/>
  <c r="E1647" i="12"/>
  <c r="E1671" i="12"/>
  <c r="E1695" i="12"/>
  <c r="E1719" i="12"/>
  <c r="E1463" i="12"/>
  <c r="E1487" i="12"/>
  <c r="E1511" i="12"/>
  <c r="E1535" i="12"/>
  <c r="E1559" i="12"/>
  <c r="E1583" i="12"/>
  <c r="E1607" i="12"/>
  <c r="E1631" i="12"/>
  <c r="E1655" i="12"/>
  <c r="E1679" i="12"/>
  <c r="E1703" i="12"/>
  <c r="E1727" i="12"/>
  <c r="E1735" i="12"/>
  <c r="E1759" i="12"/>
  <c r="E1783" i="12"/>
  <c r="E1807" i="12"/>
  <c r="E1831" i="12"/>
  <c r="E1855" i="12"/>
  <c r="E1879" i="12"/>
  <c r="E1903" i="12"/>
  <c r="E1927" i="12"/>
  <c r="E1951" i="12"/>
  <c r="E1975" i="12"/>
  <c r="E1999" i="12"/>
  <c r="E1743" i="12"/>
  <c r="E1767" i="12"/>
  <c r="E1791" i="12"/>
  <c r="E1815" i="12"/>
  <c r="E1839" i="12"/>
  <c r="E1863" i="12"/>
  <c r="E1887" i="12"/>
  <c r="E1911" i="12"/>
  <c r="E1935" i="12"/>
  <c r="E1959" i="12"/>
  <c r="E1983" i="12"/>
  <c r="E2007" i="12"/>
  <c r="E1751" i="12"/>
  <c r="E1775" i="12"/>
  <c r="E1799" i="12"/>
  <c r="E1823" i="12"/>
  <c r="E1847" i="12"/>
  <c r="E1871" i="12"/>
  <c r="E1895" i="12"/>
  <c r="E1919" i="12"/>
  <c r="E1943" i="12"/>
  <c r="E1967" i="12"/>
  <c r="E1991" i="12"/>
  <c r="E2015" i="12"/>
  <c r="E2023" i="12"/>
  <c r="E2047" i="12"/>
  <c r="E2071" i="12"/>
  <c r="E2095" i="12"/>
  <c r="E2119" i="12"/>
  <c r="E2143" i="12"/>
  <c r="E2167" i="12"/>
  <c r="E2191" i="12"/>
  <c r="E2215" i="12"/>
  <c r="E2239" i="12"/>
  <c r="E2263" i="12"/>
  <c r="E2287" i="12"/>
  <c r="E2031" i="12"/>
  <c r="E2055" i="12"/>
  <c r="E2079" i="12"/>
  <c r="E2103" i="12"/>
  <c r="E2127" i="12"/>
  <c r="E2151" i="12"/>
  <c r="E2175" i="12"/>
  <c r="E2199" i="12"/>
  <c r="E2223" i="12"/>
  <c r="E2247" i="12"/>
  <c r="E2271" i="12"/>
  <c r="E2295" i="12"/>
  <c r="E2039" i="12"/>
  <c r="E2063" i="12"/>
  <c r="E2087" i="12"/>
  <c r="E2111" i="12"/>
  <c r="E2135" i="12"/>
  <c r="E2159" i="12"/>
  <c r="E2183" i="12"/>
  <c r="E2207" i="12"/>
  <c r="E2231" i="12"/>
  <c r="E2255" i="12"/>
  <c r="E2279" i="12"/>
  <c r="E2303" i="12"/>
  <c r="E2313" i="12"/>
  <c r="E2337" i="12"/>
  <c r="E2361" i="12"/>
  <c r="E2385" i="12"/>
  <c r="E2409" i="12"/>
  <c r="E2433" i="12"/>
  <c r="E2457" i="12"/>
  <c r="E2481" i="12"/>
  <c r="E2505" i="12"/>
  <c r="E2529" i="12"/>
  <c r="E2553" i="12"/>
  <c r="E2577" i="12"/>
  <c r="E2321" i="12"/>
  <c r="E2345" i="12"/>
  <c r="E2369" i="12"/>
  <c r="E2393" i="12"/>
  <c r="E2417" i="12"/>
  <c r="E2441" i="12"/>
  <c r="E2465" i="12"/>
  <c r="E2489" i="12"/>
  <c r="E2513" i="12"/>
  <c r="E2537" i="12"/>
  <c r="E2561" i="12"/>
  <c r="E2585" i="12"/>
  <c r="E2329" i="12"/>
  <c r="E2353" i="12"/>
  <c r="E2377" i="12"/>
  <c r="E2401" i="12"/>
  <c r="E2425" i="12"/>
  <c r="E2449" i="12"/>
  <c r="E2473" i="12"/>
  <c r="E2497" i="12"/>
  <c r="E2521" i="12"/>
  <c r="E2545" i="12"/>
  <c r="E2569" i="12"/>
  <c r="E2593" i="12"/>
  <c r="E2599" i="12"/>
  <c r="E2623" i="12"/>
  <c r="E2647" i="12"/>
  <c r="E2671" i="12"/>
  <c r="E2695" i="12"/>
  <c r="E2719" i="12"/>
  <c r="E2743" i="12"/>
  <c r="E2767" i="12"/>
  <c r="E2791" i="12"/>
  <c r="E2815" i="12"/>
  <c r="E2839" i="12"/>
  <c r="E2863" i="12"/>
  <c r="E2607" i="12"/>
  <c r="E2631" i="12"/>
  <c r="E2655" i="12"/>
  <c r="E2679" i="12"/>
  <c r="E2703" i="12"/>
  <c r="E2727" i="12"/>
  <c r="E2751" i="12"/>
  <c r="E2775" i="12"/>
  <c r="E2799" i="12"/>
  <c r="E2823" i="12"/>
  <c r="E2847" i="12"/>
  <c r="E2871" i="12"/>
  <c r="E2615" i="12"/>
  <c r="E2639" i="12"/>
  <c r="E2663" i="12"/>
  <c r="E2687" i="12"/>
  <c r="E2711" i="12"/>
  <c r="E2735" i="12"/>
  <c r="E2759" i="12"/>
  <c r="E2783" i="12"/>
  <c r="E2807" i="12"/>
  <c r="E2831" i="12"/>
  <c r="E2855" i="12"/>
  <c r="E2879" i="12"/>
  <c r="E2887" i="12"/>
  <c r="E2911" i="12"/>
  <c r="E2935" i="12"/>
  <c r="E2959" i="12"/>
  <c r="E2983" i="12"/>
  <c r="E3007" i="12"/>
  <c r="E3031" i="12"/>
  <c r="E3055" i="12"/>
  <c r="E3079" i="12"/>
  <c r="E3103" i="12"/>
  <c r="E3127" i="12"/>
  <c r="E3151" i="12"/>
  <c r="E2895" i="12"/>
  <c r="E2919" i="12"/>
  <c r="E2943" i="12"/>
  <c r="E2967" i="12"/>
  <c r="E2991" i="12"/>
  <c r="E3015" i="12"/>
  <c r="E3039" i="12"/>
  <c r="E3063" i="12"/>
  <c r="E3087" i="12"/>
  <c r="E3111" i="12"/>
  <c r="E3135" i="12"/>
  <c r="E3159" i="12"/>
  <c r="E2903" i="12"/>
  <c r="E2927" i="12"/>
  <c r="E2951" i="12"/>
  <c r="E2975" i="12"/>
  <c r="E2999" i="12"/>
  <c r="E3023" i="12"/>
  <c r="E3047" i="12"/>
  <c r="E3071" i="12"/>
  <c r="E3095" i="12"/>
  <c r="E3119" i="12"/>
  <c r="E3143" i="12"/>
  <c r="E3167" i="12"/>
  <c r="D6966" i="12"/>
  <c r="E3175" i="12"/>
  <c r="E3199" i="12"/>
  <c r="E3223" i="12"/>
  <c r="E3247" i="12"/>
  <c r="E3271" i="12"/>
  <c r="E3295" i="12"/>
  <c r="E3319" i="12"/>
  <c r="E3343" i="12"/>
  <c r="E3367" i="12"/>
  <c r="E3391" i="12"/>
  <c r="E3415" i="12"/>
  <c r="E3439" i="12"/>
  <c r="D6550" i="12"/>
  <c r="E3183" i="12"/>
  <c r="E3207" i="12"/>
  <c r="E3231" i="12"/>
  <c r="E3255" i="12"/>
  <c r="E3279" i="12"/>
  <c r="E3303" i="12"/>
  <c r="E3327" i="12"/>
  <c r="E3351" i="12"/>
  <c r="E3375" i="12"/>
  <c r="E3399" i="12"/>
  <c r="E3423" i="12"/>
  <c r="E3447" i="12"/>
  <c r="D6758" i="12"/>
  <c r="E3191" i="12"/>
  <c r="E3215" i="12"/>
  <c r="E3239" i="12"/>
  <c r="E3263" i="12"/>
  <c r="E3287" i="12"/>
  <c r="E3311" i="12"/>
  <c r="E3335" i="12"/>
  <c r="E3359" i="12"/>
  <c r="E3383" i="12"/>
  <c r="E3407" i="12"/>
  <c r="E3431" i="12"/>
  <c r="E3455" i="12"/>
  <c r="E3465" i="12"/>
  <c r="E3489" i="12"/>
  <c r="E3513" i="12"/>
  <c r="E3537" i="12"/>
  <c r="E3561" i="12"/>
  <c r="E3609" i="12"/>
  <c r="E3633" i="12"/>
  <c r="E3657" i="12"/>
  <c r="E3681" i="12"/>
  <c r="E3705" i="12"/>
  <c r="E3729" i="12"/>
  <c r="E3585" i="12"/>
  <c r="E3473" i="12"/>
  <c r="E3497" i="12"/>
  <c r="E3521" i="12"/>
  <c r="E3545" i="12"/>
  <c r="E3569" i="12"/>
  <c r="E3617" i="12"/>
  <c r="E3641" i="12"/>
  <c r="E3665" i="12"/>
  <c r="E3689" i="12"/>
  <c r="E3713" i="12"/>
  <c r="E3737" i="12"/>
  <c r="E3593" i="12"/>
  <c r="E3481" i="12"/>
  <c r="E3505" i="12"/>
  <c r="E3529" i="12"/>
  <c r="E3553" i="12"/>
  <c r="E3577" i="12"/>
  <c r="E3601" i="12"/>
  <c r="E3625" i="12"/>
  <c r="E3649" i="12"/>
  <c r="E3673" i="12"/>
  <c r="E3697" i="12"/>
  <c r="E3721" i="12"/>
  <c r="E3745" i="12"/>
  <c r="E3753" i="12"/>
  <c r="E3777" i="12"/>
  <c r="E3801" i="12"/>
  <c r="E3825" i="12"/>
  <c r="E3849" i="12"/>
  <c r="E3873" i="12"/>
  <c r="E3897" i="12"/>
  <c r="E3921" i="12"/>
  <c r="E3945" i="12"/>
  <c r="E3969" i="12"/>
  <c r="E3993" i="12"/>
  <c r="E4017" i="12"/>
  <c r="E3761" i="12"/>
  <c r="E3785" i="12"/>
  <c r="E3809" i="12"/>
  <c r="E3833" i="12"/>
  <c r="E3857" i="12"/>
  <c r="E3881" i="12"/>
  <c r="E3905" i="12"/>
  <c r="E3929" i="12"/>
  <c r="E3953" i="12"/>
  <c r="E3977" i="12"/>
  <c r="E4001" i="12"/>
  <c r="E4025" i="12"/>
  <c r="E3769" i="12"/>
  <c r="E3793" i="12"/>
  <c r="E3817" i="12"/>
  <c r="E3841" i="12"/>
  <c r="E3865" i="12"/>
  <c r="E3889" i="12"/>
  <c r="E3913" i="12"/>
  <c r="E3937" i="12"/>
  <c r="E3961" i="12"/>
  <c r="E3985" i="12"/>
  <c r="E4009" i="12"/>
  <c r="E4033" i="12"/>
  <c r="E4041" i="12"/>
  <c r="E4065" i="12"/>
  <c r="E4089" i="12"/>
  <c r="E4113" i="12"/>
  <c r="E4137" i="12"/>
  <c r="E4161" i="12"/>
  <c r="E4185" i="12"/>
  <c r="E4209" i="12"/>
  <c r="E4233" i="12"/>
  <c r="E4257" i="12"/>
  <c r="E4305" i="12"/>
  <c r="E4281" i="12"/>
  <c r="E4049" i="12"/>
  <c r="E4073" i="12"/>
  <c r="E4097" i="12"/>
  <c r="E4121" i="12"/>
  <c r="E4145" i="12"/>
  <c r="E4169" i="12"/>
  <c r="E4193" i="12"/>
  <c r="E4217" i="12"/>
  <c r="E4241" i="12"/>
  <c r="E4265" i="12"/>
  <c r="E4313" i="12"/>
  <c r="E4289" i="12"/>
  <c r="E4057" i="12"/>
  <c r="E4081" i="12"/>
  <c r="E4105" i="12"/>
  <c r="E4129" i="12"/>
  <c r="E4153" i="12"/>
  <c r="E4177" i="12"/>
  <c r="E4201" i="12"/>
  <c r="E4225" i="12"/>
  <c r="E4249" i="12"/>
  <c r="E4297" i="12"/>
  <c r="E4321" i="12"/>
  <c r="E4273" i="12"/>
  <c r="D6958" i="12"/>
  <c r="E4327" i="12"/>
  <c r="E4351" i="12"/>
  <c r="E4375" i="12"/>
  <c r="E4399" i="12"/>
  <c r="E4423" i="12"/>
  <c r="E4447" i="12"/>
  <c r="E4471" i="12"/>
  <c r="E4495" i="12"/>
  <c r="E4519" i="12"/>
  <c r="E4543" i="12"/>
  <c r="E4567" i="12"/>
  <c r="E4591" i="12"/>
  <c r="D7166" i="12"/>
  <c r="E4335" i="12"/>
  <c r="E4359" i="12"/>
  <c r="E4383" i="12"/>
  <c r="E4407" i="12"/>
  <c r="E4431" i="12"/>
  <c r="E4455" i="12"/>
  <c r="E4479" i="12"/>
  <c r="E4503" i="12"/>
  <c r="E4527" i="12"/>
  <c r="E4551" i="12"/>
  <c r="E4575" i="12"/>
  <c r="E4599" i="12"/>
  <c r="D6750" i="12"/>
  <c r="E4343" i="12"/>
  <c r="E4367" i="12"/>
  <c r="E4391" i="12"/>
  <c r="E4415" i="12"/>
  <c r="E4439" i="12"/>
  <c r="E4463" i="12"/>
  <c r="E4487" i="12"/>
  <c r="E4511" i="12"/>
  <c r="E4535" i="12"/>
  <c r="E4559" i="12"/>
  <c r="E4583" i="12"/>
  <c r="E4607" i="12"/>
  <c r="E4615" i="12"/>
  <c r="E4639" i="12"/>
  <c r="E4663" i="12"/>
  <c r="E4687" i="12"/>
  <c r="E4711" i="12"/>
  <c r="E4735" i="12"/>
  <c r="E4759" i="12"/>
  <c r="E4783" i="12"/>
  <c r="E4807" i="12"/>
  <c r="E4831" i="12"/>
  <c r="E4855" i="12"/>
  <c r="E4879" i="12"/>
  <c r="E4623" i="12"/>
  <c r="E4647" i="12"/>
  <c r="E4671" i="12"/>
  <c r="E4695" i="12"/>
  <c r="E4719" i="12"/>
  <c r="E4743" i="12"/>
  <c r="E4767" i="12"/>
  <c r="E4791" i="12"/>
  <c r="E4815" i="12"/>
  <c r="E4839" i="12"/>
  <c r="E4863" i="12"/>
  <c r="E4887" i="12"/>
  <c r="E4631" i="12"/>
  <c r="E4655" i="12"/>
  <c r="E4679" i="12"/>
  <c r="E4703" i="12"/>
  <c r="E4727" i="12"/>
  <c r="E4751" i="12"/>
  <c r="E4775" i="12"/>
  <c r="E4799" i="12"/>
  <c r="E4823" i="12"/>
  <c r="E4847" i="12"/>
  <c r="E4871" i="12"/>
  <c r="E4895" i="12"/>
  <c r="E4905" i="12"/>
  <c r="E4929" i="12"/>
  <c r="E4953" i="12"/>
  <c r="E4977" i="12"/>
  <c r="E5001" i="12"/>
  <c r="E5025" i="12"/>
  <c r="E5049" i="12"/>
  <c r="E5073" i="12"/>
  <c r="E5097" i="12"/>
  <c r="E5121" i="12"/>
  <c r="E5145" i="12"/>
  <c r="E5169" i="12"/>
  <c r="E4913" i="12"/>
  <c r="E4937" i="12"/>
  <c r="E4961" i="12"/>
  <c r="E4985" i="12"/>
  <c r="E5009" i="12"/>
  <c r="E5033" i="12"/>
  <c r="E5057" i="12"/>
  <c r="E5081" i="12"/>
  <c r="E5105" i="12"/>
  <c r="E5129" i="12"/>
  <c r="E5153" i="12"/>
  <c r="E5177" i="12"/>
  <c r="E4921" i="12"/>
  <c r="E4945" i="12"/>
  <c r="E4969" i="12"/>
  <c r="E4993" i="12"/>
  <c r="E5017" i="12"/>
  <c r="E5041" i="12"/>
  <c r="E5065" i="12"/>
  <c r="E5089" i="12"/>
  <c r="E5113" i="12"/>
  <c r="E5137" i="12"/>
  <c r="E5161" i="12"/>
  <c r="E5185" i="12"/>
  <c r="E5481" i="12"/>
  <c r="E5505" i="12"/>
  <c r="E5529" i="12"/>
  <c r="E5553" i="12"/>
  <c r="E5577" i="12"/>
  <c r="E5601" i="12"/>
  <c r="E5625" i="12"/>
  <c r="E5649" i="12"/>
  <c r="E5673" i="12"/>
  <c r="E5697" i="12"/>
  <c r="E5721" i="12"/>
  <c r="E5745" i="12"/>
  <c r="E5489" i="12"/>
  <c r="E5513" i="12"/>
  <c r="E5537" i="12"/>
  <c r="E5561" i="12"/>
  <c r="E5585" i="12"/>
  <c r="E5609" i="12"/>
  <c r="E5633" i="12"/>
  <c r="E5657" i="12"/>
  <c r="E5681" i="12"/>
  <c r="E5705" i="12"/>
  <c r="E5729" i="12"/>
  <c r="E5753" i="12"/>
  <c r="E5497" i="12"/>
  <c r="E5521" i="12"/>
  <c r="E5545" i="12"/>
  <c r="E5569" i="12"/>
  <c r="E5593" i="12"/>
  <c r="E5617" i="12"/>
  <c r="E5641" i="12"/>
  <c r="E5665" i="12"/>
  <c r="E5689" i="12"/>
  <c r="E5713" i="12"/>
  <c r="E5737" i="12"/>
  <c r="E5761" i="12"/>
  <c r="E5767" i="12"/>
  <c r="E5791" i="12"/>
  <c r="E5815" i="12"/>
  <c r="E5839" i="12"/>
  <c r="E5863" i="12"/>
  <c r="E5887" i="12"/>
  <c r="E5911" i="12"/>
  <c r="E5935" i="12"/>
  <c r="E5959" i="12"/>
  <c r="E5983" i="12"/>
  <c r="E6007" i="12"/>
  <c r="E6031" i="12"/>
  <c r="E5775" i="12"/>
  <c r="E5799" i="12"/>
  <c r="E5823" i="12"/>
  <c r="E5847" i="12"/>
  <c r="E5871" i="12"/>
  <c r="E5895" i="12"/>
  <c r="E5919" i="12"/>
  <c r="E5943" i="12"/>
  <c r="E5967" i="12"/>
  <c r="E5991" i="12"/>
  <c r="E6015" i="12"/>
  <c r="E6039" i="12"/>
  <c r="E5783" i="12"/>
  <c r="E5807" i="12"/>
  <c r="E5831" i="12"/>
  <c r="E5855" i="12"/>
  <c r="E5879" i="12"/>
  <c r="E5903" i="12"/>
  <c r="E5927" i="12"/>
  <c r="E5951" i="12"/>
  <c r="E5975" i="12"/>
  <c r="E5999" i="12"/>
  <c r="E6023" i="12"/>
  <c r="E6047" i="12"/>
  <c r="E5193" i="12"/>
  <c r="E5217" i="12"/>
  <c r="E5241" i="12"/>
  <c r="E5265" i="12"/>
  <c r="E5289" i="12"/>
  <c r="E5313" i="12"/>
  <c r="E5337" i="12"/>
  <c r="E5361" i="12"/>
  <c r="E5385" i="12"/>
  <c r="E5409" i="12"/>
  <c r="E5433" i="12"/>
  <c r="E5457" i="12"/>
  <c r="E5201" i="12"/>
  <c r="E5225" i="12"/>
  <c r="E5249" i="12"/>
  <c r="E5273" i="12"/>
  <c r="E5297" i="12"/>
  <c r="E5321" i="12"/>
  <c r="E5345" i="12"/>
  <c r="E5369" i="12"/>
  <c r="E5393" i="12"/>
  <c r="E5417" i="12"/>
  <c r="E5441" i="12"/>
  <c r="E5465" i="12"/>
  <c r="E5209" i="12"/>
  <c r="E5233" i="12"/>
  <c r="E5257" i="12"/>
  <c r="E5281" i="12"/>
  <c r="E5305" i="12"/>
  <c r="E5329" i="12"/>
  <c r="E5353" i="12"/>
  <c r="E5377" i="12"/>
  <c r="E5401" i="12"/>
  <c r="E5425" i="12"/>
  <c r="E5449" i="12"/>
  <c r="E5473" i="12"/>
  <c r="E6055" i="12"/>
  <c r="E6079" i="12"/>
  <c r="E6103" i="12"/>
  <c r="E6127" i="12"/>
  <c r="E6151" i="12"/>
  <c r="E6175" i="12"/>
  <c r="E6199" i="12"/>
  <c r="E6223" i="12"/>
  <c r="E6247" i="12"/>
  <c r="E6271" i="12"/>
  <c r="E6295" i="12"/>
  <c r="E6319" i="12"/>
  <c r="E6063" i="12"/>
  <c r="E6087" i="12"/>
  <c r="E6111" i="12"/>
  <c r="E6135" i="12"/>
  <c r="E6159" i="12"/>
  <c r="E6183" i="12"/>
  <c r="E6207" i="12"/>
  <c r="E6231" i="12"/>
  <c r="E6255" i="12"/>
  <c r="E6303" i="12"/>
  <c r="E6327" i="12"/>
  <c r="E6279" i="12"/>
  <c r="E6071" i="12"/>
  <c r="E6095" i="12"/>
  <c r="E6119" i="12"/>
  <c r="E6143" i="12"/>
  <c r="E6167" i="12"/>
  <c r="E6191" i="12"/>
  <c r="E6215" i="12"/>
  <c r="E6239" i="12"/>
  <c r="E6263" i="12"/>
  <c r="E6311" i="12"/>
  <c r="E6335" i="12"/>
  <c r="E6287" i="12"/>
  <c r="E6345" i="12"/>
  <c r="E6369" i="12"/>
  <c r="E6393" i="12"/>
  <c r="E6417" i="12"/>
  <c r="E6441" i="12"/>
  <c r="E6465" i="12"/>
  <c r="E6489" i="12"/>
  <c r="E6513" i="12"/>
  <c r="E6537" i="12"/>
  <c r="E6561" i="12"/>
  <c r="E6585" i="12"/>
  <c r="E6609" i="12"/>
  <c r="E6353" i="12"/>
  <c r="E6377" i="12"/>
  <c r="E6401" i="12"/>
  <c r="E6425" i="12"/>
  <c r="E6449" i="12"/>
  <c r="E6473" i="12"/>
  <c r="E6497" i="12"/>
  <c r="E6521" i="12"/>
  <c r="E6545" i="12"/>
  <c r="E6569" i="12"/>
  <c r="E6593" i="12"/>
  <c r="E6617" i="12"/>
  <c r="E6361" i="12"/>
  <c r="E6385" i="12"/>
  <c r="E6409" i="12"/>
  <c r="E6433" i="12"/>
  <c r="E6457" i="12"/>
  <c r="E6481" i="12"/>
  <c r="E6505" i="12"/>
  <c r="E6529" i="12"/>
  <c r="E6553" i="12"/>
  <c r="E6577" i="12"/>
  <c r="E6601" i="12"/>
  <c r="E6625" i="12"/>
  <c r="E6919" i="12"/>
  <c r="E6943" i="12"/>
  <c r="E6967" i="12"/>
  <c r="E6991" i="12"/>
  <c r="E7015" i="12"/>
  <c r="E7039" i="12"/>
  <c r="E7063" i="12"/>
  <c r="E7087" i="12"/>
  <c r="E7111" i="12"/>
  <c r="E7135" i="12"/>
  <c r="E7159" i="12"/>
  <c r="E7183" i="12"/>
  <c r="E6927" i="12"/>
  <c r="E6951" i="12"/>
  <c r="E6975" i="12"/>
  <c r="E6999" i="12"/>
  <c r="E7023" i="12"/>
  <c r="E7047" i="12"/>
  <c r="E7071" i="12"/>
  <c r="E7095" i="12"/>
  <c r="E7119" i="12"/>
  <c r="E7143" i="12"/>
  <c r="E7167" i="12"/>
  <c r="E7191" i="12"/>
  <c r="E6935" i="12"/>
  <c r="E6959" i="12"/>
  <c r="E6983" i="12"/>
  <c r="E7007" i="12"/>
  <c r="E7031" i="12"/>
  <c r="E7055" i="12"/>
  <c r="E7079" i="12"/>
  <c r="E7103" i="12"/>
  <c r="E7127" i="12"/>
  <c r="E7151" i="12"/>
  <c r="E7175" i="12"/>
  <c r="E7199" i="12"/>
  <c r="D7022" i="12"/>
  <c r="E6633" i="12"/>
  <c r="E6657" i="12"/>
  <c r="E6681" i="12"/>
  <c r="E6705" i="12"/>
  <c r="E6729" i="12"/>
  <c r="E6753" i="12"/>
  <c r="E6777" i="12"/>
  <c r="E6801" i="12"/>
  <c r="E6825" i="12"/>
  <c r="E6849" i="12"/>
  <c r="E6873" i="12"/>
  <c r="E6897" i="12"/>
  <c r="D6606" i="12"/>
  <c r="E6641" i="12"/>
  <c r="E6665" i="12"/>
  <c r="E6689" i="12"/>
  <c r="E6713" i="12"/>
  <c r="E6737" i="12"/>
  <c r="E6761" i="12"/>
  <c r="E6785" i="12"/>
  <c r="E6809" i="12"/>
  <c r="E6833" i="12"/>
  <c r="E6857" i="12"/>
  <c r="E6881" i="12"/>
  <c r="E6905" i="12"/>
  <c r="D6814" i="12"/>
  <c r="E6649" i="12"/>
  <c r="E6673" i="12"/>
  <c r="E6697" i="12"/>
  <c r="E6721" i="12"/>
  <c r="E6745" i="12"/>
  <c r="E6769" i="12"/>
  <c r="E6793" i="12"/>
  <c r="E6817" i="12"/>
  <c r="E6841" i="12"/>
  <c r="E6865" i="12"/>
  <c r="E6889" i="12"/>
  <c r="E6913" i="12"/>
  <c r="E7209" i="12"/>
  <c r="E7233" i="12"/>
  <c r="E7257" i="12"/>
  <c r="E7281" i="12"/>
  <c r="E7305" i="12"/>
  <c r="E7329" i="12"/>
  <c r="E7353" i="12"/>
  <c r="E7377" i="12"/>
  <c r="E7401" i="12"/>
  <c r="E7425" i="12"/>
  <c r="E7449" i="12"/>
  <c r="E7473" i="12"/>
  <c r="E7217" i="12"/>
  <c r="E7241" i="12"/>
  <c r="E7265" i="12"/>
  <c r="E7289" i="12"/>
  <c r="E7313" i="12"/>
  <c r="E7337" i="12"/>
  <c r="E7361" i="12"/>
  <c r="E7385" i="12"/>
  <c r="E7409" i="12"/>
  <c r="E7433" i="12"/>
  <c r="E7457" i="12"/>
  <c r="E7481" i="12"/>
  <c r="E7225" i="12"/>
  <c r="E7249" i="12"/>
  <c r="E7273" i="12"/>
  <c r="E7297" i="12"/>
  <c r="E7321" i="12"/>
  <c r="E7345" i="12"/>
  <c r="E7369" i="12"/>
  <c r="E7393" i="12"/>
  <c r="E7417" i="12"/>
  <c r="E7441" i="12"/>
  <c r="E7465" i="12"/>
  <c r="E7489" i="12"/>
  <c r="E7497" i="12"/>
  <c r="D7484" i="12"/>
  <c r="D7476" i="12"/>
  <c r="D7468" i="12"/>
  <c r="D5618" i="12"/>
  <c r="D4366" i="12"/>
  <c r="D4358" i="12"/>
  <c r="D4350" i="12"/>
  <c r="D3744" i="12"/>
  <c r="D3736" i="12"/>
  <c r="D3728" i="12"/>
  <c r="D3122" i="12"/>
  <c r="D1990" i="12"/>
  <c r="D1748" i="12"/>
  <c r="D1484" i="12"/>
  <c r="D1292" i="12"/>
  <c r="D1010" i="12"/>
  <c r="D818" i="12"/>
  <c r="D626" i="12"/>
  <c r="D434" i="12"/>
  <c r="D242" i="12"/>
  <c r="D7772" i="12"/>
  <c r="D7764" i="12"/>
  <c r="D7756" i="12"/>
  <c r="D7748" i="12"/>
  <c r="D7740" i="12"/>
  <c r="D7732" i="12"/>
  <c r="D7724" i="12"/>
  <c r="D7716" i="12"/>
  <c r="D7708" i="12"/>
  <c r="D7700" i="12"/>
  <c r="D7692" i="12"/>
  <c r="D7684" i="12"/>
  <c r="D7676" i="12"/>
  <c r="D7668" i="12"/>
  <c r="D7660" i="12"/>
  <c r="D7652" i="12"/>
  <c r="D7644" i="12"/>
  <c r="D7636" i="12"/>
  <c r="D7628" i="12"/>
  <c r="D7620" i="12"/>
  <c r="D7612" i="12"/>
  <c r="D7604" i="12"/>
  <c r="D7596" i="12"/>
  <c r="D7588" i="12"/>
  <c r="D7580" i="12"/>
  <c r="D7572" i="12"/>
  <c r="D7564" i="12"/>
  <c r="D7556" i="12"/>
  <c r="D7548" i="12"/>
  <c r="D7540" i="12"/>
  <c r="D7532" i="12"/>
  <c r="D7524" i="12"/>
  <c r="D7516" i="12"/>
  <c r="D7508" i="12"/>
  <c r="D7500" i="12"/>
  <c r="D7492" i="12"/>
  <c r="E7772" i="12"/>
  <c r="E7764" i="12"/>
  <c r="E7756" i="12"/>
  <c r="E7748" i="12"/>
  <c r="E7740" i="12"/>
  <c r="E7732" i="12"/>
  <c r="E7724" i="12"/>
  <c r="E7716" i="12"/>
  <c r="E7708" i="12"/>
  <c r="E7700" i="12"/>
  <c r="E7692" i="12"/>
  <c r="E7684" i="12"/>
  <c r="E7676" i="12"/>
  <c r="E7668" i="12"/>
  <c r="E7660" i="12"/>
  <c r="E7652" i="12"/>
  <c r="E7644" i="12"/>
  <c r="E7636" i="12"/>
  <c r="E7628" i="12"/>
  <c r="E7620" i="12"/>
  <c r="E7611" i="12"/>
  <c r="E7593" i="12"/>
  <c r="E7584" i="12"/>
  <c r="E7575" i="12"/>
  <c r="E7565" i="12"/>
  <c r="E7556" i="12"/>
  <c r="E7547" i="12"/>
  <c r="E7537" i="12"/>
  <c r="E7521" i="12"/>
  <c r="E7505" i="12"/>
  <c r="E7485" i="12"/>
  <c r="E7464" i="12"/>
  <c r="E7444" i="12"/>
  <c r="E7421" i="12"/>
  <c r="E7400" i="12"/>
  <c r="E7380" i="12"/>
  <c r="E7357" i="12"/>
  <c r="E7336" i="12"/>
  <c r="E7316" i="12"/>
  <c r="E7293" i="12"/>
  <c r="E7264" i="12"/>
  <c r="E7232" i="12"/>
  <c r="E2029" i="12"/>
  <c r="E2053" i="12"/>
  <c r="E2077" i="12"/>
  <c r="E2101" i="12"/>
  <c r="E2125" i="12"/>
  <c r="E2149" i="12"/>
  <c r="E2173" i="12"/>
  <c r="E2197" i="12"/>
  <c r="E2221" i="12"/>
  <c r="E2245" i="12"/>
  <c r="E2269" i="12"/>
  <c r="E2293" i="12"/>
  <c r="D7172" i="12"/>
  <c r="E2319" i="12"/>
  <c r="E2343" i="12"/>
  <c r="E2367" i="12"/>
  <c r="E2391" i="12"/>
  <c r="E2415" i="12"/>
  <c r="E2439" i="12"/>
  <c r="E2463" i="12"/>
  <c r="E2487" i="12"/>
  <c r="E2511" i="12"/>
  <c r="E2535" i="12"/>
  <c r="E2559" i="12"/>
  <c r="E2583" i="12"/>
  <c r="D6694" i="12"/>
  <c r="E4629" i="12"/>
  <c r="E4653" i="12"/>
  <c r="E4677" i="12"/>
  <c r="E4701" i="12"/>
  <c r="E4725" i="12"/>
  <c r="E4749" i="12"/>
  <c r="E4773" i="12"/>
  <c r="E4797" i="12"/>
  <c r="E4821" i="12"/>
  <c r="E4845" i="12"/>
  <c r="E4869" i="12"/>
  <c r="E4893" i="12"/>
  <c r="D7163" i="12"/>
  <c r="E4911" i="12"/>
  <c r="E4935" i="12"/>
  <c r="E4959" i="12"/>
  <c r="E4983" i="12"/>
  <c r="E5007" i="12"/>
  <c r="E5031" i="12"/>
  <c r="E5055" i="12"/>
  <c r="E5079" i="12"/>
  <c r="E5103" i="12"/>
  <c r="E5127" i="12"/>
  <c r="E5151" i="12"/>
  <c r="E5175" i="12"/>
  <c r="D7115" i="12"/>
  <c r="E5773" i="12"/>
  <c r="E5797" i="12"/>
  <c r="E5821" i="12"/>
  <c r="E5845" i="12"/>
  <c r="E5869" i="12"/>
  <c r="E5893" i="12"/>
  <c r="E5917" i="12"/>
  <c r="E5941" i="12"/>
  <c r="E5965" i="12"/>
  <c r="E5989" i="12"/>
  <c r="E6013" i="12"/>
  <c r="E6037" i="12"/>
  <c r="D6552" i="12"/>
  <c r="E5199" i="12"/>
  <c r="E5223" i="12"/>
  <c r="E5247" i="12"/>
  <c r="E5271" i="12"/>
  <c r="E5295" i="12"/>
  <c r="E5319" i="12"/>
  <c r="E5343" i="12"/>
  <c r="E5367" i="12"/>
  <c r="E5391" i="12"/>
  <c r="E5415" i="12"/>
  <c r="E5439" i="12"/>
  <c r="E5463" i="12"/>
  <c r="D6970" i="12"/>
  <c r="E6631" i="12"/>
  <c r="E6655" i="12"/>
  <c r="E6679" i="12"/>
  <c r="E6703" i="12"/>
  <c r="E6727" i="12"/>
  <c r="E6751" i="12"/>
  <c r="E6775" i="12"/>
  <c r="E6799" i="12"/>
  <c r="E6823" i="12"/>
  <c r="E6847" i="12"/>
  <c r="E6871" i="12"/>
  <c r="E6895" i="12"/>
  <c r="D6741" i="12"/>
  <c r="E7511" i="12"/>
  <c r="E7535" i="12"/>
  <c r="E655" i="12"/>
  <c r="E679" i="12"/>
  <c r="E751" i="12"/>
  <c r="E823" i="12"/>
  <c r="E703" i="12"/>
  <c r="E775" i="12"/>
  <c r="E847" i="12"/>
  <c r="E727" i="12"/>
  <c r="E799" i="12"/>
  <c r="E663" i="12"/>
  <c r="E807" i="12"/>
  <c r="E687" i="12"/>
  <c r="E759" i="12"/>
  <c r="E831" i="12"/>
  <c r="E711" i="12"/>
  <c r="E783" i="12"/>
  <c r="E855" i="12"/>
  <c r="E735" i="12"/>
  <c r="E671" i="12"/>
  <c r="E743" i="12"/>
  <c r="E815" i="12"/>
  <c r="E695" i="12"/>
  <c r="E767" i="12"/>
  <c r="E839" i="12"/>
  <c r="E719" i="12"/>
  <c r="E791" i="12"/>
  <c r="E863" i="12"/>
  <c r="E872" i="12"/>
  <c r="E896" i="12"/>
  <c r="E920" i="12"/>
  <c r="E944" i="12"/>
  <c r="E992" i="12"/>
  <c r="E1040" i="12"/>
  <c r="E968" i="12"/>
  <c r="E1112" i="12"/>
  <c r="E1136" i="12"/>
  <c r="E1088" i="12"/>
  <c r="E1016" i="12"/>
  <c r="E1064" i="12"/>
  <c r="E880" i="12"/>
  <c r="E904" i="12"/>
  <c r="E928" i="12"/>
  <c r="E1048" i="12"/>
  <c r="E976" i="12"/>
  <c r="E1096" i="12"/>
  <c r="E1120" i="12"/>
  <c r="E1144" i="12"/>
  <c r="E1024" i="12"/>
  <c r="E1072" i="12"/>
  <c r="E952" i="12"/>
  <c r="E1000" i="12"/>
  <c r="E888" i="12"/>
  <c r="E912" i="12"/>
  <c r="E936" i="12"/>
  <c r="E1056" i="12"/>
  <c r="E984" i="12"/>
  <c r="E1032" i="12"/>
  <c r="E1104" i="12"/>
  <c r="E1128" i="12"/>
  <c r="E1152" i="12"/>
  <c r="E960" i="12"/>
  <c r="E1080" i="12"/>
  <c r="E1008" i="12"/>
  <c r="D7029" i="12"/>
  <c r="E1162" i="12"/>
  <c r="E1186" i="12"/>
  <c r="E1210" i="12"/>
  <c r="E1234" i="12"/>
  <c r="E1258" i="12"/>
  <c r="E1282" i="12"/>
  <c r="E1306" i="12"/>
  <c r="E1330" i="12"/>
  <c r="E1354" i="12"/>
  <c r="E1378" i="12"/>
  <c r="E1402" i="12"/>
  <c r="E1426" i="12"/>
  <c r="D6613" i="12"/>
  <c r="E1170" i="12"/>
  <c r="E1194" i="12"/>
  <c r="E1218" i="12"/>
  <c r="E1242" i="12"/>
  <c r="E1266" i="12"/>
  <c r="E1290" i="12"/>
  <c r="E1314" i="12"/>
  <c r="E1338" i="12"/>
  <c r="E1362" i="12"/>
  <c r="E1386" i="12"/>
  <c r="E1410" i="12"/>
  <c r="E1434" i="12"/>
  <c r="D6821" i="12"/>
  <c r="E1178" i="12"/>
  <c r="E1202" i="12"/>
  <c r="E1226" i="12"/>
  <c r="E1250" i="12"/>
  <c r="E1274" i="12"/>
  <c r="E1298" i="12"/>
  <c r="E1322" i="12"/>
  <c r="E1346" i="12"/>
  <c r="E1370" i="12"/>
  <c r="E1394" i="12"/>
  <c r="E1418" i="12"/>
  <c r="E1442" i="12"/>
  <c r="E1448" i="12"/>
  <c r="E1472" i="12"/>
  <c r="E1496" i="12"/>
  <c r="E1520" i="12"/>
  <c r="E1544" i="12"/>
  <c r="E1592" i="12"/>
  <c r="E1616" i="12"/>
  <c r="E1640" i="12"/>
  <c r="E1664" i="12"/>
  <c r="E1688" i="12"/>
  <c r="E1712" i="12"/>
  <c r="E1568" i="12"/>
  <c r="E1456" i="12"/>
  <c r="E1480" i="12"/>
  <c r="E1504" i="12"/>
  <c r="E1528" i="12"/>
  <c r="E1552" i="12"/>
  <c r="E1600" i="12"/>
  <c r="E1624" i="12"/>
  <c r="E1648" i="12"/>
  <c r="E1672" i="12"/>
  <c r="E1696" i="12"/>
  <c r="E1720" i="12"/>
  <c r="E1576" i="12"/>
  <c r="E1464" i="12"/>
  <c r="E1488" i="12"/>
  <c r="E1512" i="12"/>
  <c r="E1536" i="12"/>
  <c r="E1560" i="12"/>
  <c r="E1584" i="12"/>
  <c r="E1608" i="12"/>
  <c r="E1632" i="12"/>
  <c r="E1656" i="12"/>
  <c r="E1680" i="12"/>
  <c r="E1704" i="12"/>
  <c r="E1728" i="12"/>
  <c r="E1736" i="12"/>
  <c r="E1760" i="12"/>
  <c r="E1784" i="12"/>
  <c r="E1808" i="12"/>
  <c r="E1832" i="12"/>
  <c r="E1856" i="12"/>
  <c r="E1880" i="12"/>
  <c r="E1904" i="12"/>
  <c r="E1928" i="12"/>
  <c r="E1952" i="12"/>
  <c r="E1976" i="12"/>
  <c r="E2000" i="12"/>
  <c r="E1744" i="12"/>
  <c r="E1768" i="12"/>
  <c r="E1792" i="12"/>
  <c r="E1816" i="12"/>
  <c r="E1840" i="12"/>
  <c r="E1864" i="12"/>
  <c r="E1888" i="12"/>
  <c r="E1912" i="12"/>
  <c r="E1936" i="12"/>
  <c r="E1960" i="12"/>
  <c r="E1984" i="12"/>
  <c r="E2008" i="12"/>
  <c r="E1752" i="12"/>
  <c r="E1776" i="12"/>
  <c r="E1800" i="12"/>
  <c r="E1824" i="12"/>
  <c r="E1848" i="12"/>
  <c r="E1872" i="12"/>
  <c r="E1896" i="12"/>
  <c r="E1920" i="12"/>
  <c r="E1944" i="12"/>
  <c r="E1968" i="12"/>
  <c r="E1992" i="12"/>
  <c r="E2016" i="12"/>
  <c r="D6989" i="12"/>
  <c r="E2024" i="12"/>
  <c r="E2048" i="12"/>
  <c r="E2072" i="12"/>
  <c r="E2096" i="12"/>
  <c r="E2120" i="12"/>
  <c r="E2144" i="12"/>
  <c r="E2168" i="12"/>
  <c r="E2192" i="12"/>
  <c r="E2216" i="12"/>
  <c r="E2240" i="12"/>
  <c r="E2264" i="12"/>
  <c r="E2288" i="12"/>
  <c r="D6573" i="12"/>
  <c r="E2032" i="12"/>
  <c r="E2056" i="12"/>
  <c r="E2080" i="12"/>
  <c r="E2104" i="12"/>
  <c r="E2128" i="12"/>
  <c r="E2152" i="12"/>
  <c r="E2176" i="12"/>
  <c r="E2200" i="12"/>
  <c r="E2224" i="12"/>
  <c r="E2248" i="12"/>
  <c r="E2272" i="12"/>
  <c r="E2296" i="12"/>
  <c r="D6781" i="12"/>
  <c r="E2040" i="12"/>
  <c r="E2064" i="12"/>
  <c r="E2088" i="12"/>
  <c r="E2112" i="12"/>
  <c r="E2136" i="12"/>
  <c r="E2160" i="12"/>
  <c r="E2184" i="12"/>
  <c r="E2208" i="12"/>
  <c r="E2232" i="12"/>
  <c r="E2256" i="12"/>
  <c r="E2280" i="12"/>
  <c r="E2304" i="12"/>
  <c r="E2314" i="12"/>
  <c r="E2338" i="12"/>
  <c r="E2362" i="12"/>
  <c r="E2386" i="12"/>
  <c r="E2410" i="12"/>
  <c r="E2434" i="12"/>
  <c r="E2458" i="12"/>
  <c r="E2482" i="12"/>
  <c r="E2506" i="12"/>
  <c r="E2530" i="12"/>
  <c r="E2554" i="12"/>
  <c r="E2578" i="12"/>
  <c r="E2322" i="12"/>
  <c r="E2346" i="12"/>
  <c r="E2370" i="12"/>
  <c r="E2394" i="12"/>
  <c r="E2418" i="12"/>
  <c r="E2442" i="12"/>
  <c r="E2466" i="12"/>
  <c r="E2490" i="12"/>
  <c r="E2514" i="12"/>
  <c r="E2538" i="12"/>
  <c r="E2562" i="12"/>
  <c r="E2586" i="12"/>
  <c r="E2330" i="12"/>
  <c r="E2354" i="12"/>
  <c r="E2378" i="12"/>
  <c r="E2402" i="12"/>
  <c r="E2426" i="12"/>
  <c r="E2450" i="12"/>
  <c r="E2474" i="12"/>
  <c r="E2498" i="12"/>
  <c r="E2522" i="12"/>
  <c r="E2546" i="12"/>
  <c r="E2570" i="12"/>
  <c r="E2594" i="12"/>
  <c r="D6973" i="12"/>
  <c r="E2600" i="12"/>
  <c r="E2624" i="12"/>
  <c r="E2648" i="12"/>
  <c r="E2672" i="12"/>
  <c r="E2696" i="12"/>
  <c r="E2720" i="12"/>
  <c r="E2744" i="12"/>
  <c r="E2768" i="12"/>
  <c r="E2792" i="12"/>
  <c r="E2816" i="12"/>
  <c r="E2840" i="12"/>
  <c r="E2864" i="12"/>
  <c r="D6557" i="12"/>
  <c r="E2608" i="12"/>
  <c r="E2632" i="12"/>
  <c r="E2656" i="12"/>
  <c r="E2680" i="12"/>
  <c r="E2704" i="12"/>
  <c r="E2728" i="12"/>
  <c r="E2752" i="12"/>
  <c r="E2776" i="12"/>
  <c r="E2800" i="12"/>
  <c r="E2824" i="12"/>
  <c r="E2848" i="12"/>
  <c r="E2872" i="12"/>
  <c r="D6765" i="12"/>
  <c r="E2616" i="12"/>
  <c r="E2640" i="12"/>
  <c r="E2664" i="12"/>
  <c r="E2688" i="12"/>
  <c r="E2712" i="12"/>
  <c r="E2736" i="12"/>
  <c r="E2760" i="12"/>
  <c r="E2784" i="12"/>
  <c r="E2808" i="12"/>
  <c r="E2832" i="12"/>
  <c r="E2856" i="12"/>
  <c r="E2880" i="12"/>
  <c r="E2888" i="12"/>
  <c r="E2936" i="12"/>
  <c r="E2960" i="12"/>
  <c r="E2984" i="12"/>
  <c r="E3008" i="12"/>
  <c r="E3032" i="12"/>
  <c r="E3056" i="12"/>
  <c r="E3080" i="12"/>
  <c r="E3104" i="12"/>
  <c r="E3128" i="12"/>
  <c r="E3152" i="12"/>
  <c r="E2912" i="12"/>
  <c r="E2896" i="12"/>
  <c r="E2920" i="12"/>
  <c r="E2944" i="12"/>
  <c r="E2968" i="12"/>
  <c r="E2992" i="12"/>
  <c r="E3016" i="12"/>
  <c r="E3040" i="12"/>
  <c r="E3064" i="12"/>
  <c r="E3088" i="12"/>
  <c r="E3112" i="12"/>
  <c r="E3136" i="12"/>
  <c r="E3160" i="12"/>
  <c r="E2904" i="12"/>
  <c r="E2928" i="12"/>
  <c r="E2952" i="12"/>
  <c r="E2976" i="12"/>
  <c r="E3000" i="12"/>
  <c r="E3024" i="12"/>
  <c r="E3048" i="12"/>
  <c r="E3072" i="12"/>
  <c r="E3096" i="12"/>
  <c r="E3120" i="12"/>
  <c r="E3144" i="12"/>
  <c r="E3168" i="12"/>
  <c r="E3176" i="12"/>
  <c r="E3200" i="12"/>
  <c r="E3224" i="12"/>
  <c r="E3248" i="12"/>
  <c r="E3272" i="12"/>
  <c r="E3296" i="12"/>
  <c r="E3320" i="12"/>
  <c r="E3344" i="12"/>
  <c r="E3368" i="12"/>
  <c r="E3392" i="12"/>
  <c r="E3416" i="12"/>
  <c r="E3440" i="12"/>
  <c r="E3184" i="12"/>
  <c r="E3208" i="12"/>
  <c r="E3232" i="12"/>
  <c r="E3256" i="12"/>
  <c r="E3280" i="12"/>
  <c r="E3304" i="12"/>
  <c r="E3328" i="12"/>
  <c r="E3352" i="12"/>
  <c r="E3376" i="12"/>
  <c r="E3400" i="12"/>
  <c r="E3424" i="12"/>
  <c r="E3448" i="12"/>
  <c r="E3192" i="12"/>
  <c r="E3216" i="12"/>
  <c r="E3240" i="12"/>
  <c r="E3264" i="12"/>
  <c r="E3288" i="12"/>
  <c r="E3312" i="12"/>
  <c r="E3336" i="12"/>
  <c r="E3360" i="12"/>
  <c r="E3384" i="12"/>
  <c r="E3408" i="12"/>
  <c r="E3432" i="12"/>
  <c r="E3456" i="12"/>
  <c r="D7045" i="12"/>
  <c r="E3466" i="12"/>
  <c r="E3490" i="12"/>
  <c r="E3514" i="12"/>
  <c r="E3538" i="12"/>
  <c r="E3562" i="12"/>
  <c r="E3586" i="12"/>
  <c r="E3610" i="12"/>
  <c r="E3634" i="12"/>
  <c r="E3658" i="12"/>
  <c r="E3682" i="12"/>
  <c r="E3706" i="12"/>
  <c r="E3730" i="12"/>
  <c r="D6629" i="12"/>
  <c r="E3474" i="12"/>
  <c r="E3498" i="12"/>
  <c r="E3522" i="12"/>
  <c r="E3546" i="12"/>
  <c r="E3570" i="12"/>
  <c r="E3594" i="12"/>
  <c r="E3618" i="12"/>
  <c r="E3642" i="12"/>
  <c r="E3666" i="12"/>
  <c r="E3690" i="12"/>
  <c r="E3714" i="12"/>
  <c r="E3738" i="12"/>
  <c r="D6837" i="12"/>
  <c r="E3482" i="12"/>
  <c r="E3506" i="12"/>
  <c r="E3530" i="12"/>
  <c r="E3554" i="12"/>
  <c r="E3578" i="12"/>
  <c r="E3602" i="12"/>
  <c r="E3626" i="12"/>
  <c r="E3650" i="12"/>
  <c r="E3674" i="12"/>
  <c r="E3698" i="12"/>
  <c r="E3722" i="12"/>
  <c r="E3746" i="12"/>
  <c r="E3754" i="12"/>
  <c r="E3778" i="12"/>
  <c r="E3802" i="12"/>
  <c r="E3826" i="12"/>
  <c r="E3850" i="12"/>
  <c r="E3874" i="12"/>
  <c r="E3898" i="12"/>
  <c r="E3922" i="12"/>
  <c r="E3946" i="12"/>
  <c r="E3970" i="12"/>
  <c r="E3994" i="12"/>
  <c r="E4018" i="12"/>
  <c r="E3762" i="12"/>
  <c r="E3786" i="12"/>
  <c r="E3810" i="12"/>
  <c r="E3834" i="12"/>
  <c r="E3858" i="12"/>
  <c r="E3882" i="12"/>
  <c r="E3906" i="12"/>
  <c r="E3930" i="12"/>
  <c r="E3954" i="12"/>
  <c r="E3978" i="12"/>
  <c r="E4002" i="12"/>
  <c r="E4026" i="12"/>
  <c r="E3770" i="12"/>
  <c r="E3794" i="12"/>
  <c r="E3818" i="12"/>
  <c r="E3842" i="12"/>
  <c r="E3866" i="12"/>
  <c r="E3890" i="12"/>
  <c r="E3914" i="12"/>
  <c r="E3938" i="12"/>
  <c r="E3962" i="12"/>
  <c r="E3986" i="12"/>
  <c r="E4010" i="12"/>
  <c r="E4034" i="12"/>
  <c r="E4042" i="12"/>
  <c r="E4066" i="12"/>
  <c r="E4090" i="12"/>
  <c r="E4114" i="12"/>
  <c r="E4138" i="12"/>
  <c r="E4162" i="12"/>
  <c r="E4186" i="12"/>
  <c r="E4210" i="12"/>
  <c r="E4234" i="12"/>
  <c r="E4258" i="12"/>
  <c r="E4306" i="12"/>
  <c r="E4282" i="12"/>
  <c r="E4050" i="12"/>
  <c r="E4074" i="12"/>
  <c r="E4098" i="12"/>
  <c r="E4122" i="12"/>
  <c r="E4146" i="12"/>
  <c r="E4170" i="12"/>
  <c r="E4194" i="12"/>
  <c r="E4218" i="12"/>
  <c r="E4242" i="12"/>
  <c r="E4266" i="12"/>
  <c r="E4314" i="12"/>
  <c r="E4290" i="12"/>
  <c r="E4058" i="12"/>
  <c r="E4082" i="12"/>
  <c r="E4106" i="12"/>
  <c r="E4130" i="12"/>
  <c r="E4154" i="12"/>
  <c r="E4178" i="12"/>
  <c r="E4202" i="12"/>
  <c r="E4226" i="12"/>
  <c r="E4250" i="12"/>
  <c r="E4274" i="12"/>
  <c r="E4298" i="12"/>
  <c r="E4322" i="12"/>
  <c r="E4328" i="12"/>
  <c r="E4352" i="12"/>
  <c r="E4376" i="12"/>
  <c r="E4400" i="12"/>
  <c r="E4424" i="12"/>
  <c r="E4448" i="12"/>
  <c r="E4472" i="12"/>
  <c r="E4496" i="12"/>
  <c r="E4520" i="12"/>
  <c r="E4544" i="12"/>
  <c r="E4568" i="12"/>
  <c r="E4592" i="12"/>
  <c r="E4336" i="12"/>
  <c r="E4360" i="12"/>
  <c r="E4384" i="12"/>
  <c r="E4408" i="12"/>
  <c r="E4432" i="12"/>
  <c r="E4456" i="12"/>
  <c r="E4480" i="12"/>
  <c r="E4504" i="12"/>
  <c r="E4528" i="12"/>
  <c r="E4552" i="12"/>
  <c r="E4576" i="12"/>
  <c r="E4600" i="12"/>
  <c r="E4344" i="12"/>
  <c r="E4368" i="12"/>
  <c r="E4392" i="12"/>
  <c r="E4416" i="12"/>
  <c r="E4440" i="12"/>
  <c r="E4464" i="12"/>
  <c r="E4488" i="12"/>
  <c r="E4512" i="12"/>
  <c r="E4536" i="12"/>
  <c r="E4560" i="12"/>
  <c r="E4584" i="12"/>
  <c r="E4608" i="12"/>
  <c r="E4616" i="12"/>
  <c r="E4640" i="12"/>
  <c r="E4664" i="12"/>
  <c r="E4688" i="12"/>
  <c r="E4712" i="12"/>
  <c r="E4736" i="12"/>
  <c r="E4760" i="12"/>
  <c r="E4784" i="12"/>
  <c r="E4808" i="12"/>
  <c r="E4832" i="12"/>
  <c r="E4856" i="12"/>
  <c r="E4880" i="12"/>
  <c r="E4624" i="12"/>
  <c r="E4648" i="12"/>
  <c r="E4672" i="12"/>
  <c r="E4696" i="12"/>
  <c r="E4720" i="12"/>
  <c r="E4744" i="12"/>
  <c r="E4768" i="12"/>
  <c r="E4792" i="12"/>
  <c r="E4816" i="12"/>
  <c r="E4840" i="12"/>
  <c r="E4864" i="12"/>
  <c r="E4888" i="12"/>
  <c r="E4632" i="12"/>
  <c r="E4656" i="12"/>
  <c r="E4680" i="12"/>
  <c r="E4704" i="12"/>
  <c r="E4728" i="12"/>
  <c r="E4752" i="12"/>
  <c r="E4776" i="12"/>
  <c r="E4800" i="12"/>
  <c r="E4824" i="12"/>
  <c r="E4848" i="12"/>
  <c r="E4872" i="12"/>
  <c r="E4896" i="12"/>
  <c r="E4906" i="12"/>
  <c r="E4930" i="12"/>
  <c r="E4954" i="12"/>
  <c r="E4978" i="12"/>
  <c r="E5002" i="12"/>
  <c r="E5026" i="12"/>
  <c r="E5050" i="12"/>
  <c r="E5074" i="12"/>
  <c r="E5098" i="12"/>
  <c r="E5122" i="12"/>
  <c r="E5146" i="12"/>
  <c r="E5170" i="12"/>
  <c r="E4914" i="12"/>
  <c r="E4938" i="12"/>
  <c r="E4962" i="12"/>
  <c r="E4986" i="12"/>
  <c r="E5010" i="12"/>
  <c r="E5034" i="12"/>
  <c r="E5058" i="12"/>
  <c r="E5082" i="12"/>
  <c r="E5106" i="12"/>
  <c r="E5130" i="12"/>
  <c r="E5154" i="12"/>
  <c r="E5178" i="12"/>
  <c r="E4922" i="12"/>
  <c r="E4946" i="12"/>
  <c r="E4970" i="12"/>
  <c r="E4994" i="12"/>
  <c r="E5018" i="12"/>
  <c r="E5042" i="12"/>
  <c r="E5066" i="12"/>
  <c r="E5090" i="12"/>
  <c r="E5114" i="12"/>
  <c r="E5138" i="12"/>
  <c r="E5162" i="12"/>
  <c r="E5186" i="12"/>
  <c r="E5482" i="12"/>
  <c r="E5506" i="12"/>
  <c r="E5530" i="12"/>
  <c r="E5554" i="12"/>
  <c r="E5578" i="12"/>
  <c r="E5602" i="12"/>
  <c r="E5626" i="12"/>
  <c r="E5650" i="12"/>
  <c r="E5674" i="12"/>
  <c r="E5698" i="12"/>
  <c r="E5722" i="12"/>
  <c r="E5746" i="12"/>
  <c r="E5490" i="12"/>
  <c r="E5514" i="12"/>
  <c r="E5538" i="12"/>
  <c r="E5562" i="12"/>
  <c r="E5586" i="12"/>
  <c r="E5610" i="12"/>
  <c r="E5634" i="12"/>
  <c r="E5658" i="12"/>
  <c r="E5682" i="12"/>
  <c r="E5706" i="12"/>
  <c r="E5730" i="12"/>
  <c r="E5754" i="12"/>
  <c r="E5498" i="12"/>
  <c r="E5522" i="12"/>
  <c r="E5546" i="12"/>
  <c r="E5570" i="12"/>
  <c r="E5594" i="12"/>
  <c r="E5618" i="12"/>
  <c r="E5642" i="12"/>
  <c r="E5666" i="12"/>
  <c r="E5690" i="12"/>
  <c r="E5714" i="12"/>
  <c r="E5738" i="12"/>
  <c r="E5762" i="12"/>
  <c r="E5768" i="12"/>
  <c r="E5792" i="12"/>
  <c r="E5816" i="12"/>
  <c r="E5840" i="12"/>
  <c r="E5864" i="12"/>
  <c r="E5888" i="12"/>
  <c r="E5912" i="12"/>
  <c r="E5936" i="12"/>
  <c r="E5960" i="12"/>
  <c r="E5984" i="12"/>
  <c r="E6008" i="12"/>
  <c r="E6032" i="12"/>
  <c r="E5776" i="12"/>
  <c r="E5800" i="12"/>
  <c r="E5824" i="12"/>
  <c r="E5848" i="12"/>
  <c r="E5872" i="12"/>
  <c r="E5896" i="12"/>
  <c r="E5920" i="12"/>
  <c r="E5944" i="12"/>
  <c r="E5968" i="12"/>
  <c r="E5992" i="12"/>
  <c r="E6016" i="12"/>
  <c r="E6040" i="12"/>
  <c r="E5784" i="12"/>
  <c r="E5808" i="12"/>
  <c r="E5832" i="12"/>
  <c r="E5856" i="12"/>
  <c r="E5880" i="12"/>
  <c r="E5904" i="12"/>
  <c r="E5928" i="12"/>
  <c r="E5952" i="12"/>
  <c r="E5976" i="12"/>
  <c r="E6000" i="12"/>
  <c r="E6024" i="12"/>
  <c r="E6048" i="12"/>
  <c r="D7046" i="12"/>
  <c r="E5194" i="12"/>
  <c r="E5218" i="12"/>
  <c r="E5242" i="12"/>
  <c r="E5266" i="12"/>
  <c r="E5290" i="12"/>
  <c r="E5314" i="12"/>
  <c r="E5338" i="12"/>
  <c r="E5362" i="12"/>
  <c r="E5386" i="12"/>
  <c r="E5410" i="12"/>
  <c r="E5434" i="12"/>
  <c r="E5458" i="12"/>
  <c r="D6630" i="12"/>
  <c r="E5202" i="12"/>
  <c r="E5226" i="12"/>
  <c r="E5250" i="12"/>
  <c r="E5274" i="12"/>
  <c r="E5298" i="12"/>
  <c r="E5322" i="12"/>
  <c r="E5346" i="12"/>
  <c r="E5370" i="12"/>
  <c r="E5394" i="12"/>
  <c r="E5418" i="12"/>
  <c r="E5442" i="12"/>
  <c r="E5466" i="12"/>
  <c r="D6838" i="12"/>
  <c r="E5210" i="12"/>
  <c r="E5234" i="12"/>
  <c r="E5258" i="12"/>
  <c r="E5282" i="12"/>
  <c r="E5306" i="12"/>
  <c r="E5330" i="12"/>
  <c r="E5354" i="12"/>
  <c r="E5378" i="12"/>
  <c r="E5402" i="12"/>
  <c r="E5426" i="12"/>
  <c r="E5450" i="12"/>
  <c r="E5474" i="12"/>
  <c r="E6056" i="12"/>
  <c r="E6080" i="12"/>
  <c r="E6104" i="12"/>
  <c r="E6128" i="12"/>
  <c r="E6152" i="12"/>
  <c r="E6176" i="12"/>
  <c r="E6200" i="12"/>
  <c r="E6224" i="12"/>
  <c r="E6248" i="12"/>
  <c r="E6272" i="12"/>
  <c r="E6296" i="12"/>
  <c r="E6320" i="12"/>
  <c r="E6064" i="12"/>
  <c r="E6088" i="12"/>
  <c r="E6112" i="12"/>
  <c r="E6136" i="12"/>
  <c r="E6160" i="12"/>
  <c r="E6184" i="12"/>
  <c r="E6208" i="12"/>
  <c r="E6232" i="12"/>
  <c r="E6256" i="12"/>
  <c r="E6280" i="12"/>
  <c r="E6304" i="12"/>
  <c r="E6328" i="12"/>
  <c r="E6072" i="12"/>
  <c r="E6096" i="12"/>
  <c r="E6120" i="12"/>
  <c r="E6144" i="12"/>
  <c r="E6168" i="12"/>
  <c r="E6192" i="12"/>
  <c r="E6216" i="12"/>
  <c r="E6240" i="12"/>
  <c r="E6264" i="12"/>
  <c r="E6312" i="12"/>
  <c r="E6336" i="12"/>
  <c r="E6288" i="12"/>
  <c r="E6346" i="12"/>
  <c r="E6370" i="12"/>
  <c r="E6394" i="12"/>
  <c r="E6418" i="12"/>
  <c r="E6442" i="12"/>
  <c r="E6466" i="12"/>
  <c r="E6490" i="12"/>
  <c r="E6514" i="12"/>
  <c r="E6538" i="12"/>
  <c r="E6562" i="12"/>
  <c r="E6586" i="12"/>
  <c r="E6610" i="12"/>
  <c r="E6354" i="12"/>
  <c r="E6378" i="12"/>
  <c r="E6402" i="12"/>
  <c r="E6426" i="12"/>
  <c r="E6450" i="12"/>
  <c r="E6474" i="12"/>
  <c r="E6498" i="12"/>
  <c r="E6522" i="12"/>
  <c r="E6546" i="12"/>
  <c r="E6570" i="12"/>
  <c r="E6594" i="12"/>
  <c r="E6618" i="12"/>
  <c r="E6362" i="12"/>
  <c r="E6386" i="12"/>
  <c r="E6410" i="12"/>
  <c r="E6434" i="12"/>
  <c r="E6458" i="12"/>
  <c r="E6482" i="12"/>
  <c r="E6506" i="12"/>
  <c r="E6530" i="12"/>
  <c r="E6554" i="12"/>
  <c r="E6578" i="12"/>
  <c r="E6602" i="12"/>
  <c r="E6626" i="12"/>
  <c r="E6920" i="12"/>
  <c r="E6944" i="12"/>
  <c r="E6968" i="12"/>
  <c r="E6992" i="12"/>
  <c r="E7016" i="12"/>
  <c r="E7040" i="12"/>
  <c r="E7064" i="12"/>
  <c r="E6928" i="12"/>
  <c r="E6952" i="12"/>
  <c r="E6976" i="12"/>
  <c r="E7000" i="12"/>
  <c r="E7024" i="12"/>
  <c r="E7048" i="12"/>
  <c r="E6936" i="12"/>
  <c r="E6960" i="12"/>
  <c r="E6984" i="12"/>
  <c r="E7008" i="12"/>
  <c r="E7032" i="12"/>
  <c r="E7056" i="12"/>
  <c r="E6634" i="12"/>
  <c r="E6658" i="12"/>
  <c r="E6682" i="12"/>
  <c r="E6706" i="12"/>
  <c r="E6730" i="12"/>
  <c r="E6754" i="12"/>
  <c r="E6778" i="12"/>
  <c r="E6802" i="12"/>
  <c r="E6826" i="12"/>
  <c r="E6850" i="12"/>
  <c r="E6874" i="12"/>
  <c r="E6898" i="12"/>
  <c r="E6642" i="12"/>
  <c r="E6666" i="12"/>
  <c r="E6690" i="12"/>
  <c r="E6714" i="12"/>
  <c r="E6738" i="12"/>
  <c r="E6762" i="12"/>
  <c r="E6786" i="12"/>
  <c r="E6810" i="12"/>
  <c r="E6834" i="12"/>
  <c r="E6858" i="12"/>
  <c r="E6882" i="12"/>
  <c r="E6906" i="12"/>
  <c r="E6650" i="12"/>
  <c r="E6674" i="12"/>
  <c r="E6698" i="12"/>
  <c r="E6722" i="12"/>
  <c r="E6746" i="12"/>
  <c r="E6770" i="12"/>
  <c r="E6794" i="12"/>
  <c r="E6818" i="12"/>
  <c r="E6842" i="12"/>
  <c r="E6866" i="12"/>
  <c r="E6890" i="12"/>
  <c r="E6914" i="12"/>
  <c r="E7210" i="12"/>
  <c r="E7234" i="12"/>
  <c r="E7258" i="12"/>
  <c r="E7282" i="12"/>
  <c r="E7306" i="12"/>
  <c r="E7330" i="12"/>
  <c r="E7354" i="12"/>
  <c r="E7378" i="12"/>
  <c r="E7402" i="12"/>
  <c r="E7426" i="12"/>
  <c r="E7450" i="12"/>
  <c r="E7474" i="12"/>
  <c r="E7218" i="12"/>
  <c r="E7242" i="12"/>
  <c r="E7266" i="12"/>
  <c r="E7290" i="12"/>
  <c r="E7314" i="12"/>
  <c r="E7338" i="12"/>
  <c r="E7362" i="12"/>
  <c r="E7386" i="12"/>
  <c r="E7410" i="12"/>
  <c r="E7434" i="12"/>
  <c r="E7458" i="12"/>
  <c r="E7482" i="12"/>
  <c r="E7226" i="12"/>
  <c r="E7250" i="12"/>
  <c r="E7274" i="12"/>
  <c r="E7298" i="12"/>
  <c r="E7322" i="12"/>
  <c r="E7346" i="12"/>
  <c r="E7370" i="12"/>
  <c r="E7394" i="12"/>
  <c r="E7418" i="12"/>
  <c r="E7442" i="12"/>
  <c r="E7466" i="12"/>
  <c r="E7490" i="12"/>
  <c r="E7498" i="12"/>
  <c r="E7522" i="12"/>
  <c r="E7506" i="12"/>
  <c r="E7530" i="12"/>
  <c r="D6239" i="12"/>
  <c r="D6231" i="12"/>
  <c r="D6223" i="12"/>
  <c r="D5617" i="12"/>
  <c r="D5609" i="12"/>
  <c r="D5601" i="12"/>
  <c r="D5593" i="12"/>
  <c r="D4349" i="12"/>
  <c r="D3743" i="12"/>
  <c r="D3121" i="12"/>
  <c r="D1966" i="12"/>
  <c r="D1724" i="12"/>
  <c r="D1460" i="12"/>
  <c r="D1268" i="12"/>
  <c r="D986" i="12"/>
  <c r="D794" i="12"/>
  <c r="D602" i="12"/>
  <c r="D410" i="12"/>
  <c r="D7771" i="12"/>
  <c r="D7763" i="12"/>
  <c r="D7755" i="12"/>
  <c r="D7747" i="12"/>
  <c r="D7739" i="12"/>
  <c r="D7731" i="12"/>
  <c r="D7723" i="12"/>
  <c r="D7715" i="12"/>
  <c r="D7707" i="12"/>
  <c r="D7699" i="12"/>
  <c r="D7691" i="12"/>
  <c r="D7683" i="12"/>
  <c r="D7675" i="12"/>
  <c r="D7667" i="12"/>
  <c r="D7659" i="12"/>
  <c r="D7651" i="12"/>
  <c r="D7643" i="12"/>
  <c r="D7635" i="12"/>
  <c r="D7627" i="12"/>
  <c r="D7619" i="12"/>
  <c r="D7611" i="12"/>
  <c r="D7603" i="12"/>
  <c r="D7595" i="12"/>
  <c r="D7587" i="12"/>
  <c r="D7579" i="12"/>
  <c r="D7571" i="12"/>
  <c r="D7563" i="12"/>
  <c r="D7555" i="12"/>
  <c r="D7547" i="12"/>
  <c r="D7539" i="12"/>
  <c r="D7531" i="12"/>
  <c r="D7523" i="12"/>
  <c r="D7515" i="12"/>
  <c r="D7507" i="12"/>
  <c r="D7499" i="12"/>
  <c r="D7491" i="12"/>
  <c r="E7771" i="12"/>
  <c r="E7763" i="12"/>
  <c r="E7755" i="12"/>
  <c r="E7747" i="12"/>
  <c r="E7739" i="12"/>
  <c r="E7731" i="12"/>
  <c r="E7723" i="12"/>
  <c r="E7715" i="12"/>
  <c r="E7707" i="12"/>
  <c r="E7699" i="12"/>
  <c r="E7691" i="12"/>
  <c r="E7683" i="12"/>
  <c r="E7675" i="12"/>
  <c r="E7667" i="12"/>
  <c r="E7659" i="12"/>
  <c r="E7651" i="12"/>
  <c r="E7643" i="12"/>
  <c r="E7627" i="12"/>
  <c r="E7610" i="12"/>
  <c r="E7601" i="12"/>
  <c r="E7592" i="12"/>
  <c r="E7583" i="12"/>
  <c r="E7573" i="12"/>
  <c r="E7564" i="12"/>
  <c r="E7546" i="12"/>
  <c r="E7536" i="12"/>
  <c r="E7520" i="12"/>
  <c r="E7504" i="12"/>
  <c r="E7484" i="12"/>
  <c r="E7461" i="12"/>
  <c r="E7440" i="12"/>
  <c r="E7420" i="12"/>
  <c r="E7397" i="12"/>
  <c r="E7376" i="12"/>
  <c r="E7356" i="12"/>
  <c r="E7333" i="12"/>
  <c r="E7312" i="12"/>
  <c r="E7292" i="12"/>
  <c r="E7261" i="12"/>
  <c r="E7229" i="12"/>
  <c r="E7165" i="12"/>
  <c r="E7104" i="12"/>
  <c r="E620" i="12"/>
  <c r="E692" i="12"/>
  <c r="E716" i="12"/>
  <c r="E740" i="12"/>
  <c r="E764" i="12"/>
  <c r="E788" i="12"/>
  <c r="E812" i="12"/>
  <c r="E836" i="12"/>
  <c r="E860" i="12"/>
  <c r="E644" i="12"/>
  <c r="E668" i="12"/>
  <c r="E596" i="12"/>
  <c r="D6686" i="12"/>
  <c r="E885" i="12"/>
  <c r="E1101" i="12"/>
  <c r="E1125" i="12"/>
  <c r="E1149" i="12"/>
  <c r="E1029" i="12"/>
  <c r="E957" i="12"/>
  <c r="E1077" i="12"/>
  <c r="E1005" i="12"/>
  <c r="E933" i="12"/>
  <c r="E1053" i="12"/>
  <c r="E909" i="12"/>
  <c r="E981" i="12"/>
  <c r="D6900" i="12"/>
  <c r="E1445" i="12"/>
  <c r="E1469" i="12"/>
  <c r="E1493" i="12"/>
  <c r="E1517" i="12"/>
  <c r="E1541" i="12"/>
  <c r="E1565" i="12"/>
  <c r="E1589" i="12"/>
  <c r="E1613" i="12"/>
  <c r="E1637" i="12"/>
  <c r="E1661" i="12"/>
  <c r="E1685" i="12"/>
  <c r="E1709" i="12"/>
  <c r="D7122" i="12"/>
  <c r="E3181" i="12"/>
  <c r="E3205" i="12"/>
  <c r="E3229" i="12"/>
  <c r="E3253" i="12"/>
  <c r="E3277" i="12"/>
  <c r="E3301" i="12"/>
  <c r="E3325" i="12"/>
  <c r="E3349" i="12"/>
  <c r="E3373" i="12"/>
  <c r="E3397" i="12"/>
  <c r="E3421" i="12"/>
  <c r="E3445" i="12"/>
  <c r="E3471" i="12"/>
  <c r="E3495" i="12"/>
  <c r="E3519" i="12"/>
  <c r="E3543" i="12"/>
  <c r="E3567" i="12"/>
  <c r="E3615" i="12"/>
  <c r="E3639" i="12"/>
  <c r="E3663" i="12"/>
  <c r="E3687" i="12"/>
  <c r="E3711" i="12"/>
  <c r="E3735" i="12"/>
  <c r="E3591" i="12"/>
  <c r="E680" i="12"/>
  <c r="E704" i="12"/>
  <c r="E728" i="12"/>
  <c r="E752" i="12"/>
  <c r="E776" i="12"/>
  <c r="E800" i="12"/>
  <c r="E824" i="12"/>
  <c r="E848" i="12"/>
  <c r="E656" i="12"/>
  <c r="E632" i="12"/>
  <c r="E688" i="12"/>
  <c r="E712" i="12"/>
  <c r="E736" i="12"/>
  <c r="E760" i="12"/>
  <c r="E784" i="12"/>
  <c r="E808" i="12"/>
  <c r="E832" i="12"/>
  <c r="E856" i="12"/>
  <c r="E640" i="12"/>
  <c r="E664" i="12"/>
  <c r="E616" i="12"/>
  <c r="E696" i="12"/>
  <c r="E720" i="12"/>
  <c r="E744" i="12"/>
  <c r="E768" i="12"/>
  <c r="E792" i="12"/>
  <c r="E816" i="12"/>
  <c r="E840" i="12"/>
  <c r="E864" i="12"/>
  <c r="E672" i="12"/>
  <c r="E624" i="12"/>
  <c r="E648" i="12"/>
  <c r="D6998" i="12"/>
  <c r="E873" i="12"/>
  <c r="E897" i="12"/>
  <c r="E921" i="12"/>
  <c r="E1065" i="12"/>
  <c r="E993" i="12"/>
  <c r="E945" i="12"/>
  <c r="E1041" i="12"/>
  <c r="E969" i="12"/>
  <c r="E1113" i="12"/>
  <c r="E1137" i="12"/>
  <c r="E1089" i="12"/>
  <c r="E1017" i="12"/>
  <c r="D6582" i="12"/>
  <c r="E881" i="12"/>
  <c r="E905" i="12"/>
  <c r="E929" i="12"/>
  <c r="E953" i="12"/>
  <c r="E1001" i="12"/>
  <c r="E1049" i="12"/>
  <c r="E977" i="12"/>
  <c r="E1097" i="12"/>
  <c r="E1121" i="12"/>
  <c r="E1145" i="12"/>
  <c r="E1025" i="12"/>
  <c r="E1073" i="12"/>
  <c r="D6790" i="12"/>
  <c r="E889" i="12"/>
  <c r="E913" i="12"/>
  <c r="E937" i="12"/>
  <c r="E1057" i="12"/>
  <c r="E985" i="12"/>
  <c r="E1033" i="12"/>
  <c r="E1105" i="12"/>
  <c r="E1129" i="12"/>
  <c r="E1153" i="12"/>
  <c r="E961" i="12"/>
  <c r="E1081" i="12"/>
  <c r="E1009" i="12"/>
  <c r="E1155" i="12"/>
  <c r="E1179" i="12"/>
  <c r="E1203" i="12"/>
  <c r="E1227" i="12"/>
  <c r="E1251" i="12"/>
  <c r="E1275" i="12"/>
  <c r="E1299" i="12"/>
  <c r="E1323" i="12"/>
  <c r="E1347" i="12"/>
  <c r="E1371" i="12"/>
  <c r="E1395" i="12"/>
  <c r="E1419" i="12"/>
  <c r="D6431" i="12"/>
  <c r="E1163" i="12"/>
  <c r="E1187" i="12"/>
  <c r="E1211" i="12"/>
  <c r="E1235" i="12"/>
  <c r="E1259" i="12"/>
  <c r="E1283" i="12"/>
  <c r="E1307" i="12"/>
  <c r="E1331" i="12"/>
  <c r="E1355" i="12"/>
  <c r="E1379" i="12"/>
  <c r="E1403" i="12"/>
  <c r="E1427" i="12"/>
  <c r="E1171" i="12"/>
  <c r="E1195" i="12"/>
  <c r="E1219" i="12"/>
  <c r="E1243" i="12"/>
  <c r="E1267" i="12"/>
  <c r="E1291" i="12"/>
  <c r="E1315" i="12"/>
  <c r="E1339" i="12"/>
  <c r="E1363" i="12"/>
  <c r="E1387" i="12"/>
  <c r="E1411" i="12"/>
  <c r="E1435" i="12"/>
  <c r="D7004" i="12"/>
  <c r="E1449" i="12"/>
  <c r="E1473" i="12"/>
  <c r="E1497" i="12"/>
  <c r="E1593" i="12"/>
  <c r="E1617" i="12"/>
  <c r="E1641" i="12"/>
  <c r="E1665" i="12"/>
  <c r="E1689" i="12"/>
  <c r="E1713" i="12"/>
  <c r="E1545" i="12"/>
  <c r="E1569" i="12"/>
  <c r="E1521" i="12"/>
  <c r="D6588" i="12"/>
  <c r="E1457" i="12"/>
  <c r="E1481" i="12"/>
  <c r="E1505" i="12"/>
  <c r="E1601" i="12"/>
  <c r="E1625" i="12"/>
  <c r="E1649" i="12"/>
  <c r="E1673" i="12"/>
  <c r="E1697" i="12"/>
  <c r="E1721" i="12"/>
  <c r="E1577" i="12"/>
  <c r="E1553" i="12"/>
  <c r="E1529" i="12"/>
  <c r="D6796" i="12"/>
  <c r="E1465" i="12"/>
  <c r="E1489" i="12"/>
  <c r="E1561" i="12"/>
  <c r="E1537" i="12"/>
  <c r="E1585" i="12"/>
  <c r="E1609" i="12"/>
  <c r="E1633" i="12"/>
  <c r="E1657" i="12"/>
  <c r="E1681" i="12"/>
  <c r="E1705" i="12"/>
  <c r="E1729" i="12"/>
  <c r="E1513" i="12"/>
  <c r="D7014" i="12"/>
  <c r="E1737" i="12"/>
  <c r="E1761" i="12"/>
  <c r="E1785" i="12"/>
  <c r="E1809" i="12"/>
  <c r="E1833" i="12"/>
  <c r="E1857" i="12"/>
  <c r="E1881" i="12"/>
  <c r="E1905" i="12"/>
  <c r="E1929" i="12"/>
  <c r="E1953" i="12"/>
  <c r="E1977" i="12"/>
  <c r="E2001" i="12"/>
  <c r="D6598" i="12"/>
  <c r="E1745" i="12"/>
  <c r="E1769" i="12"/>
  <c r="E1793" i="12"/>
  <c r="E1817" i="12"/>
  <c r="E1841" i="12"/>
  <c r="E1865" i="12"/>
  <c r="E1889" i="12"/>
  <c r="E1913" i="12"/>
  <c r="E1937" i="12"/>
  <c r="E1961" i="12"/>
  <c r="E1985" i="12"/>
  <c r="E2009" i="12"/>
  <c r="D6806" i="12"/>
  <c r="E1753" i="12"/>
  <c r="E1777" i="12"/>
  <c r="E1801" i="12"/>
  <c r="E1825" i="12"/>
  <c r="E1849" i="12"/>
  <c r="E1873" i="12"/>
  <c r="E1897" i="12"/>
  <c r="E1921" i="12"/>
  <c r="E1945" i="12"/>
  <c r="E1969" i="12"/>
  <c r="E1993" i="12"/>
  <c r="E2017" i="12"/>
  <c r="E2025" i="12"/>
  <c r="E2049" i="12"/>
  <c r="E2073" i="12"/>
  <c r="E2097" i="12"/>
  <c r="E2121" i="12"/>
  <c r="E2145" i="12"/>
  <c r="E2169" i="12"/>
  <c r="E2193" i="12"/>
  <c r="E2217" i="12"/>
  <c r="E2241" i="12"/>
  <c r="E2265" i="12"/>
  <c r="E2289" i="12"/>
  <c r="E2033" i="12"/>
  <c r="E2057" i="12"/>
  <c r="E2081" i="12"/>
  <c r="E2105" i="12"/>
  <c r="E2129" i="12"/>
  <c r="E2153" i="12"/>
  <c r="E2177" i="12"/>
  <c r="E2201" i="12"/>
  <c r="E2249" i="12"/>
  <c r="E2273" i="12"/>
  <c r="E2297" i="12"/>
  <c r="E2225" i="12"/>
  <c r="E2041" i="12"/>
  <c r="E2065" i="12"/>
  <c r="E2089" i="12"/>
  <c r="E2113" i="12"/>
  <c r="E2137" i="12"/>
  <c r="E2161" i="12"/>
  <c r="E2185" i="12"/>
  <c r="E2209" i="12"/>
  <c r="E2233" i="12"/>
  <c r="E2257" i="12"/>
  <c r="E2281" i="12"/>
  <c r="E2305" i="12"/>
  <c r="E2307" i="12"/>
  <c r="E2331" i="12"/>
  <c r="E2355" i="12"/>
  <c r="E2379" i="12"/>
  <c r="E2403" i="12"/>
  <c r="E2427" i="12"/>
  <c r="E2451" i="12"/>
  <c r="E2475" i="12"/>
  <c r="E2499" i="12"/>
  <c r="E2523" i="12"/>
  <c r="E2547" i="12"/>
  <c r="E2571" i="12"/>
  <c r="D7068" i="12"/>
  <c r="E2315" i="12"/>
  <c r="E2339" i="12"/>
  <c r="E2363" i="12"/>
  <c r="E2387" i="12"/>
  <c r="E2411" i="12"/>
  <c r="E2435" i="12"/>
  <c r="E2459" i="12"/>
  <c r="E2483" i="12"/>
  <c r="E2507" i="12"/>
  <c r="E2531" i="12"/>
  <c r="E2555" i="12"/>
  <c r="E2579" i="12"/>
  <c r="D6652" i="12"/>
  <c r="E2323" i="12"/>
  <c r="E2347" i="12"/>
  <c r="E2371" i="12"/>
  <c r="E2395" i="12"/>
  <c r="E2419" i="12"/>
  <c r="E2443" i="12"/>
  <c r="E2467" i="12"/>
  <c r="E2491" i="12"/>
  <c r="E2515" i="12"/>
  <c r="E2539" i="12"/>
  <c r="E2563" i="12"/>
  <c r="E2587" i="12"/>
  <c r="E2601" i="12"/>
  <c r="E2625" i="12"/>
  <c r="E2649" i="12"/>
  <c r="E2673" i="12"/>
  <c r="E2697" i="12"/>
  <c r="E2721" i="12"/>
  <c r="E2745" i="12"/>
  <c r="E2769" i="12"/>
  <c r="E2793" i="12"/>
  <c r="E2817" i="12"/>
  <c r="E2841" i="12"/>
  <c r="E2865" i="12"/>
  <c r="E2609" i="12"/>
  <c r="E2633" i="12"/>
  <c r="E2657" i="12"/>
  <c r="E2681" i="12"/>
  <c r="E2705" i="12"/>
  <c r="E2729" i="12"/>
  <c r="E2753" i="12"/>
  <c r="E2777" i="12"/>
  <c r="E2801" i="12"/>
  <c r="E2825" i="12"/>
  <c r="E2849" i="12"/>
  <c r="E2873" i="12"/>
  <c r="E2617" i="12"/>
  <c r="E2641" i="12"/>
  <c r="E2665" i="12"/>
  <c r="E2689" i="12"/>
  <c r="E2713" i="12"/>
  <c r="E2737" i="12"/>
  <c r="E2761" i="12"/>
  <c r="E2785" i="12"/>
  <c r="E2809" i="12"/>
  <c r="E2833" i="12"/>
  <c r="E2857" i="12"/>
  <c r="E2881" i="12"/>
  <c r="E2889" i="12"/>
  <c r="E2937" i="12"/>
  <c r="E2961" i="12"/>
  <c r="E2985" i="12"/>
  <c r="E3009" i="12"/>
  <c r="E3033" i="12"/>
  <c r="E3057" i="12"/>
  <c r="E3081" i="12"/>
  <c r="E3105" i="12"/>
  <c r="E3129" i="12"/>
  <c r="E3153" i="12"/>
  <c r="E2913" i="12"/>
  <c r="E2921" i="12"/>
  <c r="E2945" i="12"/>
  <c r="E2969" i="12"/>
  <c r="E2993" i="12"/>
  <c r="E3017" i="12"/>
  <c r="E3041" i="12"/>
  <c r="E3065" i="12"/>
  <c r="E3089" i="12"/>
  <c r="E3113" i="12"/>
  <c r="E3137" i="12"/>
  <c r="E3161" i="12"/>
  <c r="E2897" i="12"/>
  <c r="E2905" i="12"/>
  <c r="E2929" i="12"/>
  <c r="E2953" i="12"/>
  <c r="E2977" i="12"/>
  <c r="E3001" i="12"/>
  <c r="E3025" i="12"/>
  <c r="E3049" i="12"/>
  <c r="E3073" i="12"/>
  <c r="E3097" i="12"/>
  <c r="E3121" i="12"/>
  <c r="E3145" i="12"/>
  <c r="E3169" i="12"/>
  <c r="E3193" i="12"/>
  <c r="E3217" i="12"/>
  <c r="E3241" i="12"/>
  <c r="E3265" i="12"/>
  <c r="E3289" i="12"/>
  <c r="E3313" i="12"/>
  <c r="E3337" i="12"/>
  <c r="E3361" i="12"/>
  <c r="E3385" i="12"/>
  <c r="E3409" i="12"/>
  <c r="E3433" i="12"/>
  <c r="E3457" i="12"/>
  <c r="E3177" i="12"/>
  <c r="E3201" i="12"/>
  <c r="E3225" i="12"/>
  <c r="E3249" i="12"/>
  <c r="E3273" i="12"/>
  <c r="E3297" i="12"/>
  <c r="E3321" i="12"/>
  <c r="E3345" i="12"/>
  <c r="E3369" i="12"/>
  <c r="E3393" i="12"/>
  <c r="E3417" i="12"/>
  <c r="E3441" i="12"/>
  <c r="E3185" i="12"/>
  <c r="E3209" i="12"/>
  <c r="E3233" i="12"/>
  <c r="E3257" i="12"/>
  <c r="E3281" i="12"/>
  <c r="E3305" i="12"/>
  <c r="E3329" i="12"/>
  <c r="E3353" i="12"/>
  <c r="E3377" i="12"/>
  <c r="E3401" i="12"/>
  <c r="E3425" i="12"/>
  <c r="E3449" i="12"/>
  <c r="E3459" i="12"/>
  <c r="E3483" i="12"/>
  <c r="E3507" i="12"/>
  <c r="E3531" i="12"/>
  <c r="E3555" i="12"/>
  <c r="E3579" i="12"/>
  <c r="E3603" i="12"/>
  <c r="E3627" i="12"/>
  <c r="E3651" i="12"/>
  <c r="E3675" i="12"/>
  <c r="E3699" i="12"/>
  <c r="E3723" i="12"/>
  <c r="D6447" i="12"/>
  <c r="E3467" i="12"/>
  <c r="E3491" i="12"/>
  <c r="E3515" i="12"/>
  <c r="E3539" i="12"/>
  <c r="E3563" i="12"/>
  <c r="E3587" i="12"/>
  <c r="E3611" i="12"/>
  <c r="E3635" i="12"/>
  <c r="E3659" i="12"/>
  <c r="E3683" i="12"/>
  <c r="E3707" i="12"/>
  <c r="E3731" i="12"/>
  <c r="E3475" i="12"/>
  <c r="E3499" i="12"/>
  <c r="E3523" i="12"/>
  <c r="E3547" i="12"/>
  <c r="E3571" i="12"/>
  <c r="E3595" i="12"/>
  <c r="E3619" i="12"/>
  <c r="E3643" i="12"/>
  <c r="E3667" i="12"/>
  <c r="E3691" i="12"/>
  <c r="E3715" i="12"/>
  <c r="E3739" i="12"/>
  <c r="E3747" i="12"/>
  <c r="E3771" i="12"/>
  <c r="E3795" i="12"/>
  <c r="E3819" i="12"/>
  <c r="E3843" i="12"/>
  <c r="E3867" i="12"/>
  <c r="E3891" i="12"/>
  <c r="E3915" i="12"/>
  <c r="E3939" i="12"/>
  <c r="E3963" i="12"/>
  <c r="E3987" i="12"/>
  <c r="E4011" i="12"/>
  <c r="D7052" i="12"/>
  <c r="E3755" i="12"/>
  <c r="E3779" i="12"/>
  <c r="E3803" i="12"/>
  <c r="E3827" i="12"/>
  <c r="E3851" i="12"/>
  <c r="E3875" i="12"/>
  <c r="E3899" i="12"/>
  <c r="E3923" i="12"/>
  <c r="E3947" i="12"/>
  <c r="E3971" i="12"/>
  <c r="E3995" i="12"/>
  <c r="E4019" i="12"/>
  <c r="D6636" i="12"/>
  <c r="E3763" i="12"/>
  <c r="E3787" i="12"/>
  <c r="E3811" i="12"/>
  <c r="E3835" i="12"/>
  <c r="E3859" i="12"/>
  <c r="E3883" i="12"/>
  <c r="E3907" i="12"/>
  <c r="E3931" i="12"/>
  <c r="E3955" i="12"/>
  <c r="E3979" i="12"/>
  <c r="E4003" i="12"/>
  <c r="E4027" i="12"/>
  <c r="E4035" i="12"/>
  <c r="E4059" i="12"/>
  <c r="E4083" i="12"/>
  <c r="E4107" i="12"/>
  <c r="E4131" i="12"/>
  <c r="E4155" i="12"/>
  <c r="E4179" i="12"/>
  <c r="E4203" i="12"/>
  <c r="E4227" i="12"/>
  <c r="E4251" i="12"/>
  <c r="E4275" i="12"/>
  <c r="E4299" i="12"/>
  <c r="E4043" i="12"/>
  <c r="E4067" i="12"/>
  <c r="E4091" i="12"/>
  <c r="E4115" i="12"/>
  <c r="E4139" i="12"/>
  <c r="E4163" i="12"/>
  <c r="E4187" i="12"/>
  <c r="E4211" i="12"/>
  <c r="E4235" i="12"/>
  <c r="E4259" i="12"/>
  <c r="E4283" i="12"/>
  <c r="E4307" i="12"/>
  <c r="E4051" i="12"/>
  <c r="E4075" i="12"/>
  <c r="E4099" i="12"/>
  <c r="E4123" i="12"/>
  <c r="E4147" i="12"/>
  <c r="E4171" i="12"/>
  <c r="E4195" i="12"/>
  <c r="E4219" i="12"/>
  <c r="E4243" i="12"/>
  <c r="E4267" i="12"/>
  <c r="E4291" i="12"/>
  <c r="E4315" i="12"/>
  <c r="E4329" i="12"/>
  <c r="E4353" i="12"/>
  <c r="E4377" i="12"/>
  <c r="E4401" i="12"/>
  <c r="E4425" i="12"/>
  <c r="E4449" i="12"/>
  <c r="E4473" i="12"/>
  <c r="E4497" i="12"/>
  <c r="E4521" i="12"/>
  <c r="E4545" i="12"/>
  <c r="E4569" i="12"/>
  <c r="E4593" i="12"/>
  <c r="E4337" i="12"/>
  <c r="E4361" i="12"/>
  <c r="E4385" i="12"/>
  <c r="E4409" i="12"/>
  <c r="E4433" i="12"/>
  <c r="E4457" i="12"/>
  <c r="E4481" i="12"/>
  <c r="E4505" i="12"/>
  <c r="E4529" i="12"/>
  <c r="E4553" i="12"/>
  <c r="E4577" i="12"/>
  <c r="E4601" i="12"/>
  <c r="E4345" i="12"/>
  <c r="E4369" i="12"/>
  <c r="E4393" i="12"/>
  <c r="E4417" i="12"/>
  <c r="E4441" i="12"/>
  <c r="E4465" i="12"/>
  <c r="E4489" i="12"/>
  <c r="E4513" i="12"/>
  <c r="E4537" i="12"/>
  <c r="E4561" i="12"/>
  <c r="E4585" i="12"/>
  <c r="E4609" i="12"/>
  <c r="D7006" i="12"/>
  <c r="E4617" i="12"/>
  <c r="E4641" i="12"/>
  <c r="E4665" i="12"/>
  <c r="E4689" i="12"/>
  <c r="E4713" i="12"/>
  <c r="E4737" i="12"/>
  <c r="E4761" i="12"/>
  <c r="E4785" i="12"/>
  <c r="E4809" i="12"/>
  <c r="E4833" i="12"/>
  <c r="E4857" i="12"/>
  <c r="E4881" i="12"/>
  <c r="D6590" i="12"/>
  <c r="E4625" i="12"/>
  <c r="E4649" i="12"/>
  <c r="E4673" i="12"/>
  <c r="E4697" i="12"/>
  <c r="E4721" i="12"/>
  <c r="E4745" i="12"/>
  <c r="E4769" i="12"/>
  <c r="E4793" i="12"/>
  <c r="E4817" i="12"/>
  <c r="E4841" i="12"/>
  <c r="E4865" i="12"/>
  <c r="E4889" i="12"/>
  <c r="D6798" i="12"/>
  <c r="E4633" i="12"/>
  <c r="E4657" i="12"/>
  <c r="E4681" i="12"/>
  <c r="E4705" i="12"/>
  <c r="E4729" i="12"/>
  <c r="E4753" i="12"/>
  <c r="E4777" i="12"/>
  <c r="E4801" i="12"/>
  <c r="E4825" i="12"/>
  <c r="E4849" i="12"/>
  <c r="E4873" i="12"/>
  <c r="E4897" i="12"/>
  <c r="E4923" i="12"/>
  <c r="E4971" i="12"/>
  <c r="E4995" i="12"/>
  <c r="E5019" i="12"/>
  <c r="E5043" i="12"/>
  <c r="E5067" i="12"/>
  <c r="E5091" i="12"/>
  <c r="E5115" i="12"/>
  <c r="E5139" i="12"/>
  <c r="E5163" i="12"/>
  <c r="E4947" i="12"/>
  <c r="E4899" i="12"/>
  <c r="E4955" i="12"/>
  <c r="E4979" i="12"/>
  <c r="E5003" i="12"/>
  <c r="E5027" i="12"/>
  <c r="E5051" i="12"/>
  <c r="E5075" i="12"/>
  <c r="E5099" i="12"/>
  <c r="E5123" i="12"/>
  <c r="E5147" i="12"/>
  <c r="E5171" i="12"/>
  <c r="E4931" i="12"/>
  <c r="E4907" i="12"/>
  <c r="E4915" i="12"/>
  <c r="E4963" i="12"/>
  <c r="E4987" i="12"/>
  <c r="E5011" i="12"/>
  <c r="E5035" i="12"/>
  <c r="E5059" i="12"/>
  <c r="E5083" i="12"/>
  <c r="E5107" i="12"/>
  <c r="E5131" i="12"/>
  <c r="E5155" i="12"/>
  <c r="E5179" i="12"/>
  <c r="E4939" i="12"/>
  <c r="E5475" i="12"/>
  <c r="E5499" i="12"/>
  <c r="E5523" i="12"/>
  <c r="E5547" i="12"/>
  <c r="E5571" i="12"/>
  <c r="E5595" i="12"/>
  <c r="E5619" i="12"/>
  <c r="E5643" i="12"/>
  <c r="E5667" i="12"/>
  <c r="E5691" i="12"/>
  <c r="E5715" i="12"/>
  <c r="E5739" i="12"/>
  <c r="D7060" i="12"/>
  <c r="E5483" i="12"/>
  <c r="E5507" i="12"/>
  <c r="E5531" i="12"/>
  <c r="E5555" i="12"/>
  <c r="E5579" i="12"/>
  <c r="E5603" i="12"/>
  <c r="E5627" i="12"/>
  <c r="E5651" i="12"/>
  <c r="E5675" i="12"/>
  <c r="E5699" i="12"/>
  <c r="E5723" i="12"/>
  <c r="E5747" i="12"/>
  <c r="D6644" i="12"/>
  <c r="E5491" i="12"/>
  <c r="E5515" i="12"/>
  <c r="E5539" i="12"/>
  <c r="E5563" i="12"/>
  <c r="E5587" i="12"/>
  <c r="E5611" i="12"/>
  <c r="E5635" i="12"/>
  <c r="E5659" i="12"/>
  <c r="E5683" i="12"/>
  <c r="E5707" i="12"/>
  <c r="E5731" i="12"/>
  <c r="E5755" i="12"/>
  <c r="E5769" i="12"/>
  <c r="E5793" i="12"/>
  <c r="E5817" i="12"/>
  <c r="E5841" i="12"/>
  <c r="E5865" i="12"/>
  <c r="E5889" i="12"/>
  <c r="E5913" i="12"/>
  <c r="E5937" i="12"/>
  <c r="E5961" i="12"/>
  <c r="E5985" i="12"/>
  <c r="E6009" i="12"/>
  <c r="E6033" i="12"/>
  <c r="E5777" i="12"/>
  <c r="E5801" i="12"/>
  <c r="E5825" i="12"/>
  <c r="E5849" i="12"/>
  <c r="E5873" i="12"/>
  <c r="E5897" i="12"/>
  <c r="E5921" i="12"/>
  <c r="E5945" i="12"/>
  <c r="E5969" i="12"/>
  <c r="E5993" i="12"/>
  <c r="E6017" i="12"/>
  <c r="E6041" i="12"/>
  <c r="E5785" i="12"/>
  <c r="E5809" i="12"/>
  <c r="E5833" i="12"/>
  <c r="E5857" i="12"/>
  <c r="E5881" i="12"/>
  <c r="E5905" i="12"/>
  <c r="E5929" i="12"/>
  <c r="E5953" i="12"/>
  <c r="E5977" i="12"/>
  <c r="E6001" i="12"/>
  <c r="E6025" i="12"/>
  <c r="E6049" i="12"/>
  <c r="E5187" i="12"/>
  <c r="E5211" i="12"/>
  <c r="E5235" i="12"/>
  <c r="E5259" i="12"/>
  <c r="E5283" i="12"/>
  <c r="E5307" i="12"/>
  <c r="E5331" i="12"/>
  <c r="E5355" i="12"/>
  <c r="E5379" i="12"/>
  <c r="E5403" i="12"/>
  <c r="E5427" i="12"/>
  <c r="E5451" i="12"/>
  <c r="E5195" i="12"/>
  <c r="E5219" i="12"/>
  <c r="E5243" i="12"/>
  <c r="E5267" i="12"/>
  <c r="E5291" i="12"/>
  <c r="E5315" i="12"/>
  <c r="E5339" i="12"/>
  <c r="E5363" i="12"/>
  <c r="E5387" i="12"/>
  <c r="E5411" i="12"/>
  <c r="E5435" i="12"/>
  <c r="E5459" i="12"/>
  <c r="E5203" i="12"/>
  <c r="E5227" i="12"/>
  <c r="E5251" i="12"/>
  <c r="E5275" i="12"/>
  <c r="E5299" i="12"/>
  <c r="E5323" i="12"/>
  <c r="E5347" i="12"/>
  <c r="E5371" i="12"/>
  <c r="E5395" i="12"/>
  <c r="E5419" i="12"/>
  <c r="E5443" i="12"/>
  <c r="E5467" i="12"/>
  <c r="D7021" i="12"/>
  <c r="E6057" i="12"/>
  <c r="E6081" i="12"/>
  <c r="E6105" i="12"/>
  <c r="E6129" i="12"/>
  <c r="E6153" i="12"/>
  <c r="E6177" i="12"/>
  <c r="E6201" i="12"/>
  <c r="E6225" i="12"/>
  <c r="E6249" i="12"/>
  <c r="E6273" i="12"/>
  <c r="E6297" i="12"/>
  <c r="E6321" i="12"/>
  <c r="D6605" i="12"/>
  <c r="E6065" i="12"/>
  <c r="E6089" i="12"/>
  <c r="E6113" i="12"/>
  <c r="E6137" i="12"/>
  <c r="E6161" i="12"/>
  <c r="E6185" i="12"/>
  <c r="E6209" i="12"/>
  <c r="E6233" i="12"/>
  <c r="E6257" i="12"/>
  <c r="E6281" i="12"/>
  <c r="E6305" i="12"/>
  <c r="E6329" i="12"/>
  <c r="D6813" i="12"/>
  <c r="E6073" i="12"/>
  <c r="E6097" i="12"/>
  <c r="E6121" i="12"/>
  <c r="E6145" i="12"/>
  <c r="E6169" i="12"/>
  <c r="E6193" i="12"/>
  <c r="E6217" i="12"/>
  <c r="E6241" i="12"/>
  <c r="E6265" i="12"/>
  <c r="E6289" i="12"/>
  <c r="E6313" i="12"/>
  <c r="E6337" i="12"/>
  <c r="E6339" i="12"/>
  <c r="E6363" i="12"/>
  <c r="E6387" i="12"/>
  <c r="E6411" i="12"/>
  <c r="E6435" i="12"/>
  <c r="E6459" i="12"/>
  <c r="E6483" i="12"/>
  <c r="E6507" i="12"/>
  <c r="E6531" i="12"/>
  <c r="E6555" i="12"/>
  <c r="E6579" i="12"/>
  <c r="E6603" i="12"/>
  <c r="E6347" i="12"/>
  <c r="E6371" i="12"/>
  <c r="E6395" i="12"/>
  <c r="E6419" i="12"/>
  <c r="E6443" i="12"/>
  <c r="E6467" i="12"/>
  <c r="E6491" i="12"/>
  <c r="E6515" i="12"/>
  <c r="E6539" i="12"/>
  <c r="E6563" i="12"/>
  <c r="E6587" i="12"/>
  <c r="E6611" i="12"/>
  <c r="E6355" i="12"/>
  <c r="E6379" i="12"/>
  <c r="E6403" i="12"/>
  <c r="E6427" i="12"/>
  <c r="E6451" i="12"/>
  <c r="E6475" i="12"/>
  <c r="E6499" i="12"/>
  <c r="E6523" i="12"/>
  <c r="E6547" i="12"/>
  <c r="E6571" i="12"/>
  <c r="E6595" i="12"/>
  <c r="E6619" i="12"/>
  <c r="D7012" i="12"/>
  <c r="E6921" i="12"/>
  <c r="E6945" i="12"/>
  <c r="E6969" i="12"/>
  <c r="E6993" i="12"/>
  <c r="E7017" i="12"/>
  <c r="E7041" i="12"/>
  <c r="E7065" i="12"/>
  <c r="E7089" i="12"/>
  <c r="E7113" i="12"/>
  <c r="E7137" i="12"/>
  <c r="E7161" i="12"/>
  <c r="E7185" i="12"/>
  <c r="D6596" i="12"/>
  <c r="E6929" i="12"/>
  <c r="E6953" i="12"/>
  <c r="E6977" i="12"/>
  <c r="E7001" i="12"/>
  <c r="E7025" i="12"/>
  <c r="E7049" i="12"/>
  <c r="E7073" i="12"/>
  <c r="E7097" i="12"/>
  <c r="E7121" i="12"/>
  <c r="E7145" i="12"/>
  <c r="E7169" i="12"/>
  <c r="E7193" i="12"/>
  <c r="D6804" i="12"/>
  <c r="E6937" i="12"/>
  <c r="E6961" i="12"/>
  <c r="E6985" i="12"/>
  <c r="E7009" i="12"/>
  <c r="E7033" i="12"/>
  <c r="E7057" i="12"/>
  <c r="E7081" i="12"/>
  <c r="E7105" i="12"/>
  <c r="E7129" i="12"/>
  <c r="E7153" i="12"/>
  <c r="E7177" i="12"/>
  <c r="E7201" i="12"/>
  <c r="E6627" i="12"/>
  <c r="E6651" i="12"/>
  <c r="E6675" i="12"/>
  <c r="E6699" i="12"/>
  <c r="E6723" i="12"/>
  <c r="E6747" i="12"/>
  <c r="E6771" i="12"/>
  <c r="E6795" i="12"/>
  <c r="E6819" i="12"/>
  <c r="E6843" i="12"/>
  <c r="E6867" i="12"/>
  <c r="E6891" i="12"/>
  <c r="E6635" i="12"/>
  <c r="E6659" i="12"/>
  <c r="E6683" i="12"/>
  <c r="E6707" i="12"/>
  <c r="E6731" i="12"/>
  <c r="E6755" i="12"/>
  <c r="E6779" i="12"/>
  <c r="E6803" i="12"/>
  <c r="E6827" i="12"/>
  <c r="E6851" i="12"/>
  <c r="E6875" i="12"/>
  <c r="E6899" i="12"/>
  <c r="E6643" i="12"/>
  <c r="E6667" i="12"/>
  <c r="E6691" i="12"/>
  <c r="E6715" i="12"/>
  <c r="E6739" i="12"/>
  <c r="E6763" i="12"/>
  <c r="E6787" i="12"/>
  <c r="E6811" i="12"/>
  <c r="E6835" i="12"/>
  <c r="E6859" i="12"/>
  <c r="E6883" i="12"/>
  <c r="E6907" i="12"/>
  <c r="E7203" i="12"/>
  <c r="E7227" i="12"/>
  <c r="E7251" i="12"/>
  <c r="E7275" i="12"/>
  <c r="E7299" i="12"/>
  <c r="E7323" i="12"/>
  <c r="E7347" i="12"/>
  <c r="E7371" i="12"/>
  <c r="E7395" i="12"/>
  <c r="E7419" i="12"/>
  <c r="E7443" i="12"/>
  <c r="E7467" i="12"/>
  <c r="D7061" i="12"/>
  <c r="E7211" i="12"/>
  <c r="E7235" i="12"/>
  <c r="E7259" i="12"/>
  <c r="E7283" i="12"/>
  <c r="E7307" i="12"/>
  <c r="E7331" i="12"/>
  <c r="E7355" i="12"/>
  <c r="E7379" i="12"/>
  <c r="E7403" i="12"/>
  <c r="E7427" i="12"/>
  <c r="E7451" i="12"/>
  <c r="E7475" i="12"/>
  <c r="D6645" i="12"/>
  <c r="E7219" i="12"/>
  <c r="E7243" i="12"/>
  <c r="E7267" i="12"/>
  <c r="E7291" i="12"/>
  <c r="E7315" i="12"/>
  <c r="E7339" i="12"/>
  <c r="E7363" i="12"/>
  <c r="E7387" i="12"/>
  <c r="E7411" i="12"/>
  <c r="E7435" i="12"/>
  <c r="E7459" i="12"/>
  <c r="E7483" i="12"/>
  <c r="E7491" i="12"/>
  <c r="E7515" i="12"/>
  <c r="E7539" i="12"/>
  <c r="D7053" i="12"/>
  <c r="E7499" i="12"/>
  <c r="E7523" i="12"/>
  <c r="D6637" i="12"/>
  <c r="E7507" i="12"/>
  <c r="E7531" i="12"/>
  <c r="D7490" i="12"/>
  <c r="D7482" i="12"/>
  <c r="D7474" i="12"/>
  <c r="D7466" i="12"/>
  <c r="D6238" i="12"/>
  <c r="D6230" i="12"/>
  <c r="D6222" i="12"/>
  <c r="D5616" i="12"/>
  <c r="D5608" i="12"/>
  <c r="D5600" i="12"/>
  <c r="D4994" i="12"/>
  <c r="D4986" i="12"/>
  <c r="D4978" i="12"/>
  <c r="D4970" i="12"/>
  <c r="D3120" i="12"/>
  <c r="D3112" i="12"/>
  <c r="D3104" i="12"/>
  <c r="D2498" i="12"/>
  <c r="D2490" i="12"/>
  <c r="D2482" i="12"/>
  <c r="D2474" i="12"/>
  <c r="D1892" i="12"/>
  <c r="D1700" i="12"/>
  <c r="D1436" i="12"/>
  <c r="D770" i="12"/>
  <c r="D578" i="12"/>
  <c r="D7778" i="12"/>
  <c r="D7770" i="12"/>
  <c r="D7762" i="12"/>
  <c r="D7754" i="12"/>
  <c r="D7746" i="12"/>
  <c r="D7738" i="12"/>
  <c r="D7730" i="12"/>
  <c r="D7722" i="12"/>
  <c r="D7714" i="12"/>
  <c r="D7706" i="12"/>
  <c r="D7698" i="12"/>
  <c r="D7690" i="12"/>
  <c r="D7682" i="12"/>
  <c r="D7674" i="12"/>
  <c r="D7666" i="12"/>
  <c r="D7658" i="12"/>
  <c r="D7650" i="12"/>
  <c r="D7642" i="12"/>
  <c r="D7634" i="12"/>
  <c r="D7626" i="12"/>
  <c r="D7618" i="12"/>
  <c r="D7610" i="12"/>
  <c r="D7602" i="12"/>
  <c r="D7594" i="12"/>
  <c r="D7586" i="12"/>
  <c r="D7578" i="12"/>
  <c r="D7570" i="12"/>
  <c r="D7562" i="12"/>
  <c r="D7554" i="12"/>
  <c r="D7546" i="12"/>
  <c r="D7538" i="12"/>
  <c r="D7530" i="12"/>
  <c r="D7522" i="12"/>
  <c r="D7514" i="12"/>
  <c r="D7506" i="12"/>
  <c r="D7498" i="12"/>
  <c r="E7778" i="12"/>
  <c r="E7770" i="12"/>
  <c r="E7762" i="12"/>
  <c r="E7754" i="12"/>
  <c r="E7746" i="12"/>
  <c r="E7738" i="12"/>
  <c r="E7730" i="12"/>
  <c r="E7722" i="12"/>
  <c r="E7714" i="12"/>
  <c r="E7706" i="12"/>
  <c r="E7698" i="12"/>
  <c r="E7690" i="12"/>
  <c r="E7682" i="12"/>
  <c r="E7674" i="12"/>
  <c r="E7666" i="12"/>
  <c r="E7658" i="12"/>
  <c r="E7650" i="12"/>
  <c r="E7642" i="12"/>
  <c r="E7634" i="12"/>
  <c r="E7626" i="12"/>
  <c r="E7618" i="12"/>
  <c r="E7609" i="12"/>
  <c r="E7600" i="12"/>
  <c r="E7591" i="12"/>
  <c r="E7581" i="12"/>
  <c r="E7572" i="12"/>
  <c r="E7563" i="12"/>
  <c r="E7554" i="12"/>
  <c r="E7545" i="12"/>
  <c r="E7533" i="12"/>
  <c r="E7517" i="12"/>
  <c r="E7480" i="12"/>
  <c r="E7437" i="12"/>
  <c r="E7416" i="12"/>
  <c r="E7373" i="12"/>
  <c r="E7352" i="12"/>
  <c r="E7309" i="12"/>
  <c r="E7288" i="12"/>
  <c r="E7256" i="12"/>
  <c r="E7224" i="12"/>
  <c r="E7192" i="12"/>
  <c r="E7160" i="12"/>
  <c r="E7096" i="12"/>
  <c r="D6535" i="12"/>
  <c r="E1167" i="12"/>
  <c r="E1191" i="12"/>
  <c r="E1215" i="12"/>
  <c r="E1239" i="12"/>
  <c r="E1263" i="12"/>
  <c r="E1287" i="12"/>
  <c r="E1311" i="12"/>
  <c r="E1335" i="12"/>
  <c r="E1359" i="12"/>
  <c r="E1383" i="12"/>
  <c r="E1407" i="12"/>
  <c r="E1431" i="12"/>
  <c r="D6964" i="12"/>
  <c r="E2311" i="12"/>
  <c r="E2335" i="12"/>
  <c r="E2359" i="12"/>
  <c r="E2383" i="12"/>
  <c r="E2407" i="12"/>
  <c r="E2431" i="12"/>
  <c r="E2455" i="12"/>
  <c r="E2479" i="12"/>
  <c r="E2503" i="12"/>
  <c r="E2527" i="12"/>
  <c r="E2551" i="12"/>
  <c r="E2575" i="12"/>
  <c r="E2597" i="12"/>
  <c r="E2621" i="12"/>
  <c r="E2645" i="12"/>
  <c r="E2669" i="12"/>
  <c r="E2693" i="12"/>
  <c r="E2717" i="12"/>
  <c r="E2741" i="12"/>
  <c r="E2765" i="12"/>
  <c r="E2789" i="12"/>
  <c r="E2813" i="12"/>
  <c r="E2837" i="12"/>
  <c r="E2861" i="12"/>
  <c r="D6948" i="12"/>
  <c r="E3751" i="12"/>
  <c r="E3775" i="12"/>
  <c r="E3799" i="12"/>
  <c r="E3823" i="12"/>
  <c r="E3847" i="12"/>
  <c r="E3871" i="12"/>
  <c r="E3895" i="12"/>
  <c r="E3919" i="12"/>
  <c r="E3943" i="12"/>
  <c r="E3967" i="12"/>
  <c r="E3991" i="12"/>
  <c r="E4015" i="12"/>
  <c r="D6745" i="12"/>
  <c r="E4055" i="12"/>
  <c r="E4079" i="12"/>
  <c r="E4103" i="12"/>
  <c r="E4127" i="12"/>
  <c r="E4151" i="12"/>
  <c r="E4175" i="12"/>
  <c r="E4199" i="12"/>
  <c r="E4223" i="12"/>
  <c r="E4247" i="12"/>
  <c r="E4295" i="12"/>
  <c r="E4319" i="12"/>
  <c r="E4271" i="12"/>
  <c r="D7110" i="12"/>
  <c r="E4621" i="12"/>
  <c r="E4645" i="12"/>
  <c r="E4669" i="12"/>
  <c r="E4693" i="12"/>
  <c r="E4717" i="12"/>
  <c r="E4741" i="12"/>
  <c r="E4765" i="12"/>
  <c r="E4789" i="12"/>
  <c r="E4813" i="12"/>
  <c r="E4837" i="12"/>
  <c r="E4861" i="12"/>
  <c r="E4885" i="12"/>
  <c r="D6709" i="12"/>
  <c r="E6069" i="12"/>
  <c r="E6093" i="12"/>
  <c r="E6117" i="12"/>
  <c r="E6141" i="12"/>
  <c r="E6165" i="12"/>
  <c r="E6189" i="12"/>
  <c r="E6213" i="12"/>
  <c r="E6237" i="12"/>
  <c r="E6261" i="12"/>
  <c r="E6309" i="12"/>
  <c r="E6333" i="12"/>
  <c r="E6285" i="12"/>
  <c r="E6351" i="12"/>
  <c r="E6375" i="12"/>
  <c r="E6399" i="12"/>
  <c r="E6423" i="12"/>
  <c r="E6447" i="12"/>
  <c r="E6471" i="12"/>
  <c r="E6495" i="12"/>
  <c r="E6519" i="12"/>
  <c r="E6543" i="12"/>
  <c r="E6567" i="12"/>
  <c r="E6591" i="12"/>
  <c r="E6615" i="12"/>
  <c r="D6554" i="12"/>
  <c r="E6639" i="12"/>
  <c r="E6663" i="12"/>
  <c r="E6687" i="12"/>
  <c r="E6711" i="12"/>
  <c r="E6735" i="12"/>
  <c r="E6759" i="12"/>
  <c r="E6783" i="12"/>
  <c r="E6807" i="12"/>
  <c r="E6831" i="12"/>
  <c r="E6855" i="12"/>
  <c r="E6879" i="12"/>
  <c r="E6903" i="12"/>
  <c r="E10" i="12"/>
  <c r="E130" i="12"/>
  <c r="E154" i="12"/>
  <c r="E178" i="12"/>
  <c r="E202" i="12"/>
  <c r="E34" i="12"/>
  <c r="E226" i="12"/>
  <c r="E58" i="12"/>
  <c r="E250" i="12"/>
  <c r="E82" i="12"/>
  <c r="E274" i="12"/>
  <c r="E106" i="12"/>
  <c r="E66" i="12"/>
  <c r="E258" i="12"/>
  <c r="E18" i="12"/>
  <c r="E90" i="12"/>
  <c r="E282" i="12"/>
  <c r="E114" i="12"/>
  <c r="E138" i="12"/>
  <c r="E162" i="12"/>
  <c r="E186" i="12"/>
  <c r="E210" i="12"/>
  <c r="E42" i="12"/>
  <c r="E234" i="12"/>
  <c r="E194" i="12"/>
  <c r="E218" i="12"/>
  <c r="E26" i="12"/>
  <c r="E50" i="12"/>
  <c r="E242" i="12"/>
  <c r="E74" i="12"/>
  <c r="E266" i="12"/>
  <c r="E98" i="12"/>
  <c r="E290" i="12"/>
  <c r="E122" i="12"/>
  <c r="E146" i="12"/>
  <c r="E170" i="12"/>
  <c r="D7028" i="12"/>
  <c r="E322" i="12"/>
  <c r="E514" i="12"/>
  <c r="E346" i="12"/>
  <c r="E538" i="12"/>
  <c r="E370" i="12"/>
  <c r="E562" i="12"/>
  <c r="E394" i="12"/>
  <c r="E418" i="12"/>
  <c r="E442" i="12"/>
  <c r="E466" i="12"/>
  <c r="E298" i="12"/>
  <c r="E490" i="12"/>
  <c r="E450" i="12"/>
  <c r="E474" i="12"/>
  <c r="E306" i="12"/>
  <c r="E498" i="12"/>
  <c r="E330" i="12"/>
  <c r="E522" i="12"/>
  <c r="E354" i="12"/>
  <c r="E546" i="12"/>
  <c r="E378" i="12"/>
  <c r="E570" i="12"/>
  <c r="E402" i="12"/>
  <c r="E426" i="12"/>
  <c r="D6820" i="12"/>
  <c r="E386" i="12"/>
  <c r="E578" i="12"/>
  <c r="E410" i="12"/>
  <c r="E434" i="12"/>
  <c r="E458" i="12"/>
  <c r="E482" i="12"/>
  <c r="E314" i="12"/>
  <c r="E506" i="12"/>
  <c r="E338" i="12"/>
  <c r="E530" i="12"/>
  <c r="E554" i="12"/>
  <c r="E362" i="12"/>
  <c r="D6997" i="12"/>
  <c r="E681" i="12"/>
  <c r="E705" i="12"/>
  <c r="E729" i="12"/>
  <c r="E753" i="12"/>
  <c r="E777" i="12"/>
  <c r="E801" i="12"/>
  <c r="E825" i="12"/>
  <c r="E849" i="12"/>
  <c r="E689" i="12"/>
  <c r="E713" i="12"/>
  <c r="E737" i="12"/>
  <c r="E761" i="12"/>
  <c r="E785" i="12"/>
  <c r="E809" i="12"/>
  <c r="E833" i="12"/>
  <c r="E857" i="12"/>
  <c r="D6789" i="12"/>
  <c r="E697" i="12"/>
  <c r="E721" i="12"/>
  <c r="E745" i="12"/>
  <c r="E769" i="12"/>
  <c r="E793" i="12"/>
  <c r="E817" i="12"/>
  <c r="E841" i="12"/>
  <c r="E865" i="12"/>
  <c r="E673" i="12"/>
  <c r="E874" i="12"/>
  <c r="E898" i="12"/>
  <c r="E922" i="12"/>
  <c r="E946" i="12"/>
  <c r="E1066" i="12"/>
  <c r="E994" i="12"/>
  <c r="E1042" i="12"/>
  <c r="E970" i="12"/>
  <c r="E1114" i="12"/>
  <c r="E1138" i="12"/>
  <c r="E1090" i="12"/>
  <c r="E1018" i="12"/>
  <c r="E882" i="12"/>
  <c r="E906" i="12"/>
  <c r="E930" i="12"/>
  <c r="E954" i="12"/>
  <c r="E1074" i="12"/>
  <c r="E1002" i="12"/>
  <c r="E1050" i="12"/>
  <c r="E978" i="12"/>
  <c r="E1098" i="12"/>
  <c r="E1122" i="12"/>
  <c r="E1146" i="12"/>
  <c r="E1026" i="12"/>
  <c r="E890" i="12"/>
  <c r="E914" i="12"/>
  <c r="E938" i="12"/>
  <c r="E962" i="12"/>
  <c r="E1010" i="12"/>
  <c r="E1058" i="12"/>
  <c r="E986" i="12"/>
  <c r="E1034" i="12"/>
  <c r="E1106" i="12"/>
  <c r="E1130" i="12"/>
  <c r="E1154" i="12"/>
  <c r="E1082" i="12"/>
  <c r="E1156" i="12"/>
  <c r="E1180" i="12"/>
  <c r="E1204" i="12"/>
  <c r="E1228" i="12"/>
  <c r="E1252" i="12"/>
  <c r="E1276" i="12"/>
  <c r="E1300" i="12"/>
  <c r="E1324" i="12"/>
  <c r="E1348" i="12"/>
  <c r="E1372" i="12"/>
  <c r="E1396" i="12"/>
  <c r="E1420" i="12"/>
  <c r="E1164" i="12"/>
  <c r="E1188" i="12"/>
  <c r="E1212" i="12"/>
  <c r="E1236" i="12"/>
  <c r="E1260" i="12"/>
  <c r="E1284" i="12"/>
  <c r="E1308" i="12"/>
  <c r="E1332" i="12"/>
  <c r="E1356" i="12"/>
  <c r="E1380" i="12"/>
  <c r="E1404" i="12"/>
  <c r="E1428" i="12"/>
  <c r="E1172" i="12"/>
  <c r="E1196" i="12"/>
  <c r="E1220" i="12"/>
  <c r="E1244" i="12"/>
  <c r="E1268" i="12"/>
  <c r="E1292" i="12"/>
  <c r="E1316" i="12"/>
  <c r="E1340" i="12"/>
  <c r="E1364" i="12"/>
  <c r="E1388" i="12"/>
  <c r="E1412" i="12"/>
  <c r="E1436" i="12"/>
  <c r="D7030" i="12"/>
  <c r="E1450" i="12"/>
  <c r="E1474" i="12"/>
  <c r="E1498" i="12"/>
  <c r="E1522" i="12"/>
  <c r="E1546" i="12"/>
  <c r="E1570" i="12"/>
  <c r="E1594" i="12"/>
  <c r="E1618" i="12"/>
  <c r="E1642" i="12"/>
  <c r="E1666" i="12"/>
  <c r="E1690" i="12"/>
  <c r="E1714" i="12"/>
  <c r="D6614" i="12"/>
  <c r="E1458" i="12"/>
  <c r="E1482" i="12"/>
  <c r="E1506" i="12"/>
  <c r="E1530" i="12"/>
  <c r="E1554" i="12"/>
  <c r="E1602" i="12"/>
  <c r="E1626" i="12"/>
  <c r="E1650" i="12"/>
  <c r="E1674" i="12"/>
  <c r="E1698" i="12"/>
  <c r="E1722" i="12"/>
  <c r="E1578" i="12"/>
  <c r="D6822" i="12"/>
  <c r="E1466" i="12"/>
  <c r="E1490" i="12"/>
  <c r="E1514" i="12"/>
  <c r="E1538" i="12"/>
  <c r="E1562" i="12"/>
  <c r="E1586" i="12"/>
  <c r="E1610" i="12"/>
  <c r="E1634" i="12"/>
  <c r="E1658" i="12"/>
  <c r="E1682" i="12"/>
  <c r="E1706" i="12"/>
  <c r="E1730" i="12"/>
  <c r="E1738" i="12"/>
  <c r="E1762" i="12"/>
  <c r="E1786" i="12"/>
  <c r="E1810" i="12"/>
  <c r="E1834" i="12"/>
  <c r="E1858" i="12"/>
  <c r="E1882" i="12"/>
  <c r="E1906" i="12"/>
  <c r="E1930" i="12"/>
  <c r="E1954" i="12"/>
  <c r="E1978" i="12"/>
  <c r="E2002" i="12"/>
  <c r="E1746" i="12"/>
  <c r="E1770" i="12"/>
  <c r="E1794" i="12"/>
  <c r="E1818" i="12"/>
  <c r="E1842" i="12"/>
  <c r="E1866" i="12"/>
  <c r="E1890" i="12"/>
  <c r="E1914" i="12"/>
  <c r="E1938" i="12"/>
  <c r="E1962" i="12"/>
  <c r="E1986" i="12"/>
  <c r="E2010" i="12"/>
  <c r="E1754" i="12"/>
  <c r="E1778" i="12"/>
  <c r="E1802" i="12"/>
  <c r="E1826" i="12"/>
  <c r="E1850" i="12"/>
  <c r="E1874" i="12"/>
  <c r="E1898" i="12"/>
  <c r="E1922" i="12"/>
  <c r="E1946" i="12"/>
  <c r="E1970" i="12"/>
  <c r="E1994" i="12"/>
  <c r="E2018" i="12"/>
  <c r="E2026" i="12"/>
  <c r="E2050" i="12"/>
  <c r="E2074" i="12"/>
  <c r="E2098" i="12"/>
  <c r="E2122" i="12"/>
  <c r="E2146" i="12"/>
  <c r="E2170" i="12"/>
  <c r="E2194" i="12"/>
  <c r="E2218" i="12"/>
  <c r="E2242" i="12"/>
  <c r="E2266" i="12"/>
  <c r="E2290" i="12"/>
  <c r="E2034" i="12"/>
  <c r="E2058" i="12"/>
  <c r="E2082" i="12"/>
  <c r="E2106" i="12"/>
  <c r="E2130" i="12"/>
  <c r="E2154" i="12"/>
  <c r="E2178" i="12"/>
  <c r="E2202" i="12"/>
  <c r="E2250" i="12"/>
  <c r="E2274" i="12"/>
  <c r="E2298" i="12"/>
  <c r="E2226" i="12"/>
  <c r="E2042" i="12"/>
  <c r="E2066" i="12"/>
  <c r="E2090" i="12"/>
  <c r="E2114" i="12"/>
  <c r="E2138" i="12"/>
  <c r="E2162" i="12"/>
  <c r="E2186" i="12"/>
  <c r="E2210" i="12"/>
  <c r="E2234" i="12"/>
  <c r="E2258" i="12"/>
  <c r="E2282" i="12"/>
  <c r="E2306" i="12"/>
  <c r="D6886" i="12"/>
  <c r="E2308" i="12"/>
  <c r="E2332" i="12"/>
  <c r="E2356" i="12"/>
  <c r="E2380" i="12"/>
  <c r="E2404" i="12"/>
  <c r="E2428" i="12"/>
  <c r="E2452" i="12"/>
  <c r="E2476" i="12"/>
  <c r="E2500" i="12"/>
  <c r="E2524" i="12"/>
  <c r="E2548" i="12"/>
  <c r="E2572" i="12"/>
  <c r="D7094" i="12"/>
  <c r="E2316" i="12"/>
  <c r="E2340" i="12"/>
  <c r="E2364" i="12"/>
  <c r="E2388" i="12"/>
  <c r="E2412" i="12"/>
  <c r="E2436" i="12"/>
  <c r="E2460" i="12"/>
  <c r="E2484" i="12"/>
  <c r="E2508" i="12"/>
  <c r="E2532" i="12"/>
  <c r="E2556" i="12"/>
  <c r="E2580" i="12"/>
  <c r="D6678" i="12"/>
  <c r="E2324" i="12"/>
  <c r="E2348" i="12"/>
  <c r="E2372" i="12"/>
  <c r="E2396" i="12"/>
  <c r="E2420" i="12"/>
  <c r="E2444" i="12"/>
  <c r="E2468" i="12"/>
  <c r="E2492" i="12"/>
  <c r="E2516" i="12"/>
  <c r="E2540" i="12"/>
  <c r="E2564" i="12"/>
  <c r="E2588" i="12"/>
  <c r="E2602" i="12"/>
  <c r="E2626" i="12"/>
  <c r="E2650" i="12"/>
  <c r="E2674" i="12"/>
  <c r="E2698" i="12"/>
  <c r="E2722" i="12"/>
  <c r="E2746" i="12"/>
  <c r="E2770" i="12"/>
  <c r="E2794" i="12"/>
  <c r="E2818" i="12"/>
  <c r="E2842" i="12"/>
  <c r="E2866" i="12"/>
  <c r="E2610" i="12"/>
  <c r="E2634" i="12"/>
  <c r="E2658" i="12"/>
  <c r="E2682" i="12"/>
  <c r="E2706" i="12"/>
  <c r="E2730" i="12"/>
  <c r="E2754" i="12"/>
  <c r="E2778" i="12"/>
  <c r="E2802" i="12"/>
  <c r="E2826" i="12"/>
  <c r="E2850" i="12"/>
  <c r="E2874" i="12"/>
  <c r="E2618" i="12"/>
  <c r="E2642" i="12"/>
  <c r="E2666" i="12"/>
  <c r="E2690" i="12"/>
  <c r="E2714" i="12"/>
  <c r="E2738" i="12"/>
  <c r="E2762" i="12"/>
  <c r="E2786" i="12"/>
  <c r="E2810" i="12"/>
  <c r="E2834" i="12"/>
  <c r="E2858" i="12"/>
  <c r="E2882" i="12"/>
  <c r="D7043" i="12"/>
  <c r="E2890" i="12"/>
  <c r="E2938" i="12"/>
  <c r="E2962" i="12"/>
  <c r="E2986" i="12"/>
  <c r="E3010" i="12"/>
  <c r="E3034" i="12"/>
  <c r="E3058" i="12"/>
  <c r="E3082" i="12"/>
  <c r="E3106" i="12"/>
  <c r="E3130" i="12"/>
  <c r="E3154" i="12"/>
  <c r="E2914" i="12"/>
  <c r="D6627" i="12"/>
  <c r="E2922" i="12"/>
  <c r="E2946" i="12"/>
  <c r="E2970" i="12"/>
  <c r="E2994" i="12"/>
  <c r="E3018" i="12"/>
  <c r="E3042" i="12"/>
  <c r="E3066" i="12"/>
  <c r="E3090" i="12"/>
  <c r="E3114" i="12"/>
  <c r="E3138" i="12"/>
  <c r="E3162" i="12"/>
  <c r="E2898" i="12"/>
  <c r="D6835" i="12"/>
  <c r="E2906" i="12"/>
  <c r="E2930" i="12"/>
  <c r="E2954" i="12"/>
  <c r="E2978" i="12"/>
  <c r="E3002" i="12"/>
  <c r="E3026" i="12"/>
  <c r="E3050" i="12"/>
  <c r="E3074" i="12"/>
  <c r="E3098" i="12"/>
  <c r="E3122" i="12"/>
  <c r="E3146" i="12"/>
  <c r="E3170" i="12"/>
  <c r="D6836" i="12"/>
  <c r="E3194" i="12"/>
  <c r="E3218" i="12"/>
  <c r="E3242" i="12"/>
  <c r="E3266" i="12"/>
  <c r="E3290" i="12"/>
  <c r="E3314" i="12"/>
  <c r="E3338" i="12"/>
  <c r="E3362" i="12"/>
  <c r="E3386" i="12"/>
  <c r="E3410" i="12"/>
  <c r="E3434" i="12"/>
  <c r="E3458" i="12"/>
  <c r="D7044" i="12"/>
  <c r="E3178" i="12"/>
  <c r="E3202" i="12"/>
  <c r="E3226" i="12"/>
  <c r="E3250" i="12"/>
  <c r="E3274" i="12"/>
  <c r="E3298" i="12"/>
  <c r="E3322" i="12"/>
  <c r="E3346" i="12"/>
  <c r="E3370" i="12"/>
  <c r="E3394" i="12"/>
  <c r="E3418" i="12"/>
  <c r="E3442" i="12"/>
  <c r="D6628" i="12"/>
  <c r="E3186" i="12"/>
  <c r="E3210" i="12"/>
  <c r="E3234" i="12"/>
  <c r="E3258" i="12"/>
  <c r="E3282" i="12"/>
  <c r="E3306" i="12"/>
  <c r="E3330" i="12"/>
  <c r="E3354" i="12"/>
  <c r="E3378" i="12"/>
  <c r="E3402" i="12"/>
  <c r="E3426" i="12"/>
  <c r="E3450" i="12"/>
  <c r="E3460" i="12"/>
  <c r="E3484" i="12"/>
  <c r="E3508" i="12"/>
  <c r="E3532" i="12"/>
  <c r="E3556" i="12"/>
  <c r="E3580" i="12"/>
  <c r="E3604" i="12"/>
  <c r="E3628" i="12"/>
  <c r="E3652" i="12"/>
  <c r="E3676" i="12"/>
  <c r="E3700" i="12"/>
  <c r="E3724" i="12"/>
  <c r="E3468" i="12"/>
  <c r="E3492" i="12"/>
  <c r="E3516" i="12"/>
  <c r="E3540" i="12"/>
  <c r="E3564" i="12"/>
  <c r="E3612" i="12"/>
  <c r="E3636" i="12"/>
  <c r="E3660" i="12"/>
  <c r="E3684" i="12"/>
  <c r="E3708" i="12"/>
  <c r="E3732" i="12"/>
  <c r="E3588" i="12"/>
  <c r="E3476" i="12"/>
  <c r="E3500" i="12"/>
  <c r="E3524" i="12"/>
  <c r="E3548" i="12"/>
  <c r="E3572" i="12"/>
  <c r="E3596" i="12"/>
  <c r="E3620" i="12"/>
  <c r="E3644" i="12"/>
  <c r="E3668" i="12"/>
  <c r="E3692" i="12"/>
  <c r="E3716" i="12"/>
  <c r="E3740" i="12"/>
  <c r="D6870" i="12"/>
  <c r="E3748" i="12"/>
  <c r="E3772" i="12"/>
  <c r="E3796" i="12"/>
  <c r="E3820" i="12"/>
  <c r="E3844" i="12"/>
  <c r="E3868" i="12"/>
  <c r="E3892" i="12"/>
  <c r="E3916" i="12"/>
  <c r="E3940" i="12"/>
  <c r="E3964" i="12"/>
  <c r="E3988" i="12"/>
  <c r="E4012" i="12"/>
  <c r="D7078" i="12"/>
  <c r="E3756" i="12"/>
  <c r="E3780" i="12"/>
  <c r="E3804" i="12"/>
  <c r="E3828" i="12"/>
  <c r="E3852" i="12"/>
  <c r="E3876" i="12"/>
  <c r="E3900" i="12"/>
  <c r="E3924" i="12"/>
  <c r="E3948" i="12"/>
  <c r="E3972" i="12"/>
  <c r="E3996" i="12"/>
  <c r="E4020" i="12"/>
  <c r="D6662" i="12"/>
  <c r="E3764" i="12"/>
  <c r="E3788" i="12"/>
  <c r="E3812" i="12"/>
  <c r="E3836" i="12"/>
  <c r="E3860" i="12"/>
  <c r="E3884" i="12"/>
  <c r="E3908" i="12"/>
  <c r="E3932" i="12"/>
  <c r="E3956" i="12"/>
  <c r="E3980" i="12"/>
  <c r="E4004" i="12"/>
  <c r="E4028" i="12"/>
  <c r="D6875" i="12"/>
  <c r="E4036" i="12"/>
  <c r="E4060" i="12"/>
  <c r="E4084" i="12"/>
  <c r="E4108" i="12"/>
  <c r="E4132" i="12"/>
  <c r="E4156" i="12"/>
  <c r="E4180" i="12"/>
  <c r="E4204" i="12"/>
  <c r="E4228" i="12"/>
  <c r="E4252" i="12"/>
  <c r="E4276" i="12"/>
  <c r="E4300" i="12"/>
  <c r="D7083" i="12"/>
  <c r="E4044" i="12"/>
  <c r="E4068" i="12"/>
  <c r="E4092" i="12"/>
  <c r="E4116" i="12"/>
  <c r="E4140" i="12"/>
  <c r="E4164" i="12"/>
  <c r="E4188" i="12"/>
  <c r="E4212" i="12"/>
  <c r="E4236" i="12"/>
  <c r="E4284" i="12"/>
  <c r="E4260" i="12"/>
  <c r="E4308" i="12"/>
  <c r="D6667" i="12"/>
  <c r="E4052" i="12"/>
  <c r="E4076" i="12"/>
  <c r="E4100" i="12"/>
  <c r="E4124" i="12"/>
  <c r="E4148" i="12"/>
  <c r="E4172" i="12"/>
  <c r="E4196" i="12"/>
  <c r="E4220" i="12"/>
  <c r="E4244" i="12"/>
  <c r="E4268" i="12"/>
  <c r="E4292" i="12"/>
  <c r="E4316" i="12"/>
  <c r="D7036" i="12"/>
  <c r="E4330" i="12"/>
  <c r="E4354" i="12"/>
  <c r="E4378" i="12"/>
  <c r="E4402" i="12"/>
  <c r="E4426" i="12"/>
  <c r="E4450" i="12"/>
  <c r="E4474" i="12"/>
  <c r="E4498" i="12"/>
  <c r="E4522" i="12"/>
  <c r="E4546" i="12"/>
  <c r="E4570" i="12"/>
  <c r="E4594" i="12"/>
  <c r="D6620" i="12"/>
  <c r="E4338" i="12"/>
  <c r="E4362" i="12"/>
  <c r="E4386" i="12"/>
  <c r="E4410" i="12"/>
  <c r="E4434" i="12"/>
  <c r="E4458" i="12"/>
  <c r="E4482" i="12"/>
  <c r="E4506" i="12"/>
  <c r="E4530" i="12"/>
  <c r="E4554" i="12"/>
  <c r="E4578" i="12"/>
  <c r="E4602" i="12"/>
  <c r="D6828" i="12"/>
  <c r="E4346" i="12"/>
  <c r="E4370" i="12"/>
  <c r="E4394" i="12"/>
  <c r="E4418" i="12"/>
  <c r="E4442" i="12"/>
  <c r="E4466" i="12"/>
  <c r="E4490" i="12"/>
  <c r="E4514" i="12"/>
  <c r="E4538" i="12"/>
  <c r="E4562" i="12"/>
  <c r="E4586" i="12"/>
  <c r="E4610" i="12"/>
  <c r="E4618" i="12"/>
  <c r="E4642" i="12"/>
  <c r="E4666" i="12"/>
  <c r="E4690" i="12"/>
  <c r="E4714" i="12"/>
  <c r="E4738" i="12"/>
  <c r="E4762" i="12"/>
  <c r="E4786" i="12"/>
  <c r="E4810" i="12"/>
  <c r="E4834" i="12"/>
  <c r="E4858" i="12"/>
  <c r="E4882" i="12"/>
  <c r="E4626" i="12"/>
  <c r="E4650" i="12"/>
  <c r="E4674" i="12"/>
  <c r="E4698" i="12"/>
  <c r="E4722" i="12"/>
  <c r="E4746" i="12"/>
  <c r="E4770" i="12"/>
  <c r="E4794" i="12"/>
  <c r="E4818" i="12"/>
  <c r="E4842" i="12"/>
  <c r="E4866" i="12"/>
  <c r="E4890" i="12"/>
  <c r="E4634" i="12"/>
  <c r="E4658" i="12"/>
  <c r="E4682" i="12"/>
  <c r="E4706" i="12"/>
  <c r="E4730" i="12"/>
  <c r="E4754" i="12"/>
  <c r="E4778" i="12"/>
  <c r="E4802" i="12"/>
  <c r="E4826" i="12"/>
  <c r="E4850" i="12"/>
  <c r="E4874" i="12"/>
  <c r="E4898" i="12"/>
  <c r="D6877" i="12"/>
  <c r="E4900" i="12"/>
  <c r="E4924" i="12"/>
  <c r="E4948" i="12"/>
  <c r="E4972" i="12"/>
  <c r="E4996" i="12"/>
  <c r="E5020" i="12"/>
  <c r="E5044" i="12"/>
  <c r="E5068" i="12"/>
  <c r="E5092" i="12"/>
  <c r="E5116" i="12"/>
  <c r="E5140" i="12"/>
  <c r="E5164" i="12"/>
  <c r="D7085" i="12"/>
  <c r="E4908" i="12"/>
  <c r="E4932" i="12"/>
  <c r="E4956" i="12"/>
  <c r="E4980" i="12"/>
  <c r="E5004" i="12"/>
  <c r="E5028" i="12"/>
  <c r="E5052" i="12"/>
  <c r="E5076" i="12"/>
  <c r="E5100" i="12"/>
  <c r="E5124" i="12"/>
  <c r="E5148" i="12"/>
  <c r="E5172" i="12"/>
  <c r="D6669" i="12"/>
  <c r="E4916" i="12"/>
  <c r="E4940" i="12"/>
  <c r="E4964" i="12"/>
  <c r="E4988" i="12"/>
  <c r="E5012" i="12"/>
  <c r="E5036" i="12"/>
  <c r="E5060" i="12"/>
  <c r="E5084" i="12"/>
  <c r="E5108" i="12"/>
  <c r="E5132" i="12"/>
  <c r="E5156" i="12"/>
  <c r="E5180" i="12"/>
  <c r="D6878" i="12"/>
  <c r="E5476" i="12"/>
  <c r="E5500" i="12"/>
  <c r="E5524" i="12"/>
  <c r="E5548" i="12"/>
  <c r="E5572" i="12"/>
  <c r="E5596" i="12"/>
  <c r="E5620" i="12"/>
  <c r="E5644" i="12"/>
  <c r="E5668" i="12"/>
  <c r="E5692" i="12"/>
  <c r="E5716" i="12"/>
  <c r="E5740" i="12"/>
  <c r="D7086" i="12"/>
  <c r="E5484" i="12"/>
  <c r="E5508" i="12"/>
  <c r="E5532" i="12"/>
  <c r="E5556" i="12"/>
  <c r="E5580" i="12"/>
  <c r="E5604" i="12"/>
  <c r="E5628" i="12"/>
  <c r="E5652" i="12"/>
  <c r="E5676" i="12"/>
  <c r="E5700" i="12"/>
  <c r="E5724" i="12"/>
  <c r="E5748" i="12"/>
  <c r="D6670" i="12"/>
  <c r="E5492" i="12"/>
  <c r="E5516" i="12"/>
  <c r="E5540" i="12"/>
  <c r="E5564" i="12"/>
  <c r="E5588" i="12"/>
  <c r="E5612" i="12"/>
  <c r="E5636" i="12"/>
  <c r="E5660" i="12"/>
  <c r="E5684" i="12"/>
  <c r="E5708" i="12"/>
  <c r="E5732" i="12"/>
  <c r="E5756" i="12"/>
  <c r="D7037" i="12"/>
  <c r="E5770" i="12"/>
  <c r="E5794" i="12"/>
  <c r="E5818" i="12"/>
  <c r="E5842" i="12"/>
  <c r="E5866" i="12"/>
  <c r="E5890" i="12"/>
  <c r="E5914" i="12"/>
  <c r="E5938" i="12"/>
  <c r="E5962" i="12"/>
  <c r="E5986" i="12"/>
  <c r="E6010" i="12"/>
  <c r="E6034" i="12"/>
  <c r="D6621" i="12"/>
  <c r="E5778" i="12"/>
  <c r="E5802" i="12"/>
  <c r="E5826" i="12"/>
  <c r="E5850" i="12"/>
  <c r="E5874" i="12"/>
  <c r="E5898" i="12"/>
  <c r="E5922" i="12"/>
  <c r="E5946" i="12"/>
  <c r="E5970" i="12"/>
  <c r="E5994" i="12"/>
  <c r="E6018" i="12"/>
  <c r="E6042" i="12"/>
  <c r="D6829" i="12"/>
  <c r="E5786" i="12"/>
  <c r="E5810" i="12"/>
  <c r="E5834" i="12"/>
  <c r="E5858" i="12"/>
  <c r="E5882" i="12"/>
  <c r="E5906" i="12"/>
  <c r="E5930" i="12"/>
  <c r="E5954" i="12"/>
  <c r="E5978" i="12"/>
  <c r="E6002" i="12"/>
  <c r="E6026" i="12"/>
  <c r="E6050" i="12"/>
  <c r="E5188" i="12"/>
  <c r="E5212" i="12"/>
  <c r="E5236" i="12"/>
  <c r="E5260" i="12"/>
  <c r="E5284" i="12"/>
  <c r="E5308" i="12"/>
  <c r="E5332" i="12"/>
  <c r="E5356" i="12"/>
  <c r="E5380" i="12"/>
  <c r="E5404" i="12"/>
  <c r="E5428" i="12"/>
  <c r="E5452" i="12"/>
  <c r="E5196" i="12"/>
  <c r="E5220" i="12"/>
  <c r="E5244" i="12"/>
  <c r="E5268" i="12"/>
  <c r="E5292" i="12"/>
  <c r="E5316" i="12"/>
  <c r="E5340" i="12"/>
  <c r="E5364" i="12"/>
  <c r="E5388" i="12"/>
  <c r="E5412" i="12"/>
  <c r="E5436" i="12"/>
  <c r="E5460" i="12"/>
  <c r="E5204" i="12"/>
  <c r="E5228" i="12"/>
  <c r="E5252" i="12"/>
  <c r="E5276" i="12"/>
  <c r="E5300" i="12"/>
  <c r="E5324" i="12"/>
  <c r="E5348" i="12"/>
  <c r="E5372" i="12"/>
  <c r="E5396" i="12"/>
  <c r="E5420" i="12"/>
  <c r="E5444" i="12"/>
  <c r="E5468" i="12"/>
  <c r="D6423" i="12"/>
  <c r="E6058" i="12"/>
  <c r="E6082" i="12"/>
  <c r="E6106" i="12"/>
  <c r="E6130" i="12"/>
  <c r="E6154" i="12"/>
  <c r="E6178" i="12"/>
  <c r="E6202" i="12"/>
  <c r="E6226" i="12"/>
  <c r="E6250" i="12"/>
  <c r="E6298" i="12"/>
  <c r="E6322" i="12"/>
  <c r="E6274" i="12"/>
  <c r="E6066" i="12"/>
  <c r="E6090" i="12"/>
  <c r="E6114" i="12"/>
  <c r="E6138" i="12"/>
  <c r="E6162" i="12"/>
  <c r="E6186" i="12"/>
  <c r="E6210" i="12"/>
  <c r="E6234" i="12"/>
  <c r="E6258" i="12"/>
  <c r="E6306" i="12"/>
  <c r="E6330" i="12"/>
  <c r="E6282" i="12"/>
  <c r="E6074" i="12"/>
  <c r="E6098" i="12"/>
  <c r="E6122" i="12"/>
  <c r="E6146" i="12"/>
  <c r="E6170" i="12"/>
  <c r="E6194" i="12"/>
  <c r="E6218" i="12"/>
  <c r="E6242" i="12"/>
  <c r="E6290" i="12"/>
  <c r="E6314" i="12"/>
  <c r="E6338" i="12"/>
  <c r="E6266" i="12"/>
  <c r="E6340" i="12"/>
  <c r="E6364" i="12"/>
  <c r="E6388" i="12"/>
  <c r="E6412" i="12"/>
  <c r="E6436" i="12"/>
  <c r="E6460" i="12"/>
  <c r="E6484" i="12"/>
  <c r="E6508" i="12"/>
  <c r="E6532" i="12"/>
  <c r="E6556" i="12"/>
  <c r="E6580" i="12"/>
  <c r="E6604" i="12"/>
  <c r="E6348" i="12"/>
  <c r="E6372" i="12"/>
  <c r="E6396" i="12"/>
  <c r="E6420" i="12"/>
  <c r="E6444" i="12"/>
  <c r="E6468" i="12"/>
  <c r="E6492" i="12"/>
  <c r="E6516" i="12"/>
  <c r="E6540" i="12"/>
  <c r="E6564" i="12"/>
  <c r="E6588" i="12"/>
  <c r="E6612" i="12"/>
  <c r="E6356" i="12"/>
  <c r="E6380" i="12"/>
  <c r="E6404" i="12"/>
  <c r="E6428" i="12"/>
  <c r="E6452" i="12"/>
  <c r="E6476" i="12"/>
  <c r="E6500" i="12"/>
  <c r="E6524" i="12"/>
  <c r="E6548" i="12"/>
  <c r="E6572" i="12"/>
  <c r="E6596" i="12"/>
  <c r="E6620" i="12"/>
  <c r="D7038" i="12"/>
  <c r="E6922" i="12"/>
  <c r="E6946" i="12"/>
  <c r="E6970" i="12"/>
  <c r="E6994" i="12"/>
  <c r="E7018" i="12"/>
  <c r="E7042" i="12"/>
  <c r="E7066" i="12"/>
  <c r="E7090" i="12"/>
  <c r="E7114" i="12"/>
  <c r="E7138" i="12"/>
  <c r="E7162" i="12"/>
  <c r="E7186" i="12"/>
  <c r="D6622" i="12"/>
  <c r="E6930" i="12"/>
  <c r="E6954" i="12"/>
  <c r="E6978" i="12"/>
  <c r="E7002" i="12"/>
  <c r="E7026" i="12"/>
  <c r="E7050" i="12"/>
  <c r="E7074" i="12"/>
  <c r="E7098" i="12"/>
  <c r="E7122" i="12"/>
  <c r="E7146" i="12"/>
  <c r="E7170" i="12"/>
  <c r="E7194" i="12"/>
  <c r="D6830" i="12"/>
  <c r="E6938" i="12"/>
  <c r="E6962" i="12"/>
  <c r="E6986" i="12"/>
  <c r="E7010" i="12"/>
  <c r="E7034" i="12"/>
  <c r="E7058" i="12"/>
  <c r="E7082" i="12"/>
  <c r="E7106" i="12"/>
  <c r="E7130" i="12"/>
  <c r="E7154" i="12"/>
  <c r="E7178" i="12"/>
  <c r="E7202" i="12"/>
  <c r="D6892" i="12"/>
  <c r="E6628" i="12"/>
  <c r="E6652" i="12"/>
  <c r="E6676" i="12"/>
  <c r="E6700" i="12"/>
  <c r="E6724" i="12"/>
  <c r="E6748" i="12"/>
  <c r="E6772" i="12"/>
  <c r="E6796" i="12"/>
  <c r="E6820" i="12"/>
  <c r="E6844" i="12"/>
  <c r="E6868" i="12"/>
  <c r="E6892" i="12"/>
  <c r="D7100" i="12"/>
  <c r="E6636" i="12"/>
  <c r="E6660" i="12"/>
  <c r="E6684" i="12"/>
  <c r="E6708" i="12"/>
  <c r="E6732" i="12"/>
  <c r="E6756" i="12"/>
  <c r="E6780" i="12"/>
  <c r="E6804" i="12"/>
  <c r="E6828" i="12"/>
  <c r="E6852" i="12"/>
  <c r="E6876" i="12"/>
  <c r="E6900" i="12"/>
  <c r="D6684" i="12"/>
  <c r="E6644" i="12"/>
  <c r="E6668" i="12"/>
  <c r="E6692" i="12"/>
  <c r="E6716" i="12"/>
  <c r="E6740" i="12"/>
  <c r="E6764" i="12"/>
  <c r="E6788" i="12"/>
  <c r="E6812" i="12"/>
  <c r="E6836" i="12"/>
  <c r="E6860" i="12"/>
  <c r="E6884" i="12"/>
  <c r="E6908" i="12"/>
  <c r="E7204" i="12"/>
  <c r="E7228" i="12"/>
  <c r="E7252" i="12"/>
  <c r="E7276" i="12"/>
  <c r="E7212" i="12"/>
  <c r="E7236" i="12"/>
  <c r="E7260" i="12"/>
  <c r="E7284" i="12"/>
  <c r="E7220" i="12"/>
  <c r="E7244" i="12"/>
  <c r="E7268" i="12"/>
  <c r="D7489" i="12"/>
  <c r="D7481" i="12"/>
  <c r="D7473" i="12"/>
  <c r="D7465" i="12"/>
  <c r="D6859" i="12"/>
  <c r="D6851" i="12"/>
  <c r="D6843" i="12"/>
  <c r="D6237" i="12"/>
  <c r="D6229" i="12"/>
  <c r="D5615" i="12"/>
  <c r="D4993" i="12"/>
  <c r="D4985" i="12"/>
  <c r="D4977" i="12"/>
  <c r="D4969" i="12"/>
  <c r="D3119" i="12"/>
  <c r="D3111" i="12"/>
  <c r="D3103" i="12"/>
  <c r="D2497" i="12"/>
  <c r="D2489" i="12"/>
  <c r="D2481" i="12"/>
  <c r="D2473" i="12"/>
  <c r="D1868" i="12"/>
  <c r="D1676" i="12"/>
  <c r="D1412" i="12"/>
  <c r="D1220" i="12"/>
  <c r="D938" i="12"/>
  <c r="D554" i="12"/>
  <c r="D362" i="12"/>
  <c r="D7777" i="12"/>
  <c r="D7769" i="12"/>
  <c r="D7761" i="12"/>
  <c r="D7753" i="12"/>
  <c r="D7745" i="12"/>
  <c r="D7737" i="12"/>
  <c r="D7729" i="12"/>
  <c r="D7721" i="12"/>
  <c r="D7713" i="12"/>
  <c r="D7705" i="12"/>
  <c r="D7697" i="12"/>
  <c r="D7689" i="12"/>
  <c r="D7681" i="12"/>
  <c r="D7673" i="12"/>
  <c r="D7665" i="12"/>
  <c r="D7657" i="12"/>
  <c r="D7649" i="12"/>
  <c r="D7641" i="12"/>
  <c r="D7633" i="12"/>
  <c r="D7625" i="12"/>
  <c r="D7617" i="12"/>
  <c r="D7609" i="12"/>
  <c r="D7601" i="12"/>
  <c r="D7593" i="12"/>
  <c r="D7585" i="12"/>
  <c r="D7577" i="12"/>
  <c r="D7569" i="12"/>
  <c r="D7561" i="12"/>
  <c r="D7553" i="12"/>
  <c r="D7545" i="12"/>
  <c r="D7537" i="12"/>
  <c r="D7529" i="12"/>
  <c r="D7521" i="12"/>
  <c r="D7513" i="12"/>
  <c r="D7505" i="12"/>
  <c r="D7497" i="12"/>
  <c r="E7777" i="12"/>
  <c r="E7769" i="12"/>
  <c r="E7761" i="12"/>
  <c r="E7753" i="12"/>
  <c r="E7745" i="12"/>
  <c r="E7737" i="12"/>
  <c r="E7729" i="12"/>
  <c r="E7721" i="12"/>
  <c r="E7713" i="12"/>
  <c r="E7705" i="12"/>
  <c r="E7697" i="12"/>
  <c r="E7689" i="12"/>
  <c r="E7681" i="12"/>
  <c r="E7673" i="12"/>
  <c r="E7665" i="12"/>
  <c r="E7657" i="12"/>
  <c r="E7649" i="12"/>
  <c r="E7641" i="12"/>
  <c r="E7633" i="12"/>
  <c r="E7625" i="12"/>
  <c r="E7617" i="12"/>
  <c r="E7608" i="12"/>
  <c r="E7599" i="12"/>
  <c r="E7589" i="12"/>
  <c r="E7580" i="12"/>
  <c r="E7571" i="12"/>
  <c r="E7562" i="12"/>
  <c r="E7553" i="12"/>
  <c r="E7544" i="12"/>
  <c r="E7516" i="12"/>
  <c r="E7500" i="12"/>
  <c r="E7477" i="12"/>
  <c r="E7456" i="12"/>
  <c r="E7436" i="12"/>
  <c r="E7413" i="12"/>
  <c r="E7392" i="12"/>
  <c r="E7372" i="12"/>
  <c r="E7349" i="12"/>
  <c r="E7328" i="12"/>
  <c r="E7308" i="12"/>
  <c r="E7253" i="12"/>
  <c r="E7221" i="12"/>
  <c r="E7189" i="12"/>
  <c r="E7152" i="12"/>
  <c r="E7088" i="12"/>
  <c r="E580" i="12"/>
  <c r="E652" i="12"/>
  <c r="E604" i="12"/>
  <c r="E676" i="12"/>
  <c r="E700" i="12"/>
  <c r="E724" i="12"/>
  <c r="E748" i="12"/>
  <c r="E772" i="12"/>
  <c r="E796" i="12"/>
  <c r="E820" i="12"/>
  <c r="E844" i="12"/>
  <c r="E628" i="12"/>
  <c r="D6910" i="12"/>
  <c r="E1733" i="12"/>
  <c r="E1757" i="12"/>
  <c r="E1781" i="12"/>
  <c r="E1805" i="12"/>
  <c r="E1829" i="12"/>
  <c r="E1853" i="12"/>
  <c r="E1877" i="12"/>
  <c r="E1901" i="12"/>
  <c r="E1925" i="12"/>
  <c r="E1949" i="12"/>
  <c r="E1973" i="12"/>
  <c r="E1997" i="12"/>
  <c r="E2613" i="12"/>
  <c r="E2637" i="12"/>
  <c r="E2661" i="12"/>
  <c r="E2685" i="12"/>
  <c r="E2709" i="12"/>
  <c r="E2733" i="12"/>
  <c r="E2757" i="12"/>
  <c r="E2781" i="12"/>
  <c r="E2805" i="12"/>
  <c r="E2829" i="12"/>
  <c r="E2853" i="12"/>
  <c r="E2877" i="12"/>
  <c r="E3463" i="12"/>
  <c r="E3487" i="12"/>
  <c r="E3511" i="12"/>
  <c r="E3535" i="12"/>
  <c r="E3559" i="12"/>
  <c r="E3583" i="12"/>
  <c r="E3607" i="12"/>
  <c r="E3631" i="12"/>
  <c r="E3655" i="12"/>
  <c r="E3679" i="12"/>
  <c r="E3703" i="12"/>
  <c r="E3727" i="12"/>
  <c r="D7156" i="12"/>
  <c r="E3759" i="12"/>
  <c r="E3783" i="12"/>
  <c r="E3807" i="12"/>
  <c r="E3831" i="12"/>
  <c r="E3855" i="12"/>
  <c r="E3879" i="12"/>
  <c r="E3903" i="12"/>
  <c r="E3927" i="12"/>
  <c r="E3951" i="12"/>
  <c r="E3975" i="12"/>
  <c r="E3999" i="12"/>
  <c r="E4023" i="12"/>
  <c r="D7161" i="12"/>
  <c r="E4047" i="12"/>
  <c r="E4071" i="12"/>
  <c r="E4095" i="12"/>
  <c r="E4119" i="12"/>
  <c r="E4143" i="12"/>
  <c r="E4167" i="12"/>
  <c r="E4191" i="12"/>
  <c r="E4215" i="12"/>
  <c r="E4239" i="12"/>
  <c r="E4263" i="12"/>
  <c r="E4311" i="12"/>
  <c r="E4287" i="12"/>
  <c r="D7114" i="12"/>
  <c r="E4333" i="12"/>
  <c r="E4357" i="12"/>
  <c r="E4381" i="12"/>
  <c r="E4405" i="12"/>
  <c r="E4429" i="12"/>
  <c r="E4453" i="12"/>
  <c r="E4477" i="12"/>
  <c r="E4501" i="12"/>
  <c r="E4525" i="12"/>
  <c r="E4549" i="12"/>
  <c r="E4573" i="12"/>
  <c r="E4597" i="12"/>
  <c r="D7164" i="12"/>
  <c r="E5487" i="12"/>
  <c r="E5511" i="12"/>
  <c r="E5535" i="12"/>
  <c r="E5559" i="12"/>
  <c r="E5583" i="12"/>
  <c r="E5607" i="12"/>
  <c r="E5631" i="12"/>
  <c r="E5655" i="12"/>
  <c r="E5679" i="12"/>
  <c r="E5703" i="12"/>
  <c r="E5727" i="12"/>
  <c r="E5751" i="12"/>
  <c r="D6760" i="12"/>
  <c r="E5207" i="12"/>
  <c r="E5231" i="12"/>
  <c r="E5255" i="12"/>
  <c r="E5279" i="12"/>
  <c r="E5303" i="12"/>
  <c r="E5327" i="12"/>
  <c r="E5351" i="12"/>
  <c r="E5375" i="12"/>
  <c r="E5399" i="12"/>
  <c r="E5423" i="12"/>
  <c r="E5447" i="12"/>
  <c r="E5471" i="12"/>
  <c r="D6700" i="12"/>
  <c r="E6933" i="12"/>
  <c r="E6957" i="12"/>
  <c r="E6981" i="12"/>
  <c r="E7005" i="12"/>
  <c r="E7029" i="12"/>
  <c r="E7053" i="12"/>
  <c r="E7077" i="12"/>
  <c r="E7101" i="12"/>
  <c r="E7125" i="12"/>
  <c r="E7149" i="12"/>
  <c r="E3" i="12"/>
  <c r="E11" i="12"/>
  <c r="E19" i="12"/>
  <c r="E27" i="12"/>
  <c r="E35" i="12"/>
  <c r="E43" i="12"/>
  <c r="E51" i="12"/>
  <c r="E59" i="12"/>
  <c r="E67" i="12"/>
  <c r="E75" i="12"/>
  <c r="E83" i="12"/>
  <c r="E91" i="12"/>
  <c r="E99" i="12"/>
  <c r="E107" i="12"/>
  <c r="E115" i="12"/>
  <c r="E123" i="12"/>
  <c r="E131" i="12"/>
  <c r="E139" i="12"/>
  <c r="E147" i="12"/>
  <c r="E155" i="12"/>
  <c r="E163" i="12"/>
  <c r="E171" i="12"/>
  <c r="E179" i="12"/>
  <c r="E187" i="12"/>
  <c r="E195" i="12"/>
  <c r="E203" i="12"/>
  <c r="E211" i="12"/>
  <c r="E219" i="12"/>
  <c r="E227" i="12"/>
  <c r="E235" i="12"/>
  <c r="E243" i="12"/>
  <c r="E251" i="12"/>
  <c r="E259" i="12"/>
  <c r="E267" i="12"/>
  <c r="E275" i="12"/>
  <c r="E283" i="12"/>
  <c r="E4" i="12"/>
  <c r="E12" i="12"/>
  <c r="E20" i="12"/>
  <c r="E5" i="12"/>
  <c r="E13" i="12"/>
  <c r="E21" i="12"/>
  <c r="E29" i="12"/>
  <c r="E37" i="12"/>
  <c r="E45" i="12"/>
  <c r="E53" i="12"/>
  <c r="E61" i="12"/>
  <c r="E69" i="12"/>
  <c r="E77" i="12"/>
  <c r="E85" i="12"/>
  <c r="E93" i="12"/>
  <c r="E101" i="12"/>
  <c r="E109" i="12"/>
  <c r="E117" i="12"/>
  <c r="E125" i="12"/>
  <c r="E133" i="12"/>
  <c r="E141" i="12"/>
  <c r="E149" i="12"/>
  <c r="E157" i="12"/>
  <c r="E165" i="12"/>
  <c r="E173" i="12"/>
  <c r="E181" i="12"/>
  <c r="E189" i="12"/>
  <c r="E197" i="12"/>
  <c r="E205" i="12"/>
  <c r="E213" i="12"/>
  <c r="E221" i="12"/>
  <c r="E229" i="12"/>
  <c r="E237" i="12"/>
  <c r="E245" i="12"/>
  <c r="E253" i="12"/>
  <c r="E261" i="12"/>
  <c r="E269" i="12"/>
  <c r="E277" i="12"/>
  <c r="E285" i="12"/>
  <c r="E6" i="12"/>
  <c r="E14" i="12"/>
  <c r="E7" i="12"/>
  <c r="E15" i="12"/>
  <c r="E23" i="12"/>
  <c r="E31" i="12"/>
  <c r="E39" i="12"/>
  <c r="E47" i="12"/>
  <c r="E55" i="12"/>
  <c r="E63" i="12"/>
  <c r="E71" i="12"/>
  <c r="E79" i="12"/>
  <c r="E87" i="12"/>
  <c r="E95" i="12"/>
  <c r="E103" i="12"/>
  <c r="E111" i="12"/>
  <c r="E119" i="12"/>
  <c r="E127" i="12"/>
  <c r="E135" i="12"/>
  <c r="E143" i="12"/>
  <c r="E151" i="12"/>
  <c r="E159" i="12"/>
  <c r="E167" i="12"/>
  <c r="E175" i="12"/>
  <c r="E183" i="12"/>
  <c r="E191" i="12"/>
  <c r="E199" i="12"/>
  <c r="E207" i="12"/>
  <c r="E215" i="12"/>
  <c r="E223" i="12"/>
  <c r="E231" i="12"/>
  <c r="E239" i="12"/>
  <c r="E247" i="12"/>
  <c r="E255" i="12"/>
  <c r="E263" i="12"/>
  <c r="E271" i="12"/>
  <c r="E279" i="12"/>
  <c r="E287" i="12"/>
  <c r="E8" i="12"/>
  <c r="E16" i="12"/>
  <c r="E24" i="12"/>
  <c r="E32" i="12"/>
  <c r="E40" i="12"/>
  <c r="E48" i="12"/>
  <c r="E56" i="12"/>
  <c r="E64" i="12"/>
  <c r="E72" i="12"/>
  <c r="E80" i="12"/>
  <c r="E88" i="12"/>
  <c r="E96" i="12"/>
  <c r="E104" i="12"/>
  <c r="E112" i="12"/>
  <c r="E120" i="12"/>
  <c r="E128" i="12"/>
  <c r="E136" i="12"/>
  <c r="E144" i="12"/>
  <c r="E152" i="12"/>
  <c r="E160" i="12"/>
  <c r="E168" i="12"/>
  <c r="E176" i="12"/>
  <c r="E184" i="12"/>
  <c r="E192" i="12"/>
  <c r="E200" i="12"/>
  <c r="E208" i="12"/>
  <c r="E216" i="12"/>
  <c r="E224" i="12"/>
  <c r="E232" i="12"/>
  <c r="E240" i="12"/>
  <c r="E248" i="12"/>
  <c r="E256" i="12"/>
  <c r="E264" i="12"/>
  <c r="E272" i="12"/>
  <c r="E280" i="12"/>
  <c r="E288" i="12"/>
  <c r="E9" i="12"/>
  <c r="E17" i="12"/>
  <c r="E25" i="12"/>
  <c r="E33" i="12"/>
  <c r="E41" i="12"/>
  <c r="E49" i="12"/>
  <c r="E57" i="12"/>
  <c r="E65" i="12"/>
  <c r="E73" i="12"/>
  <c r="E81" i="12"/>
  <c r="E89" i="12"/>
  <c r="E97" i="12"/>
  <c r="E105" i="12"/>
  <c r="E113" i="12"/>
  <c r="E121" i="12"/>
  <c r="E129" i="12"/>
  <c r="E137" i="12"/>
  <c r="E145" i="12"/>
  <c r="E153" i="12"/>
  <c r="E161" i="12"/>
  <c r="E169" i="12"/>
  <c r="E177" i="12"/>
  <c r="E185" i="12"/>
  <c r="E193" i="12"/>
  <c r="E201" i="12"/>
  <c r="E209" i="12"/>
  <c r="E217" i="12"/>
  <c r="E225" i="12"/>
  <c r="E233" i="12"/>
  <c r="E241" i="12"/>
  <c r="E249" i="12"/>
  <c r="E257" i="12"/>
  <c r="E265" i="12"/>
  <c r="E273" i="12"/>
  <c r="E281" i="12"/>
  <c r="E289" i="12"/>
  <c r="E291" i="12"/>
  <c r="E299" i="12"/>
  <c r="E307" i="12"/>
  <c r="E315" i="12"/>
  <c r="E323" i="12"/>
  <c r="E331" i="12"/>
  <c r="E339" i="12"/>
  <c r="E347" i="12"/>
  <c r="E355" i="12"/>
  <c r="E363" i="12"/>
  <c r="E371" i="12"/>
  <c r="E379" i="12"/>
  <c r="E387" i="12"/>
  <c r="E395" i="12"/>
  <c r="E403" i="12"/>
  <c r="E411" i="12"/>
  <c r="E419" i="12"/>
  <c r="E427" i="12"/>
  <c r="E435" i="12"/>
  <c r="E443" i="12"/>
  <c r="E451" i="12"/>
  <c r="E459" i="12"/>
  <c r="E467" i="12"/>
  <c r="E475" i="12"/>
  <c r="E483" i="12"/>
  <c r="E491" i="12"/>
  <c r="E499" i="12"/>
  <c r="E507" i="12"/>
  <c r="E515" i="12"/>
  <c r="E523" i="12"/>
  <c r="E531" i="12"/>
  <c r="E539" i="12"/>
  <c r="E547" i="12"/>
  <c r="E555" i="12"/>
  <c r="E563" i="12"/>
  <c r="E571" i="12"/>
  <c r="E293" i="12"/>
  <c r="E301" i="12"/>
  <c r="E309" i="12"/>
  <c r="E317" i="12"/>
  <c r="E325" i="12"/>
  <c r="E333" i="12"/>
  <c r="E341" i="12"/>
  <c r="E349" i="12"/>
  <c r="E357" i="12"/>
  <c r="E365" i="12"/>
  <c r="E373" i="12"/>
  <c r="E381" i="12"/>
  <c r="E389" i="12"/>
  <c r="E397" i="12"/>
  <c r="E405" i="12"/>
  <c r="E413" i="12"/>
  <c r="E421" i="12"/>
  <c r="E429" i="12"/>
  <c r="E437" i="12"/>
  <c r="E445" i="12"/>
  <c r="E453" i="12"/>
  <c r="E461" i="12"/>
  <c r="E469" i="12"/>
  <c r="E477" i="12"/>
  <c r="E485" i="12"/>
  <c r="E493" i="12"/>
  <c r="E501" i="12"/>
  <c r="E509" i="12"/>
  <c r="E517" i="12"/>
  <c r="E525" i="12"/>
  <c r="E533" i="12"/>
  <c r="E541" i="12"/>
  <c r="E549" i="12"/>
  <c r="E557" i="12"/>
  <c r="E565" i="12"/>
  <c r="E573" i="12"/>
  <c r="E295" i="12"/>
  <c r="E303" i="12"/>
  <c r="E311" i="12"/>
  <c r="E319" i="12"/>
  <c r="E327" i="12"/>
  <c r="E335" i="12"/>
  <c r="E343" i="12"/>
  <c r="E351" i="12"/>
  <c r="E359" i="12"/>
  <c r="E367" i="12"/>
  <c r="E375" i="12"/>
  <c r="E383" i="12"/>
  <c r="E391" i="12"/>
  <c r="E399" i="12"/>
  <c r="E407" i="12"/>
  <c r="E415" i="12"/>
  <c r="E423" i="12"/>
  <c r="E431" i="12"/>
  <c r="E439" i="12"/>
  <c r="E447" i="12"/>
  <c r="E455" i="12"/>
  <c r="E463" i="12"/>
  <c r="E471" i="12"/>
  <c r="E479" i="12"/>
  <c r="E487" i="12"/>
  <c r="E495" i="12"/>
  <c r="E503" i="12"/>
  <c r="E511" i="12"/>
  <c r="E519" i="12"/>
  <c r="E527" i="12"/>
  <c r="E535" i="12"/>
  <c r="E543" i="12"/>
  <c r="E551" i="12"/>
  <c r="E559" i="12"/>
  <c r="E567" i="12"/>
  <c r="E575" i="12"/>
  <c r="E296" i="12"/>
  <c r="E304" i="12"/>
  <c r="E312" i="12"/>
  <c r="E320" i="12"/>
  <c r="E328" i="12"/>
  <c r="E336" i="12"/>
  <c r="E344" i="12"/>
  <c r="E352" i="12"/>
  <c r="E360" i="12"/>
  <c r="E368" i="12"/>
  <c r="E376" i="12"/>
  <c r="E384" i="12"/>
  <c r="E392" i="12"/>
  <c r="E400" i="12"/>
  <c r="E408" i="12"/>
  <c r="E416" i="12"/>
  <c r="E424" i="12"/>
  <c r="E432" i="12"/>
  <c r="E440" i="12"/>
  <c r="E448" i="12"/>
  <c r="E456" i="12"/>
  <c r="E464" i="12"/>
  <c r="E472" i="12"/>
  <c r="E480" i="12"/>
  <c r="E488" i="12"/>
  <c r="E496" i="12"/>
  <c r="E504" i="12"/>
  <c r="E512" i="12"/>
  <c r="E520" i="12"/>
  <c r="E528" i="12"/>
  <c r="E536" i="12"/>
  <c r="E544" i="12"/>
  <c r="E552" i="12"/>
  <c r="E560" i="12"/>
  <c r="E568" i="12"/>
  <c r="E576" i="12"/>
  <c r="E297" i="12"/>
  <c r="E305" i="12"/>
  <c r="E313" i="12"/>
  <c r="E321" i="12"/>
  <c r="E329" i="12"/>
  <c r="E337" i="12"/>
  <c r="E345" i="12"/>
  <c r="E353" i="12"/>
  <c r="E361" i="12"/>
  <c r="E369" i="12"/>
  <c r="E377" i="12"/>
  <c r="E385" i="12"/>
  <c r="E393" i="12"/>
  <c r="E401" i="12"/>
  <c r="E409" i="12"/>
  <c r="E417" i="12"/>
  <c r="E425" i="12"/>
  <c r="E433" i="12"/>
  <c r="E441" i="12"/>
  <c r="E449" i="12"/>
  <c r="E457" i="12"/>
  <c r="E465" i="12"/>
  <c r="E473" i="12"/>
  <c r="E481" i="12"/>
  <c r="E489" i="12"/>
  <c r="E497" i="12"/>
  <c r="E505" i="12"/>
  <c r="E513" i="12"/>
  <c r="E521" i="12"/>
  <c r="E529" i="12"/>
  <c r="E537" i="12"/>
  <c r="E545" i="12"/>
  <c r="E553" i="12"/>
  <c r="E561" i="12"/>
  <c r="E569" i="12"/>
  <c r="E577" i="12"/>
  <c r="E634" i="12"/>
  <c r="E682" i="12"/>
  <c r="E706" i="12"/>
  <c r="E730" i="12"/>
  <c r="E754" i="12"/>
  <c r="E778" i="12"/>
  <c r="E802" i="12"/>
  <c r="E826" i="12"/>
  <c r="E850" i="12"/>
  <c r="E586" i="12"/>
  <c r="E610" i="12"/>
  <c r="E658" i="12"/>
  <c r="E618" i="12"/>
  <c r="E690" i="12"/>
  <c r="E714" i="12"/>
  <c r="E738" i="12"/>
  <c r="E762" i="12"/>
  <c r="E786" i="12"/>
  <c r="E810" i="12"/>
  <c r="E834" i="12"/>
  <c r="E858" i="12"/>
  <c r="E642" i="12"/>
  <c r="E666" i="12"/>
  <c r="E594" i="12"/>
  <c r="E650" i="12"/>
  <c r="E602" i="12"/>
  <c r="E698" i="12"/>
  <c r="E722" i="12"/>
  <c r="E746" i="12"/>
  <c r="E770" i="12"/>
  <c r="E794" i="12"/>
  <c r="E818" i="12"/>
  <c r="E842" i="12"/>
  <c r="E866" i="12"/>
  <c r="E674" i="12"/>
  <c r="E626" i="12"/>
  <c r="E867" i="12"/>
  <c r="E891" i="12"/>
  <c r="E915" i="12"/>
  <c r="E939" i="12"/>
  <c r="E1083" i="12"/>
  <c r="E1011" i="12"/>
  <c r="E1059" i="12"/>
  <c r="E987" i="12"/>
  <c r="E1035" i="12"/>
  <c r="E1107" i="12"/>
  <c r="E1131" i="12"/>
  <c r="E963" i="12"/>
  <c r="D7050" i="12"/>
  <c r="E875" i="12"/>
  <c r="E899" i="12"/>
  <c r="E923" i="12"/>
  <c r="E1019" i="12"/>
  <c r="E1067" i="12"/>
  <c r="E947" i="12"/>
  <c r="E995" i="12"/>
  <c r="E1043" i="12"/>
  <c r="E971" i="12"/>
  <c r="E1115" i="12"/>
  <c r="E1139" i="12"/>
  <c r="E1091" i="12"/>
  <c r="D6634" i="12"/>
  <c r="E883" i="12"/>
  <c r="E907" i="12"/>
  <c r="E931" i="12"/>
  <c r="E955" i="12"/>
  <c r="E1075" i="12"/>
  <c r="E1003" i="12"/>
  <c r="E1051" i="12"/>
  <c r="E979" i="12"/>
  <c r="E1099" i="12"/>
  <c r="E1123" i="12"/>
  <c r="E1147" i="12"/>
  <c r="E1027" i="12"/>
  <c r="D6899" i="12"/>
  <c r="E1157" i="12"/>
  <c r="E1181" i="12"/>
  <c r="E1205" i="12"/>
  <c r="E1229" i="12"/>
  <c r="E1253" i="12"/>
  <c r="E1277" i="12"/>
  <c r="E1301" i="12"/>
  <c r="E1325" i="12"/>
  <c r="E1349" i="12"/>
  <c r="E1373" i="12"/>
  <c r="E1397" i="12"/>
  <c r="E1421" i="12"/>
  <c r="D7107" i="12"/>
  <c r="E1165" i="12"/>
  <c r="E1189" i="12"/>
  <c r="E1213" i="12"/>
  <c r="E1237" i="12"/>
  <c r="E1261" i="12"/>
  <c r="E1285" i="12"/>
  <c r="E1309" i="12"/>
  <c r="E1333" i="12"/>
  <c r="E1357" i="12"/>
  <c r="E1381" i="12"/>
  <c r="E1405" i="12"/>
  <c r="E1429" i="12"/>
  <c r="D6691" i="12"/>
  <c r="E1173" i="12"/>
  <c r="E1197" i="12"/>
  <c r="E1221" i="12"/>
  <c r="E1245" i="12"/>
  <c r="E1269" i="12"/>
  <c r="E1293" i="12"/>
  <c r="E1317" i="12"/>
  <c r="E1341" i="12"/>
  <c r="E1365" i="12"/>
  <c r="E1389" i="12"/>
  <c r="E1413" i="12"/>
  <c r="E1437" i="12"/>
  <c r="E1443" i="12"/>
  <c r="E1467" i="12"/>
  <c r="E1491" i="12"/>
  <c r="E1515" i="12"/>
  <c r="E1539" i="12"/>
  <c r="E1563" i="12"/>
  <c r="E1587" i="12"/>
  <c r="E1611" i="12"/>
  <c r="E1635" i="12"/>
  <c r="E1659" i="12"/>
  <c r="E1683" i="12"/>
  <c r="E1707" i="12"/>
  <c r="E1451" i="12"/>
  <c r="E1475" i="12"/>
  <c r="E1499" i="12"/>
  <c r="E1523" i="12"/>
  <c r="E1547" i="12"/>
  <c r="E1571" i="12"/>
  <c r="E1595" i="12"/>
  <c r="E1619" i="12"/>
  <c r="E1643" i="12"/>
  <c r="E1667" i="12"/>
  <c r="E1691" i="12"/>
  <c r="E1715" i="12"/>
  <c r="E1459" i="12"/>
  <c r="E1483" i="12"/>
  <c r="E1507" i="12"/>
  <c r="E1531" i="12"/>
  <c r="E1555" i="12"/>
  <c r="E1579" i="12"/>
  <c r="E1603" i="12"/>
  <c r="E1627" i="12"/>
  <c r="E1651" i="12"/>
  <c r="E1675" i="12"/>
  <c r="E1699" i="12"/>
  <c r="E1723" i="12"/>
  <c r="E1731" i="12"/>
  <c r="E1755" i="12"/>
  <c r="E1779" i="12"/>
  <c r="E1803" i="12"/>
  <c r="E1827" i="12"/>
  <c r="E1851" i="12"/>
  <c r="E1875" i="12"/>
  <c r="E1899" i="12"/>
  <c r="E1923" i="12"/>
  <c r="E1947" i="12"/>
  <c r="E1971" i="12"/>
  <c r="E1995" i="12"/>
  <c r="D7066" i="12"/>
  <c r="E1739" i="12"/>
  <c r="E1763" i="12"/>
  <c r="E1787" i="12"/>
  <c r="E1811" i="12"/>
  <c r="E1835" i="12"/>
  <c r="E1859" i="12"/>
  <c r="E1883" i="12"/>
  <c r="E1907" i="12"/>
  <c r="E1931" i="12"/>
  <c r="E1955" i="12"/>
  <c r="E1979" i="12"/>
  <c r="E2003" i="12"/>
  <c r="D6650" i="12"/>
  <c r="E1747" i="12"/>
  <c r="E1771" i="12"/>
  <c r="E1795" i="12"/>
  <c r="E1819" i="12"/>
  <c r="E1843" i="12"/>
  <c r="E1867" i="12"/>
  <c r="E1891" i="12"/>
  <c r="E1915" i="12"/>
  <c r="E1939" i="12"/>
  <c r="E1963" i="12"/>
  <c r="E1987" i="12"/>
  <c r="E2011" i="12"/>
  <c r="E2019" i="12"/>
  <c r="E2043" i="12"/>
  <c r="E2067" i="12"/>
  <c r="E2091" i="12"/>
  <c r="E2115" i="12"/>
  <c r="E2139" i="12"/>
  <c r="E2163" i="12"/>
  <c r="E2187" i="12"/>
  <c r="E2211" i="12"/>
  <c r="E2235" i="12"/>
  <c r="E2259" i="12"/>
  <c r="E2283" i="12"/>
  <c r="D7067" i="12"/>
  <c r="E2027" i="12"/>
  <c r="E2051" i="12"/>
  <c r="E2075" i="12"/>
  <c r="E2099" i="12"/>
  <c r="E2123" i="12"/>
  <c r="E2147" i="12"/>
  <c r="E2171" i="12"/>
  <c r="E2195" i="12"/>
  <c r="E2219" i="12"/>
  <c r="E2243" i="12"/>
  <c r="E2267" i="12"/>
  <c r="E2291" i="12"/>
  <c r="D6651" i="12"/>
  <c r="E2035" i="12"/>
  <c r="E2059" i="12"/>
  <c r="E2083" i="12"/>
  <c r="E2107" i="12"/>
  <c r="E2131" i="12"/>
  <c r="E2155" i="12"/>
  <c r="E2179" i="12"/>
  <c r="E2203" i="12"/>
  <c r="E2251" i="12"/>
  <c r="E2275" i="12"/>
  <c r="E2299" i="12"/>
  <c r="E2227" i="12"/>
  <c r="E2309" i="12"/>
  <c r="E2333" i="12"/>
  <c r="E2357" i="12"/>
  <c r="E2381" i="12"/>
  <c r="E2405" i="12"/>
  <c r="E2429" i="12"/>
  <c r="E2453" i="12"/>
  <c r="E2477" i="12"/>
  <c r="E2501" i="12"/>
  <c r="E2525" i="12"/>
  <c r="E2549" i="12"/>
  <c r="E2573" i="12"/>
  <c r="E2317" i="12"/>
  <c r="E2341" i="12"/>
  <c r="E2365" i="12"/>
  <c r="E2389" i="12"/>
  <c r="E2413" i="12"/>
  <c r="E2437" i="12"/>
  <c r="E2461" i="12"/>
  <c r="E2485" i="12"/>
  <c r="E2509" i="12"/>
  <c r="E2533" i="12"/>
  <c r="E2557" i="12"/>
  <c r="E2581" i="12"/>
  <c r="E2325" i="12"/>
  <c r="E2349" i="12"/>
  <c r="E2373" i="12"/>
  <c r="E2397" i="12"/>
  <c r="E2421" i="12"/>
  <c r="E2445" i="12"/>
  <c r="E2469" i="12"/>
  <c r="E2493" i="12"/>
  <c r="E2517" i="12"/>
  <c r="E2541" i="12"/>
  <c r="E2565" i="12"/>
  <c r="E2589" i="12"/>
  <c r="E2595" i="12"/>
  <c r="E2619" i="12"/>
  <c r="E2643" i="12"/>
  <c r="E2667" i="12"/>
  <c r="E2691" i="12"/>
  <c r="E2715" i="12"/>
  <c r="E2739" i="12"/>
  <c r="E2763" i="12"/>
  <c r="E2787" i="12"/>
  <c r="E2811" i="12"/>
  <c r="E2835" i="12"/>
  <c r="E2859" i="12"/>
  <c r="D7051" i="12"/>
  <c r="E2603" i="12"/>
  <c r="E2627" i="12"/>
  <c r="E2651" i="12"/>
  <c r="E2675" i="12"/>
  <c r="E2699" i="12"/>
  <c r="E2723" i="12"/>
  <c r="E2747" i="12"/>
  <c r="E2771" i="12"/>
  <c r="E2795" i="12"/>
  <c r="E2819" i="12"/>
  <c r="E2843" i="12"/>
  <c r="E2867" i="12"/>
  <c r="D6635" i="12"/>
  <c r="E2611" i="12"/>
  <c r="E2635" i="12"/>
  <c r="E2659" i="12"/>
  <c r="E2683" i="12"/>
  <c r="E2707" i="12"/>
  <c r="E2731" i="12"/>
  <c r="E2755" i="12"/>
  <c r="E2779" i="12"/>
  <c r="E2803" i="12"/>
  <c r="E2827" i="12"/>
  <c r="E2851" i="12"/>
  <c r="E2875" i="12"/>
  <c r="E2883" i="12"/>
  <c r="E2907" i="12"/>
  <c r="E2931" i="12"/>
  <c r="E2955" i="12"/>
  <c r="E2979" i="12"/>
  <c r="E3003" i="12"/>
  <c r="E3027" i="12"/>
  <c r="E3051" i="12"/>
  <c r="E3075" i="12"/>
  <c r="E3099" i="12"/>
  <c r="E3123" i="12"/>
  <c r="E3147" i="12"/>
  <c r="D7069" i="12"/>
  <c r="E2891" i="12"/>
  <c r="E2939" i="12"/>
  <c r="E2963" i="12"/>
  <c r="E2987" i="12"/>
  <c r="E3011" i="12"/>
  <c r="E3035" i="12"/>
  <c r="E3059" i="12"/>
  <c r="E3083" i="12"/>
  <c r="E3107" i="12"/>
  <c r="E3131" i="12"/>
  <c r="E3155" i="12"/>
  <c r="E2915" i="12"/>
  <c r="D6653" i="12"/>
  <c r="E2899" i="12"/>
  <c r="E2923" i="12"/>
  <c r="E2947" i="12"/>
  <c r="E2971" i="12"/>
  <c r="E2995" i="12"/>
  <c r="E3019" i="12"/>
  <c r="E3043" i="12"/>
  <c r="E3067" i="12"/>
  <c r="E3091" i="12"/>
  <c r="E3115" i="12"/>
  <c r="E3139" i="12"/>
  <c r="E3163" i="12"/>
  <c r="E3171" i="12"/>
  <c r="E3195" i="12"/>
  <c r="E3219" i="12"/>
  <c r="E3243" i="12"/>
  <c r="E3267" i="12"/>
  <c r="E3291" i="12"/>
  <c r="E3315" i="12"/>
  <c r="E3339" i="12"/>
  <c r="E3363" i="12"/>
  <c r="E3387" i="12"/>
  <c r="E3411" i="12"/>
  <c r="E3435" i="12"/>
  <c r="D7070" i="12"/>
  <c r="E3179" i="12"/>
  <c r="E3203" i="12"/>
  <c r="E3227" i="12"/>
  <c r="E3251" i="12"/>
  <c r="E3275" i="12"/>
  <c r="E3299" i="12"/>
  <c r="E3323" i="12"/>
  <c r="E3347" i="12"/>
  <c r="E3371" i="12"/>
  <c r="E3395" i="12"/>
  <c r="E3419" i="12"/>
  <c r="E3443" i="12"/>
  <c r="D6654" i="12"/>
  <c r="E3187" i="12"/>
  <c r="E3211" i="12"/>
  <c r="E3235" i="12"/>
  <c r="E3259" i="12"/>
  <c r="E3283" i="12"/>
  <c r="E3307" i="12"/>
  <c r="E3331" i="12"/>
  <c r="E3355" i="12"/>
  <c r="E3379" i="12"/>
  <c r="E3403" i="12"/>
  <c r="E3427" i="12"/>
  <c r="E3451" i="12"/>
  <c r="D6915" i="12"/>
  <c r="E3461" i="12"/>
  <c r="E3485" i="12"/>
  <c r="E3509" i="12"/>
  <c r="E3533" i="12"/>
  <c r="E3557" i="12"/>
  <c r="E3581" i="12"/>
  <c r="E3605" i="12"/>
  <c r="E3629" i="12"/>
  <c r="E3653" i="12"/>
  <c r="E3677" i="12"/>
  <c r="E3701" i="12"/>
  <c r="E3725" i="12"/>
  <c r="D7123" i="12"/>
  <c r="E3469" i="12"/>
  <c r="E3493" i="12"/>
  <c r="E3517" i="12"/>
  <c r="E3541" i="12"/>
  <c r="E3565" i="12"/>
  <c r="E3613" i="12"/>
  <c r="E3637" i="12"/>
  <c r="E3661" i="12"/>
  <c r="E3685" i="12"/>
  <c r="E3709" i="12"/>
  <c r="E3733" i="12"/>
  <c r="E3589" i="12"/>
  <c r="D6707" i="12"/>
  <c r="E3477" i="12"/>
  <c r="E3501" i="12"/>
  <c r="E3525" i="12"/>
  <c r="E3549" i="12"/>
  <c r="E3573" i="12"/>
  <c r="E3597" i="12"/>
  <c r="E3621" i="12"/>
  <c r="E3645" i="12"/>
  <c r="E3669" i="12"/>
  <c r="E3693" i="12"/>
  <c r="E3717" i="12"/>
  <c r="E3741" i="12"/>
  <c r="E3749" i="12"/>
  <c r="E3773" i="12"/>
  <c r="E3797" i="12"/>
  <c r="E3821" i="12"/>
  <c r="E3845" i="12"/>
  <c r="E3869" i="12"/>
  <c r="E3893" i="12"/>
  <c r="E3917" i="12"/>
  <c r="E3941" i="12"/>
  <c r="E3965" i="12"/>
  <c r="E3989" i="12"/>
  <c r="E4013" i="12"/>
  <c r="E3757" i="12"/>
  <c r="E3781" i="12"/>
  <c r="E3805" i="12"/>
  <c r="E3829" i="12"/>
  <c r="E3853" i="12"/>
  <c r="E3877" i="12"/>
  <c r="E3901" i="12"/>
  <c r="E3925" i="12"/>
  <c r="E3949" i="12"/>
  <c r="E3973" i="12"/>
  <c r="E3997" i="12"/>
  <c r="E4021" i="12"/>
  <c r="E3765" i="12"/>
  <c r="E3789" i="12"/>
  <c r="E3813" i="12"/>
  <c r="E3837" i="12"/>
  <c r="E3861" i="12"/>
  <c r="E3885" i="12"/>
  <c r="E3909" i="12"/>
  <c r="E3933" i="12"/>
  <c r="E3957" i="12"/>
  <c r="E3981" i="12"/>
  <c r="E4005" i="12"/>
  <c r="E4029" i="12"/>
  <c r="D6901" i="12"/>
  <c r="E4037" i="12"/>
  <c r="E4061" i="12"/>
  <c r="E4085" i="12"/>
  <c r="E4109" i="12"/>
  <c r="E4133" i="12"/>
  <c r="E4157" i="12"/>
  <c r="E4181" i="12"/>
  <c r="E4205" i="12"/>
  <c r="E4229" i="12"/>
  <c r="E4253" i="12"/>
  <c r="E4301" i="12"/>
  <c r="E4277" i="12"/>
  <c r="D7109" i="12"/>
  <c r="E4045" i="12"/>
  <c r="E4069" i="12"/>
  <c r="E4093" i="12"/>
  <c r="E4117" i="12"/>
  <c r="E4141" i="12"/>
  <c r="E4165" i="12"/>
  <c r="E4189" i="12"/>
  <c r="E4213" i="12"/>
  <c r="E4237" i="12"/>
  <c r="E4261" i="12"/>
  <c r="E4309" i="12"/>
  <c r="E4285" i="12"/>
  <c r="D6693" i="12"/>
  <c r="E4053" i="12"/>
  <c r="E4077" i="12"/>
  <c r="E4101" i="12"/>
  <c r="E4125" i="12"/>
  <c r="E4149" i="12"/>
  <c r="E4173" i="12"/>
  <c r="E4197" i="12"/>
  <c r="E4221" i="12"/>
  <c r="E4245" i="12"/>
  <c r="E4293" i="12"/>
  <c r="E4317" i="12"/>
  <c r="E4269" i="12"/>
  <c r="E4323" i="12"/>
  <c r="E4347" i="12"/>
  <c r="E4371" i="12"/>
  <c r="E4395" i="12"/>
  <c r="E4419" i="12"/>
  <c r="E4443" i="12"/>
  <c r="E4467" i="12"/>
  <c r="E4491" i="12"/>
  <c r="E4515" i="12"/>
  <c r="E4539" i="12"/>
  <c r="E4563" i="12"/>
  <c r="E4587" i="12"/>
  <c r="D7062" i="12"/>
  <c r="E4331" i="12"/>
  <c r="E4355" i="12"/>
  <c r="E4379" i="12"/>
  <c r="E4403" i="12"/>
  <c r="E4427" i="12"/>
  <c r="E4451" i="12"/>
  <c r="E4475" i="12"/>
  <c r="E4499" i="12"/>
  <c r="E4523" i="12"/>
  <c r="E4547" i="12"/>
  <c r="E4571" i="12"/>
  <c r="E4595" i="12"/>
  <c r="D6646" i="12"/>
  <c r="E4339" i="12"/>
  <c r="E4363" i="12"/>
  <c r="E4387" i="12"/>
  <c r="E4411" i="12"/>
  <c r="E4435" i="12"/>
  <c r="E4459" i="12"/>
  <c r="E4483" i="12"/>
  <c r="E4507" i="12"/>
  <c r="E4531" i="12"/>
  <c r="E4555" i="12"/>
  <c r="E4579" i="12"/>
  <c r="E4603" i="12"/>
  <c r="E4611" i="12"/>
  <c r="E4635" i="12"/>
  <c r="E4659" i="12"/>
  <c r="E4683" i="12"/>
  <c r="E4707" i="12"/>
  <c r="E4731" i="12"/>
  <c r="E4755" i="12"/>
  <c r="E4779" i="12"/>
  <c r="E4803" i="12"/>
  <c r="E4827" i="12"/>
  <c r="E4851" i="12"/>
  <c r="E4875" i="12"/>
  <c r="D7058" i="12"/>
  <c r="E4619" i="12"/>
  <c r="E4643" i="12"/>
  <c r="E4667" i="12"/>
  <c r="E4691" i="12"/>
  <c r="E4715" i="12"/>
  <c r="E4739" i="12"/>
  <c r="E4763" i="12"/>
  <c r="E4787" i="12"/>
  <c r="E4811" i="12"/>
  <c r="E4835" i="12"/>
  <c r="E4859" i="12"/>
  <c r="E4883" i="12"/>
  <c r="D6642" i="12"/>
  <c r="E4627" i="12"/>
  <c r="E4651" i="12"/>
  <c r="E4675" i="12"/>
  <c r="E4699" i="12"/>
  <c r="E4723" i="12"/>
  <c r="E4747" i="12"/>
  <c r="E4771" i="12"/>
  <c r="E4795" i="12"/>
  <c r="E4819" i="12"/>
  <c r="E4843" i="12"/>
  <c r="E4867" i="12"/>
  <c r="E4891" i="12"/>
  <c r="E4901" i="12"/>
  <c r="E4925" i="12"/>
  <c r="E4949" i="12"/>
  <c r="E4973" i="12"/>
  <c r="E4997" i="12"/>
  <c r="E5021" i="12"/>
  <c r="E5045" i="12"/>
  <c r="E5069" i="12"/>
  <c r="E5093" i="12"/>
  <c r="E5117" i="12"/>
  <c r="E5141" i="12"/>
  <c r="E5165" i="12"/>
  <c r="D6487" i="12"/>
  <c r="E4909" i="12"/>
  <c r="E4933" i="12"/>
  <c r="E4957" i="12"/>
  <c r="E4981" i="12"/>
  <c r="E5005" i="12"/>
  <c r="E5029" i="12"/>
  <c r="E5053" i="12"/>
  <c r="E5077" i="12"/>
  <c r="E5101" i="12"/>
  <c r="E5125" i="12"/>
  <c r="E5149" i="12"/>
  <c r="E5173" i="12"/>
  <c r="E4917" i="12"/>
  <c r="E4965" i="12"/>
  <c r="E4989" i="12"/>
  <c r="E5013" i="12"/>
  <c r="E5037" i="12"/>
  <c r="E5061" i="12"/>
  <c r="E5085" i="12"/>
  <c r="E5109" i="12"/>
  <c r="E5133" i="12"/>
  <c r="E5157" i="12"/>
  <c r="E5181" i="12"/>
  <c r="E4941" i="12"/>
  <c r="E5477" i="12"/>
  <c r="E5501" i="12"/>
  <c r="E5525" i="12"/>
  <c r="E5549" i="12"/>
  <c r="E5573" i="12"/>
  <c r="E5597" i="12"/>
  <c r="E5621" i="12"/>
  <c r="E5645" i="12"/>
  <c r="E5669" i="12"/>
  <c r="E5693" i="12"/>
  <c r="E5717" i="12"/>
  <c r="E5741" i="12"/>
  <c r="E5485" i="12"/>
  <c r="E5509" i="12"/>
  <c r="E5533" i="12"/>
  <c r="E5557" i="12"/>
  <c r="E5581" i="12"/>
  <c r="E5605" i="12"/>
  <c r="E5629" i="12"/>
  <c r="E5653" i="12"/>
  <c r="E5677" i="12"/>
  <c r="E5701" i="12"/>
  <c r="E5725" i="12"/>
  <c r="E5749" i="12"/>
  <c r="E5493" i="12"/>
  <c r="E5517" i="12"/>
  <c r="E5541" i="12"/>
  <c r="E5565" i="12"/>
  <c r="E5589" i="12"/>
  <c r="E5613" i="12"/>
  <c r="E5637" i="12"/>
  <c r="E5661" i="12"/>
  <c r="E5685" i="12"/>
  <c r="E5709" i="12"/>
  <c r="E5733" i="12"/>
  <c r="E5757" i="12"/>
  <c r="E5763" i="12"/>
  <c r="E5787" i="12"/>
  <c r="E5811" i="12"/>
  <c r="E5835" i="12"/>
  <c r="E5859" i="12"/>
  <c r="E5883" i="12"/>
  <c r="E5907" i="12"/>
  <c r="E5931" i="12"/>
  <c r="E5955" i="12"/>
  <c r="E5979" i="12"/>
  <c r="E6003" i="12"/>
  <c r="E6027" i="12"/>
  <c r="D6439" i="12"/>
  <c r="E5771" i="12"/>
  <c r="E5795" i="12"/>
  <c r="E5819" i="12"/>
  <c r="E5843" i="12"/>
  <c r="E5867" i="12"/>
  <c r="E5891" i="12"/>
  <c r="E5915" i="12"/>
  <c r="E5939" i="12"/>
  <c r="E5963" i="12"/>
  <c r="E5987" i="12"/>
  <c r="E6011" i="12"/>
  <c r="E6035" i="12"/>
  <c r="E5779" i="12"/>
  <c r="E5803" i="12"/>
  <c r="E5827" i="12"/>
  <c r="E5851" i="12"/>
  <c r="E5875" i="12"/>
  <c r="E5899" i="12"/>
  <c r="E5923" i="12"/>
  <c r="E5947" i="12"/>
  <c r="E5971" i="12"/>
  <c r="E5995" i="12"/>
  <c r="E6019" i="12"/>
  <c r="E6043" i="12"/>
  <c r="D6916" i="12"/>
  <c r="E5189" i="12"/>
  <c r="E5213" i="12"/>
  <c r="E5237" i="12"/>
  <c r="E5261" i="12"/>
  <c r="E5285" i="12"/>
  <c r="E5309" i="12"/>
  <c r="E5333" i="12"/>
  <c r="E5357" i="12"/>
  <c r="E5381" i="12"/>
  <c r="E5405" i="12"/>
  <c r="E5429" i="12"/>
  <c r="E5453" i="12"/>
  <c r="D7124" i="12"/>
  <c r="E5197" i="12"/>
  <c r="E5221" i="12"/>
  <c r="E5245" i="12"/>
  <c r="E5269" i="12"/>
  <c r="E5293" i="12"/>
  <c r="E5317" i="12"/>
  <c r="E5341" i="12"/>
  <c r="E5365" i="12"/>
  <c r="E5389" i="12"/>
  <c r="E5413" i="12"/>
  <c r="E5437" i="12"/>
  <c r="E5461" i="12"/>
  <c r="D6708" i="12"/>
  <c r="E5205" i="12"/>
  <c r="E5229" i="12"/>
  <c r="E5253" i="12"/>
  <c r="E5277" i="12"/>
  <c r="E5301" i="12"/>
  <c r="E5325" i="12"/>
  <c r="E5349" i="12"/>
  <c r="E5373" i="12"/>
  <c r="E5397" i="12"/>
  <c r="E5421" i="12"/>
  <c r="E5445" i="12"/>
  <c r="E5469" i="12"/>
  <c r="E6051" i="12"/>
  <c r="E6075" i="12"/>
  <c r="E6099" i="12"/>
  <c r="E6123" i="12"/>
  <c r="E6147" i="12"/>
  <c r="E6171" i="12"/>
  <c r="E6195" i="12"/>
  <c r="E6291" i="12"/>
  <c r="E6315" i="12"/>
  <c r="E6219" i="12"/>
  <c r="E6243" i="12"/>
  <c r="E6267" i="12"/>
  <c r="E6059" i="12"/>
  <c r="E6083" i="12"/>
  <c r="E6107" i="12"/>
  <c r="E6131" i="12"/>
  <c r="E6155" i="12"/>
  <c r="E6179" i="12"/>
  <c r="E6203" i="12"/>
  <c r="E6299" i="12"/>
  <c r="E6323" i="12"/>
  <c r="E6227" i="12"/>
  <c r="E6275" i="12"/>
  <c r="E6251" i="12"/>
  <c r="E6067" i="12"/>
  <c r="E6091" i="12"/>
  <c r="E6115" i="12"/>
  <c r="E6139" i="12"/>
  <c r="E6163" i="12"/>
  <c r="E6187" i="12"/>
  <c r="E6211" i="12"/>
  <c r="E6259" i="12"/>
  <c r="E6307" i="12"/>
  <c r="E6331" i="12"/>
  <c r="E6283" i="12"/>
  <c r="E6235" i="12"/>
  <c r="E6341" i="12"/>
  <c r="E6365" i="12"/>
  <c r="E6389" i="12"/>
  <c r="E6413" i="12"/>
  <c r="E6437" i="12"/>
  <c r="E6461" i="12"/>
  <c r="E6485" i="12"/>
  <c r="E6509" i="12"/>
  <c r="E6533" i="12"/>
  <c r="E6557" i="12"/>
  <c r="E6581" i="12"/>
  <c r="E6605" i="12"/>
  <c r="E6349" i="12"/>
  <c r="E6373" i="12"/>
  <c r="E6397" i="12"/>
  <c r="E6421" i="12"/>
  <c r="E6445" i="12"/>
  <c r="E6469" i="12"/>
  <c r="E6493" i="12"/>
  <c r="E6517" i="12"/>
  <c r="E6541" i="12"/>
  <c r="E6565" i="12"/>
  <c r="E6589" i="12"/>
  <c r="E6613" i="12"/>
  <c r="E6357" i="12"/>
  <c r="E6381" i="12"/>
  <c r="E6405" i="12"/>
  <c r="E6429" i="12"/>
  <c r="E6453" i="12"/>
  <c r="E6477" i="12"/>
  <c r="E6501" i="12"/>
  <c r="E6525" i="12"/>
  <c r="E6549" i="12"/>
  <c r="E6573" i="12"/>
  <c r="E6597" i="12"/>
  <c r="E6621" i="12"/>
  <c r="E6915" i="12"/>
  <c r="E6939" i="12"/>
  <c r="E6963" i="12"/>
  <c r="E6987" i="12"/>
  <c r="E7011" i="12"/>
  <c r="E7035" i="12"/>
  <c r="E7059" i="12"/>
  <c r="E7083" i="12"/>
  <c r="E7107" i="12"/>
  <c r="E7131" i="12"/>
  <c r="E7155" i="12"/>
  <c r="E7179" i="12"/>
  <c r="E6923" i="12"/>
  <c r="E6947" i="12"/>
  <c r="E6971" i="12"/>
  <c r="E6995" i="12"/>
  <c r="E7019" i="12"/>
  <c r="E7043" i="12"/>
  <c r="E7067" i="12"/>
  <c r="E7091" i="12"/>
  <c r="E7115" i="12"/>
  <c r="E7139" i="12"/>
  <c r="E7163" i="12"/>
  <c r="E7187" i="12"/>
  <c r="E6931" i="12"/>
  <c r="E6955" i="12"/>
  <c r="E6979" i="12"/>
  <c r="E7003" i="12"/>
  <c r="E7027" i="12"/>
  <c r="E7051" i="12"/>
  <c r="E7075" i="12"/>
  <c r="E7099" i="12"/>
  <c r="E7123" i="12"/>
  <c r="E7147" i="12"/>
  <c r="E7171" i="12"/>
  <c r="E7195" i="12"/>
  <c r="D6918" i="12"/>
  <c r="E6629" i="12"/>
  <c r="E6653" i="12"/>
  <c r="E6677" i="12"/>
  <c r="E6701" i="12"/>
  <c r="E6725" i="12"/>
  <c r="E6749" i="12"/>
  <c r="E6773" i="12"/>
  <c r="E6797" i="12"/>
  <c r="E6821" i="12"/>
  <c r="E6845" i="12"/>
  <c r="E6869" i="12"/>
  <c r="E6893" i="12"/>
  <c r="D7126" i="12"/>
  <c r="E6637" i="12"/>
  <c r="E6661" i="12"/>
  <c r="E6685" i="12"/>
  <c r="E6709" i="12"/>
  <c r="E6733" i="12"/>
  <c r="E6757" i="12"/>
  <c r="E6781" i="12"/>
  <c r="E6805" i="12"/>
  <c r="E6829" i="12"/>
  <c r="E6853" i="12"/>
  <c r="E6877" i="12"/>
  <c r="E6901" i="12"/>
  <c r="D6710" i="12"/>
  <c r="E6645" i="12"/>
  <c r="E6669" i="12"/>
  <c r="E6693" i="12"/>
  <c r="E6717" i="12"/>
  <c r="E6741" i="12"/>
  <c r="E6765" i="12"/>
  <c r="E6789" i="12"/>
  <c r="E6813" i="12"/>
  <c r="E6837" i="12"/>
  <c r="E6861" i="12"/>
  <c r="E6885" i="12"/>
  <c r="E6909" i="12"/>
  <c r="D6489" i="12"/>
  <c r="D6481" i="12"/>
  <c r="D7488" i="12"/>
  <c r="D7480" i="12"/>
  <c r="D7472" i="12"/>
  <c r="D6866" i="12"/>
  <c r="D6858" i="12"/>
  <c r="D6850" i="12"/>
  <c r="D6842" i="12"/>
  <c r="D4992" i="12"/>
  <c r="D4984" i="12"/>
  <c r="D4976" i="12"/>
  <c r="D4370" i="12"/>
  <c r="D4362" i="12"/>
  <c r="D4354" i="12"/>
  <c r="D4346" i="12"/>
  <c r="D3740" i="12"/>
  <c r="D3732" i="12"/>
  <c r="D3724" i="12"/>
  <c r="D3118" i="12"/>
  <c r="D3110" i="12"/>
  <c r="D3102" i="12"/>
  <c r="D2496" i="12"/>
  <c r="D2488" i="12"/>
  <c r="D2480" i="12"/>
  <c r="D2086" i="12"/>
  <c r="D1388" i="12"/>
  <c r="D1106" i="12"/>
  <c r="D914" i="12"/>
  <c r="D722" i="12"/>
  <c r="D530" i="12"/>
  <c r="D338" i="12"/>
  <c r="D7776" i="12"/>
  <c r="D7768" i="12"/>
  <c r="D7760" i="12"/>
  <c r="D7752" i="12"/>
  <c r="D7744" i="12"/>
  <c r="D7736" i="12"/>
  <c r="D7728" i="12"/>
  <c r="D7720" i="12"/>
  <c r="D7712" i="12"/>
  <c r="D7704" i="12"/>
  <c r="D7696" i="12"/>
  <c r="D7688" i="12"/>
  <c r="D7680" i="12"/>
  <c r="D7672" i="12"/>
  <c r="D7664" i="12"/>
  <c r="D7656" i="12"/>
  <c r="D7648" i="12"/>
  <c r="D7640" i="12"/>
  <c r="D7632" i="12"/>
  <c r="D7624" i="12"/>
  <c r="D7616" i="12"/>
  <c r="D7608" i="12"/>
  <c r="D7600" i="12"/>
  <c r="D7592" i="12"/>
  <c r="D7584" i="12"/>
  <c r="D7576" i="12"/>
  <c r="D7568" i="12"/>
  <c r="D7560" i="12"/>
  <c r="D7552" i="12"/>
  <c r="D7544" i="12"/>
  <c r="D7536" i="12"/>
  <c r="D7528" i="12"/>
  <c r="D7520" i="12"/>
  <c r="D7512" i="12"/>
  <c r="D7504" i="12"/>
  <c r="D7496" i="12"/>
  <c r="E7776" i="12"/>
  <c r="E7768" i="12"/>
  <c r="E7760" i="12"/>
  <c r="E7752" i="12"/>
  <c r="E7744" i="12"/>
  <c r="E7736" i="12"/>
  <c r="E7728" i="12"/>
  <c r="E7720" i="12"/>
  <c r="E7712" i="12"/>
  <c r="E7704" i="12"/>
  <c r="E7696" i="12"/>
  <c r="E7688" i="12"/>
  <c r="E7680" i="12"/>
  <c r="E7672" i="12"/>
  <c r="E7664" i="12"/>
  <c r="E7656" i="12"/>
  <c r="E7648" i="12"/>
  <c r="E7640" i="12"/>
  <c r="E7632" i="12"/>
  <c r="E7624" i="12"/>
  <c r="E7616" i="12"/>
  <c r="E7607" i="12"/>
  <c r="E7597" i="12"/>
  <c r="E7579" i="12"/>
  <c r="E7570" i="12"/>
  <c r="E7561" i="12"/>
  <c r="E7552" i="12"/>
  <c r="E7543" i="12"/>
  <c r="E7476" i="12"/>
  <c r="E7453" i="12"/>
  <c r="E7432" i="12"/>
  <c r="E7412" i="12"/>
  <c r="E7389" i="12"/>
  <c r="E7368" i="12"/>
  <c r="E7348" i="12"/>
  <c r="E7325" i="12"/>
  <c r="E7304" i="12"/>
  <c r="E7280" i="12"/>
  <c r="E7248" i="12"/>
  <c r="E7216" i="12"/>
  <c r="E7184" i="12"/>
  <c r="E7144" i="12"/>
  <c r="E7080" i="12"/>
  <c r="D7075" i="12"/>
  <c r="E636" i="12"/>
  <c r="E588" i="12"/>
  <c r="E684" i="12"/>
  <c r="E708" i="12"/>
  <c r="E732" i="12"/>
  <c r="E756" i="12"/>
  <c r="E780" i="12"/>
  <c r="E804" i="12"/>
  <c r="E828" i="12"/>
  <c r="E852" i="12"/>
  <c r="E612" i="12"/>
  <c r="E660" i="12"/>
  <c r="E877" i="12"/>
  <c r="E973" i="12"/>
  <c r="E1117" i="12"/>
  <c r="E1141" i="12"/>
  <c r="E1093" i="12"/>
  <c r="E1021" i="12"/>
  <c r="E925" i="12"/>
  <c r="E1069" i="12"/>
  <c r="E901" i="12"/>
  <c r="E949" i="12"/>
  <c r="E997" i="12"/>
  <c r="E1045" i="12"/>
  <c r="D6692" i="12"/>
  <c r="E1461" i="12"/>
  <c r="E1485" i="12"/>
  <c r="E1509" i="12"/>
  <c r="E1533" i="12"/>
  <c r="E1557" i="12"/>
  <c r="E1581" i="12"/>
  <c r="E1605" i="12"/>
  <c r="E1629" i="12"/>
  <c r="E1653" i="12"/>
  <c r="E1677" i="12"/>
  <c r="E1701" i="12"/>
  <c r="E1725" i="12"/>
  <c r="D6702" i="12"/>
  <c r="E1749" i="12"/>
  <c r="E1773" i="12"/>
  <c r="E1797" i="12"/>
  <c r="E1821" i="12"/>
  <c r="E1845" i="12"/>
  <c r="E1869" i="12"/>
  <c r="E1893" i="12"/>
  <c r="E1917" i="12"/>
  <c r="E1941" i="12"/>
  <c r="E1965" i="12"/>
  <c r="E1989" i="12"/>
  <c r="E2013" i="12"/>
  <c r="D6497" i="12"/>
  <c r="E2893" i="12"/>
  <c r="E2941" i="12"/>
  <c r="E2965" i="12"/>
  <c r="E2989" i="12"/>
  <c r="E3013" i="12"/>
  <c r="E3037" i="12"/>
  <c r="E3061" i="12"/>
  <c r="E3085" i="12"/>
  <c r="E3109" i="12"/>
  <c r="E3133" i="12"/>
  <c r="E3157" i="12"/>
  <c r="E2917" i="12"/>
  <c r="D6914" i="12"/>
  <c r="E3173" i="12"/>
  <c r="E3197" i="12"/>
  <c r="E3221" i="12"/>
  <c r="E3245" i="12"/>
  <c r="E3269" i="12"/>
  <c r="E3293" i="12"/>
  <c r="E3317" i="12"/>
  <c r="E3341" i="12"/>
  <c r="E3365" i="12"/>
  <c r="E3389" i="12"/>
  <c r="E3413" i="12"/>
  <c r="E3437" i="12"/>
  <c r="D6740" i="12"/>
  <c r="E3767" i="12"/>
  <c r="E3791" i="12"/>
  <c r="E3815" i="12"/>
  <c r="E3839" i="12"/>
  <c r="E3863" i="12"/>
  <c r="E3887" i="12"/>
  <c r="E3911" i="12"/>
  <c r="E3935" i="12"/>
  <c r="E3959" i="12"/>
  <c r="E3983" i="12"/>
  <c r="E4007" i="12"/>
  <c r="E4031" i="12"/>
  <c r="D6953" i="12"/>
  <c r="E4039" i="12"/>
  <c r="E4063" i="12"/>
  <c r="E4087" i="12"/>
  <c r="E4111" i="12"/>
  <c r="E4135" i="12"/>
  <c r="E4159" i="12"/>
  <c r="E4183" i="12"/>
  <c r="E4207" i="12"/>
  <c r="E4231" i="12"/>
  <c r="E4255" i="12"/>
  <c r="E4303" i="12"/>
  <c r="E4279" i="12"/>
  <c r="D6698" i="12"/>
  <c r="E4341" i="12"/>
  <c r="E4365" i="12"/>
  <c r="E4389" i="12"/>
  <c r="E4413" i="12"/>
  <c r="E4437" i="12"/>
  <c r="E4461" i="12"/>
  <c r="E4485" i="12"/>
  <c r="E4509" i="12"/>
  <c r="E4533" i="12"/>
  <c r="E4557" i="12"/>
  <c r="E4581" i="12"/>
  <c r="E4605" i="12"/>
  <c r="D6747" i="12"/>
  <c r="E4919" i="12"/>
  <c r="E4943" i="12"/>
  <c r="E4967" i="12"/>
  <c r="E4991" i="12"/>
  <c r="E5015" i="12"/>
  <c r="E5039" i="12"/>
  <c r="E5063" i="12"/>
  <c r="E5087" i="12"/>
  <c r="E5111" i="12"/>
  <c r="E5135" i="12"/>
  <c r="E5159" i="12"/>
  <c r="E5183" i="12"/>
  <c r="D6956" i="12"/>
  <c r="E5479" i="12"/>
  <c r="E5503" i="12"/>
  <c r="E5527" i="12"/>
  <c r="E5551" i="12"/>
  <c r="E5575" i="12"/>
  <c r="E5599" i="12"/>
  <c r="E5623" i="12"/>
  <c r="E5647" i="12"/>
  <c r="E5671" i="12"/>
  <c r="E5695" i="12"/>
  <c r="E5719" i="12"/>
  <c r="E5743" i="12"/>
  <c r="D6907" i="12"/>
  <c r="E5765" i="12"/>
  <c r="E5789" i="12"/>
  <c r="E5813" i="12"/>
  <c r="E5837" i="12"/>
  <c r="E5861" i="12"/>
  <c r="E5885" i="12"/>
  <c r="E5909" i="12"/>
  <c r="E5933" i="12"/>
  <c r="E5957" i="12"/>
  <c r="E5981" i="12"/>
  <c r="E6005" i="12"/>
  <c r="E6029" i="12"/>
  <c r="D6968" i="12"/>
  <c r="E5191" i="12"/>
  <c r="E5215" i="12"/>
  <c r="E5239" i="12"/>
  <c r="E5263" i="12"/>
  <c r="E5287" i="12"/>
  <c r="E5311" i="12"/>
  <c r="E5335" i="12"/>
  <c r="E5359" i="12"/>
  <c r="E5383" i="12"/>
  <c r="E5407" i="12"/>
  <c r="E5431" i="12"/>
  <c r="E5455" i="12"/>
  <c r="D6917" i="12"/>
  <c r="E6053" i="12"/>
  <c r="E6077" i="12"/>
  <c r="E6101" i="12"/>
  <c r="E6125" i="12"/>
  <c r="E6149" i="12"/>
  <c r="E6173" i="12"/>
  <c r="E6197" i="12"/>
  <c r="E6221" i="12"/>
  <c r="E6245" i="12"/>
  <c r="E6269" i="12"/>
  <c r="E6293" i="12"/>
  <c r="E6317" i="12"/>
  <c r="E6343" i="12"/>
  <c r="E6367" i="12"/>
  <c r="E6391" i="12"/>
  <c r="E6415" i="12"/>
  <c r="E6439" i="12"/>
  <c r="E6463" i="12"/>
  <c r="E6487" i="12"/>
  <c r="E6511" i="12"/>
  <c r="E6535" i="12"/>
  <c r="E6559" i="12"/>
  <c r="E6583" i="12"/>
  <c r="E6607" i="12"/>
  <c r="D6957" i="12"/>
  <c r="E7207" i="12"/>
  <c r="E7231" i="12"/>
  <c r="E7255" i="12"/>
  <c r="E7279" i="12"/>
  <c r="E7303" i="12"/>
  <c r="E7327" i="12"/>
  <c r="E7351" i="12"/>
  <c r="E7375" i="12"/>
  <c r="E7399" i="12"/>
  <c r="E7423" i="12"/>
  <c r="E7447" i="12"/>
  <c r="E7471" i="12"/>
  <c r="D6883" i="12"/>
  <c r="E28" i="12"/>
  <c r="E172" i="12"/>
  <c r="E196" i="12"/>
  <c r="E220" i="12"/>
  <c r="E52" i="12"/>
  <c r="E244" i="12"/>
  <c r="E76" i="12"/>
  <c r="E268" i="12"/>
  <c r="E100" i="12"/>
  <c r="E124" i="12"/>
  <c r="E148" i="12"/>
  <c r="D7091" i="12"/>
  <c r="E108" i="12"/>
  <c r="E132" i="12"/>
  <c r="E156" i="12"/>
  <c r="E180" i="12"/>
  <c r="E204" i="12"/>
  <c r="E36" i="12"/>
  <c r="E228" i="12"/>
  <c r="E60" i="12"/>
  <c r="E252" i="12"/>
  <c r="E84" i="12"/>
  <c r="E276" i="12"/>
  <c r="D6675" i="12"/>
  <c r="E44" i="12"/>
  <c r="E236" i="12"/>
  <c r="E68" i="12"/>
  <c r="E260" i="12"/>
  <c r="E92" i="12"/>
  <c r="E284" i="12"/>
  <c r="E116" i="12"/>
  <c r="E140" i="12"/>
  <c r="E164" i="12"/>
  <c r="E188" i="12"/>
  <c r="E212" i="12"/>
  <c r="E364" i="12"/>
  <c r="E556" i="12"/>
  <c r="E388" i="12"/>
  <c r="E412" i="12"/>
  <c r="E436" i="12"/>
  <c r="E460" i="12"/>
  <c r="E292" i="12"/>
  <c r="E484" i="12"/>
  <c r="E316" i="12"/>
  <c r="E508" i="12"/>
  <c r="E340" i="12"/>
  <c r="E532" i="12"/>
  <c r="E300" i="12"/>
  <c r="E492" i="12"/>
  <c r="E324" i="12"/>
  <c r="E516" i="12"/>
  <c r="E348" i="12"/>
  <c r="E540" i="12"/>
  <c r="E372" i="12"/>
  <c r="E564" i="12"/>
  <c r="E396" i="12"/>
  <c r="E420" i="12"/>
  <c r="E444" i="12"/>
  <c r="E468" i="12"/>
  <c r="E428" i="12"/>
  <c r="E452" i="12"/>
  <c r="E476" i="12"/>
  <c r="E308" i="12"/>
  <c r="E500" i="12"/>
  <c r="E332" i="12"/>
  <c r="E524" i="12"/>
  <c r="E356" i="12"/>
  <c r="E548" i="12"/>
  <c r="E380" i="12"/>
  <c r="E572" i="12"/>
  <c r="E404" i="12"/>
  <c r="E579" i="12"/>
  <c r="E587" i="12"/>
  <c r="E595" i="12"/>
  <c r="E603" i="12"/>
  <c r="E611" i="12"/>
  <c r="E619" i="12"/>
  <c r="E627" i="12"/>
  <c r="E635" i="12"/>
  <c r="E643" i="12"/>
  <c r="E651" i="12"/>
  <c r="E659" i="12"/>
  <c r="E667" i="12"/>
  <c r="E675" i="12"/>
  <c r="E581" i="12"/>
  <c r="E589" i="12"/>
  <c r="E597" i="12"/>
  <c r="E605" i="12"/>
  <c r="E613" i="12"/>
  <c r="E621" i="12"/>
  <c r="E629" i="12"/>
  <c r="E637" i="12"/>
  <c r="E645" i="12"/>
  <c r="E583" i="12"/>
  <c r="E591" i="12"/>
  <c r="E599" i="12"/>
  <c r="E607" i="12"/>
  <c r="E615" i="12"/>
  <c r="E623" i="12"/>
  <c r="E631" i="12"/>
  <c r="E639" i="12"/>
  <c r="E647" i="12"/>
  <c r="E584" i="12"/>
  <c r="E592" i="12"/>
  <c r="E600" i="12"/>
  <c r="E608" i="12"/>
  <c r="E585" i="12"/>
  <c r="E593" i="12"/>
  <c r="E601" i="12"/>
  <c r="E609" i="12"/>
  <c r="E617" i="12"/>
  <c r="E625" i="12"/>
  <c r="E633" i="12"/>
  <c r="E641" i="12"/>
  <c r="E649" i="12"/>
  <c r="E657" i="12"/>
  <c r="E665" i="12"/>
  <c r="E699" i="12"/>
  <c r="E723" i="12"/>
  <c r="E747" i="12"/>
  <c r="E771" i="12"/>
  <c r="E795" i="12"/>
  <c r="E819" i="12"/>
  <c r="E843" i="12"/>
  <c r="D7049" i="12"/>
  <c r="E683" i="12"/>
  <c r="E707" i="12"/>
  <c r="E731" i="12"/>
  <c r="E755" i="12"/>
  <c r="E779" i="12"/>
  <c r="E803" i="12"/>
  <c r="E827" i="12"/>
  <c r="E851" i="12"/>
  <c r="D6633" i="12"/>
  <c r="E691" i="12"/>
  <c r="E715" i="12"/>
  <c r="E739" i="12"/>
  <c r="E763" i="12"/>
  <c r="E787" i="12"/>
  <c r="E811" i="12"/>
  <c r="E835" i="12"/>
  <c r="E859" i="12"/>
  <c r="D6868" i="12"/>
  <c r="E868" i="12"/>
  <c r="E892" i="12"/>
  <c r="E916" i="12"/>
  <c r="E964" i="12"/>
  <c r="E1084" i="12"/>
  <c r="E1012" i="12"/>
  <c r="E1060" i="12"/>
  <c r="E988" i="12"/>
  <c r="E940" i="12"/>
  <c r="E1036" i="12"/>
  <c r="E1108" i="12"/>
  <c r="E1132" i="12"/>
  <c r="D7076" i="12"/>
  <c r="E876" i="12"/>
  <c r="E900" i="12"/>
  <c r="E924" i="12"/>
  <c r="E1092" i="12"/>
  <c r="E1020" i="12"/>
  <c r="E1068" i="12"/>
  <c r="E948" i="12"/>
  <c r="E996" i="12"/>
  <c r="E1044" i="12"/>
  <c r="E972" i="12"/>
  <c r="E1116" i="12"/>
  <c r="E1140" i="12"/>
  <c r="D6660" i="12"/>
  <c r="E884" i="12"/>
  <c r="E908" i="12"/>
  <c r="E932" i="12"/>
  <c r="E1028" i="12"/>
  <c r="E956" i="12"/>
  <c r="E1076" i="12"/>
  <c r="E1004" i="12"/>
  <c r="E1052" i="12"/>
  <c r="E980" i="12"/>
  <c r="E1100" i="12"/>
  <c r="E1124" i="12"/>
  <c r="E1148" i="12"/>
  <c r="D6925" i="12"/>
  <c r="E1158" i="12"/>
  <c r="E1182" i="12"/>
  <c r="E1206" i="12"/>
  <c r="E1230" i="12"/>
  <c r="E1254" i="12"/>
  <c r="E1278" i="12"/>
  <c r="E1302" i="12"/>
  <c r="E1326" i="12"/>
  <c r="E1350" i="12"/>
  <c r="E1374" i="12"/>
  <c r="E1398" i="12"/>
  <c r="E1422" i="12"/>
  <c r="D7133" i="12"/>
  <c r="E1166" i="12"/>
  <c r="E1190" i="12"/>
  <c r="E1214" i="12"/>
  <c r="E1238" i="12"/>
  <c r="E1262" i="12"/>
  <c r="E1286" i="12"/>
  <c r="E1310" i="12"/>
  <c r="E1334" i="12"/>
  <c r="E1358" i="12"/>
  <c r="E1382" i="12"/>
  <c r="E1406" i="12"/>
  <c r="E1430" i="12"/>
  <c r="D6717" i="12"/>
  <c r="E1174" i="12"/>
  <c r="E1198" i="12"/>
  <c r="E1222" i="12"/>
  <c r="E1246" i="12"/>
  <c r="E1270" i="12"/>
  <c r="E1294" i="12"/>
  <c r="E1318" i="12"/>
  <c r="E1342" i="12"/>
  <c r="E1366" i="12"/>
  <c r="E1390" i="12"/>
  <c r="E1414" i="12"/>
  <c r="E1438" i="12"/>
  <c r="D6874" i="12"/>
  <c r="E1492" i="12"/>
  <c r="E1564" i="12"/>
  <c r="E1444" i="12"/>
  <c r="E1540" i="12"/>
  <c r="E1516" i="12"/>
  <c r="E1588" i="12"/>
  <c r="E1612" i="12"/>
  <c r="E1636" i="12"/>
  <c r="E1660" i="12"/>
  <c r="E1684" i="12"/>
  <c r="E1708" i="12"/>
  <c r="E1468" i="12"/>
  <c r="D7082" i="12"/>
  <c r="E1500" i="12"/>
  <c r="E1452" i="12"/>
  <c r="E1548" i="12"/>
  <c r="E1596" i="12"/>
  <c r="E1620" i="12"/>
  <c r="E1644" i="12"/>
  <c r="E1668" i="12"/>
  <c r="E1692" i="12"/>
  <c r="E1716" i="12"/>
  <c r="E1572" i="12"/>
  <c r="E1476" i="12"/>
  <c r="E1524" i="12"/>
  <c r="D6666" i="12"/>
  <c r="E1532" i="12"/>
  <c r="E1508" i="12"/>
  <c r="E1460" i="12"/>
  <c r="E1580" i="12"/>
  <c r="E1604" i="12"/>
  <c r="E1628" i="12"/>
  <c r="E1652" i="12"/>
  <c r="E1676" i="12"/>
  <c r="E1700" i="12"/>
  <c r="E1724" i="12"/>
  <c r="E1556" i="12"/>
  <c r="E1484" i="12"/>
  <c r="D6884" i="12"/>
  <c r="E1732" i="12"/>
  <c r="E1756" i="12"/>
  <c r="E1780" i="12"/>
  <c r="E1804" i="12"/>
  <c r="E1828" i="12"/>
  <c r="E1852" i="12"/>
  <c r="E1876" i="12"/>
  <c r="E1900" i="12"/>
  <c r="E1924" i="12"/>
  <c r="E1948" i="12"/>
  <c r="E1972" i="12"/>
  <c r="E1996" i="12"/>
  <c r="D7092" i="12"/>
  <c r="E1740" i="12"/>
  <c r="E1764" i="12"/>
  <c r="E1788" i="12"/>
  <c r="E1812" i="12"/>
  <c r="E1836" i="12"/>
  <c r="E1860" i="12"/>
  <c r="E1884" i="12"/>
  <c r="E1908" i="12"/>
  <c r="E1932" i="12"/>
  <c r="E1956" i="12"/>
  <c r="E1980" i="12"/>
  <c r="E2004" i="12"/>
  <c r="D6676" i="12"/>
  <c r="E1748" i="12"/>
  <c r="E1772" i="12"/>
  <c r="E1796" i="12"/>
  <c r="E1820" i="12"/>
  <c r="E1844" i="12"/>
  <c r="E1868" i="12"/>
  <c r="E1892" i="12"/>
  <c r="E1916" i="12"/>
  <c r="E1940" i="12"/>
  <c r="E1964" i="12"/>
  <c r="E1988" i="12"/>
  <c r="E2012" i="12"/>
  <c r="D6885" i="12"/>
  <c r="E2020" i="12"/>
  <c r="E2044" i="12"/>
  <c r="E2068" i="12"/>
  <c r="E2092" i="12"/>
  <c r="E2116" i="12"/>
  <c r="E2140" i="12"/>
  <c r="E2164" i="12"/>
  <c r="E2188" i="12"/>
  <c r="E2212" i="12"/>
  <c r="E2236" i="12"/>
  <c r="E2260" i="12"/>
  <c r="E2284" i="12"/>
  <c r="D7093" i="12"/>
  <c r="E2028" i="12"/>
  <c r="E2052" i="12"/>
  <c r="E2076" i="12"/>
  <c r="E2100" i="12"/>
  <c r="E2124" i="12"/>
  <c r="E2148" i="12"/>
  <c r="E2172" i="12"/>
  <c r="E2196" i="12"/>
  <c r="E2220" i="12"/>
  <c r="E2244" i="12"/>
  <c r="E2268" i="12"/>
  <c r="E2292" i="12"/>
  <c r="D6677" i="12"/>
  <c r="E2036" i="12"/>
  <c r="E2060" i="12"/>
  <c r="E2084" i="12"/>
  <c r="E2108" i="12"/>
  <c r="E2132" i="12"/>
  <c r="E2156" i="12"/>
  <c r="E2180" i="12"/>
  <c r="E2204" i="12"/>
  <c r="E2252" i="12"/>
  <c r="E2276" i="12"/>
  <c r="E2300" i="12"/>
  <c r="E2228" i="12"/>
  <c r="D6938" i="12"/>
  <c r="E2310" i="12"/>
  <c r="E2334" i="12"/>
  <c r="E2358" i="12"/>
  <c r="E2382" i="12"/>
  <c r="E2406" i="12"/>
  <c r="E2430" i="12"/>
  <c r="E2454" i="12"/>
  <c r="E2478" i="12"/>
  <c r="E2502" i="12"/>
  <c r="E2526" i="12"/>
  <c r="E2550" i="12"/>
  <c r="E2574" i="12"/>
  <c r="D7146" i="12"/>
  <c r="E2318" i="12"/>
  <c r="E2342" i="12"/>
  <c r="E2366" i="12"/>
  <c r="E2390" i="12"/>
  <c r="E2414" i="12"/>
  <c r="E2438" i="12"/>
  <c r="E2462" i="12"/>
  <c r="E2486" i="12"/>
  <c r="E2510" i="12"/>
  <c r="E2534" i="12"/>
  <c r="E2558" i="12"/>
  <c r="E2582" i="12"/>
  <c r="D6730" i="12"/>
  <c r="E2326" i="12"/>
  <c r="E2350" i="12"/>
  <c r="E2374" i="12"/>
  <c r="E2398" i="12"/>
  <c r="E2422" i="12"/>
  <c r="E2446" i="12"/>
  <c r="E2470" i="12"/>
  <c r="E2494" i="12"/>
  <c r="E2518" i="12"/>
  <c r="E2542" i="12"/>
  <c r="E2566" i="12"/>
  <c r="E2590" i="12"/>
  <c r="D6869" i="12"/>
  <c r="E2596" i="12"/>
  <c r="E2620" i="12"/>
  <c r="E2644" i="12"/>
  <c r="E2668" i="12"/>
  <c r="E2692" i="12"/>
  <c r="E2716" i="12"/>
  <c r="E2740" i="12"/>
  <c r="E2764" i="12"/>
  <c r="E2788" i="12"/>
  <c r="E2812" i="12"/>
  <c r="E2836" i="12"/>
  <c r="E2860" i="12"/>
  <c r="D7077" i="12"/>
  <c r="E2604" i="12"/>
  <c r="E2628" i="12"/>
  <c r="E2652" i="12"/>
  <c r="E2676" i="12"/>
  <c r="E2700" i="12"/>
  <c r="E2724" i="12"/>
  <c r="E2748" i="12"/>
  <c r="E2772" i="12"/>
  <c r="E2796" i="12"/>
  <c r="E2820" i="12"/>
  <c r="E2844" i="12"/>
  <c r="E2868" i="12"/>
  <c r="D6661" i="12"/>
  <c r="E2612" i="12"/>
  <c r="E2636" i="12"/>
  <c r="E2660" i="12"/>
  <c r="E2684" i="12"/>
  <c r="E2708" i="12"/>
  <c r="E2732" i="12"/>
  <c r="E2756" i="12"/>
  <c r="E2780" i="12"/>
  <c r="E2804" i="12"/>
  <c r="E2828" i="12"/>
  <c r="E2852" i="12"/>
  <c r="E2876" i="12"/>
  <c r="E2884" i="12"/>
  <c r="E2908" i="12"/>
  <c r="E2932" i="12"/>
  <c r="E2956" i="12"/>
  <c r="E2980" i="12"/>
  <c r="E3004" i="12"/>
  <c r="E3028" i="12"/>
  <c r="E3052" i="12"/>
  <c r="E3076" i="12"/>
  <c r="E3100" i="12"/>
  <c r="E3124" i="12"/>
  <c r="E3148" i="12"/>
  <c r="D6471" i="12"/>
  <c r="E2892" i="12"/>
  <c r="E2916" i="12"/>
  <c r="E2940" i="12"/>
  <c r="E2964" i="12"/>
  <c r="E2988" i="12"/>
  <c r="E3012" i="12"/>
  <c r="E3036" i="12"/>
  <c r="E3060" i="12"/>
  <c r="E3084" i="12"/>
  <c r="E3108" i="12"/>
  <c r="E3132" i="12"/>
  <c r="E3156" i="12"/>
  <c r="E2900" i="12"/>
  <c r="E2924" i="12"/>
  <c r="E2948" i="12"/>
  <c r="E2972" i="12"/>
  <c r="E2996" i="12"/>
  <c r="E3020" i="12"/>
  <c r="E3044" i="12"/>
  <c r="E3068" i="12"/>
  <c r="E3092" i="12"/>
  <c r="E3116" i="12"/>
  <c r="E3140" i="12"/>
  <c r="E3164" i="12"/>
  <c r="E3172" i="12"/>
  <c r="E3196" i="12"/>
  <c r="E3220" i="12"/>
  <c r="E3244" i="12"/>
  <c r="E3268" i="12"/>
  <c r="E3292" i="12"/>
  <c r="E3316" i="12"/>
  <c r="E3340" i="12"/>
  <c r="E3364" i="12"/>
  <c r="E3388" i="12"/>
  <c r="E3412" i="12"/>
  <c r="E3436" i="12"/>
  <c r="E3180" i="12"/>
  <c r="E3204" i="12"/>
  <c r="E3228" i="12"/>
  <c r="E3252" i="12"/>
  <c r="E3276" i="12"/>
  <c r="E3300" i="12"/>
  <c r="E3324" i="12"/>
  <c r="E3348" i="12"/>
  <c r="E3372" i="12"/>
  <c r="E3396" i="12"/>
  <c r="E3420" i="12"/>
  <c r="E3444" i="12"/>
  <c r="E3188" i="12"/>
  <c r="E3212" i="12"/>
  <c r="E3236" i="12"/>
  <c r="E3260" i="12"/>
  <c r="E3284" i="12"/>
  <c r="E3308" i="12"/>
  <c r="E3332" i="12"/>
  <c r="E3356" i="12"/>
  <c r="E3380" i="12"/>
  <c r="E3404" i="12"/>
  <c r="E3428" i="12"/>
  <c r="E3452" i="12"/>
  <c r="D6941" i="12"/>
  <c r="E3462" i="12"/>
  <c r="E3486" i="12"/>
  <c r="E3510" i="12"/>
  <c r="E3534" i="12"/>
  <c r="E3558" i="12"/>
  <c r="E3582" i="12"/>
  <c r="E3606" i="12"/>
  <c r="E3630" i="12"/>
  <c r="E3654" i="12"/>
  <c r="E3678" i="12"/>
  <c r="E3702" i="12"/>
  <c r="E3726" i="12"/>
  <c r="D7149" i="12"/>
  <c r="E3470" i="12"/>
  <c r="E3494" i="12"/>
  <c r="E3518" i="12"/>
  <c r="E3542" i="12"/>
  <c r="E3566" i="12"/>
  <c r="E3614" i="12"/>
  <c r="E3638" i="12"/>
  <c r="E3662" i="12"/>
  <c r="E3686" i="12"/>
  <c r="E3710" i="12"/>
  <c r="E3734" i="12"/>
  <c r="E3590" i="12"/>
  <c r="D6733" i="12"/>
  <c r="E3478" i="12"/>
  <c r="E3502" i="12"/>
  <c r="E3526" i="12"/>
  <c r="E3550" i="12"/>
  <c r="E3574" i="12"/>
  <c r="E3598" i="12"/>
  <c r="E3622" i="12"/>
  <c r="E3646" i="12"/>
  <c r="E3670" i="12"/>
  <c r="E3694" i="12"/>
  <c r="E3718" i="12"/>
  <c r="E3742" i="12"/>
  <c r="D6922" i="12"/>
  <c r="E3750" i="12"/>
  <c r="E3774" i="12"/>
  <c r="E3798" i="12"/>
  <c r="E3822" i="12"/>
  <c r="E3846" i="12"/>
  <c r="E3870" i="12"/>
  <c r="E3894" i="12"/>
  <c r="E3918" i="12"/>
  <c r="E3942" i="12"/>
  <c r="E3966" i="12"/>
  <c r="E3990" i="12"/>
  <c r="E4014" i="12"/>
  <c r="D7130" i="12"/>
  <c r="E3758" i="12"/>
  <c r="E3782" i="12"/>
  <c r="E3806" i="12"/>
  <c r="E3830" i="12"/>
  <c r="E3854" i="12"/>
  <c r="E3878" i="12"/>
  <c r="E3902" i="12"/>
  <c r="E3926" i="12"/>
  <c r="E3950" i="12"/>
  <c r="E3974" i="12"/>
  <c r="E3998" i="12"/>
  <c r="E4022" i="12"/>
  <c r="D6714" i="12"/>
  <c r="E3766" i="12"/>
  <c r="E3790" i="12"/>
  <c r="E3814" i="12"/>
  <c r="E3838" i="12"/>
  <c r="E3862" i="12"/>
  <c r="E3886" i="12"/>
  <c r="E3910" i="12"/>
  <c r="E3934" i="12"/>
  <c r="E3958" i="12"/>
  <c r="E3982" i="12"/>
  <c r="E4006" i="12"/>
  <c r="E4030" i="12"/>
  <c r="E4038" i="12"/>
  <c r="E4062" i="12"/>
  <c r="E4086" i="12"/>
  <c r="E4110" i="12"/>
  <c r="E4134" i="12"/>
  <c r="E4158" i="12"/>
  <c r="E4182" i="12"/>
  <c r="E4206" i="12"/>
  <c r="E4230" i="12"/>
  <c r="E4254" i="12"/>
  <c r="E4302" i="12"/>
  <c r="E4278" i="12"/>
  <c r="D6511" i="12"/>
  <c r="E4046" i="12"/>
  <c r="E4070" i="12"/>
  <c r="E4094" i="12"/>
  <c r="E4118" i="12"/>
  <c r="E4142" i="12"/>
  <c r="E4166" i="12"/>
  <c r="E4190" i="12"/>
  <c r="E4214" i="12"/>
  <c r="E4238" i="12"/>
  <c r="E4262" i="12"/>
  <c r="E4310" i="12"/>
  <c r="E4286" i="12"/>
  <c r="E4054" i="12"/>
  <c r="E4078" i="12"/>
  <c r="E4102" i="12"/>
  <c r="E4126" i="12"/>
  <c r="E4150" i="12"/>
  <c r="E4174" i="12"/>
  <c r="E4198" i="12"/>
  <c r="E4222" i="12"/>
  <c r="E4246" i="12"/>
  <c r="E4270" i="12"/>
  <c r="E4294" i="12"/>
  <c r="E4318" i="12"/>
  <c r="E4324" i="12"/>
  <c r="E4348" i="12"/>
  <c r="E4372" i="12"/>
  <c r="E4396" i="12"/>
  <c r="E4420" i="12"/>
  <c r="E4444" i="12"/>
  <c r="E4468" i="12"/>
  <c r="E4492" i="12"/>
  <c r="E4516" i="12"/>
  <c r="E4540" i="12"/>
  <c r="E4564" i="12"/>
  <c r="E4588" i="12"/>
  <c r="E4332" i="12"/>
  <c r="E4356" i="12"/>
  <c r="E4380" i="12"/>
  <c r="E4404" i="12"/>
  <c r="E4428" i="12"/>
  <c r="E4452" i="12"/>
  <c r="E4476" i="12"/>
  <c r="E4500" i="12"/>
  <c r="E4524" i="12"/>
  <c r="E4548" i="12"/>
  <c r="E4572" i="12"/>
  <c r="E4596" i="12"/>
  <c r="E4340" i="12"/>
  <c r="E4364" i="12"/>
  <c r="E4388" i="12"/>
  <c r="E4412" i="12"/>
  <c r="E4436" i="12"/>
  <c r="E4460" i="12"/>
  <c r="E4484" i="12"/>
  <c r="E4508" i="12"/>
  <c r="E4532" i="12"/>
  <c r="E4556" i="12"/>
  <c r="E4580" i="12"/>
  <c r="E4604" i="12"/>
  <c r="D6876" i="12"/>
  <c r="E4612" i="12"/>
  <c r="E4636" i="12"/>
  <c r="E4660" i="12"/>
  <c r="E4684" i="12"/>
  <c r="E4708" i="12"/>
  <c r="E4732" i="12"/>
  <c r="E4756" i="12"/>
  <c r="E4780" i="12"/>
  <c r="E4804" i="12"/>
  <c r="E4828" i="12"/>
  <c r="E4852" i="12"/>
  <c r="E4876" i="12"/>
  <c r="D7084" i="12"/>
  <c r="E4620" i="12"/>
  <c r="E4644" i="12"/>
  <c r="E4668" i="12"/>
  <c r="E4692" i="12"/>
  <c r="E4716" i="12"/>
  <c r="E4740" i="12"/>
  <c r="E4764" i="12"/>
  <c r="E4788" i="12"/>
  <c r="E4812" i="12"/>
  <c r="E4836" i="12"/>
  <c r="E4860" i="12"/>
  <c r="E4884" i="12"/>
  <c r="D6668" i="12"/>
  <c r="E4628" i="12"/>
  <c r="E4652" i="12"/>
  <c r="E4676" i="12"/>
  <c r="E4700" i="12"/>
  <c r="E4724" i="12"/>
  <c r="E4748" i="12"/>
  <c r="E4772" i="12"/>
  <c r="E4796" i="12"/>
  <c r="E4820" i="12"/>
  <c r="E4844" i="12"/>
  <c r="E4868" i="12"/>
  <c r="E4892" i="12"/>
  <c r="D6929" i="12"/>
  <c r="E4902" i="12"/>
  <c r="E4926" i="12"/>
  <c r="E4950" i="12"/>
  <c r="E4974" i="12"/>
  <c r="E4998" i="12"/>
  <c r="E5022" i="12"/>
  <c r="E5046" i="12"/>
  <c r="E5070" i="12"/>
  <c r="E5094" i="12"/>
  <c r="E5118" i="12"/>
  <c r="E5142" i="12"/>
  <c r="E5166" i="12"/>
  <c r="D7137" i="12"/>
  <c r="E4910" i="12"/>
  <c r="E4934" i="12"/>
  <c r="E4958" i="12"/>
  <c r="E4982" i="12"/>
  <c r="E5006" i="12"/>
  <c r="E5030" i="12"/>
  <c r="E5054" i="12"/>
  <c r="E5078" i="12"/>
  <c r="E5102" i="12"/>
  <c r="E5126" i="12"/>
  <c r="E5150" i="12"/>
  <c r="E5174" i="12"/>
  <c r="D6721" i="12"/>
  <c r="E4918" i="12"/>
  <c r="E4966" i="12"/>
  <c r="E4990" i="12"/>
  <c r="E5014" i="12"/>
  <c r="E5038" i="12"/>
  <c r="E5062" i="12"/>
  <c r="E5086" i="12"/>
  <c r="E5110" i="12"/>
  <c r="E5134" i="12"/>
  <c r="E5158" i="12"/>
  <c r="E5182" i="12"/>
  <c r="E4942" i="12"/>
  <c r="D6930" i="12"/>
  <c r="E5478" i="12"/>
  <c r="E5502" i="12"/>
  <c r="E5526" i="12"/>
  <c r="E5550" i="12"/>
  <c r="E5574" i="12"/>
  <c r="E5598" i="12"/>
  <c r="E5622" i="12"/>
  <c r="E5646" i="12"/>
  <c r="E5670" i="12"/>
  <c r="E5694" i="12"/>
  <c r="E5718" i="12"/>
  <c r="E5742" i="12"/>
  <c r="D7138" i="12"/>
  <c r="E5486" i="12"/>
  <c r="E5510" i="12"/>
  <c r="E5534" i="12"/>
  <c r="E5558" i="12"/>
  <c r="E5582" i="12"/>
  <c r="E5606" i="12"/>
  <c r="E5630" i="12"/>
  <c r="E5654" i="12"/>
  <c r="E5678" i="12"/>
  <c r="E5702" i="12"/>
  <c r="E5726" i="12"/>
  <c r="E5750" i="12"/>
  <c r="D6722" i="12"/>
  <c r="E5494" i="12"/>
  <c r="E5518" i="12"/>
  <c r="E5542" i="12"/>
  <c r="E5566" i="12"/>
  <c r="E5590" i="12"/>
  <c r="E5614" i="12"/>
  <c r="E5638" i="12"/>
  <c r="E5662" i="12"/>
  <c r="E5686" i="12"/>
  <c r="E5710" i="12"/>
  <c r="E5734" i="12"/>
  <c r="E5758" i="12"/>
  <c r="D6881" i="12"/>
  <c r="E5764" i="12"/>
  <c r="E5788" i="12"/>
  <c r="E5812" i="12"/>
  <c r="E5836" i="12"/>
  <c r="E5860" i="12"/>
  <c r="E5884" i="12"/>
  <c r="E5908" i="12"/>
  <c r="E5932" i="12"/>
  <c r="E5956" i="12"/>
  <c r="E5980" i="12"/>
  <c r="E6004" i="12"/>
  <c r="E6028" i="12"/>
  <c r="D7089" i="12"/>
  <c r="E5772" i="12"/>
  <c r="E5796" i="12"/>
  <c r="E5820" i="12"/>
  <c r="E5844" i="12"/>
  <c r="E5868" i="12"/>
  <c r="E5892" i="12"/>
  <c r="E5916" i="12"/>
  <c r="E5940" i="12"/>
  <c r="E5964" i="12"/>
  <c r="E5988" i="12"/>
  <c r="E6012" i="12"/>
  <c r="E6036" i="12"/>
  <c r="D6673" i="12"/>
  <c r="E5780" i="12"/>
  <c r="E5804" i="12"/>
  <c r="E5828" i="12"/>
  <c r="E5852" i="12"/>
  <c r="E5876" i="12"/>
  <c r="E5900" i="12"/>
  <c r="E5924" i="12"/>
  <c r="E5948" i="12"/>
  <c r="E5972" i="12"/>
  <c r="E5996" i="12"/>
  <c r="E6020" i="12"/>
  <c r="E6044" i="12"/>
  <c r="D6942" i="12"/>
  <c r="E5190" i="12"/>
  <c r="E5214" i="12"/>
  <c r="E5238" i="12"/>
  <c r="E5262" i="12"/>
  <c r="E5286" i="12"/>
  <c r="E5310" i="12"/>
  <c r="E5334" i="12"/>
  <c r="E5358" i="12"/>
  <c r="E5382" i="12"/>
  <c r="E5406" i="12"/>
  <c r="E5430" i="12"/>
  <c r="E5454" i="12"/>
  <c r="D7150" i="12"/>
  <c r="E5198" i="12"/>
  <c r="E5222" i="12"/>
  <c r="E5246" i="12"/>
  <c r="E5270" i="12"/>
  <c r="E5294" i="12"/>
  <c r="E5318" i="12"/>
  <c r="E5342" i="12"/>
  <c r="E5366" i="12"/>
  <c r="E5390" i="12"/>
  <c r="E5414" i="12"/>
  <c r="E5438" i="12"/>
  <c r="E5462" i="12"/>
  <c r="D6734" i="12"/>
  <c r="E5206" i="12"/>
  <c r="E5230" i="12"/>
  <c r="E5254" i="12"/>
  <c r="E5278" i="12"/>
  <c r="E5302" i="12"/>
  <c r="E5326" i="12"/>
  <c r="E5350" i="12"/>
  <c r="E5374" i="12"/>
  <c r="E5398" i="12"/>
  <c r="E5422" i="12"/>
  <c r="E5446" i="12"/>
  <c r="E5470" i="12"/>
  <c r="D6891" i="12"/>
  <c r="E6052" i="12"/>
  <c r="E6076" i="12"/>
  <c r="E6100" i="12"/>
  <c r="E6124" i="12"/>
  <c r="E6148" i="12"/>
  <c r="E6172" i="12"/>
  <c r="E6196" i="12"/>
  <c r="E6220" i="12"/>
  <c r="E6244" i="12"/>
  <c r="E6292" i="12"/>
  <c r="E6316" i="12"/>
  <c r="E6268" i="12"/>
  <c r="D7099" i="12"/>
  <c r="E6060" i="12"/>
  <c r="E6084" i="12"/>
  <c r="E6108" i="12"/>
  <c r="E6132" i="12"/>
  <c r="E6156" i="12"/>
  <c r="E6180" i="12"/>
  <c r="E6204" i="12"/>
  <c r="E6228" i="12"/>
  <c r="E6300" i="12"/>
  <c r="E6324" i="12"/>
  <c r="E6276" i="12"/>
  <c r="E6252" i="12"/>
  <c r="D6683" i="12"/>
  <c r="E6068" i="12"/>
  <c r="E6092" i="12"/>
  <c r="E6116" i="12"/>
  <c r="E6140" i="12"/>
  <c r="E6164" i="12"/>
  <c r="E6188" i="12"/>
  <c r="E6212" i="12"/>
  <c r="E6236" i="12"/>
  <c r="E6260" i="12"/>
  <c r="E6308" i="12"/>
  <c r="E6332" i="12"/>
  <c r="E6284" i="12"/>
  <c r="E6342" i="12"/>
  <c r="E6366" i="12"/>
  <c r="E6390" i="12"/>
  <c r="E6414" i="12"/>
  <c r="E6438" i="12"/>
  <c r="E6462" i="12"/>
  <c r="E6486" i="12"/>
  <c r="E6510" i="12"/>
  <c r="E6534" i="12"/>
  <c r="E6558" i="12"/>
  <c r="E6582" i="12"/>
  <c r="E6606" i="12"/>
  <c r="E6350" i="12"/>
  <c r="E6374" i="12"/>
  <c r="E6398" i="12"/>
  <c r="E6422" i="12"/>
  <c r="E6446" i="12"/>
  <c r="E6470" i="12"/>
  <c r="E6494" i="12"/>
  <c r="E6518" i="12"/>
  <c r="E6542" i="12"/>
  <c r="E6566" i="12"/>
  <c r="E6590" i="12"/>
  <c r="E6614" i="12"/>
  <c r="E6358" i="12"/>
  <c r="E6382" i="12"/>
  <c r="E6406" i="12"/>
  <c r="E6430" i="12"/>
  <c r="E6454" i="12"/>
  <c r="E6478" i="12"/>
  <c r="E6502" i="12"/>
  <c r="E6526" i="12"/>
  <c r="E6550" i="12"/>
  <c r="E6574" i="12"/>
  <c r="E6598" i="12"/>
  <c r="E6622" i="12"/>
  <c r="D6882" i="12"/>
  <c r="E6916" i="12"/>
  <c r="E6940" i="12"/>
  <c r="E6964" i="12"/>
  <c r="E6988" i="12"/>
  <c r="E7012" i="12"/>
  <c r="E7036" i="12"/>
  <c r="E7060" i="12"/>
  <c r="E7084" i="12"/>
  <c r="E7108" i="12"/>
  <c r="E7132" i="12"/>
  <c r="E7156" i="12"/>
  <c r="E7180" i="12"/>
  <c r="D7090" i="12"/>
  <c r="E6924" i="12"/>
  <c r="E6948" i="12"/>
  <c r="E6972" i="12"/>
  <c r="E6996" i="12"/>
  <c r="E7020" i="12"/>
  <c r="E7044" i="12"/>
  <c r="E7068" i="12"/>
  <c r="E7092" i="12"/>
  <c r="E7116" i="12"/>
  <c r="E7140" i="12"/>
  <c r="E7164" i="12"/>
  <c r="E7188" i="12"/>
  <c r="D6674" i="12"/>
  <c r="E6932" i="12"/>
  <c r="E6956" i="12"/>
  <c r="E6980" i="12"/>
  <c r="E7004" i="12"/>
  <c r="E7028" i="12"/>
  <c r="E7052" i="12"/>
  <c r="E7076" i="12"/>
  <c r="E7100" i="12"/>
  <c r="E7124" i="12"/>
  <c r="E7148" i="12"/>
  <c r="E7172" i="12"/>
  <c r="E7196" i="12"/>
  <c r="E6630" i="12"/>
  <c r="E6654" i="12"/>
  <c r="E6678" i="12"/>
  <c r="E6702" i="12"/>
  <c r="E6726" i="12"/>
  <c r="E6750" i="12"/>
  <c r="E6774" i="12"/>
  <c r="E6798" i="12"/>
  <c r="E6822" i="12"/>
  <c r="E6846" i="12"/>
  <c r="E6870" i="12"/>
  <c r="E6894" i="12"/>
  <c r="D6528" i="12"/>
  <c r="E6638" i="12"/>
  <c r="E6662" i="12"/>
  <c r="E6686" i="12"/>
  <c r="E6710" i="12"/>
  <c r="E6734" i="12"/>
  <c r="E6758" i="12"/>
  <c r="E6782" i="12"/>
  <c r="E6806" i="12"/>
  <c r="E6830" i="12"/>
  <c r="E6854" i="12"/>
  <c r="E6878" i="12"/>
  <c r="E6902" i="12"/>
  <c r="E6646" i="12"/>
  <c r="E6670" i="12"/>
  <c r="E6694" i="12"/>
  <c r="E6718" i="12"/>
  <c r="E6742" i="12"/>
  <c r="E6766" i="12"/>
  <c r="E6790" i="12"/>
  <c r="E6814" i="12"/>
  <c r="E6838" i="12"/>
  <c r="E6862" i="12"/>
  <c r="E6886" i="12"/>
  <c r="E6910" i="12"/>
  <c r="D6931" i="12"/>
  <c r="E7206" i="12"/>
  <c r="E7230" i="12"/>
  <c r="E7254" i="12"/>
  <c r="E7278" i="12"/>
  <c r="E7302" i="12"/>
  <c r="E7326" i="12"/>
  <c r="E7350" i="12"/>
  <c r="E7374" i="12"/>
  <c r="E7398" i="12"/>
  <c r="E7422" i="12"/>
  <c r="E7446" i="12"/>
  <c r="E7470" i="12"/>
  <c r="D7139" i="12"/>
  <c r="E7214" i="12"/>
  <c r="E7238" i="12"/>
  <c r="E7262" i="12"/>
  <c r="E7286" i="12"/>
  <c r="E7310" i="12"/>
  <c r="E7334" i="12"/>
  <c r="E7358" i="12"/>
  <c r="E7382" i="12"/>
  <c r="E7406" i="12"/>
  <c r="E7430" i="12"/>
  <c r="E7454" i="12"/>
  <c r="E7478" i="12"/>
  <c r="D6723" i="12"/>
  <c r="E7222" i="12"/>
  <c r="E7246" i="12"/>
  <c r="E7270" i="12"/>
  <c r="E7294" i="12"/>
  <c r="E7318" i="12"/>
  <c r="E7342" i="12"/>
  <c r="E7366" i="12"/>
  <c r="E7390" i="12"/>
  <c r="E7414" i="12"/>
  <c r="E7438" i="12"/>
  <c r="E7462" i="12"/>
  <c r="E7486" i="12"/>
  <c r="D6923" i="12"/>
  <c r="E7494" i="12"/>
  <c r="E7518" i="12"/>
  <c r="E7542" i="12"/>
  <c r="E7566" i="12"/>
  <c r="E7590" i="12"/>
  <c r="E7614" i="12"/>
  <c r="D7131" i="12"/>
  <c r="E7502" i="12"/>
  <c r="E7526" i="12"/>
  <c r="E7550" i="12"/>
  <c r="E7574" i="12"/>
  <c r="E7598" i="12"/>
  <c r="D6715" i="12"/>
  <c r="E7510" i="12"/>
  <c r="E7534" i="12"/>
  <c r="E7558" i="12"/>
  <c r="E7582" i="12"/>
  <c r="E7606" i="12"/>
  <c r="D7487" i="12"/>
  <c r="D7479" i="12"/>
  <c r="D7471" i="12"/>
  <c r="D6849" i="12"/>
  <c r="D6841" i="12"/>
  <c r="D6235" i="12"/>
  <c r="D6227" i="12"/>
  <c r="D6219" i="12"/>
  <c r="D5613" i="12"/>
  <c r="D5605" i="12"/>
  <c r="D5597" i="12"/>
  <c r="D4991" i="12"/>
  <c r="D4983" i="12"/>
  <c r="D4975" i="12"/>
  <c r="D4369" i="12"/>
  <c r="D4361" i="12"/>
  <c r="D4353" i="12"/>
  <c r="D4345" i="12"/>
  <c r="D3739" i="12"/>
  <c r="D3731" i="12"/>
  <c r="D3723" i="12"/>
  <c r="D3117" i="12"/>
  <c r="D3109" i="12"/>
  <c r="D3101" i="12"/>
  <c r="D2495" i="12"/>
  <c r="D2487" i="12"/>
  <c r="D2479" i="12"/>
  <c r="D2062" i="12"/>
  <c r="D1820" i="12"/>
  <c r="D1556" i="12"/>
  <c r="D1364" i="12"/>
  <c r="D1082" i="12"/>
  <c r="D890" i="12"/>
  <c r="D698" i="12"/>
  <c r="D506" i="12"/>
  <c r="D314" i="12"/>
  <c r="D7775" i="12"/>
  <c r="D7767" i="12"/>
  <c r="D7759" i="12"/>
  <c r="D7751" i="12"/>
  <c r="D7743" i="12"/>
  <c r="D7735" i="12"/>
  <c r="D7727" i="12"/>
  <c r="D7719" i="12"/>
  <c r="D7711" i="12"/>
  <c r="D7703" i="12"/>
  <c r="D7695" i="12"/>
  <c r="D7687" i="12"/>
  <c r="D7679" i="12"/>
  <c r="D7671" i="12"/>
  <c r="D7663" i="12"/>
  <c r="D7655" i="12"/>
  <c r="D7647" i="12"/>
  <c r="D7639" i="12"/>
  <c r="D7631" i="12"/>
  <c r="D7623" i="12"/>
  <c r="D7615" i="12"/>
  <c r="D7607" i="12"/>
  <c r="D7599" i="12"/>
  <c r="D7591" i="12"/>
  <c r="D7583" i="12"/>
  <c r="D7575" i="12"/>
  <c r="D7567" i="12"/>
  <c r="D7559" i="12"/>
  <c r="D7551" i="12"/>
  <c r="D7543" i="12"/>
  <c r="D7535" i="12"/>
  <c r="D7527" i="12"/>
  <c r="D7519" i="12"/>
  <c r="D7511" i="12"/>
  <c r="D7503" i="12"/>
  <c r="D7495" i="12"/>
  <c r="E7775" i="12"/>
  <c r="E7767" i="12"/>
  <c r="E7759" i="12"/>
  <c r="E7751" i="12"/>
  <c r="E7743" i="12"/>
  <c r="E7735" i="12"/>
  <c r="E7727" i="12"/>
  <c r="E7719" i="12"/>
  <c r="E7711" i="12"/>
  <c r="E7703" i="12"/>
  <c r="E7695" i="12"/>
  <c r="E7687" i="12"/>
  <c r="E7679" i="12"/>
  <c r="E7671" i="12"/>
  <c r="E7663" i="12"/>
  <c r="E7655" i="12"/>
  <c r="E7647" i="12"/>
  <c r="E7639" i="12"/>
  <c r="E7631" i="12"/>
  <c r="E7623" i="12"/>
  <c r="E7615" i="12"/>
  <c r="E7587" i="12"/>
  <c r="E7578" i="12"/>
  <c r="E7569" i="12"/>
  <c r="E7560" i="12"/>
  <c r="E7551" i="12"/>
  <c r="E7541" i="12"/>
  <c r="E7452" i="12"/>
  <c r="E7429" i="12"/>
  <c r="E7388" i="12"/>
  <c r="E7365" i="12"/>
  <c r="E7324" i="12"/>
  <c r="E7301" i="12"/>
  <c r="E7213" i="12"/>
  <c r="E7181" i="12"/>
  <c r="E7136" i="12"/>
  <c r="E7072" i="12"/>
  <c r="D256" i="12"/>
  <c r="D1666" i="12"/>
  <c r="D1786" i="12"/>
  <c r="D2213" i="12"/>
  <c r="D2837" i="12"/>
  <c r="D3461" i="12"/>
  <c r="D4085" i="12"/>
  <c r="D4709" i="12"/>
  <c r="D5333" i="12"/>
  <c r="D5957" i="12"/>
  <c r="D273" i="12"/>
  <c r="D1909" i="12"/>
  <c r="D1683" i="12"/>
  <c r="D1803" i="12"/>
  <c r="D2656" i="12"/>
  <c r="D3280" i="12"/>
  <c r="D3904" i="12"/>
  <c r="D4528" i="12"/>
  <c r="D5152" i="12"/>
  <c r="D5776" i="12"/>
  <c r="D6400" i="12"/>
  <c r="D380" i="12"/>
  <c r="D812" i="12"/>
  <c r="D2333" i="12"/>
  <c r="D2957" i="12"/>
  <c r="D3581" i="12"/>
  <c r="D4205" i="12"/>
  <c r="D4829" i="12"/>
  <c r="D5453" i="12"/>
  <c r="D6077" i="12"/>
  <c r="D604" i="12"/>
  <c r="D1198" i="12"/>
  <c r="D1390" i="12"/>
  <c r="D1582" i="12"/>
  <c r="D2530" i="12"/>
  <c r="D3778" i="12"/>
  <c r="D3154" i="12"/>
  <c r="D4402" i="12"/>
  <c r="D5026" i="12"/>
  <c r="D5650" i="12"/>
  <c r="D6274" i="12"/>
  <c r="D243" i="12"/>
  <c r="D1653" i="12"/>
  <c r="D1773" i="12"/>
  <c r="D1893" i="12"/>
  <c r="D3123" i="12"/>
  <c r="D2499" i="12"/>
  <c r="D4371" i="12"/>
  <c r="D3747" i="12"/>
  <c r="D4995" i="12"/>
  <c r="D5619" i="12"/>
  <c r="D6243" i="12"/>
  <c r="D259" i="12"/>
  <c r="D1669" i="12"/>
  <c r="D1789" i="12"/>
  <c r="D2291" i="12"/>
  <c r="D2915" i="12"/>
  <c r="D4163" i="12"/>
  <c r="D3539" i="12"/>
  <c r="D4787" i="12"/>
  <c r="D5411" i="12"/>
  <c r="D6035" i="12"/>
  <c r="D276" i="12"/>
  <c r="D1686" i="12"/>
  <c r="D1806" i="12"/>
  <c r="D1912" i="12"/>
  <c r="D2734" i="12"/>
  <c r="D3358" i="12"/>
  <c r="D3982" i="12"/>
  <c r="D4606" i="12"/>
  <c r="D5230" i="12"/>
  <c r="D5854" i="12"/>
  <c r="D6478" i="12"/>
  <c r="D1224" i="12"/>
  <c r="D630" i="12"/>
  <c r="D1416" i="12"/>
  <c r="D1593" i="12"/>
  <c r="D2583" i="12"/>
  <c r="D3207" i="12"/>
  <c r="D3831" i="12"/>
  <c r="D4455" i="12"/>
  <c r="D5079" i="12"/>
  <c r="D5703" i="12"/>
  <c r="D6327" i="12"/>
  <c r="D365" i="12"/>
  <c r="D797" i="12"/>
  <c r="D1109" i="12"/>
  <c r="D2567" i="12"/>
  <c r="D3191" i="12"/>
  <c r="D3815" i="12"/>
  <c r="D4439" i="12"/>
  <c r="D5063" i="12"/>
  <c r="D5687" i="12"/>
  <c r="D6311" i="12"/>
  <c r="D13" i="12"/>
  <c r="D373" i="12"/>
  <c r="D805" i="12"/>
  <c r="D2151" i="12"/>
  <c r="D2775" i="12"/>
  <c r="D3399" i="12"/>
  <c r="D4023" i="12"/>
  <c r="D4647" i="12"/>
  <c r="D5271" i="12"/>
  <c r="D5895" i="12"/>
  <c r="D21" i="12"/>
  <c r="D381" i="12"/>
  <c r="D813" i="12"/>
  <c r="D2359" i="12"/>
  <c r="D2983" i="12"/>
  <c r="D3607" i="12"/>
  <c r="D4231" i="12"/>
  <c r="D4855" i="12"/>
  <c r="D5479" i="12"/>
  <c r="D6103" i="12"/>
  <c r="D1199" i="12"/>
  <c r="D605" i="12"/>
  <c r="D1391" i="12"/>
  <c r="D1583" i="12"/>
  <c r="D2556" i="12"/>
  <c r="D3180" i="12"/>
  <c r="D3804" i="12"/>
  <c r="D4428" i="12"/>
  <c r="D5052" i="12"/>
  <c r="D5676" i="12"/>
  <c r="D6300" i="12"/>
  <c r="D1207" i="12"/>
  <c r="D613" i="12"/>
  <c r="D2140" i="12"/>
  <c r="D1399" i="12"/>
  <c r="D2764" i="12"/>
  <c r="D3388" i="12"/>
  <c r="D4012" i="12"/>
  <c r="D4636" i="12"/>
  <c r="D5260" i="12"/>
  <c r="D5884" i="12"/>
  <c r="D6508" i="12"/>
  <c r="D1215" i="12"/>
  <c r="D621" i="12"/>
  <c r="D2348" i="12"/>
  <c r="D1407" i="12"/>
  <c r="D2972" i="12"/>
  <c r="D4220" i="12"/>
  <c r="D3596" i="12"/>
  <c r="D4844" i="12"/>
  <c r="D5468" i="12"/>
  <c r="D6092" i="12"/>
  <c r="D244" i="12"/>
  <c r="D1654" i="12"/>
  <c r="D1774" i="12"/>
  <c r="D1894" i="12"/>
  <c r="D2525" i="12"/>
  <c r="D3149" i="12"/>
  <c r="D3773" i="12"/>
  <c r="D4397" i="12"/>
  <c r="D5021" i="12"/>
  <c r="D5645" i="12"/>
  <c r="D6269" i="12"/>
  <c r="D252" i="12"/>
  <c r="D1662" i="12"/>
  <c r="D1782" i="12"/>
  <c r="D1902" i="12"/>
  <c r="D2733" i="12"/>
  <c r="D3357" i="12"/>
  <c r="D3981" i="12"/>
  <c r="D4605" i="12"/>
  <c r="D5229" i="12"/>
  <c r="D5853" i="12"/>
  <c r="D6477" i="12"/>
  <c r="D260" i="12"/>
  <c r="D1670" i="12"/>
  <c r="D1790" i="12"/>
  <c r="D2317" i="12"/>
  <c r="D2941" i="12"/>
  <c r="D3565" i="12"/>
  <c r="D4189" i="12"/>
  <c r="D4813" i="12"/>
  <c r="D5437" i="12"/>
  <c r="D6061" i="12"/>
  <c r="D269" i="12"/>
  <c r="D1905" i="12"/>
  <c r="D1799" i="12"/>
  <c r="D1679" i="12"/>
  <c r="D2552" i="12"/>
  <c r="D3176" i="12"/>
  <c r="D3800" i="12"/>
  <c r="D4424" i="12"/>
  <c r="D5048" i="12"/>
  <c r="D5672" i="12"/>
  <c r="D6296" i="12"/>
  <c r="D277" i="12"/>
  <c r="D1687" i="12"/>
  <c r="D1807" i="12"/>
  <c r="D2136" i="12"/>
  <c r="D2760" i="12"/>
  <c r="D3384" i="12"/>
  <c r="D4008" i="12"/>
  <c r="D4632" i="12"/>
  <c r="D5256" i="12"/>
  <c r="D5880" i="12"/>
  <c r="D6504" i="12"/>
  <c r="D285" i="12"/>
  <c r="D1695" i="12"/>
  <c r="D2344" i="12"/>
  <c r="D1815" i="12"/>
  <c r="D2968" i="12"/>
  <c r="D3592" i="12"/>
  <c r="D4216" i="12"/>
  <c r="D4840" i="12"/>
  <c r="D5464" i="12"/>
  <c r="D6088" i="12"/>
  <c r="D631" i="12"/>
  <c r="D1225" i="12"/>
  <c r="D1417" i="12"/>
  <c r="D1594" i="12"/>
  <c r="D2609" i="12"/>
  <c r="D3233" i="12"/>
  <c r="D3857" i="12"/>
  <c r="D4481" i="12"/>
  <c r="D5105" i="12"/>
  <c r="D5729" i="12"/>
  <c r="D6353" i="12"/>
  <c r="D639" i="12"/>
  <c r="D1233" i="12"/>
  <c r="D1425" i="12"/>
  <c r="D2817" i="12"/>
  <c r="D2193" i="12"/>
  <c r="D3441" i="12"/>
  <c r="D4065" i="12"/>
  <c r="D4689" i="12"/>
  <c r="D5313" i="12"/>
  <c r="D5937" i="12"/>
  <c r="D647" i="12"/>
  <c r="D1241" i="12"/>
  <c r="D1433" i="12"/>
  <c r="D2401" i="12"/>
  <c r="D3025" i="12"/>
  <c r="D3649" i="12"/>
  <c r="D4273" i="12"/>
  <c r="D4897" i="12"/>
  <c r="D5521" i="12"/>
  <c r="D6145" i="12"/>
  <c r="D1247" i="12"/>
  <c r="D653" i="12"/>
  <c r="D1601" i="12"/>
  <c r="D1439" i="12"/>
  <c r="D2558" i="12"/>
  <c r="D3182" i="12"/>
  <c r="D3806" i="12"/>
  <c r="D4430" i="12"/>
  <c r="D5054" i="12"/>
  <c r="D5678" i="12"/>
  <c r="D6302" i="12"/>
  <c r="D1255" i="12"/>
  <c r="D661" i="12"/>
  <c r="D2142" i="12"/>
  <c r="D1447" i="12"/>
  <c r="D2766" i="12"/>
  <c r="D3390" i="12"/>
  <c r="D4014" i="12"/>
  <c r="D4638" i="12"/>
  <c r="D5262" i="12"/>
  <c r="D5886" i="12"/>
  <c r="D6510" i="12"/>
  <c r="D1263" i="12"/>
  <c r="D669" i="12"/>
  <c r="D2350" i="12"/>
  <c r="D1455" i="12"/>
  <c r="D2974" i="12"/>
  <c r="D3598" i="12"/>
  <c r="D4222" i="12"/>
  <c r="D4846" i="12"/>
  <c r="D5470" i="12"/>
  <c r="D6094" i="12"/>
  <c r="D29" i="12"/>
  <c r="D389" i="12"/>
  <c r="D821" i="12"/>
  <c r="D1118" i="12"/>
  <c r="D2568" i="12"/>
  <c r="D3192" i="12"/>
  <c r="D3816" i="12"/>
  <c r="D4440" i="12"/>
  <c r="D5064" i="12"/>
  <c r="D5688" i="12"/>
  <c r="D6312" i="12"/>
  <c r="D37" i="12"/>
  <c r="D397" i="12"/>
  <c r="D829" i="12"/>
  <c r="D2152" i="12"/>
  <c r="D2776" i="12"/>
  <c r="D3400" i="12"/>
  <c r="D4024" i="12"/>
  <c r="D4648" i="12"/>
  <c r="D5272" i="12"/>
  <c r="D5896" i="12"/>
  <c r="D6520" i="12"/>
  <c r="D45" i="12"/>
  <c r="D405" i="12"/>
  <c r="D837" i="12"/>
  <c r="D2360" i="12"/>
  <c r="D2984" i="12"/>
  <c r="D3608" i="12"/>
  <c r="D4232" i="12"/>
  <c r="D4856" i="12"/>
  <c r="D5480" i="12"/>
  <c r="D6104" i="12"/>
  <c r="D53" i="12"/>
  <c r="D413" i="12"/>
  <c r="D1127" i="12"/>
  <c r="D845" i="12"/>
  <c r="D2569" i="12"/>
  <c r="D3193" i="12"/>
  <c r="D3817" i="12"/>
  <c r="D5065" i="12"/>
  <c r="D4441" i="12"/>
  <c r="D5689" i="12"/>
  <c r="D6313" i="12"/>
  <c r="D61" i="12"/>
  <c r="D421" i="12"/>
  <c r="D853" i="12"/>
  <c r="D2153" i="12"/>
  <c r="D2777" i="12"/>
  <c r="D3401" i="12"/>
  <c r="D4025" i="12"/>
  <c r="D4649" i="12"/>
  <c r="D5273" i="12"/>
  <c r="D5897" i="12"/>
  <c r="D69" i="12"/>
  <c r="D429" i="12"/>
  <c r="D861" i="12"/>
  <c r="D2361" i="12"/>
  <c r="D2985" i="12"/>
  <c r="D3609" i="12"/>
  <c r="D4233" i="12"/>
  <c r="D4857" i="12"/>
  <c r="D5481" i="12"/>
  <c r="D6105" i="12"/>
  <c r="D439" i="12"/>
  <c r="D871" i="12"/>
  <c r="D1138" i="12"/>
  <c r="D2622" i="12"/>
  <c r="D3246" i="12"/>
  <c r="D3870" i="12"/>
  <c r="D4494" i="12"/>
  <c r="D5118" i="12"/>
  <c r="D5742" i="12"/>
  <c r="D6366" i="12"/>
  <c r="D447" i="12"/>
  <c r="D879" i="12"/>
  <c r="D2206" i="12"/>
  <c r="D2830" i="12"/>
  <c r="D3454" i="12"/>
  <c r="D4078" i="12"/>
  <c r="D4702" i="12"/>
  <c r="D5326" i="12"/>
  <c r="D5950" i="12"/>
  <c r="D455" i="12"/>
  <c r="D887" i="12"/>
  <c r="D2414" i="12"/>
  <c r="D3038" i="12"/>
  <c r="D3662" i="12"/>
  <c r="D4286" i="12"/>
  <c r="D4910" i="12"/>
  <c r="D5534" i="12"/>
  <c r="D6158" i="12"/>
  <c r="D293" i="12"/>
  <c r="D1915" i="12"/>
  <c r="D1703" i="12"/>
  <c r="D1823" i="12"/>
  <c r="D2553" i="12"/>
  <c r="D3177" i="12"/>
  <c r="D3801" i="12"/>
  <c r="D4425" i="12"/>
  <c r="D5049" i="12"/>
  <c r="D5673" i="12"/>
  <c r="D6297" i="12"/>
  <c r="D301" i="12"/>
  <c r="D1831" i="12"/>
  <c r="D1711" i="12"/>
  <c r="D2137" i="12"/>
  <c r="D2761" i="12"/>
  <c r="D3385" i="12"/>
  <c r="D4009" i="12"/>
  <c r="D4633" i="12"/>
  <c r="D5257" i="12"/>
  <c r="D5881" i="12"/>
  <c r="D309" i="12"/>
  <c r="D1839" i="12"/>
  <c r="D1719" i="12"/>
  <c r="D2345" i="12"/>
  <c r="D2969" i="12"/>
  <c r="D3593" i="12"/>
  <c r="D4217" i="12"/>
  <c r="D4841" i="12"/>
  <c r="D5465" i="12"/>
  <c r="D6089" i="12"/>
  <c r="D101" i="12"/>
  <c r="D461" i="12"/>
  <c r="D1145" i="12"/>
  <c r="D893" i="12"/>
  <c r="D2571" i="12"/>
  <c r="D3195" i="12"/>
  <c r="D3819" i="12"/>
  <c r="D4443" i="12"/>
  <c r="D5067" i="12"/>
  <c r="D5691" i="12"/>
  <c r="D6315" i="12"/>
  <c r="D109" i="12"/>
  <c r="D469" i="12"/>
  <c r="D901" i="12"/>
  <c r="D2155" i="12"/>
  <c r="D2779" i="12"/>
  <c r="D3403" i="12"/>
  <c r="D4027" i="12"/>
  <c r="D4651" i="12"/>
  <c r="D5275" i="12"/>
  <c r="D5899" i="12"/>
  <c r="D6523" i="12"/>
  <c r="D117" i="12"/>
  <c r="D477" i="12"/>
  <c r="D909" i="12"/>
  <c r="D2363" i="12"/>
  <c r="D2987" i="12"/>
  <c r="D3611" i="12"/>
  <c r="D4235" i="12"/>
  <c r="D4859" i="12"/>
  <c r="D5483" i="12"/>
  <c r="D6107" i="12"/>
  <c r="D125" i="12"/>
  <c r="D485" i="12"/>
  <c r="D1154" i="12"/>
  <c r="D917" i="12"/>
  <c r="D2572" i="12"/>
  <c r="D3196" i="12"/>
  <c r="D3820" i="12"/>
  <c r="D5068" i="12"/>
  <c r="D4444" i="12"/>
  <c r="D5692" i="12"/>
  <c r="D6316" i="12"/>
  <c r="D133" i="12"/>
  <c r="D493" i="12"/>
  <c r="D925" i="12"/>
  <c r="D2156" i="12"/>
  <c r="D2780" i="12"/>
  <c r="D3404" i="12"/>
  <c r="D4028" i="12"/>
  <c r="D4652" i="12"/>
  <c r="D5276" i="12"/>
  <c r="D5900" i="12"/>
  <c r="D6524" i="12"/>
  <c r="D141" i="12"/>
  <c r="D501" i="12"/>
  <c r="D933" i="12"/>
  <c r="D2364" i="12"/>
  <c r="D2988" i="12"/>
  <c r="D3612" i="12"/>
  <c r="D4236" i="12"/>
  <c r="D4860" i="12"/>
  <c r="D5484" i="12"/>
  <c r="D6108" i="12"/>
  <c r="D511" i="12"/>
  <c r="D943" i="12"/>
  <c r="D1165" i="12"/>
  <c r="D2625" i="12"/>
  <c r="D3249" i="12"/>
  <c r="D3873" i="12"/>
  <c r="D4497" i="12"/>
  <c r="D5121" i="12"/>
  <c r="D5745" i="12"/>
  <c r="D6369" i="12"/>
  <c r="D519" i="12"/>
  <c r="D951" i="12"/>
  <c r="D2209" i="12"/>
  <c r="D2833" i="12"/>
  <c r="D3457" i="12"/>
  <c r="D4081" i="12"/>
  <c r="D4705" i="12"/>
  <c r="D5329" i="12"/>
  <c r="D5953" i="12"/>
  <c r="D527" i="12"/>
  <c r="D959" i="12"/>
  <c r="D2417" i="12"/>
  <c r="D3041" i="12"/>
  <c r="D3665" i="12"/>
  <c r="D4289" i="12"/>
  <c r="D4913" i="12"/>
  <c r="D5537" i="12"/>
  <c r="D6161" i="12"/>
  <c r="D319" i="12"/>
  <c r="D1729" i="12"/>
  <c r="D1849" i="12"/>
  <c r="D1927" i="12"/>
  <c r="D2606" i="12"/>
  <c r="D3230" i="12"/>
  <c r="D3854" i="12"/>
  <c r="D4478" i="12"/>
  <c r="D5102" i="12"/>
  <c r="D5726" i="12"/>
  <c r="D6350" i="12"/>
  <c r="D327" i="12"/>
  <c r="D1737" i="12"/>
  <c r="D1857" i="12"/>
  <c r="D2190" i="12"/>
  <c r="D2814" i="12"/>
  <c r="D3438" i="12"/>
  <c r="D4062" i="12"/>
  <c r="D4686" i="12"/>
  <c r="D5310" i="12"/>
  <c r="D5934" i="12"/>
  <c r="D335" i="12"/>
  <c r="D1745" i="12"/>
  <c r="D1865" i="12"/>
  <c r="D2398" i="12"/>
  <c r="D3022" i="12"/>
  <c r="D3646" i="12"/>
  <c r="D4270" i="12"/>
  <c r="D4894" i="12"/>
  <c r="D5518" i="12"/>
  <c r="D6142" i="12"/>
  <c r="D1273" i="12"/>
  <c r="D679" i="12"/>
  <c r="D1465" i="12"/>
  <c r="D1612" i="12"/>
  <c r="D2611" i="12"/>
  <c r="D3235" i="12"/>
  <c r="D3859" i="12"/>
  <c r="D4483" i="12"/>
  <c r="D5107" i="12"/>
  <c r="D5731" i="12"/>
  <c r="D6355" i="12"/>
  <c r="D687" i="12"/>
  <c r="D1281" i="12"/>
  <c r="D1473" i="12"/>
  <c r="D2195" i="12"/>
  <c r="D2819" i="12"/>
  <c r="D3443" i="12"/>
  <c r="D4067" i="12"/>
  <c r="D4691" i="12"/>
  <c r="D5315" i="12"/>
  <c r="D5939" i="12"/>
  <c r="D695" i="12"/>
  <c r="D1289" i="12"/>
  <c r="D1481" i="12"/>
  <c r="D2403" i="12"/>
  <c r="D3027" i="12"/>
  <c r="D4275" i="12"/>
  <c r="D3651" i="12"/>
  <c r="D4899" i="12"/>
  <c r="D5523" i="12"/>
  <c r="D6147" i="12"/>
  <c r="D1037" i="12"/>
  <c r="D1945" i="12"/>
  <c r="D2089" i="12"/>
  <c r="D2017" i="12"/>
  <c r="D2564" i="12"/>
  <c r="D3188" i="12"/>
  <c r="D3812" i="12"/>
  <c r="D4436" i="12"/>
  <c r="D5060" i="12"/>
  <c r="D5684" i="12"/>
  <c r="D6308" i="12"/>
  <c r="D1045" i="12"/>
  <c r="D2148" i="12"/>
  <c r="D2025" i="12"/>
  <c r="D1953" i="12"/>
  <c r="D2772" i="12"/>
  <c r="D3396" i="12"/>
  <c r="D4020" i="12"/>
  <c r="D4644" i="12"/>
  <c r="D5268" i="12"/>
  <c r="D5892" i="12"/>
  <c r="D6516" i="12"/>
  <c r="D1053" i="12"/>
  <c r="D2356" i="12"/>
  <c r="D1961" i="12"/>
  <c r="D2033" i="12"/>
  <c r="D2980" i="12"/>
  <c r="D4228" i="12"/>
  <c r="D3604" i="12"/>
  <c r="D4852" i="12"/>
  <c r="D5476" i="12"/>
  <c r="D6100" i="12"/>
  <c r="D701" i="12"/>
  <c r="D1619" i="12"/>
  <c r="D1295" i="12"/>
  <c r="D1487" i="12"/>
  <c r="D2560" i="12"/>
  <c r="D3184" i="12"/>
  <c r="D3808" i="12"/>
  <c r="D4432" i="12"/>
  <c r="D5056" i="12"/>
  <c r="D5680" i="12"/>
  <c r="D6304" i="12"/>
  <c r="D709" i="12"/>
  <c r="D1303" i="12"/>
  <c r="D1495" i="12"/>
  <c r="D2144" i="12"/>
  <c r="D2768" i="12"/>
  <c r="D3392" i="12"/>
  <c r="D4016" i="12"/>
  <c r="D4640" i="12"/>
  <c r="D5264" i="12"/>
  <c r="D5888" i="12"/>
  <c r="D6512" i="12"/>
  <c r="D717" i="12"/>
  <c r="D1311" i="12"/>
  <c r="D1503" i="12"/>
  <c r="D2352" i="12"/>
  <c r="D2976" i="12"/>
  <c r="D3600" i="12"/>
  <c r="D4224" i="12"/>
  <c r="D4848" i="12"/>
  <c r="D5472" i="12"/>
  <c r="D6096" i="12"/>
  <c r="D727" i="12"/>
  <c r="D1630" i="12"/>
  <c r="D1321" i="12"/>
  <c r="D1513" i="12"/>
  <c r="D2613" i="12"/>
  <c r="D3237" i="12"/>
  <c r="D3861" i="12"/>
  <c r="D4485" i="12"/>
  <c r="D5109" i="12"/>
  <c r="D5733" i="12"/>
  <c r="D6357" i="12"/>
  <c r="D735" i="12"/>
  <c r="D1329" i="12"/>
  <c r="D1521" i="12"/>
  <c r="D2197" i="12"/>
  <c r="D2821" i="12"/>
  <c r="D3445" i="12"/>
  <c r="D4069" i="12"/>
  <c r="D4693" i="12"/>
  <c r="D5317" i="12"/>
  <c r="D5941" i="12"/>
  <c r="D743" i="12"/>
  <c r="D1337" i="12"/>
  <c r="D1529" i="12"/>
  <c r="D2405" i="12"/>
  <c r="D3029" i="12"/>
  <c r="D3653" i="12"/>
  <c r="D4277" i="12"/>
  <c r="D4901" i="12"/>
  <c r="D5525" i="12"/>
  <c r="D6149" i="12"/>
  <c r="D751" i="12"/>
  <c r="D1345" i="12"/>
  <c r="D1537" i="12"/>
  <c r="D1639" i="12"/>
  <c r="D2614" i="12"/>
  <c r="D3238" i="12"/>
  <c r="D3862" i="12"/>
  <c r="D4486" i="12"/>
  <c r="D5110" i="12"/>
  <c r="D5734" i="12"/>
  <c r="D6358" i="12"/>
  <c r="D759" i="12"/>
  <c r="D1353" i="12"/>
  <c r="D1545" i="12"/>
  <c r="D2198" i="12"/>
  <c r="D2822" i="12"/>
  <c r="D3446" i="12"/>
  <c r="D4070" i="12"/>
  <c r="D4694" i="12"/>
  <c r="D5318" i="12"/>
  <c r="D5942" i="12"/>
  <c r="D767" i="12"/>
  <c r="D1361" i="12"/>
  <c r="D1553" i="12"/>
  <c r="D2406" i="12"/>
  <c r="D3030" i="12"/>
  <c r="D3654" i="12"/>
  <c r="D4278" i="12"/>
  <c r="D4902" i="12"/>
  <c r="D5526" i="12"/>
  <c r="D6150" i="12"/>
  <c r="D1061" i="12"/>
  <c r="D2041" i="12"/>
  <c r="D1969" i="12"/>
  <c r="D2098" i="12"/>
  <c r="D2565" i="12"/>
  <c r="D3189" i="12"/>
  <c r="D3813" i="12"/>
  <c r="D4437" i="12"/>
  <c r="D5061" i="12"/>
  <c r="D5685" i="12"/>
  <c r="D6309" i="12"/>
  <c r="D1069" i="12"/>
  <c r="D2149" i="12"/>
  <c r="D2049" i="12"/>
  <c r="D1977" i="12"/>
  <c r="D2773" i="12"/>
  <c r="D3397" i="12"/>
  <c r="D4021" i="12"/>
  <c r="D4645" i="12"/>
  <c r="D5269" i="12"/>
  <c r="D5893" i="12"/>
  <c r="D6517" i="12"/>
  <c r="D1077" i="12"/>
  <c r="D2357" i="12"/>
  <c r="D2057" i="12"/>
  <c r="D1985" i="12"/>
  <c r="D2981" i="12"/>
  <c r="D3605" i="12"/>
  <c r="D4229" i="12"/>
  <c r="D4853" i="12"/>
  <c r="D5477" i="12"/>
  <c r="D6101" i="12"/>
  <c r="D535" i="12"/>
  <c r="D967" i="12"/>
  <c r="D1174" i="12"/>
  <c r="D2626" i="12"/>
  <c r="D3250" i="12"/>
  <c r="D3874" i="12"/>
  <c r="D4498" i="12"/>
  <c r="D5122" i="12"/>
  <c r="D5746" i="12"/>
  <c r="D6370" i="12"/>
  <c r="D543" i="12"/>
  <c r="D975" i="12"/>
  <c r="D2210" i="12"/>
  <c r="D2834" i="12"/>
  <c r="D3458" i="12"/>
  <c r="D4082" i="12"/>
  <c r="D4706" i="12"/>
  <c r="D5330" i="12"/>
  <c r="D5954" i="12"/>
  <c r="D551" i="12"/>
  <c r="D983" i="12"/>
  <c r="D2418" i="12"/>
  <c r="D3042" i="12"/>
  <c r="D3666" i="12"/>
  <c r="D4290" i="12"/>
  <c r="D4914" i="12"/>
  <c r="D5538" i="12"/>
  <c r="D6162" i="12"/>
  <c r="D197" i="12"/>
  <c r="D989" i="12"/>
  <c r="D1181" i="12"/>
  <c r="D557" i="12"/>
  <c r="D2575" i="12"/>
  <c r="D3199" i="12"/>
  <c r="D3823" i="12"/>
  <c r="D5071" i="12"/>
  <c r="D4447" i="12"/>
  <c r="D5695" i="12"/>
  <c r="D6319" i="12"/>
  <c r="D205" i="12"/>
  <c r="D565" i="12"/>
  <c r="D997" i="12"/>
  <c r="D2159" i="12"/>
  <c r="D2783" i="12"/>
  <c r="D3407" i="12"/>
  <c r="D4031" i="12"/>
  <c r="D4655" i="12"/>
  <c r="D5279" i="12"/>
  <c r="D5903" i="12"/>
  <c r="D213" i="12"/>
  <c r="D573" i="12"/>
  <c r="D1005" i="12"/>
  <c r="D2367" i="12"/>
  <c r="D2991" i="12"/>
  <c r="D3615" i="12"/>
  <c r="D4239" i="12"/>
  <c r="D4863" i="12"/>
  <c r="D5487" i="12"/>
  <c r="D6111" i="12"/>
  <c r="D1085" i="12"/>
  <c r="D2065" i="12"/>
  <c r="D1993" i="12"/>
  <c r="D2107" i="12"/>
  <c r="D2566" i="12"/>
  <c r="D3190" i="12"/>
  <c r="D3814" i="12"/>
  <c r="D4438" i="12"/>
  <c r="D5062" i="12"/>
  <c r="D5686" i="12"/>
  <c r="D6310" i="12"/>
  <c r="D1093" i="12"/>
  <c r="D2073" i="12"/>
  <c r="D2001" i="12"/>
  <c r="D2150" i="12"/>
  <c r="D2774" i="12"/>
  <c r="D3398" i="12"/>
  <c r="D4022" i="12"/>
  <c r="D4646" i="12"/>
  <c r="D5270" i="12"/>
  <c r="D5894" i="12"/>
  <c r="D6518" i="12"/>
  <c r="D1101" i="12"/>
  <c r="D2009" i="12"/>
  <c r="D2358" i="12"/>
  <c r="D2081" i="12"/>
  <c r="D2982" i="12"/>
  <c r="D3606" i="12"/>
  <c r="D4230" i="12"/>
  <c r="D4854" i="12"/>
  <c r="D5478" i="12"/>
  <c r="D6102" i="12"/>
  <c r="D223" i="12"/>
  <c r="D583" i="12"/>
  <c r="D1015" i="12"/>
  <c r="D1192" i="12"/>
  <c r="D2628" i="12"/>
  <c r="D3252" i="12"/>
  <c r="D3876" i="12"/>
  <c r="D4500" i="12"/>
  <c r="D5124" i="12"/>
  <c r="D5748" i="12"/>
  <c r="D6372" i="12"/>
  <c r="D231" i="12"/>
  <c r="D591" i="12"/>
  <c r="D1023" i="12"/>
  <c r="D2212" i="12"/>
  <c r="D2836" i="12"/>
  <c r="D3460" i="12"/>
  <c r="D4084" i="12"/>
  <c r="D4708" i="12"/>
  <c r="D5332" i="12"/>
  <c r="D5956" i="12"/>
  <c r="D239" i="12"/>
  <c r="D599" i="12"/>
  <c r="D1031" i="12"/>
  <c r="D2420" i="12"/>
  <c r="D3044" i="12"/>
  <c r="D4292" i="12"/>
  <c r="D3668" i="12"/>
  <c r="D4916" i="12"/>
  <c r="D5540" i="12"/>
  <c r="D6164" i="12"/>
  <c r="D775" i="12"/>
  <c r="D1648" i="12"/>
  <c r="D1369" i="12"/>
  <c r="D1561" i="12"/>
  <c r="D2615" i="12"/>
  <c r="D3239" i="12"/>
  <c r="D3863" i="12"/>
  <c r="D4487" i="12"/>
  <c r="D5111" i="12"/>
  <c r="D5735" i="12"/>
  <c r="D6359" i="12"/>
  <c r="D783" i="12"/>
  <c r="D1377" i="12"/>
  <c r="D1569" i="12"/>
  <c r="D2199" i="12"/>
  <c r="D2823" i="12"/>
  <c r="D3447" i="12"/>
  <c r="D4071" i="12"/>
  <c r="D4695" i="12"/>
  <c r="D5319" i="12"/>
  <c r="D5943" i="12"/>
  <c r="D791" i="12"/>
  <c r="D1385" i="12"/>
  <c r="D1577" i="12"/>
  <c r="D2407" i="12"/>
  <c r="D3031" i="12"/>
  <c r="D3655" i="12"/>
  <c r="D4279" i="12"/>
  <c r="D4903" i="12"/>
  <c r="D5527" i="12"/>
  <c r="D6151" i="12"/>
  <c r="D343" i="12"/>
  <c r="D1753" i="12"/>
  <c r="D1873" i="12"/>
  <c r="D1937" i="12"/>
  <c r="D2607" i="12"/>
  <c r="D3231" i="12"/>
  <c r="D3855" i="12"/>
  <c r="D4479" i="12"/>
  <c r="D5103" i="12"/>
  <c r="D5727" i="12"/>
  <c r="D6351" i="12"/>
  <c r="D351" i="12"/>
  <c r="D1761" i="12"/>
  <c r="D1881" i="12"/>
  <c r="D2191" i="12"/>
  <c r="D2815" i="12"/>
  <c r="D3439" i="12"/>
  <c r="D4063" i="12"/>
  <c r="D4687" i="12"/>
  <c r="D5311" i="12"/>
  <c r="D5935" i="12"/>
  <c r="D359" i="12"/>
  <c r="D1769" i="12"/>
  <c r="D1889" i="12"/>
  <c r="D2399" i="12"/>
  <c r="D3023" i="12"/>
  <c r="D3647" i="12"/>
  <c r="D4271" i="12"/>
  <c r="D4895" i="12"/>
  <c r="D5519" i="12"/>
  <c r="D6143" i="12"/>
  <c r="D7462" i="12"/>
  <c r="D7454" i="12"/>
  <c r="D7446" i="12"/>
  <c r="D7438" i="12"/>
  <c r="D7430" i="12"/>
  <c r="D7422" i="12"/>
  <c r="D7414" i="12"/>
  <c r="D7406" i="12"/>
  <c r="D7398" i="12"/>
  <c r="D7390" i="12"/>
  <c r="D7382" i="12"/>
  <c r="D7374" i="12"/>
  <c r="D7366" i="12"/>
  <c r="D7358" i="12"/>
  <c r="D7350" i="12"/>
  <c r="D7342" i="12"/>
  <c r="D7334" i="12"/>
  <c r="D7326" i="12"/>
  <c r="D7318" i="12"/>
  <c r="D7310" i="12"/>
  <c r="D7302" i="12"/>
  <c r="D7294" i="12"/>
  <c r="D7286" i="12"/>
  <c r="D7278" i="12"/>
  <c r="D7270" i="12"/>
  <c r="D7262" i="12"/>
  <c r="D7254" i="12"/>
  <c r="D7246" i="12"/>
  <c r="D7238" i="12"/>
  <c r="D7230" i="12"/>
  <c r="D7222" i="12"/>
  <c r="D7214" i="12"/>
  <c r="D7206" i="12"/>
  <c r="D7198" i="12"/>
  <c r="D7190" i="12"/>
  <c r="D7182" i="12"/>
  <c r="D7174" i="12"/>
  <c r="D7142" i="12"/>
  <c r="D7134" i="12"/>
  <c r="D7102" i="12"/>
  <c r="D6990" i="12"/>
  <c r="D6982" i="12"/>
  <c r="D6974" i="12"/>
  <c r="D6934" i="12"/>
  <c r="D6926" i="12"/>
  <c r="D6782" i="12"/>
  <c r="D6774" i="12"/>
  <c r="D6766" i="12"/>
  <c r="D6726" i="12"/>
  <c r="D6718" i="12"/>
  <c r="D6574" i="12"/>
  <c r="D6566" i="12"/>
  <c r="D6558" i="12"/>
  <c r="D6537" i="12"/>
  <c r="D6521" i="12"/>
  <c r="D800" i="12"/>
  <c r="D1112" i="12"/>
  <c r="D368" i="12"/>
  <c r="D2645" i="12"/>
  <c r="D3269" i="12"/>
  <c r="D3893" i="12"/>
  <c r="D4517" i="12"/>
  <c r="D5141" i="12"/>
  <c r="D5765" i="12"/>
  <c r="D6389" i="12"/>
  <c r="D385" i="12"/>
  <c r="D817" i="12"/>
  <c r="D2463" i="12"/>
  <c r="D3087" i="12"/>
  <c r="D3711" i="12"/>
  <c r="D4335" i="12"/>
  <c r="D4959" i="12"/>
  <c r="D5583" i="12"/>
  <c r="D6207" i="12"/>
  <c r="D617" i="12"/>
  <c r="D1211" i="12"/>
  <c r="D1403" i="12"/>
  <c r="D2244" i="12"/>
  <c r="D2868" i="12"/>
  <c r="D3492" i="12"/>
  <c r="D4116" i="12"/>
  <c r="D4740" i="12"/>
  <c r="D5364" i="12"/>
  <c r="D5988" i="12"/>
  <c r="D364" i="12"/>
  <c r="D796" i="12"/>
  <c r="D1108" i="12"/>
  <c r="D2541" i="12"/>
  <c r="D3165" i="12"/>
  <c r="D3789" i="12"/>
  <c r="D4413" i="12"/>
  <c r="D5037" i="12"/>
  <c r="D5661" i="12"/>
  <c r="D6285" i="12"/>
  <c r="D620" i="12"/>
  <c r="D1214" i="12"/>
  <c r="D1406" i="12"/>
  <c r="D2322" i="12"/>
  <c r="D2946" i="12"/>
  <c r="D3570" i="12"/>
  <c r="D4194" i="12"/>
  <c r="D4818" i="12"/>
  <c r="D5442" i="12"/>
  <c r="D6066" i="12"/>
  <c r="D268" i="12"/>
  <c r="D1678" i="12"/>
  <c r="D1798" i="12"/>
  <c r="D1904" i="12"/>
  <c r="D2526" i="12"/>
  <c r="D3774" i="12"/>
  <c r="D3150" i="12"/>
  <c r="D4398" i="12"/>
  <c r="D5022" i="12"/>
  <c r="D5646" i="12"/>
  <c r="D6270" i="12"/>
  <c r="D374" i="12"/>
  <c r="D806" i="12"/>
  <c r="D2177" i="12"/>
  <c r="D2801" i="12"/>
  <c r="D3425" i="12"/>
  <c r="D4049" i="12"/>
  <c r="D4673" i="12"/>
  <c r="D5297" i="12"/>
  <c r="D5921" i="12"/>
  <c r="D22" i="12"/>
  <c r="D382" i="12"/>
  <c r="D814" i="12"/>
  <c r="D3009" i="12"/>
  <c r="D2385" i="12"/>
  <c r="D3633" i="12"/>
  <c r="D4257" i="12"/>
  <c r="D4881" i="12"/>
  <c r="D5505" i="12"/>
  <c r="D6129" i="12"/>
  <c r="D1200" i="12"/>
  <c r="D606" i="12"/>
  <c r="D1392" i="12"/>
  <c r="D1584" i="12"/>
  <c r="D2582" i="12"/>
  <c r="D3206" i="12"/>
  <c r="D3830" i="12"/>
  <c r="D4454" i="12"/>
  <c r="D5078" i="12"/>
  <c r="D5702" i="12"/>
  <c r="D6326" i="12"/>
  <c r="D1208" i="12"/>
  <c r="D614" i="12"/>
  <c r="D1400" i="12"/>
  <c r="D2166" i="12"/>
  <c r="D2790" i="12"/>
  <c r="D3414" i="12"/>
  <c r="D4038" i="12"/>
  <c r="D4662" i="12"/>
  <c r="D5286" i="12"/>
  <c r="D5910" i="12"/>
  <c r="D6534" i="12"/>
  <c r="D1216" i="12"/>
  <c r="D622" i="12"/>
  <c r="D1408" i="12"/>
  <c r="D2374" i="12"/>
  <c r="D2998" i="12"/>
  <c r="D3622" i="12"/>
  <c r="D4246" i="12"/>
  <c r="D4870" i="12"/>
  <c r="D5494" i="12"/>
  <c r="D6118" i="12"/>
  <c r="D245" i="12"/>
  <c r="D1655" i="12"/>
  <c r="D1895" i="12"/>
  <c r="D1775" i="12"/>
  <c r="D2551" i="12"/>
  <c r="D3175" i="12"/>
  <c r="D3799" i="12"/>
  <c r="D4423" i="12"/>
  <c r="D5047" i="12"/>
  <c r="D5671" i="12"/>
  <c r="D6295" i="12"/>
  <c r="D253" i="12"/>
  <c r="D1783" i="12"/>
  <c r="D2135" i="12"/>
  <c r="D1663" i="12"/>
  <c r="D2759" i="12"/>
  <c r="D3383" i="12"/>
  <c r="D4007" i="12"/>
  <c r="D4631" i="12"/>
  <c r="D5255" i="12"/>
  <c r="D5879" i="12"/>
  <c r="D261" i="12"/>
  <c r="D1791" i="12"/>
  <c r="D2343" i="12"/>
  <c r="D1671" i="12"/>
  <c r="D2967" i="12"/>
  <c r="D3591" i="12"/>
  <c r="D4215" i="12"/>
  <c r="D4839" i="12"/>
  <c r="D5463" i="12"/>
  <c r="D6087" i="12"/>
  <c r="D270" i="12"/>
  <c r="D1680" i="12"/>
  <c r="D1800" i="12"/>
  <c r="D1906" i="12"/>
  <c r="D2578" i="12"/>
  <c r="D3202" i="12"/>
  <c r="D3826" i="12"/>
  <c r="D4450" i="12"/>
  <c r="D5074" i="12"/>
  <c r="D5698" i="12"/>
  <c r="D6322" i="12"/>
  <c r="D278" i="12"/>
  <c r="D1688" i="12"/>
  <c r="D1808" i="12"/>
  <c r="D2162" i="12"/>
  <c r="D2786" i="12"/>
  <c r="D3410" i="12"/>
  <c r="D4034" i="12"/>
  <c r="D4658" i="12"/>
  <c r="D5282" i="12"/>
  <c r="D5906" i="12"/>
  <c r="D6530" i="12"/>
  <c r="D286" i="12"/>
  <c r="D1696" i="12"/>
  <c r="D1816" i="12"/>
  <c r="D2370" i="12"/>
  <c r="D2994" i="12"/>
  <c r="D3618" i="12"/>
  <c r="D4242" i="12"/>
  <c r="D4866" i="12"/>
  <c r="D5490" i="12"/>
  <c r="D6114" i="12"/>
  <c r="D1226" i="12"/>
  <c r="D632" i="12"/>
  <c r="D1418" i="12"/>
  <c r="D1595" i="12"/>
  <c r="D2635" i="12"/>
  <c r="D3259" i="12"/>
  <c r="D3883" i="12"/>
  <c r="D4507" i="12"/>
  <c r="D5131" i="12"/>
  <c r="D5755" i="12"/>
  <c r="D6379" i="12"/>
  <c r="D640" i="12"/>
  <c r="D1234" i="12"/>
  <c r="D1426" i="12"/>
  <c r="D2219" i="12"/>
  <c r="D2843" i="12"/>
  <c r="D4091" i="12"/>
  <c r="D3467" i="12"/>
  <c r="D4715" i="12"/>
  <c r="D5339" i="12"/>
  <c r="D5963" i="12"/>
  <c r="D1242" i="12"/>
  <c r="D648" i="12"/>
  <c r="D1434" i="12"/>
  <c r="D2427" i="12"/>
  <c r="D3051" i="12"/>
  <c r="D3675" i="12"/>
  <c r="D4299" i="12"/>
  <c r="D4923" i="12"/>
  <c r="D5547" i="12"/>
  <c r="D6171" i="12"/>
  <c r="D654" i="12"/>
  <c r="D1248" i="12"/>
  <c r="D1440" i="12"/>
  <c r="D1602" i="12"/>
  <c r="D2584" i="12"/>
  <c r="D3208" i="12"/>
  <c r="D3832" i="12"/>
  <c r="D4456" i="12"/>
  <c r="D5080" i="12"/>
  <c r="D5704" i="12"/>
  <c r="D6328" i="12"/>
  <c r="D1256" i="12"/>
  <c r="D662" i="12"/>
  <c r="D1448" i="12"/>
  <c r="D2168" i="12"/>
  <c r="D2792" i="12"/>
  <c r="D3416" i="12"/>
  <c r="D4040" i="12"/>
  <c r="D4664" i="12"/>
  <c r="D5288" i="12"/>
  <c r="D5912" i="12"/>
  <c r="D670" i="12"/>
  <c r="D1456" i="12"/>
  <c r="D1264" i="12"/>
  <c r="D2376" i="12"/>
  <c r="D3000" i="12"/>
  <c r="D3624" i="12"/>
  <c r="D4248" i="12"/>
  <c r="D4872" i="12"/>
  <c r="D5496" i="12"/>
  <c r="D6120" i="12"/>
  <c r="D30" i="12"/>
  <c r="D390" i="12"/>
  <c r="D1119" i="12"/>
  <c r="D822" i="12"/>
  <c r="D2594" i="12"/>
  <c r="D3218" i="12"/>
  <c r="D3842" i="12"/>
  <c r="D5090" i="12"/>
  <c r="D4466" i="12"/>
  <c r="D5714" i="12"/>
  <c r="D6338" i="12"/>
  <c r="D38" i="12"/>
  <c r="D398" i="12"/>
  <c r="D830" i="12"/>
  <c r="D2178" i="12"/>
  <c r="D2802" i="12"/>
  <c r="D3426" i="12"/>
  <c r="D4050" i="12"/>
  <c r="D4674" i="12"/>
  <c r="D5298" i="12"/>
  <c r="D5922" i="12"/>
  <c r="D46" i="12"/>
  <c r="D406" i="12"/>
  <c r="D838" i="12"/>
  <c r="D2386" i="12"/>
  <c r="D3010" i="12"/>
  <c r="D3634" i="12"/>
  <c r="D4258" i="12"/>
  <c r="D4882" i="12"/>
  <c r="D5506" i="12"/>
  <c r="D6130" i="12"/>
  <c r="D54" i="12"/>
  <c r="D414" i="12"/>
  <c r="D1128" i="12"/>
  <c r="D846" i="12"/>
  <c r="D2595" i="12"/>
  <c r="D3219" i="12"/>
  <c r="D4467" i="12"/>
  <c r="D3843" i="12"/>
  <c r="D5091" i="12"/>
  <c r="D5715" i="12"/>
  <c r="D6339" i="12"/>
  <c r="D62" i="12"/>
  <c r="D422" i="12"/>
  <c r="D854" i="12"/>
  <c r="D2179" i="12"/>
  <c r="D2803" i="12"/>
  <c r="D3427" i="12"/>
  <c r="D4051" i="12"/>
  <c r="D4675" i="12"/>
  <c r="D5299" i="12"/>
  <c r="D5923" i="12"/>
  <c r="D6547" i="12"/>
  <c r="D70" i="12"/>
  <c r="D430" i="12"/>
  <c r="D862" i="12"/>
  <c r="D2387" i="12"/>
  <c r="D3011" i="12"/>
  <c r="D4259" i="12"/>
  <c r="D3635" i="12"/>
  <c r="D4883" i="12"/>
  <c r="D5507" i="12"/>
  <c r="D6131" i="12"/>
  <c r="D872" i="12"/>
  <c r="D1139" i="12"/>
  <c r="D440" i="12"/>
  <c r="D2648" i="12"/>
  <c r="D3272" i="12"/>
  <c r="D3896" i="12"/>
  <c r="D4520" i="12"/>
  <c r="D5144" i="12"/>
  <c r="D5768" i="12"/>
  <c r="D6392" i="12"/>
  <c r="D448" i="12"/>
  <c r="D880" i="12"/>
  <c r="D2232" i="12"/>
  <c r="D2856" i="12"/>
  <c r="D3480" i="12"/>
  <c r="D4104" i="12"/>
  <c r="D4728" i="12"/>
  <c r="D5352" i="12"/>
  <c r="D5976" i="12"/>
  <c r="D456" i="12"/>
  <c r="D888" i="12"/>
  <c r="D2440" i="12"/>
  <c r="D3064" i="12"/>
  <c r="D3688" i="12"/>
  <c r="D4312" i="12"/>
  <c r="D4936" i="12"/>
  <c r="D5560" i="12"/>
  <c r="D6184" i="12"/>
  <c r="D294" i="12"/>
  <c r="D1704" i="12"/>
  <c r="D1824" i="12"/>
  <c r="D1916" i="12"/>
  <c r="D2579" i="12"/>
  <c r="D3203" i="12"/>
  <c r="D4451" i="12"/>
  <c r="D3827" i="12"/>
  <c r="D5075" i="12"/>
  <c r="D5699" i="12"/>
  <c r="D6323" i="12"/>
  <c r="D302" i="12"/>
  <c r="D1712" i="12"/>
  <c r="D1832" i="12"/>
  <c r="D2163" i="12"/>
  <c r="D2787" i="12"/>
  <c r="D3411" i="12"/>
  <c r="D4035" i="12"/>
  <c r="D4659" i="12"/>
  <c r="D5283" i="12"/>
  <c r="D5907" i="12"/>
  <c r="D6531" i="12"/>
  <c r="D310" i="12"/>
  <c r="D1720" i="12"/>
  <c r="D1840" i="12"/>
  <c r="D2371" i="12"/>
  <c r="D2995" i="12"/>
  <c r="D4243" i="12"/>
  <c r="D3619" i="12"/>
  <c r="D4867" i="12"/>
  <c r="D5491" i="12"/>
  <c r="D6115" i="12"/>
  <c r="D102" i="12"/>
  <c r="D462" i="12"/>
  <c r="D1146" i="12"/>
  <c r="D894" i="12"/>
  <c r="D2597" i="12"/>
  <c r="D3221" i="12"/>
  <c r="D3845" i="12"/>
  <c r="D5093" i="12"/>
  <c r="D4469" i="12"/>
  <c r="D5717" i="12"/>
  <c r="D6341" i="12"/>
  <c r="D110" i="12"/>
  <c r="D470" i="12"/>
  <c r="D902" i="12"/>
  <c r="D2181" i="12"/>
  <c r="D2805" i="12"/>
  <c r="D3429" i="12"/>
  <c r="D4053" i="12"/>
  <c r="D4677" i="12"/>
  <c r="D5301" i="12"/>
  <c r="D5925" i="12"/>
  <c r="D118" i="12"/>
  <c r="D478" i="12"/>
  <c r="D910" i="12"/>
  <c r="D2389" i="12"/>
  <c r="D3013" i="12"/>
  <c r="D3637" i="12"/>
  <c r="D4261" i="12"/>
  <c r="D4885" i="12"/>
  <c r="D5509" i="12"/>
  <c r="D6133" i="12"/>
  <c r="D126" i="12"/>
  <c r="D486" i="12"/>
  <c r="D1155" i="12"/>
  <c r="D918" i="12"/>
  <c r="D2598" i="12"/>
  <c r="D3222" i="12"/>
  <c r="D3846" i="12"/>
  <c r="D4470" i="12"/>
  <c r="D5094" i="12"/>
  <c r="D5718" i="12"/>
  <c r="D6342" i="12"/>
  <c r="D134" i="12"/>
  <c r="D494" i="12"/>
  <c r="D926" i="12"/>
  <c r="D2182" i="12"/>
  <c r="D2806" i="12"/>
  <c r="D3430" i="12"/>
  <c r="D4054" i="12"/>
  <c r="D4678" i="12"/>
  <c r="D5302" i="12"/>
  <c r="D5926" i="12"/>
  <c r="D142" i="12"/>
  <c r="D502" i="12"/>
  <c r="D934" i="12"/>
  <c r="D2390" i="12"/>
  <c r="D3014" i="12"/>
  <c r="D3638" i="12"/>
  <c r="D4262" i="12"/>
  <c r="D4886" i="12"/>
  <c r="D5510" i="12"/>
  <c r="D6134" i="12"/>
  <c r="D944" i="12"/>
  <c r="D512" i="12"/>
  <c r="D1166" i="12"/>
  <c r="D2651" i="12"/>
  <c r="D3275" i="12"/>
  <c r="D3899" i="12"/>
  <c r="D4523" i="12"/>
  <c r="D5771" i="12"/>
  <c r="D6395" i="12"/>
  <c r="D5147" i="12"/>
  <c r="D520" i="12"/>
  <c r="D952" i="12"/>
  <c r="D2235" i="12"/>
  <c r="D2859" i="12"/>
  <c r="D4107" i="12"/>
  <c r="D3483" i="12"/>
  <c r="D4731" i="12"/>
  <c r="D5355" i="12"/>
  <c r="D5979" i="12"/>
  <c r="D960" i="12"/>
  <c r="D528" i="12"/>
  <c r="D2443" i="12"/>
  <c r="D3067" i="12"/>
  <c r="D4315" i="12"/>
  <c r="D3691" i="12"/>
  <c r="D4939" i="12"/>
  <c r="D5563" i="12"/>
  <c r="D6187" i="12"/>
  <c r="D320" i="12"/>
  <c r="D1928" i="12"/>
  <c r="D1730" i="12"/>
  <c r="D1850" i="12"/>
  <c r="D2632" i="12"/>
  <c r="D3256" i="12"/>
  <c r="D3880" i="12"/>
  <c r="D4504" i="12"/>
  <c r="D5128" i="12"/>
  <c r="D5752" i="12"/>
  <c r="D6376" i="12"/>
  <c r="D328" i="12"/>
  <c r="D1738" i="12"/>
  <c r="D1858" i="12"/>
  <c r="D2216" i="12"/>
  <c r="D2840" i="12"/>
  <c r="D3464" i="12"/>
  <c r="D4088" i="12"/>
  <c r="D4712" i="12"/>
  <c r="D5336" i="12"/>
  <c r="D5960" i="12"/>
  <c r="D336" i="12"/>
  <c r="D1746" i="12"/>
  <c r="D1866" i="12"/>
  <c r="D2424" i="12"/>
  <c r="D3048" i="12"/>
  <c r="D3672" i="12"/>
  <c r="D4296" i="12"/>
  <c r="D4920" i="12"/>
  <c r="D5544" i="12"/>
  <c r="D6168" i="12"/>
  <c r="D680" i="12"/>
  <c r="D1613" i="12"/>
  <c r="D1274" i="12"/>
  <c r="D1466" i="12"/>
  <c r="D2637" i="12"/>
  <c r="D3261" i="12"/>
  <c r="D3885" i="12"/>
  <c r="D4509" i="12"/>
  <c r="D5133" i="12"/>
  <c r="D5757" i="12"/>
  <c r="D6381" i="12"/>
  <c r="D688" i="12"/>
  <c r="D1282" i="12"/>
  <c r="D1474" i="12"/>
  <c r="D2221" i="12"/>
  <c r="D2845" i="12"/>
  <c r="D3469" i="12"/>
  <c r="D4093" i="12"/>
  <c r="D4717" i="12"/>
  <c r="D5341" i="12"/>
  <c r="D5965" i="12"/>
  <c r="D696" i="12"/>
  <c r="D1482" i="12"/>
  <c r="D1290" i="12"/>
  <c r="D2429" i="12"/>
  <c r="D3053" i="12"/>
  <c r="D3677" i="12"/>
  <c r="D4301" i="12"/>
  <c r="D4925" i="12"/>
  <c r="D5549" i="12"/>
  <c r="D6173" i="12"/>
  <c r="D1038" i="12"/>
  <c r="D1946" i="12"/>
  <c r="D2018" i="12"/>
  <c r="D2090" i="12"/>
  <c r="D2590" i="12"/>
  <c r="D3214" i="12"/>
  <c r="D3838" i="12"/>
  <c r="D4462" i="12"/>
  <c r="D5086" i="12"/>
  <c r="D5710" i="12"/>
  <c r="D6334" i="12"/>
  <c r="D1046" i="12"/>
  <c r="D1954" i="12"/>
  <c r="D2174" i="12"/>
  <c r="D2026" i="12"/>
  <c r="D2798" i="12"/>
  <c r="D3422" i="12"/>
  <c r="D4046" i="12"/>
  <c r="D4670" i="12"/>
  <c r="D5294" i="12"/>
  <c r="D5918" i="12"/>
  <c r="D1054" i="12"/>
  <c r="D2382" i="12"/>
  <c r="D2034" i="12"/>
  <c r="D1962" i="12"/>
  <c r="D3006" i="12"/>
  <c r="D3630" i="12"/>
  <c r="D4254" i="12"/>
  <c r="D4878" i="12"/>
  <c r="D5502" i="12"/>
  <c r="D6126" i="12"/>
  <c r="D702" i="12"/>
  <c r="D1296" i="12"/>
  <c r="D1488" i="12"/>
  <c r="D1620" i="12"/>
  <c r="D2586" i="12"/>
  <c r="D3210" i="12"/>
  <c r="D3834" i="12"/>
  <c r="D5082" i="12"/>
  <c r="D4458" i="12"/>
  <c r="D5706" i="12"/>
  <c r="D6330" i="12"/>
  <c r="D710" i="12"/>
  <c r="D1304" i="12"/>
  <c r="D1496" i="12"/>
  <c r="D2170" i="12"/>
  <c r="D2794" i="12"/>
  <c r="D3418" i="12"/>
  <c r="D4042" i="12"/>
  <c r="D4666" i="12"/>
  <c r="D5290" i="12"/>
  <c r="D5914" i="12"/>
  <c r="D6538" i="12"/>
  <c r="D718" i="12"/>
  <c r="D1312" i="12"/>
  <c r="D1504" i="12"/>
  <c r="D2378" i="12"/>
  <c r="D3002" i="12"/>
  <c r="D3626" i="12"/>
  <c r="D4250" i="12"/>
  <c r="D4874" i="12"/>
  <c r="D5498" i="12"/>
  <c r="D6122" i="12"/>
  <c r="D728" i="12"/>
  <c r="D1322" i="12"/>
  <c r="D1514" i="12"/>
  <c r="D1631" i="12"/>
  <c r="D2639" i="12"/>
  <c r="D3263" i="12"/>
  <c r="D3887" i="12"/>
  <c r="D4511" i="12"/>
  <c r="D5135" i="12"/>
  <c r="D5759" i="12"/>
  <c r="D6383" i="12"/>
  <c r="D736" i="12"/>
  <c r="D1330" i="12"/>
  <c r="D1522" i="12"/>
  <c r="D2223" i="12"/>
  <c r="D2847" i="12"/>
  <c r="D3471" i="12"/>
  <c r="D4095" i="12"/>
  <c r="D4719" i="12"/>
  <c r="D5343" i="12"/>
  <c r="D5967" i="12"/>
  <c r="D744" i="12"/>
  <c r="D1338" i="12"/>
  <c r="D1530" i="12"/>
  <c r="D2431" i="12"/>
  <c r="D3055" i="12"/>
  <c r="D3679" i="12"/>
  <c r="D4303" i="12"/>
  <c r="D4927" i="12"/>
  <c r="D5551" i="12"/>
  <c r="D6175" i="12"/>
  <c r="D752" i="12"/>
  <c r="D1640" i="12"/>
  <c r="D1346" i="12"/>
  <c r="D1538" i="12"/>
  <c r="D2640" i="12"/>
  <c r="D3264" i="12"/>
  <c r="D3888" i="12"/>
  <c r="D4512" i="12"/>
  <c r="D5136" i="12"/>
  <c r="D5760" i="12"/>
  <c r="D6384" i="12"/>
  <c r="D760" i="12"/>
  <c r="D1354" i="12"/>
  <c r="D1546" i="12"/>
  <c r="D2224" i="12"/>
  <c r="D2848" i="12"/>
  <c r="D3472" i="12"/>
  <c r="D4096" i="12"/>
  <c r="D4720" i="12"/>
  <c r="D5344" i="12"/>
  <c r="D5968" i="12"/>
  <c r="D768" i="12"/>
  <c r="D1362" i="12"/>
  <c r="D1554" i="12"/>
  <c r="D2432" i="12"/>
  <c r="D3056" i="12"/>
  <c r="D3680" i="12"/>
  <c r="D4304" i="12"/>
  <c r="D4928" i="12"/>
  <c r="D5552" i="12"/>
  <c r="D6176" i="12"/>
  <c r="D1062" i="12"/>
  <c r="D1970" i="12"/>
  <c r="D2099" i="12"/>
  <c r="D2042" i="12"/>
  <c r="D2591" i="12"/>
  <c r="D3215" i="12"/>
  <c r="D3839" i="12"/>
  <c r="D4463" i="12"/>
  <c r="D5087" i="12"/>
  <c r="D5711" i="12"/>
  <c r="D6335" i="12"/>
  <c r="D1070" i="12"/>
  <c r="D2175" i="12"/>
  <c r="D2050" i="12"/>
  <c r="D1978" i="12"/>
  <c r="D2799" i="12"/>
  <c r="D3423" i="12"/>
  <c r="D4047" i="12"/>
  <c r="D4671" i="12"/>
  <c r="D5295" i="12"/>
  <c r="D5919" i="12"/>
  <c r="D1078" i="12"/>
  <c r="D2058" i="12"/>
  <c r="D2383" i="12"/>
  <c r="D1986" i="12"/>
  <c r="D3007" i="12"/>
  <c r="D3631" i="12"/>
  <c r="D4255" i="12"/>
  <c r="D4879" i="12"/>
  <c r="D5503" i="12"/>
  <c r="D6127" i="12"/>
  <c r="D1175" i="12"/>
  <c r="D968" i="12"/>
  <c r="D536" i="12"/>
  <c r="D2652" i="12"/>
  <c r="D3276" i="12"/>
  <c r="D3900" i="12"/>
  <c r="D4524" i="12"/>
  <c r="D5148" i="12"/>
  <c r="D5772" i="12"/>
  <c r="D6396" i="12"/>
  <c r="D976" i="12"/>
  <c r="D544" i="12"/>
  <c r="D2236" i="12"/>
  <c r="D2860" i="12"/>
  <c r="D3484" i="12"/>
  <c r="D4108" i="12"/>
  <c r="D4732" i="12"/>
  <c r="D5356" i="12"/>
  <c r="D5980" i="12"/>
  <c r="D984" i="12"/>
  <c r="D552" i="12"/>
  <c r="D2444" i="12"/>
  <c r="D3068" i="12"/>
  <c r="D4316" i="12"/>
  <c r="D3692" i="12"/>
  <c r="D4940" i="12"/>
  <c r="D5564" i="12"/>
  <c r="D6188" i="12"/>
  <c r="D198" i="12"/>
  <c r="D558" i="12"/>
  <c r="D990" i="12"/>
  <c r="D1182" i="12"/>
  <c r="D2601" i="12"/>
  <c r="D3225" i="12"/>
  <c r="D3849" i="12"/>
  <c r="D5097" i="12"/>
  <c r="D4473" i="12"/>
  <c r="D5721" i="12"/>
  <c r="D6345" i="12"/>
  <c r="D206" i="12"/>
  <c r="D566" i="12"/>
  <c r="D998" i="12"/>
  <c r="D2185" i="12"/>
  <c r="D2809" i="12"/>
  <c r="D3433" i="12"/>
  <c r="D4057" i="12"/>
  <c r="D4681" i="12"/>
  <c r="D5305" i="12"/>
  <c r="D5929" i="12"/>
  <c r="D214" i="12"/>
  <c r="D574" i="12"/>
  <c r="D1006" i="12"/>
  <c r="D2393" i="12"/>
  <c r="D3017" i="12"/>
  <c r="D3641" i="12"/>
  <c r="D4265" i="12"/>
  <c r="D4889" i="12"/>
  <c r="D5513" i="12"/>
  <c r="D6137" i="12"/>
  <c r="D1086" i="12"/>
  <c r="D2108" i="12"/>
  <c r="D2066" i="12"/>
  <c r="D1994" i="12"/>
  <c r="D2592" i="12"/>
  <c r="D3216" i="12"/>
  <c r="D3840" i="12"/>
  <c r="D4464" i="12"/>
  <c r="D5088" i="12"/>
  <c r="D5712" i="12"/>
  <c r="D6336" i="12"/>
  <c r="D1094" i="12"/>
  <c r="D2074" i="12"/>
  <c r="D2002" i="12"/>
  <c r="D2176" i="12"/>
  <c r="D2800" i="12"/>
  <c r="D3424" i="12"/>
  <c r="D4048" i="12"/>
  <c r="D4672" i="12"/>
  <c r="D5296" i="12"/>
  <c r="D5920" i="12"/>
  <c r="D1102" i="12"/>
  <c r="D2082" i="12"/>
  <c r="D2010" i="12"/>
  <c r="D2384" i="12"/>
  <c r="D3008" i="12"/>
  <c r="D3632" i="12"/>
  <c r="D4256" i="12"/>
  <c r="D4880" i="12"/>
  <c r="D5504" i="12"/>
  <c r="D6128" i="12"/>
  <c r="D224" i="12"/>
  <c r="D1016" i="12"/>
  <c r="D1193" i="12"/>
  <c r="D584" i="12"/>
  <c r="D2654" i="12"/>
  <c r="D3278" i="12"/>
  <c r="D3902" i="12"/>
  <c r="D4526" i="12"/>
  <c r="D5150" i="12"/>
  <c r="D5774" i="12"/>
  <c r="D6398" i="12"/>
  <c r="D232" i="12"/>
  <c r="D1024" i="12"/>
  <c r="D592" i="12"/>
  <c r="D2238" i="12"/>
  <c r="D2862" i="12"/>
  <c r="D3486" i="12"/>
  <c r="D4110" i="12"/>
  <c r="D4734" i="12"/>
  <c r="D5358" i="12"/>
  <c r="D5982" i="12"/>
  <c r="D240" i="12"/>
  <c r="D600" i="12"/>
  <c r="D1032" i="12"/>
  <c r="D2446" i="12"/>
  <c r="D3070" i="12"/>
  <c r="D3694" i="12"/>
  <c r="D4318" i="12"/>
  <c r="D4942" i="12"/>
  <c r="D5566" i="12"/>
  <c r="D6190" i="12"/>
  <c r="D776" i="12"/>
  <c r="D1649" i="12"/>
  <c r="D1370" i="12"/>
  <c r="D1562" i="12"/>
  <c r="D2641" i="12"/>
  <c r="D3265" i="12"/>
  <c r="D3889" i="12"/>
  <c r="D4513" i="12"/>
  <c r="D5137" i="12"/>
  <c r="D5761" i="12"/>
  <c r="D6385" i="12"/>
  <c r="D784" i="12"/>
  <c r="D1378" i="12"/>
  <c r="D1570" i="12"/>
  <c r="D2225" i="12"/>
  <c r="D2849" i="12"/>
  <c r="D3473" i="12"/>
  <c r="D4097" i="12"/>
  <c r="D4721" i="12"/>
  <c r="D5345" i="12"/>
  <c r="D5969" i="12"/>
  <c r="D792" i="12"/>
  <c r="D1386" i="12"/>
  <c r="D1578" i="12"/>
  <c r="D2433" i="12"/>
  <c r="D3057" i="12"/>
  <c r="D3681" i="12"/>
  <c r="D4305" i="12"/>
  <c r="D4929" i="12"/>
  <c r="D5553" i="12"/>
  <c r="D6177" i="12"/>
  <c r="D344" i="12"/>
  <c r="D1754" i="12"/>
  <c r="D1874" i="12"/>
  <c r="D1938" i="12"/>
  <c r="D2633" i="12"/>
  <c r="D3257" i="12"/>
  <c r="D3881" i="12"/>
  <c r="D4505" i="12"/>
  <c r="D5129" i="12"/>
  <c r="D5753" i="12"/>
  <c r="D6377" i="12"/>
  <c r="D352" i="12"/>
  <c r="D1762" i="12"/>
  <c r="D1882" i="12"/>
  <c r="D2217" i="12"/>
  <c r="D2841" i="12"/>
  <c r="D3465" i="12"/>
  <c r="D4089" i="12"/>
  <c r="D4713" i="12"/>
  <c r="D5337" i="12"/>
  <c r="D5961" i="12"/>
  <c r="D360" i="12"/>
  <c r="D1770" i="12"/>
  <c r="D1890" i="12"/>
  <c r="D2425" i="12"/>
  <c r="D3049" i="12"/>
  <c r="D3673" i="12"/>
  <c r="D4297" i="12"/>
  <c r="D4921" i="12"/>
  <c r="D5545" i="12"/>
  <c r="D6169" i="12"/>
  <c r="D7461" i="12"/>
  <c r="D7453" i="12"/>
  <c r="D7445" i="12"/>
  <c r="D7437" i="12"/>
  <c r="D7429" i="12"/>
  <c r="D7421" i="12"/>
  <c r="D7413" i="12"/>
  <c r="D7405" i="12"/>
  <c r="D7397" i="12"/>
  <c r="D7389" i="12"/>
  <c r="D7381" i="12"/>
  <c r="D7373" i="12"/>
  <c r="D7365" i="12"/>
  <c r="D7357" i="12"/>
  <c r="D7349" i="12"/>
  <c r="D7341" i="12"/>
  <c r="D7333" i="12"/>
  <c r="D7325" i="12"/>
  <c r="D7317" i="12"/>
  <c r="D7309" i="12"/>
  <c r="D7301" i="12"/>
  <c r="D7293" i="12"/>
  <c r="D7285" i="12"/>
  <c r="D7277" i="12"/>
  <c r="D7269" i="12"/>
  <c r="D7261" i="12"/>
  <c r="D7253" i="12"/>
  <c r="D7245" i="12"/>
  <c r="D7237" i="12"/>
  <c r="D7229" i="12"/>
  <c r="D7221" i="12"/>
  <c r="D7213" i="12"/>
  <c r="D7205" i="12"/>
  <c r="D7197" i="12"/>
  <c r="D7189" i="12"/>
  <c r="D7181" i="12"/>
  <c r="D7173" i="12"/>
  <c r="D7157" i="12"/>
  <c r="D7141" i="12"/>
  <c r="D7101" i="12"/>
  <c r="D7013" i="12"/>
  <c r="D7005" i="12"/>
  <c r="D6981" i="12"/>
  <c r="D6965" i="12"/>
  <c r="D6933" i="12"/>
  <c r="D6909" i="12"/>
  <c r="D6893" i="12"/>
  <c r="D6797" i="12"/>
  <c r="D6773" i="12"/>
  <c r="D6757" i="12"/>
  <c r="D6725" i="12"/>
  <c r="D6701" i="12"/>
  <c r="D6685" i="12"/>
  <c r="D6589" i="12"/>
  <c r="D6581" i="12"/>
  <c r="D6565" i="12"/>
  <c r="D6549" i="12"/>
  <c r="D6536" i="12"/>
  <c r="D6519" i="12"/>
  <c r="D377" i="12"/>
  <c r="D809" i="12"/>
  <c r="D2255" i="12"/>
  <c r="D2879" i="12"/>
  <c r="D3503" i="12"/>
  <c r="D4127" i="12"/>
  <c r="D4751" i="12"/>
  <c r="D5375" i="12"/>
  <c r="D5999" i="12"/>
  <c r="D248" i="12"/>
  <c r="D1658" i="12"/>
  <c r="D1778" i="12"/>
  <c r="D1898" i="12"/>
  <c r="D2629" i="12"/>
  <c r="D3253" i="12"/>
  <c r="D3877" i="12"/>
  <c r="D4501" i="12"/>
  <c r="D5125" i="12"/>
  <c r="D5749" i="12"/>
  <c r="D6373" i="12"/>
  <c r="D284" i="12"/>
  <c r="D1694" i="12"/>
  <c r="D1814" i="12"/>
  <c r="D2318" i="12"/>
  <c r="D2942" i="12"/>
  <c r="D3566" i="12"/>
  <c r="D4190" i="12"/>
  <c r="D4814" i="12"/>
  <c r="D5438" i="12"/>
  <c r="D6062" i="12"/>
  <c r="D366" i="12"/>
  <c r="D798" i="12"/>
  <c r="D1110" i="12"/>
  <c r="D2593" i="12"/>
  <c r="D3217" i="12"/>
  <c r="D3841" i="12"/>
  <c r="D5089" i="12"/>
  <c r="D4465" i="12"/>
  <c r="D5713" i="12"/>
  <c r="D6337" i="12"/>
  <c r="D367" i="12"/>
  <c r="D799" i="12"/>
  <c r="D1111" i="12"/>
  <c r="D2619" i="12"/>
  <c r="D3243" i="12"/>
  <c r="D3867" i="12"/>
  <c r="D4491" i="12"/>
  <c r="D5115" i="12"/>
  <c r="D5739" i="12"/>
  <c r="D6363" i="12"/>
  <c r="D375" i="12"/>
  <c r="D807" i="12"/>
  <c r="D2203" i="12"/>
  <c r="D2827" i="12"/>
  <c r="D4075" i="12"/>
  <c r="D3451" i="12"/>
  <c r="D4699" i="12"/>
  <c r="D5323" i="12"/>
  <c r="D5947" i="12"/>
  <c r="D383" i="12"/>
  <c r="D815" i="12"/>
  <c r="D2411" i="12"/>
  <c r="D3035" i="12"/>
  <c r="D4283" i="12"/>
  <c r="D3659" i="12"/>
  <c r="D4907" i="12"/>
  <c r="D5531" i="12"/>
  <c r="D6155" i="12"/>
  <c r="D607" i="12"/>
  <c r="D1201" i="12"/>
  <c r="D1393" i="12"/>
  <c r="D1585" i="12"/>
  <c r="D2608" i="12"/>
  <c r="D3232" i="12"/>
  <c r="D3856" i="12"/>
  <c r="D4480" i="12"/>
  <c r="D5104" i="12"/>
  <c r="D5728" i="12"/>
  <c r="D6352" i="12"/>
  <c r="D615" i="12"/>
  <c r="D1209" i="12"/>
  <c r="D1401" i="12"/>
  <c r="D2192" i="12"/>
  <c r="D2816" i="12"/>
  <c r="D3440" i="12"/>
  <c r="D4064" i="12"/>
  <c r="D4688" i="12"/>
  <c r="D5312" i="12"/>
  <c r="D5936" i="12"/>
  <c r="D623" i="12"/>
  <c r="D1217" i="12"/>
  <c r="D1409" i="12"/>
  <c r="D2400" i="12"/>
  <c r="D3024" i="12"/>
  <c r="D3648" i="12"/>
  <c r="D4272" i="12"/>
  <c r="D4896" i="12"/>
  <c r="D5520" i="12"/>
  <c r="D6144" i="12"/>
  <c r="D246" i="12"/>
  <c r="D1656" i="12"/>
  <c r="D1776" i="12"/>
  <c r="D1896" i="12"/>
  <c r="D2577" i="12"/>
  <c r="D3201" i="12"/>
  <c r="D3825" i="12"/>
  <c r="D4449" i="12"/>
  <c r="D5073" i="12"/>
  <c r="D5697" i="12"/>
  <c r="D6321" i="12"/>
  <c r="D254" i="12"/>
  <c r="D1664" i="12"/>
  <c r="D1784" i="12"/>
  <c r="D2161" i="12"/>
  <c r="D2785" i="12"/>
  <c r="D3409" i="12"/>
  <c r="D4033" i="12"/>
  <c r="D4657" i="12"/>
  <c r="D5281" i="12"/>
  <c r="D5905" i="12"/>
  <c r="D262" i="12"/>
  <c r="D1672" i="12"/>
  <c r="D1792" i="12"/>
  <c r="D2369" i="12"/>
  <c r="D2993" i="12"/>
  <c r="D3617" i="12"/>
  <c r="D4241" i="12"/>
  <c r="D4865" i="12"/>
  <c r="D5489" i="12"/>
  <c r="D6113" i="12"/>
  <c r="D271" i="12"/>
  <c r="D1681" i="12"/>
  <c r="D1801" i="12"/>
  <c r="D1907" i="12"/>
  <c r="D2604" i="12"/>
  <c r="D3228" i="12"/>
  <c r="D3852" i="12"/>
  <c r="D4476" i="12"/>
  <c r="D5100" i="12"/>
  <c r="D5724" i="12"/>
  <c r="D6348" i="12"/>
  <c r="D279" i="12"/>
  <c r="D1689" i="12"/>
  <c r="D1809" i="12"/>
  <c r="D2188" i="12"/>
  <c r="D2812" i="12"/>
  <c r="D3436" i="12"/>
  <c r="D4060" i="12"/>
  <c r="D4684" i="12"/>
  <c r="D5308" i="12"/>
  <c r="D5932" i="12"/>
  <c r="D287" i="12"/>
  <c r="D1697" i="12"/>
  <c r="D1817" i="12"/>
  <c r="D2396" i="12"/>
  <c r="D3020" i="12"/>
  <c r="D3644" i="12"/>
  <c r="D4268" i="12"/>
  <c r="D4892" i="12"/>
  <c r="D5516" i="12"/>
  <c r="D6140" i="12"/>
  <c r="D633" i="12"/>
  <c r="D1227" i="12"/>
  <c r="D1419" i="12"/>
  <c r="D1596" i="12"/>
  <c r="D2661" i="12"/>
  <c r="D3285" i="12"/>
  <c r="D3909" i="12"/>
  <c r="D4533" i="12"/>
  <c r="D5157" i="12"/>
  <c r="D5781" i="12"/>
  <c r="D6405" i="12"/>
  <c r="D641" i="12"/>
  <c r="D1235" i="12"/>
  <c r="D1427" i="12"/>
  <c r="D2245" i="12"/>
  <c r="D2869" i="12"/>
  <c r="D3493" i="12"/>
  <c r="D4117" i="12"/>
  <c r="D4741" i="12"/>
  <c r="D5365" i="12"/>
  <c r="D5989" i="12"/>
  <c r="D649" i="12"/>
  <c r="D1243" i="12"/>
  <c r="D1435" i="12"/>
  <c r="D2453" i="12"/>
  <c r="D3077" i="12"/>
  <c r="D3701" i="12"/>
  <c r="D4325" i="12"/>
  <c r="D4949" i="12"/>
  <c r="D5573" i="12"/>
  <c r="D6197" i="12"/>
  <c r="D655" i="12"/>
  <c r="D1249" i="12"/>
  <c r="D1441" i="12"/>
  <c r="D1603" i="12"/>
  <c r="D2610" i="12"/>
  <c r="D3234" i="12"/>
  <c r="D3858" i="12"/>
  <c r="D4482" i="12"/>
  <c r="D5106" i="12"/>
  <c r="D5730" i="12"/>
  <c r="D6354" i="12"/>
  <c r="D663" i="12"/>
  <c r="D1257" i="12"/>
  <c r="D1449" i="12"/>
  <c r="D2194" i="12"/>
  <c r="D2818" i="12"/>
  <c r="D3442" i="12"/>
  <c r="D4066" i="12"/>
  <c r="D4690" i="12"/>
  <c r="D5314" i="12"/>
  <c r="D5938" i="12"/>
  <c r="D671" i="12"/>
  <c r="D1265" i="12"/>
  <c r="D1457" i="12"/>
  <c r="D2402" i="12"/>
  <c r="D3026" i="12"/>
  <c r="D3650" i="12"/>
  <c r="D4274" i="12"/>
  <c r="D4898" i="12"/>
  <c r="D5522" i="12"/>
  <c r="D6146" i="12"/>
  <c r="D391" i="12"/>
  <c r="D823" i="12"/>
  <c r="D1120" i="12"/>
  <c r="D2620" i="12"/>
  <c r="D3244" i="12"/>
  <c r="D3868" i="12"/>
  <c r="D4492" i="12"/>
  <c r="D5116" i="12"/>
  <c r="D5740" i="12"/>
  <c r="D6364" i="12"/>
  <c r="D399" i="12"/>
  <c r="D831" i="12"/>
  <c r="D2204" i="12"/>
  <c r="D2828" i="12"/>
  <c r="D3452" i="12"/>
  <c r="D4076" i="12"/>
  <c r="D4700" i="12"/>
  <c r="D5324" i="12"/>
  <c r="D5948" i="12"/>
  <c r="D407" i="12"/>
  <c r="D839" i="12"/>
  <c r="D2412" i="12"/>
  <c r="D3036" i="12"/>
  <c r="D4284" i="12"/>
  <c r="D3660" i="12"/>
  <c r="D4908" i="12"/>
  <c r="D5532" i="12"/>
  <c r="D6156" i="12"/>
  <c r="D415" i="12"/>
  <c r="D847" i="12"/>
  <c r="D1129" i="12"/>
  <c r="D2621" i="12"/>
  <c r="D3245" i="12"/>
  <c r="D3869" i="12"/>
  <c r="D4493" i="12"/>
  <c r="D5117" i="12"/>
  <c r="D5741" i="12"/>
  <c r="D6365" i="12"/>
  <c r="D423" i="12"/>
  <c r="D855" i="12"/>
  <c r="D2205" i="12"/>
  <c r="D2829" i="12"/>
  <c r="D3453" i="12"/>
  <c r="D4077" i="12"/>
  <c r="D4701" i="12"/>
  <c r="D5325" i="12"/>
  <c r="D5949" i="12"/>
  <c r="D431" i="12"/>
  <c r="D863" i="12"/>
  <c r="D2413" i="12"/>
  <c r="D3037" i="12"/>
  <c r="D3661" i="12"/>
  <c r="D4285" i="12"/>
  <c r="D4909" i="12"/>
  <c r="D5533" i="12"/>
  <c r="D6157" i="12"/>
  <c r="D441" i="12"/>
  <c r="D873" i="12"/>
  <c r="D1140" i="12"/>
  <c r="D2674" i="12"/>
  <c r="D3298" i="12"/>
  <c r="D3922" i="12"/>
  <c r="D4546" i="12"/>
  <c r="D5170" i="12"/>
  <c r="D5794" i="12"/>
  <c r="D6418" i="12"/>
  <c r="D449" i="12"/>
  <c r="D881" i="12"/>
  <c r="D2258" i="12"/>
  <c r="D2882" i="12"/>
  <c r="D3506" i="12"/>
  <c r="D4130" i="12"/>
  <c r="D4754" i="12"/>
  <c r="D5378" i="12"/>
  <c r="D6002" i="12"/>
  <c r="D457" i="12"/>
  <c r="D889" i="12"/>
  <c r="D2466" i="12"/>
  <c r="D3090" i="12"/>
  <c r="D3714" i="12"/>
  <c r="D4338" i="12"/>
  <c r="D4962" i="12"/>
  <c r="D5586" i="12"/>
  <c r="D6210" i="12"/>
  <c r="D295" i="12"/>
  <c r="D1705" i="12"/>
  <c r="D1825" i="12"/>
  <c r="D1917" i="12"/>
  <c r="D2605" i="12"/>
  <c r="D3229" i="12"/>
  <c r="D3853" i="12"/>
  <c r="D4477" i="12"/>
  <c r="D5101" i="12"/>
  <c r="D5725" i="12"/>
  <c r="D6349" i="12"/>
  <c r="D303" i="12"/>
  <c r="D1713" i="12"/>
  <c r="D1833" i="12"/>
  <c r="D2189" i="12"/>
  <c r="D2813" i="12"/>
  <c r="D3437" i="12"/>
  <c r="D4061" i="12"/>
  <c r="D4685" i="12"/>
  <c r="D5309" i="12"/>
  <c r="D5933" i="12"/>
  <c r="D311" i="12"/>
  <c r="D1721" i="12"/>
  <c r="D1841" i="12"/>
  <c r="D2397" i="12"/>
  <c r="D3021" i="12"/>
  <c r="D3645" i="12"/>
  <c r="D4269" i="12"/>
  <c r="D4893" i="12"/>
  <c r="D5517" i="12"/>
  <c r="D6141" i="12"/>
  <c r="D463" i="12"/>
  <c r="D895" i="12"/>
  <c r="D1147" i="12"/>
  <c r="D2623" i="12"/>
  <c r="D3247" i="12"/>
  <c r="D3871" i="12"/>
  <c r="D4495" i="12"/>
  <c r="D5119" i="12"/>
  <c r="D5743" i="12"/>
  <c r="D6367" i="12"/>
  <c r="D471" i="12"/>
  <c r="D903" i="12"/>
  <c r="D2207" i="12"/>
  <c r="D2831" i="12"/>
  <c r="D3455" i="12"/>
  <c r="D4079" i="12"/>
  <c r="D4703" i="12"/>
  <c r="D5327" i="12"/>
  <c r="D5951" i="12"/>
  <c r="D479" i="12"/>
  <c r="D911" i="12"/>
  <c r="D2415" i="12"/>
  <c r="D3039" i="12"/>
  <c r="D3663" i="12"/>
  <c r="D4287" i="12"/>
  <c r="D4911" i="12"/>
  <c r="D5535" i="12"/>
  <c r="D6159" i="12"/>
  <c r="D487" i="12"/>
  <c r="D919" i="12"/>
  <c r="D1156" i="12"/>
  <c r="D2624" i="12"/>
  <c r="D3248" i="12"/>
  <c r="D3872" i="12"/>
  <c r="D4496" i="12"/>
  <c r="D5120" i="12"/>
  <c r="D5744" i="12"/>
  <c r="D6368" i="12"/>
  <c r="D495" i="12"/>
  <c r="D927" i="12"/>
  <c r="D2208" i="12"/>
  <c r="D2832" i="12"/>
  <c r="D3456" i="12"/>
  <c r="D4080" i="12"/>
  <c r="D4704" i="12"/>
  <c r="D5328" i="12"/>
  <c r="D5952" i="12"/>
  <c r="D503" i="12"/>
  <c r="D935" i="12"/>
  <c r="D2416" i="12"/>
  <c r="D3040" i="12"/>
  <c r="D3664" i="12"/>
  <c r="D4288" i="12"/>
  <c r="D4912" i="12"/>
  <c r="D5536" i="12"/>
  <c r="D6160" i="12"/>
  <c r="D513" i="12"/>
  <c r="D1167" i="12"/>
  <c r="D945" i="12"/>
  <c r="D2677" i="12"/>
  <c r="D3301" i="12"/>
  <c r="D3925" i="12"/>
  <c r="D4549" i="12"/>
  <c r="D5173" i="12"/>
  <c r="D5797" i="12"/>
  <c r="D6421" i="12"/>
  <c r="D521" i="12"/>
  <c r="D953" i="12"/>
  <c r="D2261" i="12"/>
  <c r="D2885" i="12"/>
  <c r="D3509" i="12"/>
  <c r="D4133" i="12"/>
  <c r="D4757" i="12"/>
  <c r="D5381" i="12"/>
  <c r="D6005" i="12"/>
  <c r="D169" i="12"/>
  <c r="D529" i="12"/>
  <c r="D961" i="12"/>
  <c r="D2469" i="12"/>
  <c r="D3093" i="12"/>
  <c r="D3717" i="12"/>
  <c r="D4341" i="12"/>
  <c r="D4965" i="12"/>
  <c r="D5589" i="12"/>
  <c r="D6213" i="12"/>
  <c r="D321" i="12"/>
  <c r="D1731" i="12"/>
  <c r="D1851" i="12"/>
  <c r="D1929" i="12"/>
  <c r="D2658" i="12"/>
  <c r="D3282" i="12"/>
  <c r="D3906" i="12"/>
  <c r="D4530" i="12"/>
  <c r="D5154" i="12"/>
  <c r="D5778" i="12"/>
  <c r="D6402" i="12"/>
  <c r="D329" i="12"/>
  <c r="D1739" i="12"/>
  <c r="D1859" i="12"/>
  <c r="D2242" i="12"/>
  <c r="D2866" i="12"/>
  <c r="D3490" i="12"/>
  <c r="D4114" i="12"/>
  <c r="D4738" i="12"/>
  <c r="D5362" i="12"/>
  <c r="D5986" i="12"/>
  <c r="D337" i="12"/>
  <c r="D1747" i="12"/>
  <c r="D1867" i="12"/>
  <c r="D2450" i="12"/>
  <c r="D3074" i="12"/>
  <c r="D3698" i="12"/>
  <c r="D4322" i="12"/>
  <c r="D4946" i="12"/>
  <c r="D5570" i="12"/>
  <c r="D6194" i="12"/>
  <c r="D681" i="12"/>
  <c r="D1614" i="12"/>
  <c r="D1275" i="12"/>
  <c r="D1467" i="12"/>
  <c r="D2663" i="12"/>
  <c r="D3287" i="12"/>
  <c r="D3911" i="12"/>
  <c r="D4535" i="12"/>
  <c r="D5159" i="12"/>
  <c r="D5783" i="12"/>
  <c r="D6407" i="12"/>
  <c r="D689" i="12"/>
  <c r="D1283" i="12"/>
  <c r="D1475" i="12"/>
  <c r="D2247" i="12"/>
  <c r="D2871" i="12"/>
  <c r="D3495" i="12"/>
  <c r="D4119" i="12"/>
  <c r="D4743" i="12"/>
  <c r="D5367" i="12"/>
  <c r="D5991" i="12"/>
  <c r="D697" i="12"/>
  <c r="D1483" i="12"/>
  <c r="D1291" i="12"/>
  <c r="D3079" i="12"/>
  <c r="D2455" i="12"/>
  <c r="D3703" i="12"/>
  <c r="D4327" i="12"/>
  <c r="D4951" i="12"/>
  <c r="D5575" i="12"/>
  <c r="D6199" i="12"/>
  <c r="D1039" i="12"/>
  <c r="D2091" i="12"/>
  <c r="D2019" i="12"/>
  <c r="D1947" i="12"/>
  <c r="D2616" i="12"/>
  <c r="D3240" i="12"/>
  <c r="D3864" i="12"/>
  <c r="D4488" i="12"/>
  <c r="D5112" i="12"/>
  <c r="D5736" i="12"/>
  <c r="D6360" i="12"/>
  <c r="D1047" i="12"/>
  <c r="D2027" i="12"/>
  <c r="D1955" i="12"/>
  <c r="D2200" i="12"/>
  <c r="D2824" i="12"/>
  <c r="D3448" i="12"/>
  <c r="D4072" i="12"/>
  <c r="D4696" i="12"/>
  <c r="D5320" i="12"/>
  <c r="D5944" i="12"/>
  <c r="D1055" i="12"/>
  <c r="D1963" i="12"/>
  <c r="D2408" i="12"/>
  <c r="D2035" i="12"/>
  <c r="D3032" i="12"/>
  <c r="D3656" i="12"/>
  <c r="D4280" i="12"/>
  <c r="D4904" i="12"/>
  <c r="D5528" i="12"/>
  <c r="D6152" i="12"/>
  <c r="D703" i="12"/>
  <c r="D1621" i="12"/>
  <c r="D1297" i="12"/>
  <c r="D1489" i="12"/>
  <c r="D2612" i="12"/>
  <c r="D3236" i="12"/>
  <c r="D3860" i="12"/>
  <c r="D4484" i="12"/>
  <c r="D5108" i="12"/>
  <c r="D5732" i="12"/>
  <c r="D6356" i="12"/>
  <c r="D711" i="12"/>
  <c r="D1305" i="12"/>
  <c r="D1497" i="12"/>
  <c r="D2196" i="12"/>
  <c r="D2820" i="12"/>
  <c r="D3444" i="12"/>
  <c r="D4068" i="12"/>
  <c r="D4692" i="12"/>
  <c r="D5316" i="12"/>
  <c r="D5940" i="12"/>
  <c r="D719" i="12"/>
  <c r="D1313" i="12"/>
  <c r="D1505" i="12"/>
  <c r="D2404" i="12"/>
  <c r="D3028" i="12"/>
  <c r="D4276" i="12"/>
  <c r="D3652" i="12"/>
  <c r="D4900" i="12"/>
  <c r="D5524" i="12"/>
  <c r="D6148" i="12"/>
  <c r="D729" i="12"/>
  <c r="D1632" i="12"/>
  <c r="D1323" i="12"/>
  <c r="D1515" i="12"/>
  <c r="D2665" i="12"/>
  <c r="D3289" i="12"/>
  <c r="D3913" i="12"/>
  <c r="D4537" i="12"/>
  <c r="D5161" i="12"/>
  <c r="D5785" i="12"/>
  <c r="D6409" i="12"/>
  <c r="D737" i="12"/>
  <c r="D1331" i="12"/>
  <c r="D1523" i="12"/>
  <c r="D2249" i="12"/>
  <c r="D2873" i="12"/>
  <c r="D3497" i="12"/>
  <c r="D4121" i="12"/>
  <c r="D4745" i="12"/>
  <c r="D5369" i="12"/>
  <c r="D5993" i="12"/>
  <c r="D745" i="12"/>
  <c r="D1339" i="12"/>
  <c r="D1531" i="12"/>
  <c r="D2457" i="12"/>
  <c r="D3081" i="12"/>
  <c r="D3705" i="12"/>
  <c r="D4329" i="12"/>
  <c r="D4953" i="12"/>
  <c r="D5577" i="12"/>
  <c r="D6201" i="12"/>
  <c r="D753" i="12"/>
  <c r="D1641" i="12"/>
  <c r="D1347" i="12"/>
  <c r="D1539" i="12"/>
  <c r="D2666" i="12"/>
  <c r="D3290" i="12"/>
  <c r="D3914" i="12"/>
  <c r="D4538" i="12"/>
  <c r="D5162" i="12"/>
  <c r="D5786" i="12"/>
  <c r="D6410" i="12"/>
  <c r="D761" i="12"/>
  <c r="D1355" i="12"/>
  <c r="D1547" i="12"/>
  <c r="D2250" i="12"/>
  <c r="D2874" i="12"/>
  <c r="D3498" i="12"/>
  <c r="D4122" i="12"/>
  <c r="D4746" i="12"/>
  <c r="D5370" i="12"/>
  <c r="D5994" i="12"/>
  <c r="D769" i="12"/>
  <c r="D1363" i="12"/>
  <c r="D1555" i="12"/>
  <c r="D2458" i="12"/>
  <c r="D3082" i="12"/>
  <c r="D3706" i="12"/>
  <c r="D4330" i="12"/>
  <c r="D4954" i="12"/>
  <c r="D5578" i="12"/>
  <c r="D6202" i="12"/>
  <c r="D1063" i="12"/>
  <c r="D2100" i="12"/>
  <c r="D2043" i="12"/>
  <c r="D1971" i="12"/>
  <c r="D2617" i="12"/>
  <c r="D3241" i="12"/>
  <c r="D3865" i="12"/>
  <c r="D4489" i="12"/>
  <c r="D5113" i="12"/>
  <c r="D5737" i="12"/>
  <c r="D6361" i="12"/>
  <c r="D1071" i="12"/>
  <c r="D1979" i="12"/>
  <c r="D2201" i="12"/>
  <c r="D2051" i="12"/>
  <c r="D2825" i="12"/>
  <c r="D3449" i="12"/>
  <c r="D4073" i="12"/>
  <c r="D4697" i="12"/>
  <c r="D5321" i="12"/>
  <c r="D5945" i="12"/>
  <c r="D1079" i="12"/>
  <c r="D2059" i="12"/>
  <c r="D1987" i="12"/>
  <c r="D2409" i="12"/>
  <c r="D3033" i="12"/>
  <c r="D3657" i="12"/>
  <c r="D4281" i="12"/>
  <c r="D4905" i="12"/>
  <c r="D5529" i="12"/>
  <c r="D6153" i="12"/>
  <c r="D177" i="12"/>
  <c r="D537" i="12"/>
  <c r="D1176" i="12"/>
  <c r="D969" i="12"/>
  <c r="D2678" i="12"/>
  <c r="D3302" i="12"/>
  <c r="D3926" i="12"/>
  <c r="D4550" i="12"/>
  <c r="D5174" i="12"/>
  <c r="D5798" i="12"/>
  <c r="D6422" i="12"/>
  <c r="D185" i="12"/>
  <c r="D545" i="12"/>
  <c r="D977" i="12"/>
  <c r="D2262" i="12"/>
  <c r="D2886" i="12"/>
  <c r="D3510" i="12"/>
  <c r="D4134" i="12"/>
  <c r="D4758" i="12"/>
  <c r="D5382" i="12"/>
  <c r="D6006" i="12"/>
  <c r="D193" i="12"/>
  <c r="D553" i="12"/>
  <c r="D985" i="12"/>
  <c r="D2470" i="12"/>
  <c r="D3094" i="12"/>
  <c r="D3718" i="12"/>
  <c r="D4342" i="12"/>
  <c r="D4966" i="12"/>
  <c r="D5590" i="12"/>
  <c r="D6214" i="12"/>
  <c r="D559" i="12"/>
  <c r="D991" i="12"/>
  <c r="D1183" i="12"/>
  <c r="D2627" i="12"/>
  <c r="D3251" i="12"/>
  <c r="D3875" i="12"/>
  <c r="D4499" i="12"/>
  <c r="D5123" i="12"/>
  <c r="D5747" i="12"/>
  <c r="D6371" i="12"/>
  <c r="D207" i="12"/>
  <c r="D567" i="12"/>
  <c r="D999" i="12"/>
  <c r="D2211" i="12"/>
  <c r="D2835" i="12"/>
  <c r="D4083" i="12"/>
  <c r="D3459" i="12"/>
  <c r="D4707" i="12"/>
  <c r="D5331" i="12"/>
  <c r="D5955" i="12"/>
  <c r="D215" i="12"/>
  <c r="D575" i="12"/>
  <c r="D1007" i="12"/>
  <c r="D2419" i="12"/>
  <c r="D3043" i="12"/>
  <c r="D4291" i="12"/>
  <c r="D3667" i="12"/>
  <c r="D4915" i="12"/>
  <c r="D5539" i="12"/>
  <c r="D6163" i="12"/>
  <c r="D1087" i="12"/>
  <c r="D2109" i="12"/>
  <c r="D2067" i="12"/>
  <c r="D1995" i="12"/>
  <c r="D2618" i="12"/>
  <c r="D3242" i="12"/>
  <c r="D3866" i="12"/>
  <c r="D4490" i="12"/>
  <c r="D5114" i="12"/>
  <c r="D5738" i="12"/>
  <c r="D6362" i="12"/>
  <c r="D1095" i="12"/>
  <c r="D2075" i="12"/>
  <c r="D2003" i="12"/>
  <c r="D2202" i="12"/>
  <c r="D2826" i="12"/>
  <c r="D3450" i="12"/>
  <c r="D4074" i="12"/>
  <c r="D4698" i="12"/>
  <c r="D5322" i="12"/>
  <c r="D5946" i="12"/>
  <c r="D1103" i="12"/>
  <c r="D2083" i="12"/>
  <c r="D2011" i="12"/>
  <c r="D2410" i="12"/>
  <c r="D3034" i="12"/>
  <c r="D3658" i="12"/>
  <c r="D4282" i="12"/>
  <c r="D4906" i="12"/>
  <c r="D5530" i="12"/>
  <c r="D6154" i="12"/>
  <c r="D225" i="12"/>
  <c r="D585" i="12"/>
  <c r="D1017" i="12"/>
  <c r="D1194" i="12"/>
  <c r="D2680" i="12"/>
  <c r="D3304" i="12"/>
  <c r="D3928" i="12"/>
  <c r="D4552" i="12"/>
  <c r="D5176" i="12"/>
  <c r="D5800" i="12"/>
  <c r="D6424" i="12"/>
  <c r="D233" i="12"/>
  <c r="D593" i="12"/>
  <c r="D1025" i="12"/>
  <c r="D2264" i="12"/>
  <c r="D2888" i="12"/>
  <c r="D3512" i="12"/>
  <c r="D4136" i="12"/>
  <c r="D4760" i="12"/>
  <c r="D5384" i="12"/>
  <c r="D6008" i="12"/>
  <c r="D241" i="12"/>
  <c r="D601" i="12"/>
  <c r="D1033" i="12"/>
  <c r="D2472" i="12"/>
  <c r="D3096" i="12"/>
  <c r="D3720" i="12"/>
  <c r="D4344" i="12"/>
  <c r="D4968" i="12"/>
  <c r="D5592" i="12"/>
  <c r="D6216" i="12"/>
  <c r="D777" i="12"/>
  <c r="D1650" i="12"/>
  <c r="D1371" i="12"/>
  <c r="D1563" i="12"/>
  <c r="D2667" i="12"/>
  <c r="D3291" i="12"/>
  <c r="D3915" i="12"/>
  <c r="D4539" i="12"/>
  <c r="D5163" i="12"/>
  <c r="D5787" i="12"/>
  <c r="D6411" i="12"/>
  <c r="D785" i="12"/>
  <c r="D1379" i="12"/>
  <c r="D1571" i="12"/>
  <c r="D2251" i="12"/>
  <c r="D2875" i="12"/>
  <c r="D3499" i="12"/>
  <c r="D4123" i="12"/>
  <c r="D4747" i="12"/>
  <c r="D5371" i="12"/>
  <c r="D5995" i="12"/>
  <c r="D793" i="12"/>
  <c r="D1387" i="12"/>
  <c r="D1579" i="12"/>
  <c r="D3083" i="12"/>
  <c r="D2459" i="12"/>
  <c r="D3707" i="12"/>
  <c r="D4331" i="12"/>
  <c r="D4955" i="12"/>
  <c r="D5579" i="12"/>
  <c r="D6203" i="12"/>
  <c r="D345" i="12"/>
  <c r="D1755" i="12"/>
  <c r="D1875" i="12"/>
  <c r="D1939" i="12"/>
  <c r="D2659" i="12"/>
  <c r="D3283" i="12"/>
  <c r="D3907" i="12"/>
  <c r="D4531" i="12"/>
  <c r="D5155" i="12"/>
  <c r="D5779" i="12"/>
  <c r="D6403" i="12"/>
  <c r="D353" i="12"/>
  <c r="D1763" i="12"/>
  <c r="D1883" i="12"/>
  <c r="D2243" i="12"/>
  <c r="D2867" i="12"/>
  <c r="D4115" i="12"/>
  <c r="D3491" i="12"/>
  <c r="D4739" i="12"/>
  <c r="D5363" i="12"/>
  <c r="D5987" i="12"/>
  <c r="D361" i="12"/>
  <c r="D1771" i="12"/>
  <c r="D1891" i="12"/>
  <c r="D3075" i="12"/>
  <c r="D2451" i="12"/>
  <c r="D4323" i="12"/>
  <c r="D3699" i="12"/>
  <c r="D4947" i="12"/>
  <c r="D5571" i="12"/>
  <c r="D6195" i="12"/>
  <c r="D7460" i="12"/>
  <c r="D7452" i="12"/>
  <c r="D7444" i="12"/>
  <c r="D7436" i="12"/>
  <c r="D7428" i="12"/>
  <c r="D7420" i="12"/>
  <c r="D7412" i="12"/>
  <c r="D7404" i="12"/>
  <c r="D7396" i="12"/>
  <c r="D7388" i="12"/>
  <c r="D7380" i="12"/>
  <c r="D7372" i="12"/>
  <c r="D7364" i="12"/>
  <c r="D7356" i="12"/>
  <c r="D7348" i="12"/>
  <c r="D7340" i="12"/>
  <c r="D7332" i="12"/>
  <c r="D7324" i="12"/>
  <c r="D7316" i="12"/>
  <c r="D7308" i="12"/>
  <c r="D7300" i="12"/>
  <c r="D7292" i="12"/>
  <c r="D7284" i="12"/>
  <c r="D7276" i="12"/>
  <c r="D7268" i="12"/>
  <c r="D7260" i="12"/>
  <c r="D7252" i="12"/>
  <c r="D7244" i="12"/>
  <c r="D7236" i="12"/>
  <c r="D7228" i="12"/>
  <c r="D7220" i="12"/>
  <c r="D7212" i="12"/>
  <c r="D7204" i="12"/>
  <c r="D7196" i="12"/>
  <c r="D7188" i="12"/>
  <c r="D7180" i="12"/>
  <c r="D7148" i="12"/>
  <c r="D7140" i="12"/>
  <c r="D7132" i="12"/>
  <c r="D7020" i="12"/>
  <c r="D6996" i="12"/>
  <c r="D6988" i="12"/>
  <c r="D6980" i="12"/>
  <c r="D6972" i="12"/>
  <c r="D6940" i="12"/>
  <c r="D6932" i="12"/>
  <c r="D6924" i="12"/>
  <c r="D6812" i="12"/>
  <c r="D6788" i="12"/>
  <c r="D6780" i="12"/>
  <c r="D6772" i="12"/>
  <c r="D6764" i="12"/>
  <c r="D6732" i="12"/>
  <c r="D6724" i="12"/>
  <c r="D6716" i="12"/>
  <c r="D6612" i="12"/>
  <c r="D6604" i="12"/>
  <c r="D6580" i="12"/>
  <c r="D6572" i="12"/>
  <c r="D6564" i="12"/>
  <c r="D6556" i="12"/>
  <c r="D6546" i="12"/>
  <c r="D6513" i="12"/>
  <c r="D816" i="12"/>
  <c r="D384" i="12"/>
  <c r="D2437" i="12"/>
  <c r="D3061" i="12"/>
  <c r="D3685" i="12"/>
  <c r="D4309" i="12"/>
  <c r="D4933" i="12"/>
  <c r="D5557" i="12"/>
  <c r="D6181" i="12"/>
  <c r="D1202" i="12"/>
  <c r="D608" i="12"/>
  <c r="D1394" i="12"/>
  <c r="D1586" i="12"/>
  <c r="D2634" i="12"/>
  <c r="D3258" i="12"/>
  <c r="D3882" i="12"/>
  <c r="D4506" i="12"/>
  <c r="D5130" i="12"/>
  <c r="D5754" i="12"/>
  <c r="D6378" i="12"/>
  <c r="D616" i="12"/>
  <c r="D1210" i="12"/>
  <c r="D1402" i="12"/>
  <c r="D2218" i="12"/>
  <c r="D2842" i="12"/>
  <c r="D3466" i="12"/>
  <c r="D4090" i="12"/>
  <c r="D4714" i="12"/>
  <c r="D5338" i="12"/>
  <c r="D5962" i="12"/>
  <c r="D624" i="12"/>
  <c r="D1218" i="12"/>
  <c r="D1410" i="12"/>
  <c r="D2426" i="12"/>
  <c r="D3050" i="12"/>
  <c r="D3674" i="12"/>
  <c r="D4298" i="12"/>
  <c r="D4922" i="12"/>
  <c r="D5546" i="12"/>
  <c r="D6170" i="12"/>
  <c r="D247" i="12"/>
  <c r="D1657" i="12"/>
  <c r="D1777" i="12"/>
  <c r="D1897" i="12"/>
  <c r="D2603" i="12"/>
  <c r="D3227" i="12"/>
  <c r="D4475" i="12"/>
  <c r="D3851" i="12"/>
  <c r="D5099" i="12"/>
  <c r="D5723" i="12"/>
  <c r="D6347" i="12"/>
  <c r="D255" i="12"/>
  <c r="D1665" i="12"/>
  <c r="D1785" i="12"/>
  <c r="D2187" i="12"/>
  <c r="D2811" i="12"/>
  <c r="D3435" i="12"/>
  <c r="D4059" i="12"/>
  <c r="D4683" i="12"/>
  <c r="D5307" i="12"/>
  <c r="D5931" i="12"/>
  <c r="D263" i="12"/>
  <c r="D1673" i="12"/>
  <c r="D1793" i="12"/>
  <c r="D2395" i="12"/>
  <c r="D3019" i="12"/>
  <c r="D3643" i="12"/>
  <c r="D4267" i="12"/>
  <c r="D4891" i="12"/>
  <c r="D5515" i="12"/>
  <c r="D6139" i="12"/>
  <c r="D272" i="12"/>
  <c r="D1682" i="12"/>
  <c r="D1802" i="12"/>
  <c r="D1908" i="12"/>
  <c r="D2630" i="12"/>
  <c r="D3254" i="12"/>
  <c r="D3878" i="12"/>
  <c r="D4502" i="12"/>
  <c r="D5126" i="12"/>
  <c r="D5750" i="12"/>
  <c r="D6374" i="12"/>
  <c r="D280" i="12"/>
  <c r="D1690" i="12"/>
  <c r="D1810" i="12"/>
  <c r="D2214" i="12"/>
  <c r="D2838" i="12"/>
  <c r="D3462" i="12"/>
  <c r="D4086" i="12"/>
  <c r="D4710" i="12"/>
  <c r="D5334" i="12"/>
  <c r="D5958" i="12"/>
  <c r="D288" i="12"/>
  <c r="D1698" i="12"/>
  <c r="D1818" i="12"/>
  <c r="D2422" i="12"/>
  <c r="D3046" i="12"/>
  <c r="D3670" i="12"/>
  <c r="D4294" i="12"/>
  <c r="D4918" i="12"/>
  <c r="D5542" i="12"/>
  <c r="D6166" i="12"/>
  <c r="D634" i="12"/>
  <c r="D1228" i="12"/>
  <c r="D1597" i="12"/>
  <c r="D1420" i="12"/>
  <c r="D2687" i="12"/>
  <c r="D3311" i="12"/>
  <c r="D3935" i="12"/>
  <c r="D4559" i="12"/>
  <c r="D5183" i="12"/>
  <c r="D5807" i="12"/>
  <c r="D642" i="12"/>
  <c r="D1236" i="12"/>
  <c r="D1428" i="12"/>
  <c r="D2271" i="12"/>
  <c r="D2895" i="12"/>
  <c r="D3519" i="12"/>
  <c r="D4143" i="12"/>
  <c r="D4767" i="12"/>
  <c r="D5391" i="12"/>
  <c r="D6015" i="12"/>
  <c r="D656" i="12"/>
  <c r="D1250" i="12"/>
  <c r="D1442" i="12"/>
  <c r="D1604" i="12"/>
  <c r="D2636" i="12"/>
  <c r="D3260" i="12"/>
  <c r="D3884" i="12"/>
  <c r="D4508" i="12"/>
  <c r="D5132" i="12"/>
  <c r="D5756" i="12"/>
  <c r="D6380" i="12"/>
  <c r="D1258" i="12"/>
  <c r="D664" i="12"/>
  <c r="D1450" i="12"/>
  <c r="D2220" i="12"/>
  <c r="D2844" i="12"/>
  <c r="D3468" i="12"/>
  <c r="D4092" i="12"/>
  <c r="D4716" i="12"/>
  <c r="D5340" i="12"/>
  <c r="D5964" i="12"/>
  <c r="D672" i="12"/>
  <c r="D1458" i="12"/>
  <c r="D1266" i="12"/>
  <c r="D3052" i="12"/>
  <c r="D2428" i="12"/>
  <c r="D3676" i="12"/>
  <c r="D4300" i="12"/>
  <c r="D4924" i="12"/>
  <c r="D5548" i="12"/>
  <c r="D6172" i="12"/>
  <c r="D824" i="12"/>
  <c r="D1121" i="12"/>
  <c r="D392" i="12"/>
  <c r="D2646" i="12"/>
  <c r="D3270" i="12"/>
  <c r="D3894" i="12"/>
  <c r="D4518" i="12"/>
  <c r="D5142" i="12"/>
  <c r="D5766" i="12"/>
  <c r="D6390" i="12"/>
  <c r="D400" i="12"/>
  <c r="D832" i="12"/>
  <c r="D2230" i="12"/>
  <c r="D2854" i="12"/>
  <c r="D3478" i="12"/>
  <c r="D4102" i="12"/>
  <c r="D4726" i="12"/>
  <c r="D5350" i="12"/>
  <c r="D5974" i="12"/>
  <c r="D408" i="12"/>
  <c r="D840" i="12"/>
  <c r="D2438" i="12"/>
  <c r="D3062" i="12"/>
  <c r="D3686" i="12"/>
  <c r="D4310" i="12"/>
  <c r="D4934" i="12"/>
  <c r="D5558" i="12"/>
  <c r="D6182" i="12"/>
  <c r="D848" i="12"/>
  <c r="D416" i="12"/>
  <c r="D1130" i="12"/>
  <c r="D2647" i="12"/>
  <c r="D3271" i="12"/>
  <c r="D3895" i="12"/>
  <c r="D4519" i="12"/>
  <c r="D5143" i="12"/>
  <c r="D5767" i="12"/>
  <c r="D6391" i="12"/>
  <c r="D856" i="12"/>
  <c r="D424" i="12"/>
  <c r="D2231" i="12"/>
  <c r="D2855" i="12"/>
  <c r="D3479" i="12"/>
  <c r="D4103" i="12"/>
  <c r="D4727" i="12"/>
  <c r="D5351" i="12"/>
  <c r="D5975" i="12"/>
  <c r="D864" i="12"/>
  <c r="D432" i="12"/>
  <c r="D2439" i="12"/>
  <c r="D3063" i="12"/>
  <c r="D3687" i="12"/>
  <c r="D4311" i="12"/>
  <c r="D4935" i="12"/>
  <c r="D5559" i="12"/>
  <c r="D6183" i="12"/>
  <c r="D76" i="12"/>
  <c r="D84" i="12"/>
  <c r="D92" i="12"/>
  <c r="D79" i="12"/>
  <c r="D87" i="12"/>
  <c r="D95" i="12"/>
  <c r="D80" i="12"/>
  <c r="D88" i="12"/>
  <c r="D96" i="12"/>
  <c r="D81" i="12"/>
  <c r="D89" i="12"/>
  <c r="D97" i="12"/>
  <c r="D82" i="12"/>
  <c r="D90" i="12"/>
  <c r="D98" i="12"/>
  <c r="D75" i="12"/>
  <c r="D83" i="12"/>
  <c r="D91" i="12"/>
  <c r="D442" i="12"/>
  <c r="D874" i="12"/>
  <c r="D1141" i="12"/>
  <c r="D2700" i="12"/>
  <c r="D3324" i="12"/>
  <c r="D3948" i="12"/>
  <c r="D4572" i="12"/>
  <c r="D5196" i="12"/>
  <c r="D5820" i="12"/>
  <c r="D6444" i="12"/>
  <c r="D450" i="12"/>
  <c r="D882" i="12"/>
  <c r="D2284" i="12"/>
  <c r="D2908" i="12"/>
  <c r="D3532" i="12"/>
  <c r="D4156" i="12"/>
  <c r="D4780" i="12"/>
  <c r="D5404" i="12"/>
  <c r="D6028" i="12"/>
  <c r="D296" i="12"/>
  <c r="D1706" i="12"/>
  <c r="D1826" i="12"/>
  <c r="D1918" i="12"/>
  <c r="D2631" i="12"/>
  <c r="D3255" i="12"/>
  <c r="D3879" i="12"/>
  <c r="D4503" i="12"/>
  <c r="D5127" i="12"/>
  <c r="D5751" i="12"/>
  <c r="D6375" i="12"/>
  <c r="D304" i="12"/>
  <c r="D1714" i="12"/>
  <c r="D1834" i="12"/>
  <c r="D2215" i="12"/>
  <c r="D2839" i="12"/>
  <c r="D3463" i="12"/>
  <c r="D4087" i="12"/>
  <c r="D4711" i="12"/>
  <c r="D5335" i="12"/>
  <c r="D5959" i="12"/>
  <c r="D312" i="12"/>
  <c r="D1722" i="12"/>
  <c r="D1842" i="12"/>
  <c r="D2423" i="12"/>
  <c r="D3047" i="12"/>
  <c r="D3671" i="12"/>
  <c r="D4295" i="12"/>
  <c r="D4919" i="12"/>
  <c r="D5543" i="12"/>
  <c r="D6167" i="12"/>
  <c r="D896" i="12"/>
  <c r="D464" i="12"/>
  <c r="D1148" i="12"/>
  <c r="D2649" i="12"/>
  <c r="D3273" i="12"/>
  <c r="D3897" i="12"/>
  <c r="D4521" i="12"/>
  <c r="D5145" i="12"/>
  <c r="D5769" i="12"/>
  <c r="D6393" i="12"/>
  <c r="D904" i="12"/>
  <c r="D472" i="12"/>
  <c r="D2233" i="12"/>
  <c r="D2857" i="12"/>
  <c r="D3481" i="12"/>
  <c r="D4105" i="12"/>
  <c r="D4729" i="12"/>
  <c r="D5353" i="12"/>
  <c r="D5977" i="12"/>
  <c r="D912" i="12"/>
  <c r="D480" i="12"/>
  <c r="D2441" i="12"/>
  <c r="D3065" i="12"/>
  <c r="D3689" i="12"/>
  <c r="D4313" i="12"/>
  <c r="D4937" i="12"/>
  <c r="D5561" i="12"/>
  <c r="D6185" i="12"/>
  <c r="D936" i="12"/>
  <c r="D504" i="12"/>
  <c r="D2442" i="12"/>
  <c r="D3066" i="12"/>
  <c r="D3690" i="12"/>
  <c r="D4314" i="12"/>
  <c r="D4938" i="12"/>
  <c r="D5562" i="12"/>
  <c r="D6186" i="12"/>
  <c r="D920" i="12"/>
  <c r="D1157" i="12"/>
  <c r="D488" i="12"/>
  <c r="D2650" i="12"/>
  <c r="D3274" i="12"/>
  <c r="D3898" i="12"/>
  <c r="D4522" i="12"/>
  <c r="D5770" i="12"/>
  <c r="D6394" i="12"/>
  <c r="D5146" i="12"/>
  <c r="D496" i="12"/>
  <c r="D928" i="12"/>
  <c r="D2234" i="12"/>
  <c r="D2858" i="12"/>
  <c r="D3482" i="12"/>
  <c r="D4106" i="12"/>
  <c r="D4730" i="12"/>
  <c r="D5354" i="12"/>
  <c r="D5978" i="12"/>
  <c r="D148" i="12"/>
  <c r="D156" i="12"/>
  <c r="D164" i="12"/>
  <c r="D151" i="12"/>
  <c r="D159" i="12"/>
  <c r="D167" i="12"/>
  <c r="D152" i="12"/>
  <c r="D160" i="12"/>
  <c r="D168" i="12"/>
  <c r="D153" i="12"/>
  <c r="D161" i="12"/>
  <c r="D154" i="12"/>
  <c r="D162" i="12"/>
  <c r="D170" i="12"/>
  <c r="D147" i="12"/>
  <c r="D155" i="12"/>
  <c r="D163" i="12"/>
  <c r="D514" i="12"/>
  <c r="D1168" i="12"/>
  <c r="D946" i="12"/>
  <c r="D2703" i="12"/>
  <c r="D3327" i="12"/>
  <c r="D3951" i="12"/>
  <c r="D4575" i="12"/>
  <c r="D5199" i="12"/>
  <c r="D5823" i="12"/>
  <c r="D522" i="12"/>
  <c r="D954" i="12"/>
  <c r="D2287" i="12"/>
  <c r="D2911" i="12"/>
  <c r="D3535" i="12"/>
  <c r="D4159" i="12"/>
  <c r="D4783" i="12"/>
  <c r="D5407" i="12"/>
  <c r="D6031" i="12"/>
  <c r="D322" i="12"/>
  <c r="D1930" i="12"/>
  <c r="D1732" i="12"/>
  <c r="D1852" i="12"/>
  <c r="D2684" i="12"/>
  <c r="D3308" i="12"/>
  <c r="D3932" i="12"/>
  <c r="D4556" i="12"/>
  <c r="D5180" i="12"/>
  <c r="D5804" i="12"/>
  <c r="D6428" i="12"/>
  <c r="D330" i="12"/>
  <c r="D1740" i="12"/>
  <c r="D1860" i="12"/>
  <c r="D2268" i="12"/>
  <c r="D2892" i="12"/>
  <c r="D3516" i="12"/>
  <c r="D4140" i="12"/>
  <c r="D4764" i="12"/>
  <c r="D5388" i="12"/>
  <c r="D6012" i="12"/>
  <c r="D682" i="12"/>
  <c r="D1276" i="12"/>
  <c r="D1468" i="12"/>
  <c r="D1615" i="12"/>
  <c r="D2689" i="12"/>
  <c r="D3313" i="12"/>
  <c r="D3937" i="12"/>
  <c r="D4561" i="12"/>
  <c r="D5185" i="12"/>
  <c r="D5809" i="12"/>
  <c r="D6433" i="12"/>
  <c r="D690" i="12"/>
  <c r="D1284" i="12"/>
  <c r="D1476" i="12"/>
  <c r="D2273" i="12"/>
  <c r="D2897" i="12"/>
  <c r="D3521" i="12"/>
  <c r="D4145" i="12"/>
  <c r="D4769" i="12"/>
  <c r="D5393" i="12"/>
  <c r="D6017" i="12"/>
  <c r="D1040" i="12"/>
  <c r="D1948" i="12"/>
  <c r="D2020" i="12"/>
  <c r="D2092" i="12"/>
  <c r="D2642" i="12"/>
  <c r="D3266" i="12"/>
  <c r="D3890" i="12"/>
  <c r="D4514" i="12"/>
  <c r="D5138" i="12"/>
  <c r="D5762" i="12"/>
  <c r="D6386" i="12"/>
  <c r="D1048" i="12"/>
  <c r="D1956" i="12"/>
  <c r="D2028" i="12"/>
  <c r="D2226" i="12"/>
  <c r="D2850" i="12"/>
  <c r="D3474" i="12"/>
  <c r="D4098" i="12"/>
  <c r="D4722" i="12"/>
  <c r="D5346" i="12"/>
  <c r="D5970" i="12"/>
  <c r="D1056" i="12"/>
  <c r="D1964" i="12"/>
  <c r="D2036" i="12"/>
  <c r="D2434" i="12"/>
  <c r="D3058" i="12"/>
  <c r="D3682" i="12"/>
  <c r="D4306" i="12"/>
  <c r="D4930" i="12"/>
  <c r="D5554" i="12"/>
  <c r="D6178" i="12"/>
  <c r="D704" i="12"/>
  <c r="D1622" i="12"/>
  <c r="D1298" i="12"/>
  <c r="D1490" i="12"/>
  <c r="D2638" i="12"/>
  <c r="D3262" i="12"/>
  <c r="D3886" i="12"/>
  <c r="D4510" i="12"/>
  <c r="D5134" i="12"/>
  <c r="D5758" i="12"/>
  <c r="D6382" i="12"/>
  <c r="D712" i="12"/>
  <c r="D1306" i="12"/>
  <c r="D1498" i="12"/>
  <c r="D2222" i="12"/>
  <c r="D2846" i="12"/>
  <c r="D3470" i="12"/>
  <c r="D4094" i="12"/>
  <c r="D4718" i="12"/>
  <c r="D5342" i="12"/>
  <c r="D5966" i="12"/>
  <c r="D720" i="12"/>
  <c r="D1314" i="12"/>
  <c r="D1506" i="12"/>
  <c r="D2430" i="12"/>
  <c r="D3054" i="12"/>
  <c r="D3678" i="12"/>
  <c r="D4302" i="12"/>
  <c r="D4926" i="12"/>
  <c r="D5550" i="12"/>
  <c r="D6174" i="12"/>
  <c r="D730" i="12"/>
  <c r="D1633" i="12"/>
  <c r="D1324" i="12"/>
  <c r="D1516" i="12"/>
  <c r="D2691" i="12"/>
  <c r="D3315" i="12"/>
  <c r="D3939" i="12"/>
  <c r="D4563" i="12"/>
  <c r="D5187" i="12"/>
  <c r="D5811" i="12"/>
  <c r="D6435" i="12"/>
  <c r="D738" i="12"/>
  <c r="D1332" i="12"/>
  <c r="D1524" i="12"/>
  <c r="D2275" i="12"/>
  <c r="D2899" i="12"/>
  <c r="D4147" i="12"/>
  <c r="D3523" i="12"/>
  <c r="D4771" i="12"/>
  <c r="D5395" i="12"/>
  <c r="D6019" i="12"/>
  <c r="D754" i="12"/>
  <c r="D1642" i="12"/>
  <c r="D1348" i="12"/>
  <c r="D1540" i="12"/>
  <c r="D2692" i="12"/>
  <c r="D3316" i="12"/>
  <c r="D3940" i="12"/>
  <c r="D4564" i="12"/>
  <c r="D5188" i="12"/>
  <c r="D5812" i="12"/>
  <c r="D6436" i="12"/>
  <c r="D762" i="12"/>
  <c r="D1356" i="12"/>
  <c r="D1548" i="12"/>
  <c r="D2276" i="12"/>
  <c r="D2900" i="12"/>
  <c r="D3524" i="12"/>
  <c r="D4148" i="12"/>
  <c r="D4772" i="12"/>
  <c r="D5396" i="12"/>
  <c r="D6020" i="12"/>
  <c r="D1064" i="12"/>
  <c r="D1972" i="12"/>
  <c r="D2044" i="12"/>
  <c r="D2101" i="12"/>
  <c r="D2643" i="12"/>
  <c r="D3267" i="12"/>
  <c r="D3891" i="12"/>
  <c r="D4515" i="12"/>
  <c r="D5763" i="12"/>
  <c r="D6387" i="12"/>
  <c r="D5139" i="12"/>
  <c r="D1072" i="12"/>
  <c r="D1980" i="12"/>
  <c r="D2052" i="12"/>
  <c r="D2227" i="12"/>
  <c r="D2851" i="12"/>
  <c r="D4099" i="12"/>
  <c r="D3475" i="12"/>
  <c r="D4723" i="12"/>
  <c r="D5347" i="12"/>
  <c r="D5971" i="12"/>
  <c r="D1080" i="12"/>
  <c r="D1988" i="12"/>
  <c r="D2060" i="12"/>
  <c r="D2435" i="12"/>
  <c r="D3059" i="12"/>
  <c r="D4307" i="12"/>
  <c r="D3683" i="12"/>
  <c r="D4931" i="12"/>
  <c r="D5555" i="12"/>
  <c r="D6179" i="12"/>
  <c r="D172" i="12"/>
  <c r="D180" i="12"/>
  <c r="D188" i="12"/>
  <c r="D175" i="12"/>
  <c r="D183" i="12"/>
  <c r="D191" i="12"/>
  <c r="D176" i="12"/>
  <c r="D184" i="12"/>
  <c r="D192" i="12"/>
  <c r="D178" i="12"/>
  <c r="D186" i="12"/>
  <c r="D194" i="12"/>
  <c r="D171" i="12"/>
  <c r="D179" i="12"/>
  <c r="D187" i="12"/>
  <c r="D538" i="12"/>
  <c r="D1177" i="12"/>
  <c r="D970" i="12"/>
  <c r="D2704" i="12"/>
  <c r="D3328" i="12"/>
  <c r="D3952" i="12"/>
  <c r="D4576" i="12"/>
  <c r="D5200" i="12"/>
  <c r="D5824" i="12"/>
  <c r="D6448" i="12"/>
  <c r="D546" i="12"/>
  <c r="D978" i="12"/>
  <c r="D2288" i="12"/>
  <c r="D2912" i="12"/>
  <c r="D3536" i="12"/>
  <c r="D4160" i="12"/>
  <c r="D4784" i="12"/>
  <c r="D5408" i="12"/>
  <c r="D6032" i="12"/>
  <c r="D200" i="12"/>
  <c r="D560" i="12"/>
  <c r="D992" i="12"/>
  <c r="D1184" i="12"/>
  <c r="D2653" i="12"/>
  <c r="D3277" i="12"/>
  <c r="D3901" i="12"/>
  <c r="D4525" i="12"/>
  <c r="D5149" i="12"/>
  <c r="D5773" i="12"/>
  <c r="D6397" i="12"/>
  <c r="D208" i="12"/>
  <c r="D1000" i="12"/>
  <c r="D568" i="12"/>
  <c r="D2237" i="12"/>
  <c r="D2861" i="12"/>
  <c r="D3485" i="12"/>
  <c r="D4109" i="12"/>
  <c r="D4733" i="12"/>
  <c r="D5357" i="12"/>
  <c r="D5981" i="12"/>
  <c r="D216" i="12"/>
  <c r="D1008" i="12"/>
  <c r="D576" i="12"/>
  <c r="D2445" i="12"/>
  <c r="D3069" i="12"/>
  <c r="D3693" i="12"/>
  <c r="D4317" i="12"/>
  <c r="D4941" i="12"/>
  <c r="D5565" i="12"/>
  <c r="D6189" i="12"/>
  <c r="D1088" i="12"/>
  <c r="D1996" i="12"/>
  <c r="D2068" i="12"/>
  <c r="D2110" i="12"/>
  <c r="D2644" i="12"/>
  <c r="D3268" i="12"/>
  <c r="D3892" i="12"/>
  <c r="D4516" i="12"/>
  <c r="D5140" i="12"/>
  <c r="D5764" i="12"/>
  <c r="D6388" i="12"/>
  <c r="D1096" i="12"/>
  <c r="D2004" i="12"/>
  <c r="D2076" i="12"/>
  <c r="D2228" i="12"/>
  <c r="D2852" i="12"/>
  <c r="D3476" i="12"/>
  <c r="D4100" i="12"/>
  <c r="D4724" i="12"/>
  <c r="D5348" i="12"/>
  <c r="D5972" i="12"/>
  <c r="D1104" i="12"/>
  <c r="D2012" i="12"/>
  <c r="D2084" i="12"/>
  <c r="D3060" i="12"/>
  <c r="D2436" i="12"/>
  <c r="D4308" i="12"/>
  <c r="D3684" i="12"/>
  <c r="D4932" i="12"/>
  <c r="D5556" i="12"/>
  <c r="D6180" i="12"/>
  <c r="D226" i="12"/>
  <c r="D586" i="12"/>
  <c r="D1018" i="12"/>
  <c r="D1195" i="12"/>
  <c r="D2706" i="12"/>
  <c r="D3330" i="12"/>
  <c r="D3954" i="12"/>
  <c r="D4578" i="12"/>
  <c r="D5202" i="12"/>
  <c r="D5826" i="12"/>
  <c r="D6450" i="12"/>
  <c r="D234" i="12"/>
  <c r="D594" i="12"/>
  <c r="D1026" i="12"/>
  <c r="D2290" i="12"/>
  <c r="D2914" i="12"/>
  <c r="D3538" i="12"/>
  <c r="D4162" i="12"/>
  <c r="D4786" i="12"/>
  <c r="D5410" i="12"/>
  <c r="D6034" i="12"/>
  <c r="D778" i="12"/>
  <c r="D1651" i="12"/>
  <c r="D1372" i="12"/>
  <c r="D1564" i="12"/>
  <c r="D2693" i="12"/>
  <c r="D3317" i="12"/>
  <c r="D3941" i="12"/>
  <c r="D4565" i="12"/>
  <c r="D5189" i="12"/>
  <c r="D5813" i="12"/>
  <c r="D6437" i="12"/>
  <c r="D786" i="12"/>
  <c r="D1380" i="12"/>
  <c r="D1572" i="12"/>
  <c r="D2277" i="12"/>
  <c r="D2901" i="12"/>
  <c r="D3525" i="12"/>
  <c r="D4149" i="12"/>
  <c r="D4773" i="12"/>
  <c r="D5397" i="12"/>
  <c r="D6021" i="12"/>
  <c r="D346" i="12"/>
  <c r="D1756" i="12"/>
  <c r="D1876" i="12"/>
  <c r="D1940" i="12"/>
  <c r="D2685" i="12"/>
  <c r="D3309" i="12"/>
  <c r="D3933" i="12"/>
  <c r="D4557" i="12"/>
  <c r="D5181" i="12"/>
  <c r="D5805" i="12"/>
  <c r="D6429" i="12"/>
  <c r="D354" i="12"/>
  <c r="D1764" i="12"/>
  <c r="D1884" i="12"/>
  <c r="D2269" i="12"/>
  <c r="D2893" i="12"/>
  <c r="D3517" i="12"/>
  <c r="D4141" i="12"/>
  <c r="D4765" i="12"/>
  <c r="D5389" i="12"/>
  <c r="D6013" i="12"/>
  <c r="D7459" i="12"/>
  <c r="D7451" i="12"/>
  <c r="D7443" i="12"/>
  <c r="D7435" i="12"/>
  <c r="D7427" i="12"/>
  <c r="D7419" i="12"/>
  <c r="D7411" i="12"/>
  <c r="D7403" i="12"/>
  <c r="D7395" i="12"/>
  <c r="D7387" i="12"/>
  <c r="D7379" i="12"/>
  <c r="D7371" i="12"/>
  <c r="D7363" i="12"/>
  <c r="D7355" i="12"/>
  <c r="D7347" i="12"/>
  <c r="D7339" i="12"/>
  <c r="D7331" i="12"/>
  <c r="D7323" i="12"/>
  <c r="D7315" i="12"/>
  <c r="D7307" i="12"/>
  <c r="D7299" i="12"/>
  <c r="D7291" i="12"/>
  <c r="D7283" i="12"/>
  <c r="D7275" i="12"/>
  <c r="D7267" i="12"/>
  <c r="D7259" i="12"/>
  <c r="D7251" i="12"/>
  <c r="D7243" i="12"/>
  <c r="D7235" i="12"/>
  <c r="D7227" i="12"/>
  <c r="D7219" i="12"/>
  <c r="D7211" i="12"/>
  <c r="D7203" i="12"/>
  <c r="D7195" i="12"/>
  <c r="D7187" i="12"/>
  <c r="D7179" i="12"/>
  <c r="D7171" i="12"/>
  <c r="D7155" i="12"/>
  <c r="D7147" i="12"/>
  <c r="D7059" i="12"/>
  <c r="D7035" i="12"/>
  <c r="D7027" i="12"/>
  <c r="D7019" i="12"/>
  <c r="D7011" i="12"/>
  <c r="D7003" i="12"/>
  <c r="D6995" i="12"/>
  <c r="D6987" i="12"/>
  <c r="D6979" i="12"/>
  <c r="D6971" i="12"/>
  <c r="D6963" i="12"/>
  <c r="D6947" i="12"/>
  <c r="D6939" i="12"/>
  <c r="D6867" i="12"/>
  <c r="D6827" i="12"/>
  <c r="D6819" i="12"/>
  <c r="D6811" i="12"/>
  <c r="D6803" i="12"/>
  <c r="D6795" i="12"/>
  <c r="D6787" i="12"/>
  <c r="D6779" i="12"/>
  <c r="D6771" i="12"/>
  <c r="D6763" i="12"/>
  <c r="D6755" i="12"/>
  <c r="D6739" i="12"/>
  <c r="D6731" i="12"/>
  <c r="D6659" i="12"/>
  <c r="D6643" i="12"/>
  <c r="D6619" i="12"/>
  <c r="D6611" i="12"/>
  <c r="D6603" i="12"/>
  <c r="D6595" i="12"/>
  <c r="D6587" i="12"/>
  <c r="D6579" i="12"/>
  <c r="D6571" i="12"/>
  <c r="D6563" i="12"/>
  <c r="D6555" i="12"/>
  <c r="D6545" i="12"/>
  <c r="D369" i="12"/>
  <c r="D801" i="12"/>
  <c r="D1113" i="12"/>
  <c r="D2671" i="12"/>
  <c r="D3295" i="12"/>
  <c r="D3919" i="12"/>
  <c r="D4543" i="12"/>
  <c r="D5167" i="12"/>
  <c r="D5791" i="12"/>
  <c r="D6415" i="12"/>
  <c r="D264" i="12"/>
  <c r="D1674" i="12"/>
  <c r="D1794" i="12"/>
  <c r="D2421" i="12"/>
  <c r="D3045" i="12"/>
  <c r="D3669" i="12"/>
  <c r="D4293" i="12"/>
  <c r="D4917" i="12"/>
  <c r="D5541" i="12"/>
  <c r="D6165" i="12"/>
  <c r="D281" i="12"/>
  <c r="D1691" i="12"/>
  <c r="D1811" i="12"/>
  <c r="D2240" i="12"/>
  <c r="D2864" i="12"/>
  <c r="D3488" i="12"/>
  <c r="D4112" i="12"/>
  <c r="D4736" i="12"/>
  <c r="D5360" i="12"/>
  <c r="D5984" i="12"/>
  <c r="D289" i="12"/>
  <c r="D1699" i="12"/>
  <c r="D1819" i="12"/>
  <c r="D2448" i="12"/>
  <c r="D3072" i="12"/>
  <c r="D3696" i="12"/>
  <c r="D4320" i="12"/>
  <c r="D4944" i="12"/>
  <c r="D5568" i="12"/>
  <c r="D6192" i="12"/>
  <c r="D627" i="12"/>
  <c r="D1221" i="12"/>
  <c r="D1413" i="12"/>
  <c r="D1590" i="12"/>
  <c r="D2505" i="12"/>
  <c r="D3129" i="12"/>
  <c r="D3753" i="12"/>
  <c r="D4377" i="12"/>
  <c r="D5001" i="12"/>
  <c r="D5625" i="12"/>
  <c r="D6249" i="12"/>
  <c r="D635" i="12"/>
  <c r="D1229" i="12"/>
  <c r="D1421" i="12"/>
  <c r="D1598" i="12"/>
  <c r="D2713" i="12"/>
  <c r="D3337" i="12"/>
  <c r="D3961" i="12"/>
  <c r="D4585" i="12"/>
  <c r="D5209" i="12"/>
  <c r="D5833" i="12"/>
  <c r="D6457" i="12"/>
  <c r="D643" i="12"/>
  <c r="D1237" i="12"/>
  <c r="D1429" i="12"/>
  <c r="D2297" i="12"/>
  <c r="D2921" i="12"/>
  <c r="D3545" i="12"/>
  <c r="D4169" i="12"/>
  <c r="D4793" i="12"/>
  <c r="D5417" i="12"/>
  <c r="D6041" i="12"/>
  <c r="D657" i="12"/>
  <c r="D1251" i="12"/>
  <c r="D1605" i="12"/>
  <c r="D1443" i="12"/>
  <c r="D2662" i="12"/>
  <c r="D3286" i="12"/>
  <c r="D3910" i="12"/>
  <c r="D4534" i="12"/>
  <c r="D5158" i="12"/>
  <c r="D5782" i="12"/>
  <c r="D6406" i="12"/>
  <c r="D665" i="12"/>
  <c r="D1259" i="12"/>
  <c r="D1451" i="12"/>
  <c r="D2246" i="12"/>
  <c r="D2870" i="12"/>
  <c r="D3494" i="12"/>
  <c r="D4118" i="12"/>
  <c r="D4742" i="12"/>
  <c r="D5366" i="12"/>
  <c r="D5990" i="12"/>
  <c r="D673" i="12"/>
  <c r="D1267" i="12"/>
  <c r="D1459" i="12"/>
  <c r="D2454" i="12"/>
  <c r="D3078" i="12"/>
  <c r="D3702" i="12"/>
  <c r="D4326" i="12"/>
  <c r="D4950" i="12"/>
  <c r="D5574" i="12"/>
  <c r="D6198" i="12"/>
  <c r="D393" i="12"/>
  <c r="D825" i="12"/>
  <c r="D1122" i="12"/>
  <c r="D2672" i="12"/>
  <c r="D3296" i="12"/>
  <c r="D3920" i="12"/>
  <c r="D4544" i="12"/>
  <c r="D5168" i="12"/>
  <c r="D5792" i="12"/>
  <c r="D6416" i="12"/>
  <c r="D401" i="12"/>
  <c r="D833" i="12"/>
  <c r="D2256" i="12"/>
  <c r="D2880" i="12"/>
  <c r="D3504" i="12"/>
  <c r="D4128" i="12"/>
  <c r="D4752" i="12"/>
  <c r="D5376" i="12"/>
  <c r="D6000" i="12"/>
  <c r="D409" i="12"/>
  <c r="D841" i="12"/>
  <c r="D2464" i="12"/>
  <c r="D3088" i="12"/>
  <c r="D3712" i="12"/>
  <c r="D4336" i="12"/>
  <c r="D4960" i="12"/>
  <c r="D5584" i="12"/>
  <c r="D6208" i="12"/>
  <c r="D417" i="12"/>
  <c r="D849" i="12"/>
  <c r="D1131" i="12"/>
  <c r="D2673" i="12"/>
  <c r="D3297" i="12"/>
  <c r="D3921" i="12"/>
  <c r="D4545" i="12"/>
  <c r="D5169" i="12"/>
  <c r="D5793" i="12"/>
  <c r="D6417" i="12"/>
  <c r="D425" i="12"/>
  <c r="D857" i="12"/>
  <c r="D2881" i="12"/>
  <c r="D2257" i="12"/>
  <c r="D3505" i="12"/>
  <c r="D4129" i="12"/>
  <c r="D4753" i="12"/>
  <c r="D5377" i="12"/>
  <c r="D6001" i="12"/>
  <c r="D433" i="12"/>
  <c r="D865" i="12"/>
  <c r="D2465" i="12"/>
  <c r="D3089" i="12"/>
  <c r="D3713" i="12"/>
  <c r="D4337" i="12"/>
  <c r="D4961" i="12"/>
  <c r="D5585" i="12"/>
  <c r="D6209" i="12"/>
  <c r="D435" i="12"/>
  <c r="D867" i="12"/>
  <c r="D1134" i="12"/>
  <c r="D2518" i="12"/>
  <c r="D3766" i="12"/>
  <c r="D3142" i="12"/>
  <c r="D4390" i="12"/>
  <c r="D5014" i="12"/>
  <c r="D5638" i="12"/>
  <c r="D6262" i="12"/>
  <c r="D443" i="12"/>
  <c r="D875" i="12"/>
  <c r="D1142" i="12"/>
  <c r="D2726" i="12"/>
  <c r="D3350" i="12"/>
  <c r="D3974" i="12"/>
  <c r="D4598" i="12"/>
  <c r="D5222" i="12"/>
  <c r="D5846" i="12"/>
  <c r="D6470" i="12"/>
  <c r="D451" i="12"/>
  <c r="D883" i="12"/>
  <c r="D2310" i="12"/>
  <c r="D2934" i="12"/>
  <c r="D3558" i="12"/>
  <c r="D4182" i="12"/>
  <c r="D4806" i="12"/>
  <c r="D5430" i="12"/>
  <c r="D6054" i="12"/>
  <c r="D297" i="12"/>
  <c r="D1707" i="12"/>
  <c r="D1827" i="12"/>
  <c r="D1919" i="12"/>
  <c r="D2657" i="12"/>
  <c r="D3281" i="12"/>
  <c r="D3905" i="12"/>
  <c r="D4529" i="12"/>
  <c r="D5153" i="12"/>
  <c r="D5777" i="12"/>
  <c r="D6401" i="12"/>
  <c r="D305" i="12"/>
  <c r="D1715" i="12"/>
  <c r="D1835" i="12"/>
  <c r="D2241" i="12"/>
  <c r="D2865" i="12"/>
  <c r="D3489" i="12"/>
  <c r="D4113" i="12"/>
  <c r="D4737" i="12"/>
  <c r="D5361" i="12"/>
  <c r="D5985" i="12"/>
  <c r="D313" i="12"/>
  <c r="D1723" i="12"/>
  <c r="D1843" i="12"/>
  <c r="D2449" i="12"/>
  <c r="D3073" i="12"/>
  <c r="D3697" i="12"/>
  <c r="D4321" i="12"/>
  <c r="D4945" i="12"/>
  <c r="D5569" i="12"/>
  <c r="D6193" i="12"/>
  <c r="D465" i="12"/>
  <c r="D897" i="12"/>
  <c r="D1149" i="12"/>
  <c r="D2675" i="12"/>
  <c r="D3299" i="12"/>
  <c r="D3923" i="12"/>
  <c r="D4547" i="12"/>
  <c r="D5171" i="12"/>
  <c r="D5795" i="12"/>
  <c r="D6419" i="12"/>
  <c r="D473" i="12"/>
  <c r="D905" i="12"/>
  <c r="D2259" i="12"/>
  <c r="D2883" i="12"/>
  <c r="D3507" i="12"/>
  <c r="D4131" i="12"/>
  <c r="D4755" i="12"/>
  <c r="D5379" i="12"/>
  <c r="D6003" i="12"/>
  <c r="D481" i="12"/>
  <c r="D913" i="12"/>
  <c r="D3091" i="12"/>
  <c r="D2467" i="12"/>
  <c r="D4339" i="12"/>
  <c r="D3715" i="12"/>
  <c r="D4963" i="12"/>
  <c r="D5587" i="12"/>
  <c r="D6211" i="12"/>
  <c r="D505" i="12"/>
  <c r="D937" i="12"/>
  <c r="D2468" i="12"/>
  <c r="D3092" i="12"/>
  <c r="D4340" i="12"/>
  <c r="D3716" i="12"/>
  <c r="D4964" i="12"/>
  <c r="D5588" i="12"/>
  <c r="D6212" i="12"/>
  <c r="D489" i="12"/>
  <c r="D921" i="12"/>
  <c r="D1158" i="12"/>
  <c r="D2676" i="12"/>
  <c r="D3300" i="12"/>
  <c r="D3924" i="12"/>
  <c r="D4548" i="12"/>
  <c r="D5172" i="12"/>
  <c r="D5796" i="12"/>
  <c r="D6420" i="12"/>
  <c r="D497" i="12"/>
  <c r="D929" i="12"/>
  <c r="D2260" i="12"/>
  <c r="D2884" i="12"/>
  <c r="D3508" i="12"/>
  <c r="D4132" i="12"/>
  <c r="D4756" i="12"/>
  <c r="D5380" i="12"/>
  <c r="D6004" i="12"/>
  <c r="D507" i="12"/>
  <c r="D1161" i="12"/>
  <c r="D939" i="12"/>
  <c r="D2521" i="12"/>
  <c r="D3145" i="12"/>
  <c r="D3769" i="12"/>
  <c r="D4393" i="12"/>
  <c r="D5017" i="12"/>
  <c r="D5641" i="12"/>
  <c r="D6265" i="12"/>
  <c r="D515" i="12"/>
  <c r="D1169" i="12"/>
  <c r="D947" i="12"/>
  <c r="D2729" i="12"/>
  <c r="D3353" i="12"/>
  <c r="D3977" i="12"/>
  <c r="D4601" i="12"/>
  <c r="D5225" i="12"/>
  <c r="D5849" i="12"/>
  <c r="D523" i="12"/>
  <c r="D955" i="12"/>
  <c r="D2313" i="12"/>
  <c r="D2937" i="12"/>
  <c r="D3561" i="12"/>
  <c r="D4185" i="12"/>
  <c r="D4809" i="12"/>
  <c r="D5433" i="12"/>
  <c r="D6057" i="12"/>
  <c r="D315" i="12"/>
  <c r="D1725" i="12"/>
  <c r="D1845" i="12"/>
  <c r="D1923" i="12"/>
  <c r="D2502" i="12"/>
  <c r="D3126" i="12"/>
  <c r="D3750" i="12"/>
  <c r="D4374" i="12"/>
  <c r="D4998" i="12"/>
  <c r="D5622" i="12"/>
  <c r="D6246" i="12"/>
  <c r="D323" i="12"/>
  <c r="D1733" i="12"/>
  <c r="D1853" i="12"/>
  <c r="D1931" i="12"/>
  <c r="D2710" i="12"/>
  <c r="D3334" i="12"/>
  <c r="D3958" i="12"/>
  <c r="D4582" i="12"/>
  <c r="D5206" i="12"/>
  <c r="D5830" i="12"/>
  <c r="D6454" i="12"/>
  <c r="D331" i="12"/>
  <c r="D1741" i="12"/>
  <c r="D1861" i="12"/>
  <c r="D2294" i="12"/>
  <c r="D2918" i="12"/>
  <c r="D3542" i="12"/>
  <c r="D4166" i="12"/>
  <c r="D4790" i="12"/>
  <c r="D5414" i="12"/>
  <c r="D6038" i="12"/>
  <c r="D675" i="12"/>
  <c r="D1269" i="12"/>
  <c r="D1461" i="12"/>
  <c r="D1608" i="12"/>
  <c r="D3131" i="12"/>
  <c r="D2507" i="12"/>
  <c r="D3755" i="12"/>
  <c r="D4379" i="12"/>
  <c r="D5003" i="12"/>
  <c r="D5627" i="12"/>
  <c r="D6251" i="12"/>
  <c r="D683" i="12"/>
  <c r="D1277" i="12"/>
  <c r="D1469" i="12"/>
  <c r="D1616" i="12"/>
  <c r="D2715" i="12"/>
  <c r="D3339" i="12"/>
  <c r="D3963" i="12"/>
  <c r="D4587" i="12"/>
  <c r="D5211" i="12"/>
  <c r="D5835" i="12"/>
  <c r="D6459" i="12"/>
  <c r="D691" i="12"/>
  <c r="D1285" i="12"/>
  <c r="D1477" i="12"/>
  <c r="D2299" i="12"/>
  <c r="D2923" i="12"/>
  <c r="D4171" i="12"/>
  <c r="D3547" i="12"/>
  <c r="D4795" i="12"/>
  <c r="D5419" i="12"/>
  <c r="D6043" i="12"/>
  <c r="D1041" i="12"/>
  <c r="D2093" i="12"/>
  <c r="D2021" i="12"/>
  <c r="D1949" i="12"/>
  <c r="D2668" i="12"/>
  <c r="D3292" i="12"/>
  <c r="D3916" i="12"/>
  <c r="D4540" i="12"/>
  <c r="D5164" i="12"/>
  <c r="D5788" i="12"/>
  <c r="D6412" i="12"/>
  <c r="D1049" i="12"/>
  <c r="D2252" i="12"/>
  <c r="D2029" i="12"/>
  <c r="D1957" i="12"/>
  <c r="D2876" i="12"/>
  <c r="D3500" i="12"/>
  <c r="D4124" i="12"/>
  <c r="D4748" i="12"/>
  <c r="D5372" i="12"/>
  <c r="D5996" i="12"/>
  <c r="D1057" i="12"/>
  <c r="D2037" i="12"/>
  <c r="D1965" i="12"/>
  <c r="D3084" i="12"/>
  <c r="D2460" i="12"/>
  <c r="D3708" i="12"/>
  <c r="D4332" i="12"/>
  <c r="D4956" i="12"/>
  <c r="D5580" i="12"/>
  <c r="D6204" i="12"/>
  <c r="D705" i="12"/>
  <c r="D1299" i="12"/>
  <c r="D1491" i="12"/>
  <c r="D1623" i="12"/>
  <c r="D2664" i="12"/>
  <c r="D3288" i="12"/>
  <c r="D3912" i="12"/>
  <c r="D4536" i="12"/>
  <c r="D5160" i="12"/>
  <c r="D5784" i="12"/>
  <c r="D6408" i="12"/>
  <c r="D713" i="12"/>
  <c r="D1307" i="12"/>
  <c r="D1499" i="12"/>
  <c r="D2248" i="12"/>
  <c r="D2872" i="12"/>
  <c r="D3496" i="12"/>
  <c r="D4120" i="12"/>
  <c r="D4744" i="12"/>
  <c r="D5368" i="12"/>
  <c r="D5992" i="12"/>
  <c r="D721" i="12"/>
  <c r="D1315" i="12"/>
  <c r="D1507" i="12"/>
  <c r="D3080" i="12"/>
  <c r="D2456" i="12"/>
  <c r="D3704" i="12"/>
  <c r="D4328" i="12"/>
  <c r="D4952" i="12"/>
  <c r="D5576" i="12"/>
  <c r="D6200" i="12"/>
  <c r="D723" i="12"/>
  <c r="D1317" i="12"/>
  <c r="D1509" i="12"/>
  <c r="D1626" i="12"/>
  <c r="D2509" i="12"/>
  <c r="D3133" i="12"/>
  <c r="D3757" i="12"/>
  <c r="D4381" i="12"/>
  <c r="D5005" i="12"/>
  <c r="D5629" i="12"/>
  <c r="D6253" i="12"/>
  <c r="D731" i="12"/>
  <c r="D1325" i="12"/>
  <c r="D1517" i="12"/>
  <c r="D1634" i="12"/>
  <c r="D2717" i="12"/>
  <c r="D3341" i="12"/>
  <c r="D3965" i="12"/>
  <c r="D4589" i="12"/>
  <c r="D5213" i="12"/>
  <c r="D5837" i="12"/>
  <c r="D6461" i="12"/>
  <c r="D739" i="12"/>
  <c r="D1333" i="12"/>
  <c r="D1525" i="12"/>
  <c r="D2301" i="12"/>
  <c r="D2925" i="12"/>
  <c r="D3549" i="12"/>
  <c r="D4173" i="12"/>
  <c r="D4797" i="12"/>
  <c r="D5421" i="12"/>
  <c r="D6045" i="12"/>
  <c r="D747" i="12"/>
  <c r="D1341" i="12"/>
  <c r="D1533" i="12"/>
  <c r="D1635" i="12"/>
  <c r="D3134" i="12"/>
  <c r="D2510" i="12"/>
  <c r="D3758" i="12"/>
  <c r="D4382" i="12"/>
  <c r="D5006" i="12"/>
  <c r="D5630" i="12"/>
  <c r="D6254" i="12"/>
  <c r="D755" i="12"/>
  <c r="D1349" i="12"/>
  <c r="D1541" i="12"/>
  <c r="D1643" i="12"/>
  <c r="D2718" i="12"/>
  <c r="D3342" i="12"/>
  <c r="D3966" i="12"/>
  <c r="D4590" i="12"/>
  <c r="D5214" i="12"/>
  <c r="D5838" i="12"/>
  <c r="D6462" i="12"/>
  <c r="D763" i="12"/>
  <c r="D1357" i="12"/>
  <c r="D1549" i="12"/>
  <c r="D2302" i="12"/>
  <c r="D2926" i="12"/>
  <c r="D3550" i="12"/>
  <c r="D4174" i="12"/>
  <c r="D4798" i="12"/>
  <c r="D5422" i="12"/>
  <c r="D6046" i="12"/>
  <c r="D1065" i="12"/>
  <c r="D1973" i="12"/>
  <c r="D2102" i="12"/>
  <c r="D2045" i="12"/>
  <c r="D2669" i="12"/>
  <c r="D3293" i="12"/>
  <c r="D3917" i="12"/>
  <c r="D4541" i="12"/>
  <c r="D5165" i="12"/>
  <c r="D5789" i="12"/>
  <c r="D6413" i="12"/>
  <c r="D1073" i="12"/>
  <c r="D2253" i="12"/>
  <c r="D2053" i="12"/>
  <c r="D1981" i="12"/>
  <c r="D2877" i="12"/>
  <c r="D3501" i="12"/>
  <c r="D4125" i="12"/>
  <c r="D4749" i="12"/>
  <c r="D5373" i="12"/>
  <c r="D5997" i="12"/>
  <c r="D1081" i="12"/>
  <c r="D2461" i="12"/>
  <c r="D1989" i="12"/>
  <c r="D3085" i="12"/>
  <c r="D2061" i="12"/>
  <c r="D3709" i="12"/>
  <c r="D4333" i="12"/>
  <c r="D4957" i="12"/>
  <c r="D5581" i="12"/>
  <c r="D6205" i="12"/>
  <c r="D531" i="12"/>
  <c r="D1170" i="12"/>
  <c r="D963" i="12"/>
  <c r="D2522" i="12"/>
  <c r="D3146" i="12"/>
  <c r="D3770" i="12"/>
  <c r="D4394" i="12"/>
  <c r="D5018" i="12"/>
  <c r="D5642" i="12"/>
  <c r="D6266" i="12"/>
  <c r="D539" i="12"/>
  <c r="D1178" i="12"/>
  <c r="D971" i="12"/>
  <c r="D2730" i="12"/>
  <c r="D3354" i="12"/>
  <c r="D3978" i="12"/>
  <c r="D4602" i="12"/>
  <c r="D5226" i="12"/>
  <c r="D5850" i="12"/>
  <c r="D6474" i="12"/>
  <c r="D547" i="12"/>
  <c r="D979" i="12"/>
  <c r="D2314" i="12"/>
  <c r="D2938" i="12"/>
  <c r="D3562" i="12"/>
  <c r="D4186" i="12"/>
  <c r="D4810" i="12"/>
  <c r="D5434" i="12"/>
  <c r="D6058" i="12"/>
  <c r="D201" i="12"/>
  <c r="D561" i="12"/>
  <c r="D993" i="12"/>
  <c r="D1185" i="12"/>
  <c r="D2679" i="12"/>
  <c r="D3303" i="12"/>
  <c r="D3927" i="12"/>
  <c r="D4551" i="12"/>
  <c r="D5175" i="12"/>
  <c r="D5799" i="12"/>
  <c r="D209" i="12"/>
  <c r="D569" i="12"/>
  <c r="D1001" i="12"/>
  <c r="D2263" i="12"/>
  <c r="D2887" i="12"/>
  <c r="D3511" i="12"/>
  <c r="D4135" i="12"/>
  <c r="D4759" i="12"/>
  <c r="D5383" i="12"/>
  <c r="D6007" i="12"/>
  <c r="D217" i="12"/>
  <c r="D577" i="12"/>
  <c r="D1009" i="12"/>
  <c r="D2471" i="12"/>
  <c r="D3095" i="12"/>
  <c r="D3719" i="12"/>
  <c r="D4343" i="12"/>
  <c r="D4967" i="12"/>
  <c r="D5591" i="12"/>
  <c r="D6215" i="12"/>
  <c r="D1089" i="12"/>
  <c r="D2111" i="12"/>
  <c r="D2069" i="12"/>
  <c r="D2670" i="12"/>
  <c r="D1997" i="12"/>
  <c r="D3294" i="12"/>
  <c r="D3918" i="12"/>
  <c r="D4542" i="12"/>
  <c r="D5166" i="12"/>
  <c r="D5790" i="12"/>
  <c r="D6414" i="12"/>
  <c r="D1097" i="12"/>
  <c r="D2254" i="12"/>
  <c r="D2077" i="12"/>
  <c r="D2005" i="12"/>
  <c r="D2878" i="12"/>
  <c r="D3502" i="12"/>
  <c r="D4126" i="12"/>
  <c r="D4750" i="12"/>
  <c r="D5374" i="12"/>
  <c r="D5998" i="12"/>
  <c r="D1105" i="12"/>
  <c r="D2085" i="12"/>
  <c r="D2013" i="12"/>
  <c r="D2462" i="12"/>
  <c r="D3086" i="12"/>
  <c r="D3710" i="12"/>
  <c r="D4334" i="12"/>
  <c r="D4958" i="12"/>
  <c r="D5582" i="12"/>
  <c r="D6206" i="12"/>
  <c r="D219" i="12"/>
  <c r="D579" i="12"/>
  <c r="D1011" i="12"/>
  <c r="D1188" i="12"/>
  <c r="D2524" i="12"/>
  <c r="D3148" i="12"/>
  <c r="D3772" i="12"/>
  <c r="D4396" i="12"/>
  <c r="D5020" i="12"/>
  <c r="D5644" i="12"/>
  <c r="D6268" i="12"/>
  <c r="D227" i="12"/>
  <c r="D587" i="12"/>
  <c r="D1019" i="12"/>
  <c r="D1196" i="12"/>
  <c r="D2732" i="12"/>
  <c r="D3356" i="12"/>
  <c r="D3980" i="12"/>
  <c r="D4604" i="12"/>
  <c r="D5228" i="12"/>
  <c r="D5852" i="12"/>
  <c r="D6476" i="12"/>
  <c r="D235" i="12"/>
  <c r="D595" i="12"/>
  <c r="D1027" i="12"/>
  <c r="D2316" i="12"/>
  <c r="D2940" i="12"/>
  <c r="D3564" i="12"/>
  <c r="D4188" i="12"/>
  <c r="D4812" i="12"/>
  <c r="D5436" i="12"/>
  <c r="D6060" i="12"/>
  <c r="D771" i="12"/>
  <c r="D1365" i="12"/>
  <c r="D1557" i="12"/>
  <c r="D1644" i="12"/>
  <c r="D2511" i="12"/>
  <c r="D3135" i="12"/>
  <c r="D3759" i="12"/>
  <c r="D5007" i="12"/>
  <c r="D4383" i="12"/>
  <c r="D5631" i="12"/>
  <c r="D6255" i="12"/>
  <c r="D779" i="12"/>
  <c r="D1373" i="12"/>
  <c r="D1565" i="12"/>
  <c r="D1652" i="12"/>
  <c r="D2719" i="12"/>
  <c r="D3343" i="12"/>
  <c r="D3967" i="12"/>
  <c r="D4591" i="12"/>
  <c r="D5215" i="12"/>
  <c r="D5839" i="12"/>
  <c r="D787" i="12"/>
  <c r="D1381" i="12"/>
  <c r="D1573" i="12"/>
  <c r="D2303" i="12"/>
  <c r="D2927" i="12"/>
  <c r="D3551" i="12"/>
  <c r="D4175" i="12"/>
  <c r="D4799" i="12"/>
  <c r="D5423" i="12"/>
  <c r="D6047" i="12"/>
  <c r="D339" i="12"/>
  <c r="D1749" i="12"/>
  <c r="D1869" i="12"/>
  <c r="D1933" i="12"/>
  <c r="D2503" i="12"/>
  <c r="D3127" i="12"/>
  <c r="D3751" i="12"/>
  <c r="D4375" i="12"/>
  <c r="D4999" i="12"/>
  <c r="D5623" i="12"/>
  <c r="D6247" i="12"/>
  <c r="D347" i="12"/>
  <c r="D1757" i="12"/>
  <c r="D1877" i="12"/>
  <c r="D1941" i="12"/>
  <c r="D2711" i="12"/>
  <c r="D3335" i="12"/>
  <c r="D3959" i="12"/>
  <c r="D4583" i="12"/>
  <c r="D5207" i="12"/>
  <c r="D5831" i="12"/>
  <c r="D355" i="12"/>
  <c r="D1765" i="12"/>
  <c r="D1885" i="12"/>
  <c r="D2295" i="12"/>
  <c r="D2919" i="12"/>
  <c r="D3543" i="12"/>
  <c r="D4167" i="12"/>
  <c r="D4791" i="12"/>
  <c r="D5415" i="12"/>
  <c r="D6039" i="12"/>
  <c r="D7458" i="12"/>
  <c r="D7450" i="12"/>
  <c r="D7442" i="12"/>
  <c r="D7434" i="12"/>
  <c r="D7426" i="12"/>
  <c r="D7418" i="12"/>
  <c r="D7410" i="12"/>
  <c r="D7402" i="12"/>
  <c r="D7394" i="12"/>
  <c r="D7386" i="12"/>
  <c r="D7378" i="12"/>
  <c r="D7370" i="12"/>
  <c r="D7362" i="12"/>
  <c r="D7354" i="12"/>
  <c r="D7346" i="12"/>
  <c r="D7338" i="12"/>
  <c r="D7330" i="12"/>
  <c r="D7322" i="12"/>
  <c r="D7314" i="12"/>
  <c r="D7306" i="12"/>
  <c r="D7298" i="12"/>
  <c r="D7290" i="12"/>
  <c r="D7282" i="12"/>
  <c r="D7274" i="12"/>
  <c r="D7266" i="12"/>
  <c r="D7258" i="12"/>
  <c r="D7250" i="12"/>
  <c r="D7242" i="12"/>
  <c r="D7234" i="12"/>
  <c r="D7226" i="12"/>
  <c r="D7218" i="12"/>
  <c r="D7210" i="12"/>
  <c r="D7202" i="12"/>
  <c r="D7194" i="12"/>
  <c r="D7186" i="12"/>
  <c r="D7178" i="12"/>
  <c r="D7170" i="12"/>
  <c r="D7162" i="12"/>
  <c r="D7154" i="12"/>
  <c r="D7098" i="12"/>
  <c r="D7074" i="12"/>
  <c r="D7042" i="12"/>
  <c r="D7034" i="12"/>
  <c r="D7026" i="12"/>
  <c r="D7018" i="12"/>
  <c r="D7010" i="12"/>
  <c r="D7002" i="12"/>
  <c r="D6994" i="12"/>
  <c r="D6986" i="12"/>
  <c r="D6978" i="12"/>
  <c r="D6962" i="12"/>
  <c r="D6954" i="12"/>
  <c r="D6946" i="12"/>
  <c r="D6898" i="12"/>
  <c r="D6890" i="12"/>
  <c r="D6834" i="12"/>
  <c r="D6826" i="12"/>
  <c r="D6818" i="12"/>
  <c r="D6810" i="12"/>
  <c r="D6802" i="12"/>
  <c r="D6794" i="12"/>
  <c r="D6786" i="12"/>
  <c r="D6778" i="12"/>
  <c r="D6770" i="12"/>
  <c r="D6754" i="12"/>
  <c r="D6746" i="12"/>
  <c r="D6738" i="12"/>
  <c r="D6690" i="12"/>
  <c r="D6682" i="12"/>
  <c r="D6658" i="12"/>
  <c r="D6626" i="12"/>
  <c r="D6618" i="12"/>
  <c r="D6610" i="12"/>
  <c r="D6602" i="12"/>
  <c r="D6594" i="12"/>
  <c r="D6586" i="12"/>
  <c r="D6578" i="12"/>
  <c r="D6570" i="12"/>
  <c r="D6562" i="12"/>
  <c r="D6544" i="12"/>
  <c r="D6529" i="12"/>
  <c r="D6505" i="12"/>
  <c r="D6473" i="12"/>
  <c r="D808" i="12"/>
  <c r="D376" i="12"/>
  <c r="D2229" i="12"/>
  <c r="D2853" i="12"/>
  <c r="D3477" i="12"/>
  <c r="D4101" i="12"/>
  <c r="D4725" i="12"/>
  <c r="D5349" i="12"/>
  <c r="D5973" i="12"/>
  <c r="D625" i="12"/>
  <c r="D1219" i="12"/>
  <c r="D1411" i="12"/>
  <c r="D3076" i="12"/>
  <c r="D2452" i="12"/>
  <c r="D4324" i="12"/>
  <c r="D3700" i="12"/>
  <c r="D4948" i="12"/>
  <c r="D5572" i="12"/>
  <c r="D6196" i="12"/>
  <c r="D4" i="12"/>
  <c r="D12" i="12"/>
  <c r="D20" i="12"/>
  <c r="D5" i="12"/>
  <c r="D6" i="12"/>
  <c r="D14" i="12"/>
  <c r="D7" i="12"/>
  <c r="D15" i="12"/>
  <c r="D23" i="12"/>
  <c r="D8" i="12"/>
  <c r="D16" i="12"/>
  <c r="D24" i="12"/>
  <c r="D9" i="12"/>
  <c r="D17" i="12"/>
  <c r="D25" i="12"/>
  <c r="D10" i="12"/>
  <c r="D18" i="12"/>
  <c r="D26" i="12"/>
  <c r="D11" i="12"/>
  <c r="D19" i="12"/>
  <c r="D378" i="12"/>
  <c r="D810" i="12"/>
  <c r="D2281" i="12"/>
  <c r="D2905" i="12"/>
  <c r="D3529" i="12"/>
  <c r="D4153" i="12"/>
  <c r="D4777" i="12"/>
  <c r="D5401" i="12"/>
  <c r="D6025" i="12"/>
  <c r="D610" i="12"/>
  <c r="D1204" i="12"/>
  <c r="D1396" i="12"/>
  <c r="D1588" i="12"/>
  <c r="D2686" i="12"/>
  <c r="D3310" i="12"/>
  <c r="D3934" i="12"/>
  <c r="D4558" i="12"/>
  <c r="D5182" i="12"/>
  <c r="D5806" i="12"/>
  <c r="D6430" i="12"/>
  <c r="D618" i="12"/>
  <c r="D1212" i="12"/>
  <c r="D1404" i="12"/>
  <c r="D2270" i="12"/>
  <c r="D2894" i="12"/>
  <c r="D3518" i="12"/>
  <c r="D4142" i="12"/>
  <c r="D4766" i="12"/>
  <c r="D5390" i="12"/>
  <c r="D6014" i="12"/>
  <c r="D249" i="12"/>
  <c r="D1659" i="12"/>
  <c r="D1779" i="12"/>
  <c r="D1899" i="12"/>
  <c r="D2655" i="12"/>
  <c r="D3279" i="12"/>
  <c r="D3903" i="12"/>
  <c r="D4527" i="12"/>
  <c r="D5151" i="12"/>
  <c r="D5775" i="12"/>
  <c r="D6399" i="12"/>
  <c r="D257" i="12"/>
  <c r="D1667" i="12"/>
  <c r="D1787" i="12"/>
  <c r="D2239" i="12"/>
  <c r="D2863" i="12"/>
  <c r="D3487" i="12"/>
  <c r="D4111" i="12"/>
  <c r="D4735" i="12"/>
  <c r="D5359" i="12"/>
  <c r="D5983" i="12"/>
  <c r="D265" i="12"/>
  <c r="D1675" i="12"/>
  <c r="D1795" i="12"/>
  <c r="D2447" i="12"/>
  <c r="D3071" i="12"/>
  <c r="D3695" i="12"/>
  <c r="D4319" i="12"/>
  <c r="D4943" i="12"/>
  <c r="D5567" i="12"/>
  <c r="D6191" i="12"/>
  <c r="D274" i="12"/>
  <c r="D1910" i="12"/>
  <c r="D1684" i="12"/>
  <c r="D1804" i="12"/>
  <c r="D2682" i="12"/>
  <c r="D3306" i="12"/>
  <c r="D3930" i="12"/>
  <c r="D4554" i="12"/>
  <c r="D5178" i="12"/>
  <c r="D5802" i="12"/>
  <c r="D6426" i="12"/>
  <c r="D282" i="12"/>
  <c r="D1692" i="12"/>
  <c r="D1812" i="12"/>
  <c r="D2266" i="12"/>
  <c r="D2890" i="12"/>
  <c r="D3514" i="12"/>
  <c r="D4138" i="12"/>
  <c r="D4762" i="12"/>
  <c r="D5386" i="12"/>
  <c r="D6010" i="12"/>
  <c r="D628" i="12"/>
  <c r="D1222" i="12"/>
  <c r="D1414" i="12"/>
  <c r="D1591" i="12"/>
  <c r="D3155" i="12"/>
  <c r="D2531" i="12"/>
  <c r="D4403" i="12"/>
  <c r="D3779" i="12"/>
  <c r="D5027" i="12"/>
  <c r="D5651" i="12"/>
  <c r="D6275" i="12"/>
  <c r="D636" i="12"/>
  <c r="D1230" i="12"/>
  <c r="D1422" i="12"/>
  <c r="D2115" i="12"/>
  <c r="D2739" i="12"/>
  <c r="D3363" i="12"/>
  <c r="D3987" i="12"/>
  <c r="D4611" i="12"/>
  <c r="D5235" i="12"/>
  <c r="D5859" i="12"/>
  <c r="D6483" i="12"/>
  <c r="D644" i="12"/>
  <c r="D1238" i="12"/>
  <c r="D1430" i="12"/>
  <c r="D2323" i="12"/>
  <c r="D2947" i="12"/>
  <c r="D3571" i="12"/>
  <c r="D4195" i="12"/>
  <c r="D4819" i="12"/>
  <c r="D5443" i="12"/>
  <c r="D6067" i="12"/>
  <c r="D658" i="12"/>
  <c r="D1252" i="12"/>
  <c r="D1606" i="12"/>
  <c r="D1444" i="12"/>
  <c r="D2688" i="12"/>
  <c r="D3312" i="12"/>
  <c r="D3936" i="12"/>
  <c r="D4560" i="12"/>
  <c r="D5184" i="12"/>
  <c r="D5808" i="12"/>
  <c r="D6432" i="12"/>
  <c r="D666" i="12"/>
  <c r="D1260" i="12"/>
  <c r="D1452" i="12"/>
  <c r="D2272" i="12"/>
  <c r="D2896" i="12"/>
  <c r="D3520" i="12"/>
  <c r="D4144" i="12"/>
  <c r="D4768" i="12"/>
  <c r="D5392" i="12"/>
  <c r="D6016" i="12"/>
  <c r="D28" i="12"/>
  <c r="D36" i="12"/>
  <c r="D44" i="12"/>
  <c r="D31" i="12"/>
  <c r="D39" i="12"/>
  <c r="D47" i="12"/>
  <c r="D32" i="12"/>
  <c r="D40" i="12"/>
  <c r="D48" i="12"/>
  <c r="D33" i="12"/>
  <c r="D41" i="12"/>
  <c r="D49" i="12"/>
  <c r="D34" i="12"/>
  <c r="D42" i="12"/>
  <c r="D50" i="12"/>
  <c r="D27" i="12"/>
  <c r="D35" i="12"/>
  <c r="D43" i="12"/>
  <c r="D394" i="12"/>
  <c r="D826" i="12"/>
  <c r="D1123" i="12"/>
  <c r="D2698" i="12"/>
  <c r="D3322" i="12"/>
  <c r="D3946" i="12"/>
  <c r="D4570" i="12"/>
  <c r="D5194" i="12"/>
  <c r="D5818" i="12"/>
  <c r="D6442" i="12"/>
  <c r="D402" i="12"/>
  <c r="D834" i="12"/>
  <c r="D2282" i="12"/>
  <c r="D2906" i="12"/>
  <c r="D3530" i="12"/>
  <c r="D4154" i="12"/>
  <c r="D4778" i="12"/>
  <c r="D5402" i="12"/>
  <c r="D6026" i="12"/>
  <c r="D52" i="12"/>
  <c r="D60" i="12"/>
  <c r="D68" i="12"/>
  <c r="D55" i="12"/>
  <c r="D63" i="12"/>
  <c r="D71" i="12"/>
  <c r="D56" i="12"/>
  <c r="D64" i="12"/>
  <c r="D72" i="12"/>
  <c r="D57" i="12"/>
  <c r="D65" i="12"/>
  <c r="D73" i="12"/>
  <c r="D58" i="12"/>
  <c r="D66" i="12"/>
  <c r="D74" i="12"/>
  <c r="D51" i="12"/>
  <c r="D59" i="12"/>
  <c r="D67" i="12"/>
  <c r="D418" i="12"/>
  <c r="D850" i="12"/>
  <c r="D1132" i="12"/>
  <c r="D2699" i="12"/>
  <c r="D3323" i="12"/>
  <c r="D3947" i="12"/>
  <c r="D4571" i="12"/>
  <c r="D5195" i="12"/>
  <c r="D5819" i="12"/>
  <c r="D6443" i="12"/>
  <c r="D426" i="12"/>
  <c r="D858" i="12"/>
  <c r="D2283" i="12"/>
  <c r="D2907" i="12"/>
  <c r="D4155" i="12"/>
  <c r="D3531" i="12"/>
  <c r="D4779" i="12"/>
  <c r="D5403" i="12"/>
  <c r="D6027" i="12"/>
  <c r="D436" i="12"/>
  <c r="D1135" i="12"/>
  <c r="D868" i="12"/>
  <c r="D2544" i="12"/>
  <c r="D3168" i="12"/>
  <c r="D3792" i="12"/>
  <c r="D4416" i="12"/>
  <c r="D5040" i="12"/>
  <c r="D5664" i="12"/>
  <c r="D6288" i="12"/>
  <c r="D444" i="12"/>
  <c r="D876" i="12"/>
  <c r="D2128" i="12"/>
  <c r="D2752" i="12"/>
  <c r="D3376" i="12"/>
  <c r="D4000" i="12"/>
  <c r="D4624" i="12"/>
  <c r="D5248" i="12"/>
  <c r="D5872" i="12"/>
  <c r="D6496" i="12"/>
  <c r="D452" i="12"/>
  <c r="D884" i="12"/>
  <c r="D2336" i="12"/>
  <c r="D2960" i="12"/>
  <c r="D3584" i="12"/>
  <c r="D4208" i="12"/>
  <c r="D4832" i="12"/>
  <c r="D5456" i="12"/>
  <c r="D6080" i="12"/>
  <c r="D298" i="12"/>
  <c r="D1920" i="12"/>
  <c r="D1708" i="12"/>
  <c r="D1828" i="12"/>
  <c r="D2683" i="12"/>
  <c r="D3307" i="12"/>
  <c r="D3931" i="12"/>
  <c r="D4555" i="12"/>
  <c r="D5179" i="12"/>
  <c r="D5803" i="12"/>
  <c r="D6427" i="12"/>
  <c r="D306" i="12"/>
  <c r="D1716" i="12"/>
  <c r="D1836" i="12"/>
  <c r="D2267" i="12"/>
  <c r="D2891" i="12"/>
  <c r="D4139" i="12"/>
  <c r="D3515" i="12"/>
  <c r="D4763" i="12"/>
  <c r="D5387" i="12"/>
  <c r="D6011" i="12"/>
  <c r="D100" i="12"/>
  <c r="D108" i="12"/>
  <c r="D116" i="12"/>
  <c r="D103" i="12"/>
  <c r="D111" i="12"/>
  <c r="D119" i="12"/>
  <c r="D104" i="12"/>
  <c r="D112" i="12"/>
  <c r="D120" i="12"/>
  <c r="D105" i="12"/>
  <c r="D113" i="12"/>
  <c r="D121" i="12"/>
  <c r="D106" i="12"/>
  <c r="D114" i="12"/>
  <c r="D122" i="12"/>
  <c r="D99" i="12"/>
  <c r="D107" i="12"/>
  <c r="D115" i="12"/>
  <c r="D466" i="12"/>
  <c r="D898" i="12"/>
  <c r="D1150" i="12"/>
  <c r="D2701" i="12"/>
  <c r="D3325" i="12"/>
  <c r="D3949" i="12"/>
  <c r="D4573" i="12"/>
  <c r="D5197" i="12"/>
  <c r="D5821" i="12"/>
  <c r="D6445" i="12"/>
  <c r="D474" i="12"/>
  <c r="D906" i="12"/>
  <c r="D2285" i="12"/>
  <c r="D2909" i="12"/>
  <c r="D3533" i="12"/>
  <c r="D4157" i="12"/>
  <c r="D4781" i="12"/>
  <c r="D5405" i="12"/>
  <c r="D6029" i="12"/>
  <c r="D124" i="12"/>
  <c r="D132" i="12"/>
  <c r="D140" i="12"/>
  <c r="D127" i="12"/>
  <c r="D135" i="12"/>
  <c r="D143" i="12"/>
  <c r="D128" i="12"/>
  <c r="D136" i="12"/>
  <c r="D144" i="12"/>
  <c r="D129" i="12"/>
  <c r="D137" i="12"/>
  <c r="D145" i="12"/>
  <c r="D130" i="12"/>
  <c r="D138" i="12"/>
  <c r="D146" i="12"/>
  <c r="D123" i="12"/>
  <c r="D131" i="12"/>
  <c r="D139" i="12"/>
  <c r="D490" i="12"/>
  <c r="D1159" i="12"/>
  <c r="D922" i="12"/>
  <c r="D2702" i="12"/>
  <c r="D3326" i="12"/>
  <c r="D3950" i="12"/>
  <c r="D4574" i="12"/>
  <c r="D5198" i="12"/>
  <c r="D5822" i="12"/>
  <c r="D6446" i="12"/>
  <c r="D498" i="12"/>
  <c r="D930" i="12"/>
  <c r="D2286" i="12"/>
  <c r="D2910" i="12"/>
  <c r="D3534" i="12"/>
  <c r="D4158" i="12"/>
  <c r="D4782" i="12"/>
  <c r="D5406" i="12"/>
  <c r="D6030" i="12"/>
  <c r="D508" i="12"/>
  <c r="D1162" i="12"/>
  <c r="D940" i="12"/>
  <c r="D2547" i="12"/>
  <c r="D3171" i="12"/>
  <c r="D4419" i="12"/>
  <c r="D3795" i="12"/>
  <c r="D5043" i="12"/>
  <c r="D5667" i="12"/>
  <c r="D6291" i="12"/>
  <c r="D516" i="12"/>
  <c r="D948" i="12"/>
  <c r="D2131" i="12"/>
  <c r="D2755" i="12"/>
  <c r="D3379" i="12"/>
  <c r="D4003" i="12"/>
  <c r="D4627" i="12"/>
  <c r="D5251" i="12"/>
  <c r="D5875" i="12"/>
  <c r="D6499" i="12"/>
  <c r="D524" i="12"/>
  <c r="D956" i="12"/>
  <c r="D2339" i="12"/>
  <c r="D2963" i="12"/>
  <c r="D4211" i="12"/>
  <c r="D3587" i="12"/>
  <c r="D4835" i="12"/>
  <c r="D5459" i="12"/>
  <c r="D6083" i="12"/>
  <c r="D316" i="12"/>
  <c r="D1726" i="12"/>
  <c r="D1846" i="12"/>
  <c r="D1924" i="12"/>
  <c r="D3152" i="12"/>
  <c r="D2528" i="12"/>
  <c r="D3776" i="12"/>
  <c r="D4400" i="12"/>
  <c r="D5024" i="12"/>
  <c r="D5648" i="12"/>
  <c r="D6272" i="12"/>
  <c r="D324" i="12"/>
  <c r="D1734" i="12"/>
  <c r="D1854" i="12"/>
  <c r="D1932" i="12"/>
  <c r="D2736" i="12"/>
  <c r="D3360" i="12"/>
  <c r="D3984" i="12"/>
  <c r="D4608" i="12"/>
  <c r="D5232" i="12"/>
  <c r="D5856" i="12"/>
  <c r="D6480" i="12"/>
  <c r="D332" i="12"/>
  <c r="D1742" i="12"/>
  <c r="D1862" i="12"/>
  <c r="D2320" i="12"/>
  <c r="D2944" i="12"/>
  <c r="D3568" i="12"/>
  <c r="D4192" i="12"/>
  <c r="D4816" i="12"/>
  <c r="D5440" i="12"/>
  <c r="D6064" i="12"/>
  <c r="D676" i="12"/>
  <c r="D1270" i="12"/>
  <c r="D1462" i="12"/>
  <c r="D1609" i="12"/>
  <c r="D2533" i="12"/>
  <c r="D3157" i="12"/>
  <c r="D3781" i="12"/>
  <c r="D4405" i="12"/>
  <c r="D5029" i="12"/>
  <c r="D5653" i="12"/>
  <c r="D6277" i="12"/>
  <c r="D684" i="12"/>
  <c r="D1470" i="12"/>
  <c r="D1278" i="12"/>
  <c r="D2117" i="12"/>
  <c r="D2741" i="12"/>
  <c r="D3365" i="12"/>
  <c r="D3989" i="12"/>
  <c r="D4613" i="12"/>
  <c r="D5237" i="12"/>
  <c r="D5861" i="12"/>
  <c r="D6485" i="12"/>
  <c r="D692" i="12"/>
  <c r="D1478" i="12"/>
  <c r="D1286" i="12"/>
  <c r="D2325" i="12"/>
  <c r="D2949" i="12"/>
  <c r="D3573" i="12"/>
  <c r="D4197" i="12"/>
  <c r="D4821" i="12"/>
  <c r="D5445" i="12"/>
  <c r="D6069" i="12"/>
  <c r="D1042" i="12"/>
  <c r="D2094" i="12"/>
  <c r="D2022" i="12"/>
  <c r="D1950" i="12"/>
  <c r="D2694" i="12"/>
  <c r="D3318" i="12"/>
  <c r="D3942" i="12"/>
  <c r="D4566" i="12"/>
  <c r="D5190" i="12"/>
  <c r="D5814" i="12"/>
  <c r="D6438" i="12"/>
  <c r="D1050" i="12"/>
  <c r="D2030" i="12"/>
  <c r="D2278" i="12"/>
  <c r="D1958" i="12"/>
  <c r="D2902" i="12"/>
  <c r="D3526" i="12"/>
  <c r="D4150" i="12"/>
  <c r="D4774" i="12"/>
  <c r="D5398" i="12"/>
  <c r="D6022" i="12"/>
  <c r="D706" i="12"/>
  <c r="D1624" i="12"/>
  <c r="D1300" i="12"/>
  <c r="D1492" i="12"/>
  <c r="D2690" i="12"/>
  <c r="D3314" i="12"/>
  <c r="D3938" i="12"/>
  <c r="D4562" i="12"/>
  <c r="D5186" i="12"/>
  <c r="D5810" i="12"/>
  <c r="D6434" i="12"/>
  <c r="D714" i="12"/>
  <c r="D1308" i="12"/>
  <c r="D1500" i="12"/>
  <c r="D2274" i="12"/>
  <c r="D2898" i="12"/>
  <c r="D3522" i="12"/>
  <c r="D4146" i="12"/>
  <c r="D4770" i="12"/>
  <c r="D5394" i="12"/>
  <c r="D6018" i="12"/>
  <c r="D724" i="12"/>
  <c r="D1318" i="12"/>
  <c r="D1510" i="12"/>
  <c r="D1627" i="12"/>
  <c r="D2535" i="12"/>
  <c r="D3783" i="12"/>
  <c r="D3159" i="12"/>
  <c r="D4407" i="12"/>
  <c r="D5031" i="12"/>
  <c r="D5655" i="12"/>
  <c r="D6279" i="12"/>
  <c r="D732" i="12"/>
  <c r="D1326" i="12"/>
  <c r="D1518" i="12"/>
  <c r="D2119" i="12"/>
  <c r="D2743" i="12"/>
  <c r="D3367" i="12"/>
  <c r="D3991" i="12"/>
  <c r="D4615" i="12"/>
  <c r="D5239" i="12"/>
  <c r="D5863" i="12"/>
  <c r="D740" i="12"/>
  <c r="D1334" i="12"/>
  <c r="D1526" i="12"/>
  <c r="D2327" i="12"/>
  <c r="D2951" i="12"/>
  <c r="D3575" i="12"/>
  <c r="D4199" i="12"/>
  <c r="D4823" i="12"/>
  <c r="D5447" i="12"/>
  <c r="D6071" i="12"/>
  <c r="D748" i="12"/>
  <c r="D1342" i="12"/>
  <c r="D1534" i="12"/>
  <c r="D1636" i="12"/>
  <c r="D3160" i="12"/>
  <c r="D2536" i="12"/>
  <c r="D3784" i="12"/>
  <c r="D4408" i="12"/>
  <c r="D5032" i="12"/>
  <c r="D5656" i="12"/>
  <c r="D6280" i="12"/>
  <c r="D756" i="12"/>
  <c r="D1350" i="12"/>
  <c r="D1542" i="12"/>
  <c r="D2120" i="12"/>
  <c r="D2744" i="12"/>
  <c r="D3368" i="12"/>
  <c r="D3992" i="12"/>
  <c r="D4616" i="12"/>
  <c r="D5240" i="12"/>
  <c r="D5864" i="12"/>
  <c r="D6488" i="12"/>
  <c r="D764" i="12"/>
  <c r="D1358" i="12"/>
  <c r="D1550" i="12"/>
  <c r="D2328" i="12"/>
  <c r="D2952" i="12"/>
  <c r="D3576" i="12"/>
  <c r="D4200" i="12"/>
  <c r="D4824" i="12"/>
  <c r="D5448" i="12"/>
  <c r="D6072" i="12"/>
  <c r="D1066" i="12"/>
  <c r="D2046" i="12"/>
  <c r="D1974" i="12"/>
  <c r="D2103" i="12"/>
  <c r="D2695" i="12"/>
  <c r="D3319" i="12"/>
  <c r="D3943" i="12"/>
  <c r="D4567" i="12"/>
  <c r="D5191" i="12"/>
  <c r="D5815" i="12"/>
  <c r="D1074" i="12"/>
  <c r="D1982" i="12"/>
  <c r="D2279" i="12"/>
  <c r="D2054" i="12"/>
  <c r="D2903" i="12"/>
  <c r="D3527" i="12"/>
  <c r="D4151" i="12"/>
  <c r="D4775" i="12"/>
  <c r="D5399" i="12"/>
  <c r="D6023" i="12"/>
  <c r="D532" i="12"/>
  <c r="D1171" i="12"/>
  <c r="D964" i="12"/>
  <c r="D2548" i="12"/>
  <c r="D3172" i="12"/>
  <c r="D3796" i="12"/>
  <c r="D5044" i="12"/>
  <c r="D4420" i="12"/>
  <c r="D5668" i="12"/>
  <c r="D6292" i="12"/>
  <c r="D540" i="12"/>
  <c r="D972" i="12"/>
  <c r="D2132" i="12"/>
  <c r="D2756" i="12"/>
  <c r="D3380" i="12"/>
  <c r="D4004" i="12"/>
  <c r="D4628" i="12"/>
  <c r="D5252" i="12"/>
  <c r="D5876" i="12"/>
  <c r="D6500" i="12"/>
  <c r="D548" i="12"/>
  <c r="D980" i="12"/>
  <c r="D2340" i="12"/>
  <c r="D2964" i="12"/>
  <c r="D3588" i="12"/>
  <c r="D4212" i="12"/>
  <c r="D4836" i="12"/>
  <c r="D5460" i="12"/>
  <c r="D6084" i="12"/>
  <c r="D196" i="12"/>
  <c r="D204" i="12"/>
  <c r="D199" i="12"/>
  <c r="D202" i="12"/>
  <c r="D195" i="12"/>
  <c r="D562" i="12"/>
  <c r="D994" i="12"/>
  <c r="D1186" i="12"/>
  <c r="D2705" i="12"/>
  <c r="D3329" i="12"/>
  <c r="D3953" i="12"/>
  <c r="D4577" i="12"/>
  <c r="D5201" i="12"/>
  <c r="D5825" i="12"/>
  <c r="D6449" i="12"/>
  <c r="D210" i="12"/>
  <c r="D570" i="12"/>
  <c r="D1002" i="12"/>
  <c r="D2289" i="12"/>
  <c r="D2913" i="12"/>
  <c r="D3537" i="12"/>
  <c r="D4161" i="12"/>
  <c r="D4785" i="12"/>
  <c r="D5409" i="12"/>
  <c r="D6033" i="12"/>
  <c r="D1090" i="12"/>
  <c r="D2112" i="12"/>
  <c r="D1998" i="12"/>
  <c r="D2696" i="12"/>
  <c r="D2070" i="12"/>
  <c r="D3320" i="12"/>
  <c r="D3944" i="12"/>
  <c r="D4568" i="12"/>
  <c r="D5192" i="12"/>
  <c r="D5816" i="12"/>
  <c r="D6440" i="12"/>
  <c r="D1098" i="12"/>
  <c r="D2078" i="12"/>
  <c r="D2280" i="12"/>
  <c r="D2006" i="12"/>
  <c r="D2904" i="12"/>
  <c r="D3528" i="12"/>
  <c r="D4152" i="12"/>
  <c r="D4776" i="12"/>
  <c r="D5400" i="12"/>
  <c r="D6024" i="12"/>
  <c r="D220" i="12"/>
  <c r="D580" i="12"/>
  <c r="D1012" i="12"/>
  <c r="D1189" i="12"/>
  <c r="D2550" i="12"/>
  <c r="D3174" i="12"/>
  <c r="D3798" i="12"/>
  <c r="D4422" i="12"/>
  <c r="D5046" i="12"/>
  <c r="D5670" i="12"/>
  <c r="D6294" i="12"/>
  <c r="D228" i="12"/>
  <c r="D588" i="12"/>
  <c r="D1020" i="12"/>
  <c r="D2134" i="12"/>
  <c r="D2758" i="12"/>
  <c r="D3382" i="12"/>
  <c r="D4006" i="12"/>
  <c r="D4630" i="12"/>
  <c r="D5254" i="12"/>
  <c r="D5878" i="12"/>
  <c r="D6502" i="12"/>
  <c r="D236" i="12"/>
  <c r="D596" i="12"/>
  <c r="D1028" i="12"/>
  <c r="D2342" i="12"/>
  <c r="D2966" i="12"/>
  <c r="D3590" i="12"/>
  <c r="D4214" i="12"/>
  <c r="D4838" i="12"/>
  <c r="D5462" i="12"/>
  <c r="D6086" i="12"/>
  <c r="D772" i="12"/>
  <c r="D1645" i="12"/>
  <c r="D1366" i="12"/>
  <c r="D1558" i="12"/>
  <c r="D2537" i="12"/>
  <c r="D3161" i="12"/>
  <c r="D3785" i="12"/>
  <c r="D4409" i="12"/>
  <c r="D5033" i="12"/>
  <c r="D5657" i="12"/>
  <c r="D6281" i="12"/>
  <c r="D780" i="12"/>
  <c r="D1374" i="12"/>
  <c r="D1566" i="12"/>
  <c r="D2121" i="12"/>
  <c r="D2745" i="12"/>
  <c r="D3369" i="12"/>
  <c r="D3993" i="12"/>
  <c r="D4617" i="12"/>
  <c r="D5241" i="12"/>
  <c r="D5865" i="12"/>
  <c r="D788" i="12"/>
  <c r="D1382" i="12"/>
  <c r="D1574" i="12"/>
  <c r="D2329" i="12"/>
  <c r="D2953" i="12"/>
  <c r="D3577" i="12"/>
  <c r="D4201" i="12"/>
  <c r="D4825" i="12"/>
  <c r="D5449" i="12"/>
  <c r="D6073" i="12"/>
  <c r="D340" i="12"/>
  <c r="D1750" i="12"/>
  <c r="D1870" i="12"/>
  <c r="D1934" i="12"/>
  <c r="D2529" i="12"/>
  <c r="D3777" i="12"/>
  <c r="D3153" i="12"/>
  <c r="D4401" i="12"/>
  <c r="D5025" i="12"/>
  <c r="D5649" i="12"/>
  <c r="D6273" i="12"/>
  <c r="D348" i="12"/>
  <c r="D1758" i="12"/>
  <c r="D1878" i="12"/>
  <c r="D1942" i="12"/>
  <c r="D2737" i="12"/>
  <c r="D3361" i="12"/>
  <c r="D3985" i="12"/>
  <c r="D4609" i="12"/>
  <c r="D5233" i="12"/>
  <c r="D5857" i="12"/>
  <c r="D356" i="12"/>
  <c r="D1766" i="12"/>
  <c r="D1886" i="12"/>
  <c r="D2945" i="12"/>
  <c r="D2321" i="12"/>
  <c r="D3569" i="12"/>
  <c r="D4193" i="12"/>
  <c r="D4817" i="12"/>
  <c r="D5441" i="12"/>
  <c r="D6065" i="12"/>
  <c r="D7457" i="12"/>
  <c r="D7449" i="12"/>
  <c r="D7441" i="12"/>
  <c r="D7433" i="12"/>
  <c r="D7425" i="12"/>
  <c r="D7417" i="12"/>
  <c r="D7409" i="12"/>
  <c r="D7401" i="12"/>
  <c r="D7393" i="12"/>
  <c r="D7385" i="12"/>
  <c r="D7377" i="12"/>
  <c r="D7369" i="12"/>
  <c r="D7361" i="12"/>
  <c r="D7353" i="12"/>
  <c r="D7345" i="12"/>
  <c r="D7337" i="12"/>
  <c r="D7329" i="12"/>
  <c r="D7321" i="12"/>
  <c r="D7313" i="12"/>
  <c r="D7305" i="12"/>
  <c r="D7297" i="12"/>
  <c r="D7289" i="12"/>
  <c r="D7281" i="12"/>
  <c r="D7273" i="12"/>
  <c r="D7265" i="12"/>
  <c r="D7257" i="12"/>
  <c r="D7249" i="12"/>
  <c r="D7241" i="12"/>
  <c r="D7233" i="12"/>
  <c r="D7225" i="12"/>
  <c r="D7217" i="12"/>
  <c r="D7209" i="12"/>
  <c r="D7201" i="12"/>
  <c r="D7193" i="12"/>
  <c r="D7185" i="12"/>
  <c r="D7177" i="12"/>
  <c r="D7169" i="12"/>
  <c r="D7153" i="12"/>
  <c r="D7145" i="12"/>
  <c r="D7129" i="12"/>
  <c r="D7121" i="12"/>
  <c r="D7113" i="12"/>
  <c r="D7105" i="12"/>
  <c r="D7097" i="12"/>
  <c r="D7081" i="12"/>
  <c r="D7073" i="12"/>
  <c r="D7057" i="12"/>
  <c r="D7041" i="12"/>
  <c r="D7033" i="12"/>
  <c r="D7025" i="12"/>
  <c r="D7017" i="12"/>
  <c r="D7009" i="12"/>
  <c r="D7001" i="12"/>
  <c r="D6993" i="12"/>
  <c r="D6985" i="12"/>
  <c r="D6977" i="12"/>
  <c r="D6969" i="12"/>
  <c r="D6961" i="12"/>
  <c r="D6945" i="12"/>
  <c r="D6937" i="12"/>
  <c r="D6921" i="12"/>
  <c r="D6905" i="12"/>
  <c r="D6897" i="12"/>
  <c r="D6889" i="12"/>
  <c r="D6873" i="12"/>
  <c r="D6833" i="12"/>
  <c r="D6825" i="12"/>
  <c r="D6817" i="12"/>
  <c r="D6809" i="12"/>
  <c r="D6801" i="12"/>
  <c r="D6793" i="12"/>
  <c r="D6785" i="12"/>
  <c r="D6777" i="12"/>
  <c r="D6769" i="12"/>
  <c r="D6761" i="12"/>
  <c r="D6753" i="12"/>
  <c r="D6737" i="12"/>
  <c r="D6729" i="12"/>
  <c r="D6713" i="12"/>
  <c r="D6697" i="12"/>
  <c r="D6689" i="12"/>
  <c r="D6681" i="12"/>
  <c r="D6665" i="12"/>
  <c r="D6657" i="12"/>
  <c r="D6649" i="12"/>
  <c r="D6641" i="12"/>
  <c r="D6625" i="12"/>
  <c r="D6617" i="12"/>
  <c r="D6609" i="12"/>
  <c r="D6601" i="12"/>
  <c r="D6593" i="12"/>
  <c r="D6585" i="12"/>
  <c r="D6577" i="12"/>
  <c r="D6569" i="12"/>
  <c r="D6561" i="12"/>
  <c r="D6553" i="12"/>
  <c r="D6543" i="12"/>
  <c r="D6503" i="12"/>
  <c r="D370" i="12"/>
  <c r="D802" i="12"/>
  <c r="D1114" i="12"/>
  <c r="D2697" i="12"/>
  <c r="D3321" i="12"/>
  <c r="D3945" i="12"/>
  <c r="D4569" i="12"/>
  <c r="D5193" i="12"/>
  <c r="D5817" i="12"/>
  <c r="D6441" i="12"/>
  <c r="D363" i="12"/>
  <c r="D795" i="12"/>
  <c r="D1107" i="12"/>
  <c r="D3139" i="12"/>
  <c r="D2515" i="12"/>
  <c r="D4387" i="12"/>
  <c r="D3763" i="12"/>
  <c r="D5011" i="12"/>
  <c r="D5635" i="12"/>
  <c r="D6259" i="12"/>
  <c r="D371" i="12"/>
  <c r="D803" i="12"/>
  <c r="D1115" i="12"/>
  <c r="D2723" i="12"/>
  <c r="D3347" i="12"/>
  <c r="D3971" i="12"/>
  <c r="D4595" i="12"/>
  <c r="D5219" i="12"/>
  <c r="D5843" i="12"/>
  <c r="D6467" i="12"/>
  <c r="D379" i="12"/>
  <c r="D811" i="12"/>
  <c r="D2307" i="12"/>
  <c r="D2931" i="12"/>
  <c r="D4179" i="12"/>
  <c r="D3555" i="12"/>
  <c r="D4803" i="12"/>
  <c r="D5427" i="12"/>
  <c r="D6051" i="12"/>
  <c r="D603" i="12"/>
  <c r="D1197" i="12"/>
  <c r="D1389" i="12"/>
  <c r="D1581" i="12"/>
  <c r="D2504" i="12"/>
  <c r="D3128" i="12"/>
  <c r="D3752" i="12"/>
  <c r="D4376" i="12"/>
  <c r="D5000" i="12"/>
  <c r="D5624" i="12"/>
  <c r="D6248" i="12"/>
  <c r="D611" i="12"/>
  <c r="D1205" i="12"/>
  <c r="D1397" i="12"/>
  <c r="D1589" i="12"/>
  <c r="D2712" i="12"/>
  <c r="D3336" i="12"/>
  <c r="D3960" i="12"/>
  <c r="D4584" i="12"/>
  <c r="D5208" i="12"/>
  <c r="D5832" i="12"/>
  <c r="D6456" i="12"/>
  <c r="D619" i="12"/>
  <c r="D1213" i="12"/>
  <c r="D1405" i="12"/>
  <c r="D2296" i="12"/>
  <c r="D2920" i="12"/>
  <c r="D3544" i="12"/>
  <c r="D4168" i="12"/>
  <c r="D4792" i="12"/>
  <c r="D5416" i="12"/>
  <c r="D6040" i="12"/>
  <c r="D250" i="12"/>
  <c r="D1660" i="12"/>
  <c r="D1780" i="12"/>
  <c r="D1900" i="12"/>
  <c r="D2681" i="12"/>
  <c r="D3305" i="12"/>
  <c r="D3929" i="12"/>
  <c r="D4553" i="12"/>
  <c r="D5177" i="12"/>
  <c r="D5801" i="12"/>
  <c r="D6425" i="12"/>
  <c r="D258" i="12"/>
  <c r="D1668" i="12"/>
  <c r="D1788" i="12"/>
  <c r="D2265" i="12"/>
  <c r="D2889" i="12"/>
  <c r="D3513" i="12"/>
  <c r="D4137" i="12"/>
  <c r="D4761" i="12"/>
  <c r="D5385" i="12"/>
  <c r="D6009" i="12"/>
  <c r="D267" i="12"/>
  <c r="D1677" i="12"/>
  <c r="D1797" i="12"/>
  <c r="D1903" i="12"/>
  <c r="D3124" i="12"/>
  <c r="D2500" i="12"/>
  <c r="D4372" i="12"/>
  <c r="D3748" i="12"/>
  <c r="D4996" i="12"/>
  <c r="D5620" i="12"/>
  <c r="D6244" i="12"/>
  <c r="D275" i="12"/>
  <c r="D1685" i="12"/>
  <c r="D1805" i="12"/>
  <c r="D1911" i="12"/>
  <c r="D2708" i="12"/>
  <c r="D3332" i="12"/>
  <c r="D3956" i="12"/>
  <c r="D4580" i="12"/>
  <c r="D5204" i="12"/>
  <c r="D5828" i="12"/>
  <c r="D6452" i="12"/>
  <c r="D283" i="12"/>
  <c r="D1693" i="12"/>
  <c r="D1813" i="12"/>
  <c r="D2292" i="12"/>
  <c r="D2916" i="12"/>
  <c r="D3540" i="12"/>
  <c r="D4164" i="12"/>
  <c r="D4788" i="12"/>
  <c r="D5412" i="12"/>
  <c r="D6036" i="12"/>
  <c r="D1223" i="12"/>
  <c r="D629" i="12"/>
  <c r="D1592" i="12"/>
  <c r="D1415" i="12"/>
  <c r="D2557" i="12"/>
  <c r="D3181" i="12"/>
  <c r="D3805" i="12"/>
  <c r="D4429" i="12"/>
  <c r="D5053" i="12"/>
  <c r="D5677" i="12"/>
  <c r="D6301" i="12"/>
  <c r="D637" i="12"/>
  <c r="D1231" i="12"/>
  <c r="D2141" i="12"/>
  <c r="D1423" i="12"/>
  <c r="D2765" i="12"/>
  <c r="D3389" i="12"/>
  <c r="D4013" i="12"/>
  <c r="D4637" i="12"/>
  <c r="D5261" i="12"/>
  <c r="D5885" i="12"/>
  <c r="D6509" i="12"/>
  <c r="D1239" i="12"/>
  <c r="D645" i="12"/>
  <c r="D1431" i="12"/>
  <c r="D2349" i="12"/>
  <c r="D2973" i="12"/>
  <c r="D3597" i="12"/>
  <c r="D4221" i="12"/>
  <c r="D4845" i="12"/>
  <c r="D5469" i="12"/>
  <c r="D6093" i="12"/>
  <c r="D651" i="12"/>
  <c r="D1245" i="12"/>
  <c r="D1437" i="12"/>
  <c r="D1599" i="12"/>
  <c r="D2506" i="12"/>
  <c r="D3130" i="12"/>
  <c r="D3754" i="12"/>
  <c r="D4378" i="12"/>
  <c r="D5002" i="12"/>
  <c r="D5626" i="12"/>
  <c r="D6250" i="12"/>
  <c r="D659" i="12"/>
  <c r="D1253" i="12"/>
  <c r="D1445" i="12"/>
  <c r="D1607" i="12"/>
  <c r="D2714" i="12"/>
  <c r="D3338" i="12"/>
  <c r="D3962" i="12"/>
  <c r="D4586" i="12"/>
  <c r="D5210" i="12"/>
  <c r="D5834" i="12"/>
  <c r="D6458" i="12"/>
  <c r="D667" i="12"/>
  <c r="D1261" i="12"/>
  <c r="D1453" i="12"/>
  <c r="D2298" i="12"/>
  <c r="D2922" i="12"/>
  <c r="D3546" i="12"/>
  <c r="D4170" i="12"/>
  <c r="D4794" i="12"/>
  <c r="D5418" i="12"/>
  <c r="D6042" i="12"/>
  <c r="D387" i="12"/>
  <c r="D819" i="12"/>
  <c r="D1116" i="12"/>
  <c r="D2516" i="12"/>
  <c r="D3140" i="12"/>
  <c r="D4388" i="12"/>
  <c r="D3764" i="12"/>
  <c r="D5012" i="12"/>
  <c r="D5636" i="12"/>
  <c r="D6260" i="12"/>
  <c r="D395" i="12"/>
  <c r="D827" i="12"/>
  <c r="D1124" i="12"/>
  <c r="D2724" i="12"/>
  <c r="D3348" i="12"/>
  <c r="D3972" i="12"/>
  <c r="D4596" i="12"/>
  <c r="D5220" i="12"/>
  <c r="D5844" i="12"/>
  <c r="D6468" i="12"/>
  <c r="D403" i="12"/>
  <c r="D835" i="12"/>
  <c r="D2308" i="12"/>
  <c r="D2932" i="12"/>
  <c r="D3556" i="12"/>
  <c r="D4180" i="12"/>
  <c r="D4804" i="12"/>
  <c r="D5428" i="12"/>
  <c r="D6052" i="12"/>
  <c r="D411" i="12"/>
  <c r="D843" i="12"/>
  <c r="D1125" i="12"/>
  <c r="D2517" i="12"/>
  <c r="D3141" i="12"/>
  <c r="D3765" i="12"/>
  <c r="D4389" i="12"/>
  <c r="D5013" i="12"/>
  <c r="D5637" i="12"/>
  <c r="D6261" i="12"/>
  <c r="D419" i="12"/>
  <c r="D851" i="12"/>
  <c r="D1133" i="12"/>
  <c r="D2725" i="12"/>
  <c r="D3349" i="12"/>
  <c r="D3973" i="12"/>
  <c r="D4597" i="12"/>
  <c r="D5221" i="12"/>
  <c r="D5845" i="12"/>
  <c r="D6469" i="12"/>
  <c r="D427" i="12"/>
  <c r="D859" i="12"/>
  <c r="D2309" i="12"/>
  <c r="D2933" i="12"/>
  <c r="D3557" i="12"/>
  <c r="D4181" i="12"/>
  <c r="D4805" i="12"/>
  <c r="D5429" i="12"/>
  <c r="D6053" i="12"/>
  <c r="D77" i="12"/>
  <c r="D437" i="12"/>
  <c r="D1136" i="12"/>
  <c r="D869" i="12"/>
  <c r="D2570" i="12"/>
  <c r="D3194" i="12"/>
  <c r="D3818" i="12"/>
  <c r="D4442" i="12"/>
  <c r="D5066" i="12"/>
  <c r="D5690" i="12"/>
  <c r="D6314" i="12"/>
  <c r="D85" i="12"/>
  <c r="D445" i="12"/>
  <c r="D877" i="12"/>
  <c r="D2154" i="12"/>
  <c r="D2778" i="12"/>
  <c r="D3402" i="12"/>
  <c r="D4026" i="12"/>
  <c r="D4650" i="12"/>
  <c r="D5274" i="12"/>
  <c r="D5898" i="12"/>
  <c r="D6522" i="12"/>
  <c r="D93" i="12"/>
  <c r="D453" i="12"/>
  <c r="D885" i="12"/>
  <c r="D2362" i="12"/>
  <c r="D2986" i="12"/>
  <c r="D3610" i="12"/>
  <c r="D4234" i="12"/>
  <c r="D4858" i="12"/>
  <c r="D5482" i="12"/>
  <c r="D6106" i="12"/>
  <c r="D291" i="12"/>
  <c r="D1701" i="12"/>
  <c r="D1821" i="12"/>
  <c r="D1913" i="12"/>
  <c r="D2501" i="12"/>
  <c r="D3125" i="12"/>
  <c r="D3749" i="12"/>
  <c r="D4373" i="12"/>
  <c r="D4997" i="12"/>
  <c r="D5621" i="12"/>
  <c r="D6245" i="12"/>
  <c r="D299" i="12"/>
  <c r="D1709" i="12"/>
  <c r="D1829" i="12"/>
  <c r="D1921" i="12"/>
  <c r="D2709" i="12"/>
  <c r="D3333" i="12"/>
  <c r="D3957" i="12"/>
  <c r="D4581" i="12"/>
  <c r="D5205" i="12"/>
  <c r="D5829" i="12"/>
  <c r="D6453" i="12"/>
  <c r="D307" i="12"/>
  <c r="D1717" i="12"/>
  <c r="D1837" i="12"/>
  <c r="D2293" i="12"/>
  <c r="D2917" i="12"/>
  <c r="D3541" i="12"/>
  <c r="D4165" i="12"/>
  <c r="D4789" i="12"/>
  <c r="D5413" i="12"/>
  <c r="D6037" i="12"/>
  <c r="D459" i="12"/>
  <c r="D1143" i="12"/>
  <c r="D891" i="12"/>
  <c r="D2519" i="12"/>
  <c r="D3767" i="12"/>
  <c r="D3143" i="12"/>
  <c r="D4391" i="12"/>
  <c r="D5015" i="12"/>
  <c r="D5639" i="12"/>
  <c r="D6263" i="12"/>
  <c r="D467" i="12"/>
  <c r="D1151" i="12"/>
  <c r="D899" i="12"/>
  <c r="D2727" i="12"/>
  <c r="D3351" i="12"/>
  <c r="D3975" i="12"/>
  <c r="D4599" i="12"/>
  <c r="D5223" i="12"/>
  <c r="D5847" i="12"/>
  <c r="D475" i="12"/>
  <c r="D907" i="12"/>
  <c r="D2311" i="12"/>
  <c r="D2935" i="12"/>
  <c r="D3559" i="12"/>
  <c r="D4183" i="12"/>
  <c r="D4807" i="12"/>
  <c r="D5431" i="12"/>
  <c r="D6055" i="12"/>
  <c r="D483" i="12"/>
  <c r="D1152" i="12"/>
  <c r="D915" i="12"/>
  <c r="D2520" i="12"/>
  <c r="D3144" i="12"/>
  <c r="D3768" i="12"/>
  <c r="D4392" i="12"/>
  <c r="D5016" i="12"/>
  <c r="D5640" i="12"/>
  <c r="D6264" i="12"/>
  <c r="D491" i="12"/>
  <c r="D1160" i="12"/>
  <c r="D923" i="12"/>
  <c r="D2728" i="12"/>
  <c r="D3352" i="12"/>
  <c r="D3976" i="12"/>
  <c r="D4600" i="12"/>
  <c r="D5224" i="12"/>
  <c r="D5848" i="12"/>
  <c r="D6472" i="12"/>
  <c r="D499" i="12"/>
  <c r="D931" i="12"/>
  <c r="D2312" i="12"/>
  <c r="D2936" i="12"/>
  <c r="D3560" i="12"/>
  <c r="D4184" i="12"/>
  <c r="D4808" i="12"/>
  <c r="D5432" i="12"/>
  <c r="D6056" i="12"/>
  <c r="D149" i="12"/>
  <c r="D509" i="12"/>
  <c r="D1163" i="12"/>
  <c r="D941" i="12"/>
  <c r="D2573" i="12"/>
  <c r="D3197" i="12"/>
  <c r="D3821" i="12"/>
  <c r="D4445" i="12"/>
  <c r="D5069" i="12"/>
  <c r="D5693" i="12"/>
  <c r="D6317" i="12"/>
  <c r="D157" i="12"/>
  <c r="D517" i="12"/>
  <c r="D949" i="12"/>
  <c r="D2157" i="12"/>
  <c r="D2781" i="12"/>
  <c r="D3405" i="12"/>
  <c r="D4029" i="12"/>
  <c r="D4653" i="12"/>
  <c r="D5277" i="12"/>
  <c r="D5901" i="12"/>
  <c r="D165" i="12"/>
  <c r="D525" i="12"/>
  <c r="D957" i="12"/>
  <c r="D2365" i="12"/>
  <c r="D2989" i="12"/>
  <c r="D3613" i="12"/>
  <c r="D4237" i="12"/>
  <c r="D4861" i="12"/>
  <c r="D5485" i="12"/>
  <c r="D6109" i="12"/>
  <c r="D317" i="12"/>
  <c r="D1925" i="12"/>
  <c r="D1847" i="12"/>
  <c r="D2554" i="12"/>
  <c r="D1727" i="12"/>
  <c r="D3178" i="12"/>
  <c r="D3802" i="12"/>
  <c r="D4426" i="12"/>
  <c r="D5050" i="12"/>
  <c r="D5674" i="12"/>
  <c r="D6298" i="12"/>
  <c r="D325" i="12"/>
  <c r="D1735" i="12"/>
  <c r="D1855" i="12"/>
  <c r="D2138" i="12"/>
  <c r="D2762" i="12"/>
  <c r="D3386" i="12"/>
  <c r="D4010" i="12"/>
  <c r="D4634" i="12"/>
  <c r="D5258" i="12"/>
  <c r="D5882" i="12"/>
  <c r="D6506" i="12"/>
  <c r="D333" i="12"/>
  <c r="D1743" i="12"/>
  <c r="D1863" i="12"/>
  <c r="D2346" i="12"/>
  <c r="D2970" i="12"/>
  <c r="D3594" i="12"/>
  <c r="D4218" i="12"/>
  <c r="D4842" i="12"/>
  <c r="D5466" i="12"/>
  <c r="D6090" i="12"/>
  <c r="D1271" i="12"/>
  <c r="D677" i="12"/>
  <c r="D1610" i="12"/>
  <c r="D1463" i="12"/>
  <c r="D2559" i="12"/>
  <c r="D3183" i="12"/>
  <c r="D3807" i="12"/>
  <c r="D4431" i="12"/>
  <c r="D5055" i="12"/>
  <c r="D5679" i="12"/>
  <c r="D6303" i="12"/>
  <c r="D685" i="12"/>
  <c r="D1279" i="12"/>
  <c r="D2143" i="12"/>
  <c r="D1471" i="12"/>
  <c r="D2767" i="12"/>
  <c r="D3391" i="12"/>
  <c r="D4015" i="12"/>
  <c r="D4639" i="12"/>
  <c r="D5263" i="12"/>
  <c r="D5887" i="12"/>
  <c r="D693" i="12"/>
  <c r="D1287" i="12"/>
  <c r="D1479" i="12"/>
  <c r="D2351" i="12"/>
  <c r="D2975" i="12"/>
  <c r="D3599" i="12"/>
  <c r="D4223" i="12"/>
  <c r="D4847" i="12"/>
  <c r="D5471" i="12"/>
  <c r="D6095" i="12"/>
  <c r="D1035" i="12"/>
  <c r="D2087" i="12"/>
  <c r="D1943" i="12"/>
  <c r="D2512" i="12"/>
  <c r="D3136" i="12"/>
  <c r="D2015" i="12"/>
  <c r="D3760" i="12"/>
  <c r="D4384" i="12"/>
  <c r="D5008" i="12"/>
  <c r="D5632" i="12"/>
  <c r="D6256" i="12"/>
  <c r="D1043" i="12"/>
  <c r="D2095" i="12"/>
  <c r="D2023" i="12"/>
  <c r="D1951" i="12"/>
  <c r="D2720" i="12"/>
  <c r="D3344" i="12"/>
  <c r="D3968" i="12"/>
  <c r="D4592" i="12"/>
  <c r="D5216" i="12"/>
  <c r="D5840" i="12"/>
  <c r="D6464" i="12"/>
  <c r="D1051" i="12"/>
  <c r="D2031" i="12"/>
  <c r="D1959" i="12"/>
  <c r="D2304" i="12"/>
  <c r="D2928" i="12"/>
  <c r="D3552" i="12"/>
  <c r="D4176" i="12"/>
  <c r="D4800" i="12"/>
  <c r="D5424" i="12"/>
  <c r="D6048" i="12"/>
  <c r="D699" i="12"/>
  <c r="D1293" i="12"/>
  <c r="D1485" i="12"/>
  <c r="D1617" i="12"/>
  <c r="D3132" i="12"/>
  <c r="D2508" i="12"/>
  <c r="D3756" i="12"/>
  <c r="D4380" i="12"/>
  <c r="D5004" i="12"/>
  <c r="D5628" i="12"/>
  <c r="D6252" i="12"/>
  <c r="D707" i="12"/>
  <c r="D1301" i="12"/>
  <c r="D1493" i="12"/>
  <c r="D1625" i="12"/>
  <c r="D2716" i="12"/>
  <c r="D3340" i="12"/>
  <c r="D3964" i="12"/>
  <c r="D4588" i="12"/>
  <c r="D5212" i="12"/>
  <c r="D5836" i="12"/>
  <c r="D6460" i="12"/>
  <c r="D715" i="12"/>
  <c r="D1309" i="12"/>
  <c r="D1501" i="12"/>
  <c r="D2300" i="12"/>
  <c r="D2924" i="12"/>
  <c r="D3548" i="12"/>
  <c r="D4172" i="12"/>
  <c r="D4796" i="12"/>
  <c r="D5420" i="12"/>
  <c r="D6044" i="12"/>
  <c r="D725" i="12"/>
  <c r="D1628" i="12"/>
  <c r="D1319" i="12"/>
  <c r="D1511" i="12"/>
  <c r="D2561" i="12"/>
  <c r="D3185" i="12"/>
  <c r="D3809" i="12"/>
  <c r="D4433" i="12"/>
  <c r="D5057" i="12"/>
  <c r="D5681" i="12"/>
  <c r="D6305" i="12"/>
  <c r="D733" i="12"/>
  <c r="D1327" i="12"/>
  <c r="D1519" i="12"/>
  <c r="D2145" i="12"/>
  <c r="D2769" i="12"/>
  <c r="D3393" i="12"/>
  <c r="D4017" i="12"/>
  <c r="D4641" i="12"/>
  <c r="D5265" i="12"/>
  <c r="D5889" i="12"/>
  <c r="D741" i="12"/>
  <c r="D1335" i="12"/>
  <c r="D1527" i="12"/>
  <c r="D2353" i="12"/>
  <c r="D2977" i="12"/>
  <c r="D3601" i="12"/>
  <c r="D4225" i="12"/>
  <c r="D4849" i="12"/>
  <c r="D5473" i="12"/>
  <c r="D6097" i="12"/>
  <c r="D749" i="12"/>
  <c r="D1637" i="12"/>
  <c r="D1343" i="12"/>
  <c r="D1535" i="12"/>
  <c r="D2562" i="12"/>
  <c r="D3186" i="12"/>
  <c r="D3810" i="12"/>
  <c r="D4434" i="12"/>
  <c r="D5058" i="12"/>
  <c r="D5682" i="12"/>
  <c r="D6306" i="12"/>
  <c r="D757" i="12"/>
  <c r="D1351" i="12"/>
  <c r="D1543" i="12"/>
  <c r="D2146" i="12"/>
  <c r="D2770" i="12"/>
  <c r="D3394" i="12"/>
  <c r="D4018" i="12"/>
  <c r="D4642" i="12"/>
  <c r="D5266" i="12"/>
  <c r="D5890" i="12"/>
  <c r="D6514" i="12"/>
  <c r="D765" i="12"/>
  <c r="D1359" i="12"/>
  <c r="D1551" i="12"/>
  <c r="D2354" i="12"/>
  <c r="D2978" i="12"/>
  <c r="D3602" i="12"/>
  <c r="D4226" i="12"/>
  <c r="D4850" i="12"/>
  <c r="D5474" i="12"/>
  <c r="D6098" i="12"/>
  <c r="D1059" i="12"/>
  <c r="D2039" i="12"/>
  <c r="D1967" i="12"/>
  <c r="D2096" i="12"/>
  <c r="D2513" i="12"/>
  <c r="D3137" i="12"/>
  <c r="D3761" i="12"/>
  <c r="D4385" i="12"/>
  <c r="D5009" i="12"/>
  <c r="D5633" i="12"/>
  <c r="D6257" i="12"/>
  <c r="D1067" i="12"/>
  <c r="D2047" i="12"/>
  <c r="D1975" i="12"/>
  <c r="D2104" i="12"/>
  <c r="D2721" i="12"/>
  <c r="D3345" i="12"/>
  <c r="D3969" i="12"/>
  <c r="D4593" i="12"/>
  <c r="D5217" i="12"/>
  <c r="D5841" i="12"/>
  <c r="D6465" i="12"/>
  <c r="D1075" i="12"/>
  <c r="D2055" i="12"/>
  <c r="D1983" i="12"/>
  <c r="D2305" i="12"/>
  <c r="D2929" i="12"/>
  <c r="D3553" i="12"/>
  <c r="D4177" i="12"/>
  <c r="D4801" i="12"/>
  <c r="D5425" i="12"/>
  <c r="D6049" i="12"/>
  <c r="D173" i="12"/>
  <c r="D533" i="12"/>
  <c r="D1172" i="12"/>
  <c r="D965" i="12"/>
  <c r="D2574" i="12"/>
  <c r="D3198" i="12"/>
  <c r="D3822" i="12"/>
  <c r="D4446" i="12"/>
  <c r="D5070" i="12"/>
  <c r="D5694" i="12"/>
  <c r="D6318" i="12"/>
  <c r="D181" i="12"/>
  <c r="D541" i="12"/>
  <c r="D973" i="12"/>
  <c r="D2158" i="12"/>
  <c r="D2782" i="12"/>
  <c r="D3406" i="12"/>
  <c r="D4030" i="12"/>
  <c r="D4654" i="12"/>
  <c r="D5278" i="12"/>
  <c r="D5902" i="12"/>
  <c r="D6526" i="12"/>
  <c r="D189" i="12"/>
  <c r="D549" i="12"/>
  <c r="D981" i="12"/>
  <c r="D2366" i="12"/>
  <c r="D2990" i="12"/>
  <c r="D3614" i="12"/>
  <c r="D4238" i="12"/>
  <c r="D4862" i="12"/>
  <c r="D5486" i="12"/>
  <c r="D6110" i="12"/>
  <c r="D555" i="12"/>
  <c r="D987" i="12"/>
  <c r="D1179" i="12"/>
  <c r="D3147" i="12"/>
  <c r="D2523" i="12"/>
  <c r="D4395" i="12"/>
  <c r="D3771" i="12"/>
  <c r="D5019" i="12"/>
  <c r="D5643" i="12"/>
  <c r="D6267" i="12"/>
  <c r="D203" i="12"/>
  <c r="D563" i="12"/>
  <c r="D995" i="12"/>
  <c r="D1187" i="12"/>
  <c r="D2731" i="12"/>
  <c r="D3355" i="12"/>
  <c r="D3979" i="12"/>
  <c r="D4603" i="12"/>
  <c r="D5227" i="12"/>
  <c r="D5851" i="12"/>
  <c r="D6475" i="12"/>
  <c r="D211" i="12"/>
  <c r="D571" i="12"/>
  <c r="D1003" i="12"/>
  <c r="D2315" i="12"/>
  <c r="D2939" i="12"/>
  <c r="D3563" i="12"/>
  <c r="D4187" i="12"/>
  <c r="D4811" i="12"/>
  <c r="D5435" i="12"/>
  <c r="D6059" i="12"/>
  <c r="D1083" i="12"/>
  <c r="D1991" i="12"/>
  <c r="D2514" i="12"/>
  <c r="D2063" i="12"/>
  <c r="D2105" i="12"/>
  <c r="D3138" i="12"/>
  <c r="D3762" i="12"/>
  <c r="D4386" i="12"/>
  <c r="D5010" i="12"/>
  <c r="D5634" i="12"/>
  <c r="D6258" i="12"/>
  <c r="D1091" i="12"/>
  <c r="D2071" i="12"/>
  <c r="D1999" i="12"/>
  <c r="D2113" i="12"/>
  <c r="D2722" i="12"/>
  <c r="D3346" i="12"/>
  <c r="D3970" i="12"/>
  <c r="D4594" i="12"/>
  <c r="D5218" i="12"/>
  <c r="D5842" i="12"/>
  <c r="D6466" i="12"/>
  <c r="D1099" i="12"/>
  <c r="D2007" i="12"/>
  <c r="D2306" i="12"/>
  <c r="D2079" i="12"/>
  <c r="D2930" i="12"/>
  <c r="D3554" i="12"/>
  <c r="D4178" i="12"/>
  <c r="D4802" i="12"/>
  <c r="D5426" i="12"/>
  <c r="D6050" i="12"/>
  <c r="D221" i="12"/>
  <c r="D581" i="12"/>
  <c r="D1013" i="12"/>
  <c r="D1190" i="12"/>
  <c r="D2576" i="12"/>
  <c r="D3200" i="12"/>
  <c r="D3824" i="12"/>
  <c r="D4448" i="12"/>
  <c r="D5072" i="12"/>
  <c r="D5696" i="12"/>
  <c r="D6320" i="12"/>
  <c r="D229" i="12"/>
  <c r="D589" i="12"/>
  <c r="D1021" i="12"/>
  <c r="D2160" i="12"/>
  <c r="D2784" i="12"/>
  <c r="D3408" i="12"/>
  <c r="D4032" i="12"/>
  <c r="D4656" i="12"/>
  <c r="D5280" i="12"/>
  <c r="D5904" i="12"/>
  <c r="D237" i="12"/>
  <c r="D1029" i="12"/>
  <c r="D597" i="12"/>
  <c r="D2368" i="12"/>
  <c r="D2992" i="12"/>
  <c r="D3616" i="12"/>
  <c r="D4240" i="12"/>
  <c r="D4864" i="12"/>
  <c r="D5488" i="12"/>
  <c r="D6112" i="12"/>
  <c r="D773" i="12"/>
  <c r="D1646" i="12"/>
  <c r="D1367" i="12"/>
  <c r="D1559" i="12"/>
  <c r="D2563" i="12"/>
  <c r="D3187" i="12"/>
  <c r="D4435" i="12"/>
  <c r="D3811" i="12"/>
  <c r="D5059" i="12"/>
  <c r="D5683" i="12"/>
  <c r="D6307" i="12"/>
  <c r="D781" i="12"/>
  <c r="D1375" i="12"/>
  <c r="D1567" i="12"/>
  <c r="D2147" i="12"/>
  <c r="D2771" i="12"/>
  <c r="D3395" i="12"/>
  <c r="D4019" i="12"/>
  <c r="D4643" i="12"/>
  <c r="D5267" i="12"/>
  <c r="D5891" i="12"/>
  <c r="D6515" i="12"/>
  <c r="D789" i="12"/>
  <c r="D1383" i="12"/>
  <c r="D1575" i="12"/>
  <c r="D2355" i="12"/>
  <c r="D2979" i="12"/>
  <c r="D4227" i="12"/>
  <c r="D3603" i="12"/>
  <c r="D4851" i="12"/>
  <c r="D5475" i="12"/>
  <c r="D6099" i="12"/>
  <c r="D341" i="12"/>
  <c r="D1935" i="12"/>
  <c r="D1751" i="12"/>
  <c r="D1871" i="12"/>
  <c r="D2555" i="12"/>
  <c r="D3179" i="12"/>
  <c r="D4427" i="12"/>
  <c r="D3803" i="12"/>
  <c r="D5051" i="12"/>
  <c r="D5675" i="12"/>
  <c r="D6299" i="12"/>
  <c r="D349" i="12"/>
  <c r="D1879" i="12"/>
  <c r="D1759" i="12"/>
  <c r="D2139" i="12"/>
  <c r="D2763" i="12"/>
  <c r="D3387" i="12"/>
  <c r="D4011" i="12"/>
  <c r="D4635" i="12"/>
  <c r="D5259" i="12"/>
  <c r="D5883" i="12"/>
  <c r="D6507" i="12"/>
  <c r="D357" i="12"/>
  <c r="D1887" i="12"/>
  <c r="D1767" i="12"/>
  <c r="D2347" i="12"/>
  <c r="D2971" i="12"/>
  <c r="D4219" i="12"/>
  <c r="D3595" i="12"/>
  <c r="D4843" i="12"/>
  <c r="D5467" i="12"/>
  <c r="D6091" i="12"/>
  <c r="D7464" i="12"/>
  <c r="D7456" i="12"/>
  <c r="D7448" i="12"/>
  <c r="D7440" i="12"/>
  <c r="D7432" i="12"/>
  <c r="D7424" i="12"/>
  <c r="D7416" i="12"/>
  <c r="D7408" i="12"/>
  <c r="D7400" i="12"/>
  <c r="D7392" i="12"/>
  <c r="D7384" i="12"/>
  <c r="D7376" i="12"/>
  <c r="D7368" i="12"/>
  <c r="D7360" i="12"/>
  <c r="D7352" i="12"/>
  <c r="D7344" i="12"/>
  <c r="D7336" i="12"/>
  <c r="D7328" i="12"/>
  <c r="D7320" i="12"/>
  <c r="D7312" i="12"/>
  <c r="D7304" i="12"/>
  <c r="D7296" i="12"/>
  <c r="D7288" i="12"/>
  <c r="D7280" i="12"/>
  <c r="D7272" i="12"/>
  <c r="D7264" i="12"/>
  <c r="D7256" i="12"/>
  <c r="D7248" i="12"/>
  <c r="D7240" i="12"/>
  <c r="D7232" i="12"/>
  <c r="D7224" i="12"/>
  <c r="D7216" i="12"/>
  <c r="D7208" i="12"/>
  <c r="D7200" i="12"/>
  <c r="D7192" i="12"/>
  <c r="D7184" i="12"/>
  <c r="D7176" i="12"/>
  <c r="D7168" i="12"/>
  <c r="D7160" i="12"/>
  <c r="D7152" i="12"/>
  <c r="D7144" i="12"/>
  <c r="D7136" i="12"/>
  <c r="D7128" i="12"/>
  <c r="D7120" i="12"/>
  <c r="D7112" i="12"/>
  <c r="D7104" i="12"/>
  <c r="D7096" i="12"/>
  <c r="D7088" i="12"/>
  <c r="D7080" i="12"/>
  <c r="D7072" i="12"/>
  <c r="D7064" i="12"/>
  <c r="D7056" i="12"/>
  <c r="D7048" i="12"/>
  <c r="D7040" i="12"/>
  <c r="D7032" i="12"/>
  <c r="D7024" i="12"/>
  <c r="D7016" i="12"/>
  <c r="D7008" i="12"/>
  <c r="D7000" i="12"/>
  <c r="D6992" i="12"/>
  <c r="D6984" i="12"/>
  <c r="D6976" i="12"/>
  <c r="D6960" i="12"/>
  <c r="D6952" i="12"/>
  <c r="D6944" i="12"/>
  <c r="D6936" i="12"/>
  <c r="D6928" i="12"/>
  <c r="D6920" i="12"/>
  <c r="D6912" i="12"/>
  <c r="D6904" i="12"/>
  <c r="D6896" i="12"/>
  <c r="D6888" i="12"/>
  <c r="D6880" i="12"/>
  <c r="D6872" i="12"/>
  <c r="D6840" i="12"/>
  <c r="D6832" i="12"/>
  <c r="D6824" i="12"/>
  <c r="D6816" i="12"/>
  <c r="D6808" i="12"/>
  <c r="D6800" i="12"/>
  <c r="D6792" i="12"/>
  <c r="D6784" i="12"/>
  <c r="D6776" i="12"/>
  <c r="D6768" i="12"/>
  <c r="D6752" i="12"/>
  <c r="D6744" i="12"/>
  <c r="D6736" i="12"/>
  <c r="D6728" i="12"/>
  <c r="D6720" i="12"/>
  <c r="D6712" i="12"/>
  <c r="D6704" i="12"/>
  <c r="D6696" i="12"/>
  <c r="D6688" i="12"/>
  <c r="D6680" i="12"/>
  <c r="D6672" i="12"/>
  <c r="D6664" i="12"/>
  <c r="D6656" i="12"/>
  <c r="D6648" i="12"/>
  <c r="D6640" i="12"/>
  <c r="D6632" i="12"/>
  <c r="D6624" i="12"/>
  <c r="D6616" i="12"/>
  <c r="D6608" i="12"/>
  <c r="D6600" i="12"/>
  <c r="D6592" i="12"/>
  <c r="D6584" i="12"/>
  <c r="D6576" i="12"/>
  <c r="D6568" i="12"/>
  <c r="D6560" i="12"/>
  <c r="D6542" i="12"/>
  <c r="D6527" i="12"/>
  <c r="D6463" i="12"/>
  <c r="D609" i="12"/>
  <c r="D1203" i="12"/>
  <c r="D1395" i="12"/>
  <c r="D1587" i="12"/>
  <c r="D2660" i="12"/>
  <c r="D3284" i="12"/>
  <c r="D3908" i="12"/>
  <c r="D4532" i="12"/>
  <c r="D5156" i="12"/>
  <c r="D5780" i="12"/>
  <c r="D6404" i="12"/>
  <c r="D372" i="12"/>
  <c r="D804" i="12"/>
  <c r="D2125" i="12"/>
  <c r="D2749" i="12"/>
  <c r="D3373" i="12"/>
  <c r="D3997" i="12"/>
  <c r="D4621" i="12"/>
  <c r="D5245" i="12"/>
  <c r="D5869" i="12"/>
  <c r="D6493" i="12"/>
  <c r="D612" i="12"/>
  <c r="D1206" i="12"/>
  <c r="D1398" i="12"/>
  <c r="D2114" i="12"/>
  <c r="D2738" i="12"/>
  <c r="D3362" i="12"/>
  <c r="D3986" i="12"/>
  <c r="D4610" i="12"/>
  <c r="D5234" i="12"/>
  <c r="D5858" i="12"/>
  <c r="D6482" i="12"/>
  <c r="D251" i="12"/>
  <c r="D1661" i="12"/>
  <c r="D1781" i="12"/>
  <c r="D1901" i="12"/>
  <c r="D2707" i="12"/>
  <c r="D3331" i="12"/>
  <c r="D3955" i="12"/>
  <c r="D4579" i="12"/>
  <c r="D5203" i="12"/>
  <c r="D5827" i="12"/>
  <c r="D6451" i="12"/>
  <c r="D638" i="12"/>
  <c r="D1232" i="12"/>
  <c r="D1424" i="12"/>
  <c r="D2167" i="12"/>
  <c r="D2791" i="12"/>
  <c r="D3415" i="12"/>
  <c r="D4039" i="12"/>
  <c r="D4663" i="12"/>
  <c r="D5287" i="12"/>
  <c r="D5911" i="12"/>
  <c r="D1240" i="12"/>
  <c r="D646" i="12"/>
  <c r="D1432" i="12"/>
  <c r="D2375" i="12"/>
  <c r="D2999" i="12"/>
  <c r="D3623" i="12"/>
  <c r="D4247" i="12"/>
  <c r="D4871" i="12"/>
  <c r="D5495" i="12"/>
  <c r="D6119" i="12"/>
  <c r="D652" i="12"/>
  <c r="D1246" i="12"/>
  <c r="D1438" i="12"/>
  <c r="D1600" i="12"/>
  <c r="D2532" i="12"/>
  <c r="D3156" i="12"/>
  <c r="D3780" i="12"/>
  <c r="D4404" i="12"/>
  <c r="D5028" i="12"/>
  <c r="D5652" i="12"/>
  <c r="D6276" i="12"/>
  <c r="D660" i="12"/>
  <c r="D1446" i="12"/>
  <c r="D1254" i="12"/>
  <c r="D2116" i="12"/>
  <c r="D2740" i="12"/>
  <c r="D3364" i="12"/>
  <c r="D3988" i="12"/>
  <c r="D4612" i="12"/>
  <c r="D5236" i="12"/>
  <c r="D5860" i="12"/>
  <c r="D6484" i="12"/>
  <c r="D668" i="12"/>
  <c r="D1454" i="12"/>
  <c r="D1262" i="12"/>
  <c r="D2324" i="12"/>
  <c r="D2948" i="12"/>
  <c r="D3572" i="12"/>
  <c r="D4196" i="12"/>
  <c r="D4820" i="12"/>
  <c r="D5444" i="12"/>
  <c r="D6068" i="12"/>
  <c r="D388" i="12"/>
  <c r="D820" i="12"/>
  <c r="D1117" i="12"/>
  <c r="D2542" i="12"/>
  <c r="D3166" i="12"/>
  <c r="D3790" i="12"/>
  <c r="D4414" i="12"/>
  <c r="D5038" i="12"/>
  <c r="D5662" i="12"/>
  <c r="D6286" i="12"/>
  <c r="D396" i="12"/>
  <c r="D828" i="12"/>
  <c r="D2126" i="12"/>
  <c r="D2750" i="12"/>
  <c r="D3374" i="12"/>
  <c r="D3998" i="12"/>
  <c r="D4622" i="12"/>
  <c r="D5246" i="12"/>
  <c r="D5870" i="12"/>
  <c r="D6494" i="12"/>
  <c r="D404" i="12"/>
  <c r="D836" i="12"/>
  <c r="D2334" i="12"/>
  <c r="D2958" i="12"/>
  <c r="D3582" i="12"/>
  <c r="D4206" i="12"/>
  <c r="D4830" i="12"/>
  <c r="D5454" i="12"/>
  <c r="D6078" i="12"/>
  <c r="D412" i="12"/>
  <c r="D844" i="12"/>
  <c r="D1126" i="12"/>
  <c r="D2543" i="12"/>
  <c r="D3167" i="12"/>
  <c r="D3791" i="12"/>
  <c r="D4415" i="12"/>
  <c r="D5039" i="12"/>
  <c r="D5663" i="12"/>
  <c r="D6287" i="12"/>
  <c r="D420" i="12"/>
  <c r="D852" i="12"/>
  <c r="D2127" i="12"/>
  <c r="D2751" i="12"/>
  <c r="D3375" i="12"/>
  <c r="D3999" i="12"/>
  <c r="D4623" i="12"/>
  <c r="D5247" i="12"/>
  <c r="D5871" i="12"/>
  <c r="D428" i="12"/>
  <c r="D860" i="12"/>
  <c r="D2335" i="12"/>
  <c r="D2959" i="12"/>
  <c r="D3583" i="12"/>
  <c r="D4207" i="12"/>
  <c r="D4831" i="12"/>
  <c r="D5455" i="12"/>
  <c r="D6079" i="12"/>
  <c r="D78" i="12"/>
  <c r="D438" i="12"/>
  <c r="D1137" i="12"/>
  <c r="D870" i="12"/>
  <c r="D2596" i="12"/>
  <c r="D3220" i="12"/>
  <c r="D3844" i="12"/>
  <c r="D5092" i="12"/>
  <c r="D4468" i="12"/>
  <c r="D5716" i="12"/>
  <c r="D6340" i="12"/>
  <c r="D86" i="12"/>
  <c r="D446" i="12"/>
  <c r="D878" i="12"/>
  <c r="D2180" i="12"/>
  <c r="D2804" i="12"/>
  <c r="D3428" i="12"/>
  <c r="D4052" i="12"/>
  <c r="D4676" i="12"/>
  <c r="D5300" i="12"/>
  <c r="D5924" i="12"/>
  <c r="D6548" i="12"/>
  <c r="D94" i="12"/>
  <c r="D454" i="12"/>
  <c r="D886" i="12"/>
  <c r="D2388" i="12"/>
  <c r="D3012" i="12"/>
  <c r="D4260" i="12"/>
  <c r="D3636" i="12"/>
  <c r="D4884" i="12"/>
  <c r="D5508" i="12"/>
  <c r="D6132" i="12"/>
  <c r="D292" i="12"/>
  <c r="D1702" i="12"/>
  <c r="D1822" i="12"/>
  <c r="D1914" i="12"/>
  <c r="D2527" i="12"/>
  <c r="D3775" i="12"/>
  <c r="D3151" i="12"/>
  <c r="D4399" i="12"/>
  <c r="D5023" i="12"/>
  <c r="D5647" i="12"/>
  <c r="D6271" i="12"/>
  <c r="D300" i="12"/>
  <c r="D1710" i="12"/>
  <c r="D1830" i="12"/>
  <c r="D1922" i="12"/>
  <c r="D2735" i="12"/>
  <c r="D3359" i="12"/>
  <c r="D3983" i="12"/>
  <c r="D4607" i="12"/>
  <c r="D5231" i="12"/>
  <c r="D5855" i="12"/>
  <c r="D308" i="12"/>
  <c r="D1718" i="12"/>
  <c r="D1838" i="12"/>
  <c r="D2319" i="12"/>
  <c r="D2943" i="12"/>
  <c r="D3567" i="12"/>
  <c r="D4191" i="12"/>
  <c r="D4815" i="12"/>
  <c r="D5439" i="12"/>
  <c r="D6063" i="12"/>
  <c r="D460" i="12"/>
  <c r="D1144" i="12"/>
  <c r="D892" i="12"/>
  <c r="D2545" i="12"/>
  <c r="D3169" i="12"/>
  <c r="D3793" i="12"/>
  <c r="D4417" i="12"/>
  <c r="D5041" i="12"/>
  <c r="D5665" i="12"/>
  <c r="D6289" i="12"/>
  <c r="D468" i="12"/>
  <c r="D900" i="12"/>
  <c r="D2753" i="12"/>
  <c r="D2129" i="12"/>
  <c r="D3377" i="12"/>
  <c r="D4001" i="12"/>
  <c r="D4625" i="12"/>
  <c r="D5249" i="12"/>
  <c r="D5873" i="12"/>
  <c r="D476" i="12"/>
  <c r="D908" i="12"/>
  <c r="D2337" i="12"/>
  <c r="D2961" i="12"/>
  <c r="D3585" i="12"/>
  <c r="D4209" i="12"/>
  <c r="D4833" i="12"/>
  <c r="D5457" i="12"/>
  <c r="D6081" i="12"/>
  <c r="D484" i="12"/>
  <c r="D1153" i="12"/>
  <c r="D916" i="12"/>
  <c r="D2546" i="12"/>
  <c r="D3170" i="12"/>
  <c r="D3794" i="12"/>
  <c r="D4418" i="12"/>
  <c r="D5042" i="12"/>
  <c r="D5666" i="12"/>
  <c r="D6290" i="12"/>
  <c r="D492" i="12"/>
  <c r="D924" i="12"/>
  <c r="D2130" i="12"/>
  <c r="D2754" i="12"/>
  <c r="D3378" i="12"/>
  <c r="D4002" i="12"/>
  <c r="D4626" i="12"/>
  <c r="D5250" i="12"/>
  <c r="D5874" i="12"/>
  <c r="D6498" i="12"/>
  <c r="D500" i="12"/>
  <c r="D932" i="12"/>
  <c r="D2338" i="12"/>
  <c r="D2962" i="12"/>
  <c r="D3586" i="12"/>
  <c r="D4210" i="12"/>
  <c r="D4834" i="12"/>
  <c r="D5458" i="12"/>
  <c r="D6082" i="12"/>
  <c r="D150" i="12"/>
  <c r="D510" i="12"/>
  <c r="D1164" i="12"/>
  <c r="D942" i="12"/>
  <c r="D2599" i="12"/>
  <c r="D3223" i="12"/>
  <c r="D3847" i="12"/>
  <c r="D5095" i="12"/>
  <c r="D4471" i="12"/>
  <c r="D5719" i="12"/>
  <c r="D6343" i="12"/>
  <c r="D158" i="12"/>
  <c r="D518" i="12"/>
  <c r="D950" i="12"/>
  <c r="D2183" i="12"/>
  <c r="D2807" i="12"/>
  <c r="D3431" i="12"/>
  <c r="D4055" i="12"/>
  <c r="D4679" i="12"/>
  <c r="D5303" i="12"/>
  <c r="D5927" i="12"/>
  <c r="D166" i="12"/>
  <c r="D526" i="12"/>
  <c r="D958" i="12"/>
  <c r="D2391" i="12"/>
  <c r="D3015" i="12"/>
  <c r="D3639" i="12"/>
  <c r="D4263" i="12"/>
  <c r="D4887" i="12"/>
  <c r="D5511" i="12"/>
  <c r="D6135" i="12"/>
  <c r="D318" i="12"/>
  <c r="D1728" i="12"/>
  <c r="D1848" i="12"/>
  <c r="D1926" i="12"/>
  <c r="D2580" i="12"/>
  <c r="D3204" i="12"/>
  <c r="D3828" i="12"/>
  <c r="D4452" i="12"/>
  <c r="D5076" i="12"/>
  <c r="D5700" i="12"/>
  <c r="D6324" i="12"/>
  <c r="D326" i="12"/>
  <c r="D1736" i="12"/>
  <c r="D1856" i="12"/>
  <c r="D2164" i="12"/>
  <c r="D2788" i="12"/>
  <c r="D3412" i="12"/>
  <c r="D4036" i="12"/>
  <c r="D4660" i="12"/>
  <c r="D5284" i="12"/>
  <c r="D5908" i="12"/>
  <c r="D6532" i="12"/>
  <c r="D334" i="12"/>
  <c r="D1744" i="12"/>
  <c r="D1864" i="12"/>
  <c r="D2372" i="12"/>
  <c r="D2996" i="12"/>
  <c r="D4244" i="12"/>
  <c r="D3620" i="12"/>
  <c r="D4868" i="12"/>
  <c r="D5492" i="12"/>
  <c r="D6116" i="12"/>
  <c r="D678" i="12"/>
  <c r="D1272" i="12"/>
  <c r="D1464" i="12"/>
  <c r="D1611" i="12"/>
  <c r="D2585" i="12"/>
  <c r="D3209" i="12"/>
  <c r="D3833" i="12"/>
  <c r="D5081" i="12"/>
  <c r="D4457" i="12"/>
  <c r="D5705" i="12"/>
  <c r="D6329" i="12"/>
  <c r="D686" i="12"/>
  <c r="D1472" i="12"/>
  <c r="D1280" i="12"/>
  <c r="D2169" i="12"/>
  <c r="D2793" i="12"/>
  <c r="D3417" i="12"/>
  <c r="D4041" i="12"/>
  <c r="D4665" i="12"/>
  <c r="D5289" i="12"/>
  <c r="D5913" i="12"/>
  <c r="D694" i="12"/>
  <c r="D1480" i="12"/>
  <c r="D1288" i="12"/>
  <c r="D2377" i="12"/>
  <c r="D3001" i="12"/>
  <c r="D3625" i="12"/>
  <c r="D4249" i="12"/>
  <c r="D4873" i="12"/>
  <c r="D5497" i="12"/>
  <c r="D6121" i="12"/>
  <c r="D1036" i="12"/>
  <c r="D1944" i="12"/>
  <c r="D2016" i="12"/>
  <c r="D2538" i="12"/>
  <c r="D2088" i="12"/>
  <c r="D3162" i="12"/>
  <c r="D3786" i="12"/>
  <c r="D4410" i="12"/>
  <c r="D5034" i="12"/>
  <c r="D5658" i="12"/>
  <c r="D6282" i="12"/>
  <c r="D1044" i="12"/>
  <c r="D1952" i="12"/>
  <c r="D2122" i="12"/>
  <c r="D2024" i="12"/>
  <c r="D2746" i="12"/>
  <c r="D3370" i="12"/>
  <c r="D3994" i="12"/>
  <c r="D4618" i="12"/>
  <c r="D5242" i="12"/>
  <c r="D5866" i="12"/>
  <c r="D6490" i="12"/>
  <c r="D1052" i="12"/>
  <c r="D2032" i="12"/>
  <c r="D1960" i="12"/>
  <c r="D2330" i="12"/>
  <c r="D2954" i="12"/>
  <c r="D3578" i="12"/>
  <c r="D4202" i="12"/>
  <c r="D4826" i="12"/>
  <c r="D5450" i="12"/>
  <c r="D6074" i="12"/>
  <c r="D700" i="12"/>
  <c r="D1294" i="12"/>
  <c r="D1486" i="12"/>
  <c r="D1618" i="12"/>
  <c r="D2534" i="12"/>
  <c r="D3782" i="12"/>
  <c r="D3158" i="12"/>
  <c r="D4406" i="12"/>
  <c r="D5030" i="12"/>
  <c r="D5654" i="12"/>
  <c r="D6278" i="12"/>
  <c r="D708" i="12"/>
  <c r="D1302" i="12"/>
  <c r="D1494" i="12"/>
  <c r="D2118" i="12"/>
  <c r="D2742" i="12"/>
  <c r="D3366" i="12"/>
  <c r="D3990" i="12"/>
  <c r="D4614" i="12"/>
  <c r="D5238" i="12"/>
  <c r="D5862" i="12"/>
  <c r="D6486" i="12"/>
  <c r="D716" i="12"/>
  <c r="D1310" i="12"/>
  <c r="D1502" i="12"/>
  <c r="D2326" i="12"/>
  <c r="D2950" i="12"/>
  <c r="D3574" i="12"/>
  <c r="D4198" i="12"/>
  <c r="D4822" i="12"/>
  <c r="D5446" i="12"/>
  <c r="D6070" i="12"/>
  <c r="D726" i="12"/>
  <c r="D1629" i="12"/>
  <c r="D1320" i="12"/>
  <c r="D1512" i="12"/>
  <c r="D2587" i="12"/>
  <c r="D3211" i="12"/>
  <c r="D4459" i="12"/>
  <c r="D3835" i="12"/>
  <c r="D5083" i="12"/>
  <c r="D5707" i="12"/>
  <c r="D6331" i="12"/>
  <c r="D734" i="12"/>
  <c r="D1328" i="12"/>
  <c r="D1520" i="12"/>
  <c r="D2171" i="12"/>
  <c r="D2795" i="12"/>
  <c r="D3419" i="12"/>
  <c r="D4043" i="12"/>
  <c r="D4667" i="12"/>
  <c r="D5291" i="12"/>
  <c r="D5915" i="12"/>
  <c r="D6539" i="12"/>
  <c r="D742" i="12"/>
  <c r="D1336" i="12"/>
  <c r="D1528" i="12"/>
  <c r="D2379" i="12"/>
  <c r="D3003" i="12"/>
  <c r="D4251" i="12"/>
  <c r="D3627" i="12"/>
  <c r="D4875" i="12"/>
  <c r="D5499" i="12"/>
  <c r="D6123" i="12"/>
  <c r="D750" i="12"/>
  <c r="D1638" i="12"/>
  <c r="D1344" i="12"/>
  <c r="D1536" i="12"/>
  <c r="D2588" i="12"/>
  <c r="D3212" i="12"/>
  <c r="D3836" i="12"/>
  <c r="D5084" i="12"/>
  <c r="D4460" i="12"/>
  <c r="D5708" i="12"/>
  <c r="D6332" i="12"/>
  <c r="D758" i="12"/>
  <c r="D1352" i="12"/>
  <c r="D1544" i="12"/>
  <c r="D2172" i="12"/>
  <c r="D2796" i="12"/>
  <c r="D3420" i="12"/>
  <c r="D4044" i="12"/>
  <c r="D4668" i="12"/>
  <c r="D5292" i="12"/>
  <c r="D5916" i="12"/>
  <c r="D6540" i="12"/>
  <c r="D766" i="12"/>
  <c r="D1360" i="12"/>
  <c r="D1552" i="12"/>
  <c r="D2380" i="12"/>
  <c r="D3004" i="12"/>
  <c r="D4252" i="12"/>
  <c r="D3628" i="12"/>
  <c r="D4876" i="12"/>
  <c r="D5500" i="12"/>
  <c r="D6124" i="12"/>
  <c r="D1060" i="12"/>
  <c r="D2040" i="12"/>
  <c r="D1968" i="12"/>
  <c r="D2539" i="12"/>
  <c r="D2097" i="12"/>
  <c r="D3163" i="12"/>
  <c r="D3787" i="12"/>
  <c r="D4411" i="12"/>
  <c r="D5035" i="12"/>
  <c r="D5659" i="12"/>
  <c r="D6283" i="12"/>
  <c r="D1068" i="12"/>
  <c r="D2048" i="12"/>
  <c r="D1976" i="12"/>
  <c r="D2123" i="12"/>
  <c r="D2747" i="12"/>
  <c r="D3371" i="12"/>
  <c r="D3995" i="12"/>
  <c r="D4619" i="12"/>
  <c r="D5243" i="12"/>
  <c r="D5867" i="12"/>
  <c r="D6491" i="12"/>
  <c r="D1076" i="12"/>
  <c r="D2056" i="12"/>
  <c r="D1984" i="12"/>
  <c r="D2331" i="12"/>
  <c r="D2955" i="12"/>
  <c r="D4203" i="12"/>
  <c r="D3579" i="12"/>
  <c r="D4827" i="12"/>
  <c r="D5451" i="12"/>
  <c r="D6075" i="12"/>
  <c r="D174" i="12"/>
  <c r="D534" i="12"/>
  <c r="D1173" i="12"/>
  <c r="D966" i="12"/>
  <c r="D2600" i="12"/>
  <c r="D3224" i="12"/>
  <c r="D3848" i="12"/>
  <c r="D4472" i="12"/>
  <c r="D5096" i="12"/>
  <c r="D5720" i="12"/>
  <c r="D6344" i="12"/>
  <c r="D182" i="12"/>
  <c r="D542" i="12"/>
  <c r="D974" i="12"/>
  <c r="D2184" i="12"/>
  <c r="D2808" i="12"/>
  <c r="D3432" i="12"/>
  <c r="D4056" i="12"/>
  <c r="D4680" i="12"/>
  <c r="D5304" i="12"/>
  <c r="D5928" i="12"/>
  <c r="D190" i="12"/>
  <c r="D550" i="12"/>
  <c r="D982" i="12"/>
  <c r="D2392" i="12"/>
  <c r="D3016" i="12"/>
  <c r="D3640" i="12"/>
  <c r="D4264" i="12"/>
  <c r="D4888" i="12"/>
  <c r="D5512" i="12"/>
  <c r="D6136" i="12"/>
  <c r="D556" i="12"/>
  <c r="D988" i="12"/>
  <c r="D1180" i="12"/>
  <c r="D2549" i="12"/>
  <c r="D3173" i="12"/>
  <c r="D3797" i="12"/>
  <c r="D4421" i="12"/>
  <c r="D5045" i="12"/>
  <c r="D5669" i="12"/>
  <c r="D6293" i="12"/>
  <c r="D564" i="12"/>
  <c r="D996" i="12"/>
  <c r="D2133" i="12"/>
  <c r="D2757" i="12"/>
  <c r="D3381" i="12"/>
  <c r="D4005" i="12"/>
  <c r="D4629" i="12"/>
  <c r="D5253" i="12"/>
  <c r="D5877" i="12"/>
  <c r="D6501" i="12"/>
  <c r="D212" i="12"/>
  <c r="D572" i="12"/>
  <c r="D1004" i="12"/>
  <c r="D2341" i="12"/>
  <c r="D2965" i="12"/>
  <c r="D3589" i="12"/>
  <c r="D4213" i="12"/>
  <c r="D4837" i="12"/>
  <c r="D5461" i="12"/>
  <c r="D6085" i="12"/>
  <c r="D1084" i="12"/>
  <c r="D2064" i="12"/>
  <c r="D1992" i="12"/>
  <c r="D2106" i="12"/>
  <c r="D2540" i="12"/>
  <c r="D3164" i="12"/>
  <c r="D3788" i="12"/>
  <c r="D5036" i="12"/>
  <c r="D4412" i="12"/>
  <c r="D5660" i="12"/>
  <c r="D6284" i="12"/>
  <c r="D1092" i="12"/>
  <c r="D2000" i="12"/>
  <c r="D2124" i="12"/>
  <c r="D2072" i="12"/>
  <c r="D2748" i="12"/>
  <c r="D3372" i="12"/>
  <c r="D3996" i="12"/>
  <c r="D4620" i="12"/>
  <c r="D5244" i="12"/>
  <c r="D5868" i="12"/>
  <c r="D6492" i="12"/>
  <c r="D1100" i="12"/>
  <c r="D2332" i="12"/>
  <c r="D2080" i="12"/>
  <c r="D2008" i="12"/>
  <c r="D2956" i="12"/>
  <c r="D3580" i="12"/>
  <c r="D4204" i="12"/>
  <c r="D4828" i="12"/>
  <c r="D5452" i="12"/>
  <c r="D6076" i="12"/>
  <c r="D222" i="12"/>
  <c r="D1191" i="12"/>
  <c r="D582" i="12"/>
  <c r="D1014" i="12"/>
  <c r="D2602" i="12"/>
  <c r="D3226" i="12"/>
  <c r="D3850" i="12"/>
  <c r="D5098" i="12"/>
  <c r="D4474" i="12"/>
  <c r="D5722" i="12"/>
  <c r="D6346" i="12"/>
  <c r="D230" i="12"/>
  <c r="D590" i="12"/>
  <c r="D1022" i="12"/>
  <c r="D2186" i="12"/>
  <c r="D2810" i="12"/>
  <c r="D3434" i="12"/>
  <c r="D4058" i="12"/>
  <c r="D4682" i="12"/>
  <c r="D5306" i="12"/>
  <c r="D5930" i="12"/>
  <c r="D238" i="12"/>
  <c r="D598" i="12"/>
  <c r="D1030" i="12"/>
  <c r="D2394" i="12"/>
  <c r="D3018" i="12"/>
  <c r="D3642" i="12"/>
  <c r="D4266" i="12"/>
  <c r="D4890" i="12"/>
  <c r="D5514" i="12"/>
  <c r="D6138" i="12"/>
  <c r="D774" i="12"/>
  <c r="D1368" i="12"/>
  <c r="D1560" i="12"/>
  <c r="D1647" i="12"/>
  <c r="D2589" i="12"/>
  <c r="D3213" i="12"/>
  <c r="D3837" i="12"/>
  <c r="D4461" i="12"/>
  <c r="D5085" i="12"/>
  <c r="D5709" i="12"/>
  <c r="D6333" i="12"/>
  <c r="D782" i="12"/>
  <c r="D1376" i="12"/>
  <c r="D1568" i="12"/>
  <c r="D2173" i="12"/>
  <c r="D2797" i="12"/>
  <c r="D3421" i="12"/>
  <c r="D4045" i="12"/>
  <c r="D4669" i="12"/>
  <c r="D5293" i="12"/>
  <c r="D5917" i="12"/>
  <c r="D790" i="12"/>
  <c r="D1384" i="12"/>
  <c r="D1576" i="12"/>
  <c r="D2381" i="12"/>
  <c r="D3005" i="12"/>
  <c r="D3629" i="12"/>
  <c r="D4253" i="12"/>
  <c r="D4877" i="12"/>
  <c r="D5501" i="12"/>
  <c r="D6125" i="12"/>
  <c r="D342" i="12"/>
  <c r="D1752" i="12"/>
  <c r="D1872" i="12"/>
  <c r="D1936" i="12"/>
  <c r="D2581" i="12"/>
  <c r="D3205" i="12"/>
  <c r="D3829" i="12"/>
  <c r="D4453" i="12"/>
  <c r="D5077" i="12"/>
  <c r="D5701" i="12"/>
  <c r="D6325" i="12"/>
  <c r="D350" i="12"/>
  <c r="D1760" i="12"/>
  <c r="D1880" i="12"/>
  <c r="D2165" i="12"/>
  <c r="D2789" i="12"/>
  <c r="D3413" i="12"/>
  <c r="D4037" i="12"/>
  <c r="D4661" i="12"/>
  <c r="D5285" i="12"/>
  <c r="D5909" i="12"/>
  <c r="D358" i="12"/>
  <c r="D1768" i="12"/>
  <c r="D1888" i="12"/>
  <c r="D2373" i="12"/>
  <c r="D2997" i="12"/>
  <c r="D3621" i="12"/>
  <c r="D4245" i="12"/>
  <c r="D4869" i="12"/>
  <c r="D5493" i="12"/>
  <c r="D6117" i="12"/>
  <c r="D7463" i="12"/>
  <c r="D7455" i="12"/>
  <c r="D7447" i="12"/>
  <c r="D7439" i="12"/>
  <c r="D7431" i="12"/>
  <c r="D7423" i="12"/>
  <c r="D7415" i="12"/>
  <c r="D7407" i="12"/>
  <c r="D7399" i="12"/>
  <c r="D7391" i="12"/>
  <c r="D7383" i="12"/>
  <c r="D7375" i="12"/>
  <c r="D7367" i="12"/>
  <c r="D7359" i="12"/>
  <c r="D7351" i="12"/>
  <c r="D7343" i="12"/>
  <c r="D7335" i="12"/>
  <c r="D7327" i="12"/>
  <c r="D7319" i="12"/>
  <c r="D7311" i="12"/>
  <c r="D7303" i="12"/>
  <c r="D7295" i="12"/>
  <c r="D7287" i="12"/>
  <c r="D7279" i="12"/>
  <c r="D7271" i="12"/>
  <c r="D7263" i="12"/>
  <c r="D7255" i="12"/>
  <c r="D7247" i="12"/>
  <c r="D7239" i="12"/>
  <c r="D7231" i="12"/>
  <c r="D7223" i="12"/>
  <c r="D7215" i="12"/>
  <c r="D7207" i="12"/>
  <c r="D7199" i="12"/>
  <c r="D7191" i="12"/>
  <c r="D7183" i="12"/>
  <c r="D7175" i="12"/>
  <c r="D7167" i="12"/>
  <c r="D7159" i="12"/>
  <c r="D7151" i="12"/>
  <c r="D7143" i="12"/>
  <c r="D7135" i="12"/>
  <c r="D7127" i="12"/>
  <c r="D7119" i="12"/>
  <c r="D7111" i="12"/>
  <c r="D7103" i="12"/>
  <c r="D7095" i="12"/>
  <c r="D7087" i="12"/>
  <c r="D7079" i="12"/>
  <c r="D7071" i="12"/>
  <c r="D7063" i="12"/>
  <c r="D7055" i="12"/>
  <c r="D7047" i="12"/>
  <c r="D7039" i="12"/>
  <c r="D7031" i="12"/>
  <c r="D7023" i="12"/>
  <c r="D7015" i="12"/>
  <c r="D7007" i="12"/>
  <c r="D6999" i="12"/>
  <c r="D6991" i="12"/>
  <c r="D6983" i="12"/>
  <c r="D6975" i="12"/>
  <c r="D6967" i="12"/>
  <c r="D6959" i="12"/>
  <c r="D6951" i="12"/>
  <c r="D6943" i="12"/>
  <c r="D6935" i="12"/>
  <c r="D6927" i="12"/>
  <c r="D6919" i="12"/>
  <c r="D6911" i="12"/>
  <c r="D6903" i="12"/>
  <c r="D6895" i="12"/>
  <c r="D6887" i="12"/>
  <c r="D6879" i="12"/>
  <c r="D6871" i="12"/>
  <c r="D6839" i="12"/>
  <c r="D6831" i="12"/>
  <c r="D6823" i="12"/>
  <c r="D6815" i="12"/>
  <c r="D6807" i="12"/>
  <c r="D6799" i="12"/>
  <c r="D6791" i="12"/>
  <c r="D6783" i="12"/>
  <c r="D6775" i="12"/>
  <c r="D6767" i="12"/>
  <c r="D6759" i="12"/>
  <c r="D6751" i="12"/>
  <c r="D6743" i="12"/>
  <c r="D6735" i="12"/>
  <c r="D6727" i="12"/>
  <c r="D6719" i="12"/>
  <c r="D6711" i="12"/>
  <c r="D6703" i="12"/>
  <c r="D6695" i="12"/>
  <c r="D6687" i="12"/>
  <c r="D6679" i="12"/>
  <c r="D6671" i="12"/>
  <c r="D6663" i="12"/>
  <c r="D6655" i="12"/>
  <c r="D6647" i="12"/>
  <c r="D6639" i="12"/>
  <c r="D6631" i="12"/>
  <c r="D6623" i="12"/>
  <c r="D6615" i="12"/>
  <c r="D6607" i="12"/>
  <c r="D6599" i="12"/>
  <c r="D6591" i="12"/>
  <c r="D6583" i="12"/>
  <c r="D6575" i="12"/>
  <c r="D6567" i="12"/>
  <c r="D6559" i="12"/>
  <c r="D6551" i="12"/>
  <c r="D6541" i="12"/>
  <c r="D6525" i="12"/>
  <c r="D6495" i="12"/>
  <c r="D6455" i="12"/>
  <c r="A17" i="10"/>
  <c r="A29" i="10" s="1"/>
  <c r="A41" i="10" s="1"/>
  <c r="A53" i="10" s="1"/>
  <c r="A65" i="10" s="1"/>
  <c r="A77" i="10" s="1"/>
  <c r="A18" i="10"/>
  <c r="A30" i="10" s="1"/>
  <c r="A42" i="10" s="1"/>
  <c r="A54" i="10" s="1"/>
  <c r="A66" i="10" s="1"/>
  <c r="A78" i="10" s="1"/>
  <c r="A19" i="10"/>
  <c r="A31" i="10" s="1"/>
  <c r="A43" i="10" s="1"/>
  <c r="A55" i="10" s="1"/>
  <c r="A67" i="10" s="1"/>
  <c r="A79" i="10" s="1"/>
  <c r="A20" i="10"/>
  <c r="A32" i="10" s="1"/>
  <c r="A44" i="10" s="1"/>
  <c r="A56" i="10" s="1"/>
  <c r="A68" i="10" s="1"/>
  <c r="A80" i="10" s="1"/>
  <c r="A21" i="10"/>
  <c r="A33" i="10" s="1"/>
  <c r="A45" i="10" s="1"/>
  <c r="A57" i="10" s="1"/>
  <c r="A69" i="10" s="1"/>
  <c r="A81" i="10" s="1"/>
  <c r="A22" i="10"/>
  <c r="A34" i="10" s="1"/>
  <c r="A46" i="10" s="1"/>
  <c r="A58" i="10" s="1"/>
  <c r="A70" i="10" s="1"/>
  <c r="A82" i="10" s="1"/>
  <c r="A23" i="10"/>
  <c r="A35" i="10" s="1"/>
  <c r="A47" i="10" s="1"/>
  <c r="A59" i="10" s="1"/>
  <c r="A71" i="10" s="1"/>
  <c r="A83" i="10" s="1"/>
  <c r="A24" i="10"/>
  <c r="A36" i="10" s="1"/>
  <c r="A48" i="10" s="1"/>
  <c r="A60" i="10" s="1"/>
  <c r="A72" i="10" s="1"/>
  <c r="A84" i="10" s="1"/>
  <c r="A25" i="10"/>
  <c r="A37" i="10" s="1"/>
  <c r="A49" i="10" s="1"/>
  <c r="A61" i="10" s="1"/>
  <c r="A73" i="10" s="1"/>
  <c r="A85" i="10" s="1"/>
  <c r="A26" i="10"/>
  <c r="A38" i="10" s="1"/>
  <c r="A50" i="10" s="1"/>
  <c r="A62" i="10" s="1"/>
  <c r="A74" i="10" s="1"/>
  <c r="A86" i="10" s="1"/>
  <c r="A27" i="10"/>
  <c r="A39" i="10" s="1"/>
  <c r="A51" i="10" s="1"/>
  <c r="A63" i="10" s="1"/>
  <c r="A75" i="10" s="1"/>
  <c r="A87" i="10" s="1"/>
  <c r="A16" i="10"/>
  <c r="A28" i="10" s="1"/>
  <c r="A40" i="10" s="1"/>
  <c r="A52" i="10" s="1"/>
  <c r="A64" i="10" s="1"/>
  <c r="A76" i="10" s="1"/>
  <c r="U9" i="9"/>
  <c r="U8" i="9"/>
  <c r="U7" i="9"/>
  <c r="U6" i="9"/>
  <c r="U5" i="9"/>
  <c r="U4" i="9"/>
  <c r="U3" i="9"/>
  <c r="AC2" i="9"/>
  <c r="AB2" i="9"/>
  <c r="AA2" i="9"/>
  <c r="Z2" i="9"/>
  <c r="Y2" i="9"/>
  <c r="X2" i="9"/>
  <c r="W2" i="9"/>
  <c r="V2" i="9"/>
  <c r="U2" i="9"/>
  <c r="HN15" i="15"/>
  <c r="HM15" i="15"/>
  <c r="HL15" i="15"/>
  <c r="HK15" i="15"/>
  <c r="HJ15" i="15"/>
  <c r="HI15" i="15"/>
  <c r="HH15" i="15"/>
  <c r="HG15" i="15"/>
  <c r="HF15" i="15"/>
  <c r="HE15" i="15"/>
  <c r="HD15" i="15"/>
  <c r="HC15" i="15"/>
  <c r="HB15" i="15"/>
  <c r="HA15" i="15"/>
  <c r="GZ15" i="15"/>
  <c r="GY15" i="15"/>
  <c r="GX15" i="15"/>
  <c r="GW15" i="15"/>
  <c r="GV15" i="15"/>
  <c r="GU15" i="15"/>
  <c r="GT15" i="15"/>
  <c r="GS15" i="15"/>
  <c r="GR15" i="15"/>
  <c r="GQ15" i="15"/>
  <c r="GP15" i="15"/>
  <c r="GO15" i="15"/>
  <c r="GN15" i="15"/>
  <c r="GL15" i="15"/>
  <c r="GJ15" i="15"/>
  <c r="GH15" i="15"/>
  <c r="GF15" i="15"/>
  <c r="GD15" i="15"/>
  <c r="GB15" i="15"/>
  <c r="FZ15" i="15"/>
  <c r="FX15" i="15"/>
  <c r="FV15" i="15"/>
  <c r="FT15" i="15"/>
  <c r="FR15" i="15"/>
  <c r="FP15" i="15"/>
  <c r="FN15" i="15"/>
  <c r="FL15" i="15"/>
  <c r="FJ15" i="15"/>
  <c r="FH15" i="15"/>
  <c r="FF15" i="15"/>
  <c r="FD15" i="15"/>
  <c r="FB15" i="15"/>
  <c r="EZ15" i="15"/>
  <c r="EX15" i="15"/>
  <c r="EV15" i="15"/>
  <c r="ET15" i="15"/>
  <c r="ER15" i="15"/>
  <c r="EP15" i="15"/>
  <c r="EN15" i="15"/>
  <c r="EL15" i="15"/>
  <c r="EJ15" i="15"/>
  <c r="EH15" i="15"/>
  <c r="EF15" i="15"/>
  <c r="ED15" i="15"/>
  <c r="EB15" i="15"/>
  <c r="DZ15" i="15"/>
  <c r="DX15" i="15"/>
  <c r="DV15" i="15"/>
  <c r="DT15" i="15"/>
  <c r="DR15" i="15"/>
  <c r="DP15" i="15"/>
  <c r="DN15" i="15"/>
  <c r="DL15" i="15"/>
  <c r="DJ15" i="15"/>
  <c r="DH15" i="15"/>
  <c r="DF15" i="15"/>
  <c r="DD15" i="15"/>
  <c r="DB15" i="15"/>
  <c r="CZ15" i="15"/>
  <c r="CX15" i="15"/>
  <c r="CV15" i="15"/>
  <c r="CT15" i="15"/>
  <c r="CR15" i="15"/>
  <c r="CP15" i="15"/>
  <c r="CN15" i="15"/>
  <c r="CL15" i="15"/>
  <c r="CJ15" i="15"/>
  <c r="CH15" i="15"/>
  <c r="CF15" i="15"/>
  <c r="CD15" i="15"/>
  <c r="CB15" i="15"/>
  <c r="BZ15" i="15"/>
  <c r="BX15" i="15"/>
  <c r="BV15" i="15"/>
  <c r="BT15" i="15"/>
  <c r="BR15" i="15"/>
  <c r="BP15" i="15"/>
  <c r="BN15" i="15"/>
  <c r="BL15" i="15"/>
  <c r="BJ15" i="15"/>
  <c r="BH15" i="15"/>
  <c r="BF15" i="15"/>
  <c r="BD15" i="15"/>
  <c r="BB15" i="15"/>
  <c r="AZ15" i="15"/>
  <c r="AX15" i="15"/>
  <c r="AV15" i="15"/>
  <c r="AT15" i="15"/>
  <c r="AR15" i="15"/>
  <c r="AP15" i="15"/>
  <c r="AN15" i="15"/>
  <c r="AL15" i="15"/>
  <c r="AJ15" i="15"/>
  <c r="AH15" i="15"/>
  <c r="AF15" i="15"/>
  <c r="AD15" i="15"/>
  <c r="AB15" i="15"/>
  <c r="Z15" i="15"/>
  <c r="X15" i="15"/>
  <c r="V15" i="15"/>
  <c r="T15" i="15"/>
  <c r="R15" i="15"/>
  <c r="P15" i="15"/>
  <c r="N15" i="15"/>
  <c r="L15" i="15"/>
  <c r="J15" i="15"/>
  <c r="H15" i="15"/>
  <c r="F15" i="15"/>
  <c r="A13" i="15"/>
  <c r="A12" i="15"/>
  <c r="A11" i="15"/>
  <c r="A10" i="15"/>
  <c r="A9" i="15"/>
  <c r="A8" i="15"/>
  <c r="A7" i="15"/>
  <c r="A3" i="15"/>
  <c r="A1" i="15"/>
  <c r="HN15" i="14"/>
  <c r="HM15" i="14"/>
  <c r="HL15" i="14"/>
  <c r="HK15" i="14"/>
  <c r="HJ15" i="14"/>
  <c r="HI15" i="14"/>
  <c r="HH15" i="14"/>
  <c r="HG15" i="14"/>
  <c r="HF15" i="14"/>
  <c r="HE15" i="14"/>
  <c r="HD15" i="14"/>
  <c r="HC15" i="14"/>
  <c r="HB15" i="14"/>
  <c r="HA15" i="14"/>
  <c r="GZ15" i="14"/>
  <c r="GY15" i="14"/>
  <c r="GX15" i="14"/>
  <c r="GW15" i="14"/>
  <c r="GV15" i="14"/>
  <c r="GU15" i="14"/>
  <c r="GT15" i="14"/>
  <c r="GS15" i="14"/>
  <c r="GR15" i="14"/>
  <c r="GQ15" i="14"/>
  <c r="GP15" i="14"/>
  <c r="GO15" i="14"/>
  <c r="B11" i="9"/>
  <c r="L2" i="9"/>
  <c r="A13" i="14"/>
  <c r="A12" i="14"/>
  <c r="A11" i="14"/>
  <c r="A10" i="14"/>
  <c r="A9" i="14"/>
  <c r="A8" i="14"/>
  <c r="A7" i="14"/>
  <c r="AN5" i="14"/>
  <c r="BL5" i="14" s="1"/>
  <c r="CJ5" i="14" s="1"/>
  <c r="DH5" i="14" s="1"/>
  <c r="EF5" i="14" s="1"/>
  <c r="FD5" i="14" s="1"/>
  <c r="GB5" i="14" s="1"/>
  <c r="GZ5" i="14" s="1"/>
  <c r="AL5" i="14"/>
  <c r="BJ5" i="14" s="1"/>
  <c r="CH5" i="14" s="1"/>
  <c r="DF5" i="14" s="1"/>
  <c r="ED5" i="14" s="1"/>
  <c r="FB5" i="14" s="1"/>
  <c r="FZ5" i="14" s="1"/>
  <c r="GX5" i="14" s="1"/>
  <c r="AK5" i="14"/>
  <c r="BI5" i="14" s="1"/>
  <c r="CG5" i="14" s="1"/>
  <c r="DE5" i="14" s="1"/>
  <c r="EC5" i="14" s="1"/>
  <c r="FA5" i="14" s="1"/>
  <c r="A3" i="14"/>
  <c r="A1" i="14"/>
  <c r="AB5" i="14"/>
  <c r="AZ5" i="14" s="1"/>
  <c r="BX5" i="14" s="1"/>
  <c r="CV5" i="14" s="1"/>
  <c r="DT5" i="14" s="1"/>
  <c r="ER5" i="14" s="1"/>
  <c r="FP5" i="14" s="1"/>
  <c r="GN5" i="14" s="1"/>
  <c r="HL5" i="14" s="1"/>
  <c r="AA5" i="14"/>
  <c r="AY5" i="14" s="1"/>
  <c r="Z5" i="14"/>
  <c r="AX5" i="14" s="1"/>
  <c r="BV5" i="14" s="1"/>
  <c r="CT5" i="14" s="1"/>
  <c r="DR5" i="14" s="1"/>
  <c r="EP5" i="14" s="1"/>
  <c r="FN5" i="14" s="1"/>
  <c r="GL5" i="14" s="1"/>
  <c r="HJ5" i="14" s="1"/>
  <c r="Y5" i="14"/>
  <c r="AW5" i="14" s="1"/>
  <c r="X5" i="14"/>
  <c r="AV5" i="14" s="1"/>
  <c r="BT5" i="14" s="1"/>
  <c r="CR5" i="14" s="1"/>
  <c r="DP5" i="14" s="1"/>
  <c r="EN5" i="14" s="1"/>
  <c r="FL5" i="14" s="1"/>
  <c r="GJ5" i="14" s="1"/>
  <c r="HH5" i="14" s="1"/>
  <c r="W5" i="14"/>
  <c r="V5" i="14"/>
  <c r="AT5" i="14" s="1"/>
  <c r="BR5" i="14" s="1"/>
  <c r="CP5" i="14" s="1"/>
  <c r="DN5" i="14" s="1"/>
  <c r="EL5" i="14" s="1"/>
  <c r="FJ5" i="14" s="1"/>
  <c r="GH5" i="14" s="1"/>
  <c r="HF5" i="14" s="1"/>
  <c r="U5" i="14"/>
  <c r="AS5" i="14" s="1"/>
  <c r="BQ5" i="14" s="1"/>
  <c r="CO5" i="14" s="1"/>
  <c r="DM5" i="14" s="1"/>
  <c r="T5" i="14"/>
  <c r="AR5" i="14" s="1"/>
  <c r="BP5" i="14" s="1"/>
  <c r="CN5" i="14" s="1"/>
  <c r="DL5" i="14" s="1"/>
  <c r="EJ5" i="14" s="1"/>
  <c r="FH5" i="14" s="1"/>
  <c r="GF5" i="14" s="1"/>
  <c r="HD5" i="14" s="1"/>
  <c r="S5" i="14"/>
  <c r="AQ5" i="14" s="1"/>
  <c r="R5" i="14"/>
  <c r="AP5" i="14" s="1"/>
  <c r="BN5" i="14" s="1"/>
  <c r="CL5" i="14" s="1"/>
  <c r="DJ5" i="14" s="1"/>
  <c r="EH5" i="14" s="1"/>
  <c r="FF5" i="14" s="1"/>
  <c r="GD5" i="14" s="1"/>
  <c r="HB5" i="14" s="1"/>
  <c r="Q5" i="14"/>
  <c r="AO5" i="14" s="1"/>
  <c r="AM5" i="14"/>
  <c r="AJ5" i="14"/>
  <c r="BH5" i="14" s="1"/>
  <c r="CF5" i="14" s="1"/>
  <c r="DD5" i="14" s="1"/>
  <c r="EB5" i="14" s="1"/>
  <c r="EZ5" i="14" s="1"/>
  <c r="FX5" i="14" s="1"/>
  <c r="GV5" i="14" s="1"/>
  <c r="AI5" i="14"/>
  <c r="BG5" i="14" s="1"/>
  <c r="CE5" i="14" s="1"/>
  <c r="DC5" i="14" s="1"/>
  <c r="EA5" i="14" s="1"/>
  <c r="AH5" i="14"/>
  <c r="BF5" i="14" s="1"/>
  <c r="CD5" i="14" s="1"/>
  <c r="DB5" i="14" s="1"/>
  <c r="DZ5" i="14" s="1"/>
  <c r="EX5" i="14" s="1"/>
  <c r="FV5" i="14" s="1"/>
  <c r="GT5" i="14" s="1"/>
  <c r="H5" i="14"/>
  <c r="AF5" i="14" s="1"/>
  <c r="BD5" i="14" s="1"/>
  <c r="CB5" i="14" s="1"/>
  <c r="CZ5" i="14" s="1"/>
  <c r="DX5" i="14" s="1"/>
  <c r="EV5" i="14" s="1"/>
  <c r="FT5" i="14" s="1"/>
  <c r="GR5" i="14" s="1"/>
  <c r="G5" i="14"/>
  <c r="AE5" i="14" s="1"/>
  <c r="BC5" i="14" s="1"/>
  <c r="F5" i="14"/>
  <c r="AD5" i="14" s="1"/>
  <c r="BB5" i="14" s="1"/>
  <c r="BZ5" i="14" s="1"/>
  <c r="CX5" i="14" s="1"/>
  <c r="DV5" i="14" s="1"/>
  <c r="ET5" i="14" s="1"/>
  <c r="FR5" i="14" s="1"/>
  <c r="GP5" i="14" s="1"/>
  <c r="HN5" i="14" s="1"/>
  <c r="E5" i="14"/>
  <c r="AC5" i="14" s="1"/>
  <c r="B1" i="13"/>
  <c r="N1" i="13" s="1"/>
  <c r="P2" i="13" s="1"/>
  <c r="AG5" i="14" l="1"/>
  <c r="BO5" i="14"/>
  <c r="CM5" i="14" s="1"/>
  <c r="DK5" i="14" s="1"/>
  <c r="CA5" i="14"/>
  <c r="BK5" i="14"/>
  <c r="BM5" i="14"/>
  <c r="BU5" i="14"/>
  <c r="EY5" i="14"/>
  <c r="FW5" i="14" s="1"/>
  <c r="BW5" i="14"/>
  <c r="CU5" i="14" s="1"/>
  <c r="BA5" i="14"/>
  <c r="BY5" i="14" s="1"/>
  <c r="CW5" i="14" s="1"/>
  <c r="DU5" i="14" s="1"/>
  <c r="ES5" i="14" s="1"/>
  <c r="FQ5" i="14" s="1"/>
  <c r="FY5" i="14"/>
  <c r="GW5" i="14" s="1"/>
  <c r="EK5" i="14"/>
  <c r="AU5" i="14"/>
  <c r="H27" i="13"/>
  <c r="L26" i="13"/>
  <c r="D26" i="13"/>
  <c r="H25" i="13"/>
  <c r="L24" i="13"/>
  <c r="D24" i="13"/>
  <c r="H23" i="13"/>
  <c r="L22" i="13"/>
  <c r="D22" i="13"/>
  <c r="H21" i="13"/>
  <c r="L20" i="13"/>
  <c r="D20" i="13"/>
  <c r="H19" i="13"/>
  <c r="L18" i="13"/>
  <c r="D18" i="13"/>
  <c r="H17" i="13"/>
  <c r="L16" i="13"/>
  <c r="D16" i="13"/>
  <c r="H15" i="13"/>
  <c r="L14" i="13"/>
  <c r="D14" i="13"/>
  <c r="H13" i="13"/>
  <c r="H11" i="13"/>
  <c r="L10" i="13"/>
  <c r="D10" i="13"/>
  <c r="H9" i="13"/>
  <c r="L6" i="13"/>
  <c r="H5" i="13"/>
  <c r="L4" i="13"/>
  <c r="D4" i="13"/>
  <c r="G27" i="13"/>
  <c r="K26" i="13"/>
  <c r="C26" i="13"/>
  <c r="G25" i="13"/>
  <c r="K24" i="13"/>
  <c r="C24" i="13"/>
  <c r="G23" i="13"/>
  <c r="K22" i="13"/>
  <c r="C22" i="13"/>
  <c r="G21" i="13"/>
  <c r="K20" i="13"/>
  <c r="C20" i="13"/>
  <c r="G19" i="13"/>
  <c r="K18" i="13"/>
  <c r="C18" i="13"/>
  <c r="G17" i="13"/>
  <c r="K16" i="13"/>
  <c r="C16" i="13"/>
  <c r="G15" i="13"/>
  <c r="K14" i="13"/>
  <c r="C14" i="13"/>
  <c r="G13" i="13"/>
  <c r="K12" i="13"/>
  <c r="C12" i="13"/>
  <c r="G11" i="13"/>
  <c r="K10" i="13"/>
  <c r="C10" i="13"/>
  <c r="G9" i="13"/>
  <c r="K8" i="13"/>
  <c r="C8" i="13"/>
  <c r="G7" i="13"/>
  <c r="K6" i="13"/>
  <c r="C6" i="13"/>
  <c r="G5" i="13"/>
  <c r="K4" i="13"/>
  <c r="C4" i="13"/>
  <c r="E24" i="13"/>
  <c r="M22" i="13"/>
  <c r="E20" i="13"/>
  <c r="E16" i="13"/>
  <c r="E12" i="13"/>
  <c r="M8" i="13"/>
  <c r="I5" i="13"/>
  <c r="D8" i="13"/>
  <c r="F27" i="13"/>
  <c r="J26" i="13"/>
  <c r="B26" i="13"/>
  <c r="F25" i="13"/>
  <c r="J24" i="13"/>
  <c r="B24" i="13"/>
  <c r="F23" i="13"/>
  <c r="J22" i="13"/>
  <c r="B22" i="13"/>
  <c r="F21" i="13"/>
  <c r="J20" i="13"/>
  <c r="B20" i="13"/>
  <c r="F19" i="13"/>
  <c r="J18" i="13"/>
  <c r="B18" i="13"/>
  <c r="F17" i="13"/>
  <c r="J16" i="13"/>
  <c r="B16" i="13"/>
  <c r="F15" i="13"/>
  <c r="J14" i="13"/>
  <c r="B14" i="13"/>
  <c r="F13" i="13"/>
  <c r="J12" i="13"/>
  <c r="B12" i="13"/>
  <c r="F11" i="13"/>
  <c r="J10" i="13"/>
  <c r="B10" i="13"/>
  <c r="F9" i="13"/>
  <c r="J8" i="13"/>
  <c r="B8" i="13"/>
  <c r="F7" i="13"/>
  <c r="J6" i="13"/>
  <c r="B6" i="13"/>
  <c r="F5" i="13"/>
  <c r="J4" i="13"/>
  <c r="B4" i="13"/>
  <c r="I25" i="13"/>
  <c r="E22" i="13"/>
  <c r="I17" i="13"/>
  <c r="M12" i="13"/>
  <c r="E8" i="13"/>
  <c r="D12" i="13"/>
  <c r="M27" i="13"/>
  <c r="E27" i="13"/>
  <c r="I26" i="13"/>
  <c r="M25" i="13"/>
  <c r="E25" i="13"/>
  <c r="I24" i="13"/>
  <c r="M23" i="13"/>
  <c r="E23" i="13"/>
  <c r="I22" i="13"/>
  <c r="M21" i="13"/>
  <c r="E21" i="13"/>
  <c r="I20" i="13"/>
  <c r="M19" i="13"/>
  <c r="E19" i="13"/>
  <c r="I18" i="13"/>
  <c r="M17" i="13"/>
  <c r="E17" i="13"/>
  <c r="I16" i="13"/>
  <c r="M15" i="13"/>
  <c r="E15" i="13"/>
  <c r="I14" i="13"/>
  <c r="M13" i="13"/>
  <c r="E13" i="13"/>
  <c r="I12" i="13"/>
  <c r="M11" i="13"/>
  <c r="E11" i="13"/>
  <c r="I10" i="13"/>
  <c r="M9" i="13"/>
  <c r="E9" i="13"/>
  <c r="I8" i="13"/>
  <c r="M7" i="13"/>
  <c r="E7" i="13"/>
  <c r="I6" i="13"/>
  <c r="M5" i="13"/>
  <c r="E5" i="13"/>
  <c r="I4" i="13"/>
  <c r="M24" i="13"/>
  <c r="M18" i="13"/>
  <c r="E14" i="13"/>
  <c r="M10" i="13"/>
  <c r="M6" i="13"/>
  <c r="E4" i="13"/>
  <c r="D6" i="13"/>
  <c r="L27" i="13"/>
  <c r="D27" i="13"/>
  <c r="H26" i="13"/>
  <c r="L25" i="13"/>
  <c r="D25" i="13"/>
  <c r="H24" i="13"/>
  <c r="L23" i="13"/>
  <c r="D23" i="13"/>
  <c r="H22" i="13"/>
  <c r="L21" i="13"/>
  <c r="D21" i="13"/>
  <c r="H20" i="13"/>
  <c r="L19" i="13"/>
  <c r="D19" i="13"/>
  <c r="H18" i="13"/>
  <c r="L17" i="13"/>
  <c r="D17" i="13"/>
  <c r="H16" i="13"/>
  <c r="L15" i="13"/>
  <c r="D15" i="13"/>
  <c r="H14" i="13"/>
  <c r="L13" i="13"/>
  <c r="D13" i="13"/>
  <c r="H12" i="13"/>
  <c r="L11" i="13"/>
  <c r="D11" i="13"/>
  <c r="H10" i="13"/>
  <c r="L9" i="13"/>
  <c r="D9" i="13"/>
  <c r="H8" i="13"/>
  <c r="L7" i="13"/>
  <c r="D7" i="13"/>
  <c r="H6" i="13"/>
  <c r="L5" i="13"/>
  <c r="D5" i="13"/>
  <c r="H4" i="13"/>
  <c r="I27" i="13"/>
  <c r="I19" i="13"/>
  <c r="I15" i="13"/>
  <c r="I11" i="13"/>
  <c r="I7" i="13"/>
  <c r="H7" i="13"/>
  <c r="K27" i="13"/>
  <c r="C27" i="13"/>
  <c r="G26" i="13"/>
  <c r="K25" i="13"/>
  <c r="C25" i="13"/>
  <c r="G24" i="13"/>
  <c r="K23" i="13"/>
  <c r="C23" i="13"/>
  <c r="G22" i="13"/>
  <c r="K21" i="13"/>
  <c r="C21" i="13"/>
  <c r="G20" i="13"/>
  <c r="K19" i="13"/>
  <c r="C19" i="13"/>
  <c r="G18" i="13"/>
  <c r="K17" i="13"/>
  <c r="C17" i="13"/>
  <c r="G16" i="13"/>
  <c r="K15" i="13"/>
  <c r="C15" i="13"/>
  <c r="G14" i="13"/>
  <c r="K13" i="13"/>
  <c r="C13" i="13"/>
  <c r="G12" i="13"/>
  <c r="K11" i="13"/>
  <c r="C11" i="13"/>
  <c r="G10" i="13"/>
  <c r="K9" i="13"/>
  <c r="C9" i="13"/>
  <c r="G8" i="13"/>
  <c r="K7" i="13"/>
  <c r="C7" i="13"/>
  <c r="G6" i="13"/>
  <c r="K5" i="13"/>
  <c r="C5" i="13"/>
  <c r="G4" i="13"/>
  <c r="M26" i="13"/>
  <c r="I23" i="13"/>
  <c r="M20" i="13"/>
  <c r="M16" i="13"/>
  <c r="I13" i="13"/>
  <c r="I9" i="13"/>
  <c r="M4" i="13"/>
  <c r="L8" i="13"/>
  <c r="J27" i="13"/>
  <c r="B27" i="13"/>
  <c r="F26" i="13"/>
  <c r="J25" i="13"/>
  <c r="B25" i="13"/>
  <c r="F24" i="13"/>
  <c r="J23" i="13"/>
  <c r="B23" i="13"/>
  <c r="F22" i="13"/>
  <c r="J21" i="13"/>
  <c r="B21" i="13"/>
  <c r="F20" i="13"/>
  <c r="J19" i="13"/>
  <c r="B19" i="13"/>
  <c r="F18" i="13"/>
  <c r="J17" i="13"/>
  <c r="B17" i="13"/>
  <c r="F16" i="13"/>
  <c r="J15" i="13"/>
  <c r="B15" i="13"/>
  <c r="F14" i="13"/>
  <c r="J13" i="13"/>
  <c r="B13" i="13"/>
  <c r="F12" i="13"/>
  <c r="J11" i="13"/>
  <c r="B11" i="13"/>
  <c r="F10" i="13"/>
  <c r="J9" i="13"/>
  <c r="B9" i="13"/>
  <c r="F8" i="13"/>
  <c r="J7" i="13"/>
  <c r="B7" i="13"/>
  <c r="F6" i="13"/>
  <c r="J5" i="13"/>
  <c r="B5" i="13"/>
  <c r="F4" i="13"/>
  <c r="E26" i="13"/>
  <c r="I21" i="13"/>
  <c r="E18" i="13"/>
  <c r="M14" i="13"/>
  <c r="E10" i="13"/>
  <c r="E6" i="13"/>
  <c r="L12" i="13"/>
  <c r="W15" i="15" l="1"/>
  <c r="M15" i="15"/>
  <c r="BQ15" i="15"/>
  <c r="AA15" i="15"/>
  <c r="AS15" i="15"/>
  <c r="I15" i="15"/>
  <c r="AK15" i="15"/>
  <c r="E15" i="15"/>
  <c r="U15" i="15"/>
  <c r="Y15" i="15"/>
  <c r="S15" i="15"/>
  <c r="O15" i="15"/>
  <c r="Q15" i="15"/>
  <c r="K15" i="15"/>
  <c r="BI15" i="15"/>
  <c r="G15" i="15"/>
  <c r="BE5" i="14"/>
  <c r="EI5" i="14"/>
  <c r="GU5" i="14"/>
  <c r="FI5" i="14"/>
  <c r="CK5" i="14"/>
  <c r="CS5" i="14"/>
  <c r="CI5" i="14"/>
  <c r="CY5" i="14"/>
  <c r="GO5" i="14"/>
  <c r="HM5" i="14" s="1"/>
  <c r="DS5" i="14"/>
  <c r="BS5" i="14"/>
  <c r="H44" i="13"/>
  <c r="L38" i="13"/>
  <c r="H40" i="13"/>
  <c r="E40" i="13"/>
  <c r="B44" i="13"/>
  <c r="M42" i="13"/>
  <c r="D42" i="13"/>
  <c r="G40" i="13"/>
  <c r="K33" i="13"/>
  <c r="E33" i="13"/>
  <c r="J30" i="13"/>
  <c r="J31" i="13" s="1"/>
  <c r="M33" i="13"/>
  <c r="C30" i="13"/>
  <c r="C31" i="13" s="1"/>
  <c r="E42" i="13"/>
  <c r="B30" i="13"/>
  <c r="B31" i="13" s="1"/>
  <c r="I30" i="13"/>
  <c r="I31" i="13" s="1"/>
  <c r="F42" i="13"/>
  <c r="J44" i="13"/>
  <c r="I40" i="13"/>
  <c r="K30" i="13"/>
  <c r="K31" i="13" s="1"/>
  <c r="C42" i="13"/>
  <c r="H30" i="13"/>
  <c r="H31" i="13" s="1"/>
  <c r="L40" i="13"/>
  <c r="D33" i="13"/>
  <c r="E44" i="13"/>
  <c r="I44" i="13"/>
  <c r="G30" i="13"/>
  <c r="G31" i="13" s="1"/>
  <c r="G36" i="13"/>
  <c r="I33" i="13"/>
  <c r="J33" i="13"/>
  <c r="C44" i="13"/>
  <c r="H36" i="13"/>
  <c r="I42" i="13"/>
  <c r="E36" i="13"/>
  <c r="F44" i="13"/>
  <c r="G42" i="13"/>
  <c r="L36" i="13"/>
  <c r="B33" i="13"/>
  <c r="G33" i="13"/>
  <c r="L30" i="13"/>
  <c r="L31" i="13" s="1"/>
  <c r="I38" i="13"/>
  <c r="M30" i="13"/>
  <c r="M31" i="13" s="1"/>
  <c r="D30" i="13"/>
  <c r="D31" i="13" s="1"/>
  <c r="J42" i="13"/>
  <c r="M40" i="13"/>
  <c r="K44" i="13"/>
  <c r="E38" i="13"/>
  <c r="C36" i="13"/>
  <c r="F33" i="13"/>
  <c r="E30" i="13"/>
  <c r="E31" i="13" s="1"/>
  <c r="K42" i="13"/>
  <c r="B42" i="13"/>
  <c r="K40" i="13"/>
  <c r="F36" i="13"/>
  <c r="B40" i="13"/>
  <c r="C38" i="13"/>
  <c r="K36" i="13"/>
  <c r="D40" i="13"/>
  <c r="H38" i="13"/>
  <c r="H33" i="13"/>
  <c r="L33" i="13"/>
  <c r="C33" i="13"/>
  <c r="F30" i="13"/>
  <c r="F31" i="13" s="1"/>
  <c r="L42" i="13"/>
  <c r="F40" i="13"/>
  <c r="F38" i="13"/>
  <c r="L44" i="13"/>
  <c r="I36" i="13"/>
  <c r="J40" i="13"/>
  <c r="K38" i="13"/>
  <c r="D44" i="13"/>
  <c r="D38" i="13"/>
  <c r="M36" i="13"/>
  <c r="G44" i="13"/>
  <c r="H42" i="13"/>
  <c r="B36" i="13"/>
  <c r="M44" i="13"/>
  <c r="M38" i="13"/>
  <c r="B38" i="13"/>
  <c r="J36" i="13"/>
  <c r="C40" i="13"/>
  <c r="G38" i="13"/>
  <c r="J38" i="13"/>
  <c r="D36" i="13"/>
  <c r="AM15" i="15" l="1"/>
  <c r="AO15" i="15"/>
  <c r="AI15" i="15"/>
  <c r="AC15" i="15"/>
  <c r="AW15" i="15"/>
  <c r="CG15" i="15"/>
  <c r="AU15" i="15"/>
  <c r="AE15" i="15"/>
  <c r="AY15" i="15"/>
  <c r="CO15" i="15"/>
  <c r="AG15" i="15"/>
  <c r="AQ15" i="15"/>
  <c r="CC5" i="14"/>
  <c r="FG5" i="14"/>
  <c r="DW5" i="14"/>
  <c r="DQ5" i="14"/>
  <c r="DI5" i="14"/>
  <c r="CQ5" i="14"/>
  <c r="EQ5" i="14"/>
  <c r="GG5" i="14"/>
  <c r="DG5" i="14"/>
  <c r="BU15" i="15" l="1"/>
  <c r="DM15" i="15"/>
  <c r="BW15" i="15"/>
  <c r="BM15" i="15"/>
  <c r="BA15" i="15"/>
  <c r="BE15" i="15"/>
  <c r="BS15" i="15"/>
  <c r="BK15" i="15"/>
  <c r="BO15" i="15"/>
  <c r="DE15" i="15"/>
  <c r="BC15" i="15"/>
  <c r="BG15" i="15"/>
  <c r="DA5" i="14"/>
  <c r="GE5" i="14"/>
  <c r="HE5" i="14"/>
  <c r="EO5" i="14"/>
  <c r="EE5" i="14"/>
  <c r="EG5" i="14"/>
  <c r="DO5" i="14"/>
  <c r="EU5" i="14"/>
  <c r="FO5" i="14"/>
  <c r="CE15" i="15" l="1"/>
  <c r="CK15" i="15"/>
  <c r="CI15" i="15"/>
  <c r="CS15" i="15"/>
  <c r="CC15" i="15"/>
  <c r="CQ15" i="15"/>
  <c r="CU15" i="15"/>
  <c r="BY15" i="15"/>
  <c r="CA15" i="15"/>
  <c r="CM15" i="15"/>
  <c r="EK15" i="15"/>
  <c r="EC15" i="15"/>
  <c r="DY5" i="14"/>
  <c r="HC5" i="14"/>
  <c r="FM5" i="14"/>
  <c r="FC5" i="14"/>
  <c r="GM5" i="14"/>
  <c r="FE5" i="14"/>
  <c r="EM5" i="14"/>
  <c r="FS5" i="14"/>
  <c r="CY15" i="15" l="1"/>
  <c r="FI15" i="15"/>
  <c r="CW15" i="15"/>
  <c r="DS15" i="15"/>
  <c r="DC15" i="15"/>
  <c r="DI15" i="15"/>
  <c r="DO15" i="15"/>
  <c r="FA15" i="15"/>
  <c r="DK15" i="15"/>
  <c r="DA15" i="15"/>
  <c r="DQ15" i="15"/>
  <c r="DG15" i="15"/>
  <c r="EW5" i="14"/>
  <c r="GA5" i="14"/>
  <c r="HK5" i="14"/>
  <c r="GQ5" i="14"/>
  <c r="GC5" i="14"/>
  <c r="FK5" i="14"/>
  <c r="GK5" i="14"/>
  <c r="EI15" i="15" l="1"/>
  <c r="EO15" i="15"/>
  <c r="EG15" i="15"/>
  <c r="FY15" i="15"/>
  <c r="DY15" i="15"/>
  <c r="EE15" i="15"/>
  <c r="GG15" i="15"/>
  <c r="EM15" i="15"/>
  <c r="DW15" i="15"/>
  <c r="DU15" i="15"/>
  <c r="EQ15" i="15"/>
  <c r="EA15" i="15"/>
  <c r="FU5" i="14"/>
  <c r="HI5" i="14"/>
  <c r="HA5" i="14"/>
  <c r="GI5" i="14"/>
  <c r="GY5" i="14"/>
  <c r="EU15" i="15" l="1"/>
  <c r="FO15" i="15"/>
  <c r="EY15" i="15"/>
  <c r="FC15" i="15"/>
  <c r="FE15" i="15"/>
  <c r="FK15" i="15"/>
  <c r="FM15" i="15"/>
  <c r="FG15" i="15"/>
  <c r="ES15" i="15"/>
  <c r="EW15" i="15"/>
  <c r="GS5" i="14"/>
  <c r="HG5" i="14"/>
  <c r="HO7" i="15"/>
  <c r="HO10" i="15"/>
  <c r="HO8" i="15"/>
  <c r="HO13" i="15"/>
  <c r="HO9" i="15"/>
  <c r="GM15" i="15" l="1"/>
  <c r="FS15" i="15"/>
  <c r="GE15" i="15"/>
  <c r="FQ15" i="15"/>
  <c r="FW15" i="15"/>
  <c r="GI15" i="15"/>
  <c r="FU15" i="15"/>
  <c r="GA15" i="15"/>
  <c r="GK15" i="15"/>
  <c r="GC15" i="15"/>
  <c r="M2" i="9"/>
  <c r="N2" i="9"/>
  <c r="O2" i="9"/>
  <c r="P2" i="9"/>
  <c r="Q2" i="9"/>
  <c r="R2" i="9"/>
  <c r="S2" i="9"/>
  <c r="K2" i="9"/>
  <c r="K4" i="9"/>
  <c r="K5" i="9"/>
  <c r="K6" i="9"/>
  <c r="K7" i="9"/>
  <c r="K8" i="9"/>
  <c r="K9" i="9"/>
  <c r="K3" i="9"/>
  <c r="L2" i="8"/>
  <c r="D11" i="9" l="1"/>
  <c r="E11" i="9"/>
  <c r="F11" i="9"/>
  <c r="G11" i="9"/>
  <c r="H11" i="9"/>
  <c r="I11" i="9"/>
  <c r="C3" i="1"/>
  <c r="F4" i="1" l="1"/>
  <c r="L11" i="9" s="1"/>
  <c r="L3" i="9" l="1"/>
  <c r="L9" i="9"/>
  <c r="L8" i="9"/>
  <c r="L7" i="9"/>
  <c r="L6" i="9"/>
  <c r="L5" i="9"/>
  <c r="L4" i="9"/>
  <c r="G4" i="1"/>
  <c r="L13" i="9" l="1"/>
  <c r="M4" i="9"/>
  <c r="W4" i="9" s="1"/>
  <c r="M3" i="9"/>
  <c r="W3" i="9" s="1"/>
  <c r="M6" i="9"/>
  <c r="W6" i="9" s="1"/>
  <c r="M9" i="9"/>
  <c r="W9" i="9" s="1"/>
  <c r="M8" i="9"/>
  <c r="W8" i="9" s="1"/>
  <c r="M5" i="9"/>
  <c r="W5" i="9" s="1"/>
  <c r="M7" i="9"/>
  <c r="W7" i="9" s="1"/>
  <c r="B6" i="1"/>
  <c r="M11" i="9"/>
  <c r="W11" i="9" s="1"/>
  <c r="H4" i="1"/>
  <c r="N11" i="9" s="1"/>
  <c r="X11" i="9" s="1"/>
  <c r="C11" i="9"/>
  <c r="BA10" i="14"/>
  <c r="CW11" i="14"/>
  <c r="DU9" i="14"/>
  <c r="BY8" i="14"/>
  <c r="DU10" i="14"/>
  <c r="FQ12" i="14"/>
  <c r="ES10" i="14"/>
  <c r="BY12" i="14"/>
  <c r="E9" i="14"/>
  <c r="BY10" i="14"/>
  <c r="CW8" i="14"/>
  <c r="AC12" i="14"/>
  <c r="AC10" i="14"/>
  <c r="BA12" i="14"/>
  <c r="E7" i="14"/>
  <c r="CW9" i="14"/>
  <c r="BY7" i="14"/>
  <c r="DU7" i="14"/>
  <c r="FQ10" i="14"/>
  <c r="FQ7" i="14"/>
  <c r="AC13" i="14"/>
  <c r="ES8" i="14"/>
  <c r="E13" i="14"/>
  <c r="AC9" i="14"/>
  <c r="E10" i="14"/>
  <c r="FQ8" i="14"/>
  <c r="BY11" i="14"/>
  <c r="FQ9" i="14"/>
  <c r="DU8" i="14"/>
  <c r="AC7" i="14"/>
  <c r="BY9" i="14"/>
  <c r="DU12" i="14"/>
  <c r="ES12" i="14"/>
  <c r="ES9" i="14"/>
  <c r="DU11" i="14"/>
  <c r="BA9" i="14"/>
  <c r="BY13" i="14"/>
  <c r="FQ11" i="14"/>
  <c r="ES7" i="14"/>
  <c r="FQ13" i="14"/>
  <c r="E11" i="14"/>
  <c r="AC11" i="14"/>
  <c r="ES13" i="14"/>
  <c r="CW7" i="14"/>
  <c r="AC8" i="14"/>
  <c r="DU13" i="14"/>
  <c r="BA7" i="14"/>
  <c r="CW10" i="14"/>
  <c r="CW13" i="14"/>
  <c r="ES11" i="14"/>
  <c r="CW12" i="14"/>
  <c r="E8" i="14"/>
  <c r="E12" i="14"/>
  <c r="BA11" i="14"/>
  <c r="BA8" i="14"/>
  <c r="BA13" i="14"/>
  <c r="BZ13" i="14" l="1"/>
  <c r="BZ12" i="14"/>
  <c r="CX11" i="14"/>
  <c r="CX13" i="14"/>
  <c r="CX12" i="14"/>
  <c r="FR11" i="14"/>
  <c r="DV13" i="14"/>
  <c r="DV12" i="14"/>
  <c r="ET13" i="14"/>
  <c r="ET12" i="14"/>
  <c r="DV11" i="14"/>
  <c r="AD13" i="14"/>
  <c r="ET11" i="14"/>
  <c r="ET10" i="14"/>
  <c r="BB13" i="14"/>
  <c r="BB12" i="14"/>
  <c r="AD12" i="14"/>
  <c r="FR12" i="14"/>
  <c r="BZ10" i="14"/>
  <c r="ET9" i="14"/>
  <c r="FR13" i="14"/>
  <c r="DV10" i="14"/>
  <c r="AD10" i="14"/>
  <c r="BZ11" i="14"/>
  <c r="CX9" i="14"/>
  <c r="F12" i="14"/>
  <c r="CX10" i="14"/>
  <c r="FR9" i="14"/>
  <c r="AD11" i="14"/>
  <c r="F11" i="14"/>
  <c r="FR10" i="14"/>
  <c r="DV9" i="14"/>
  <c r="BB10" i="14"/>
  <c r="AD9" i="14"/>
  <c r="DV8" i="14"/>
  <c r="DV7" i="14"/>
  <c r="ET7" i="14"/>
  <c r="BB8" i="14"/>
  <c r="F8" i="14"/>
  <c r="AD7" i="14"/>
  <c r="F9" i="14"/>
  <c r="BZ8" i="14"/>
  <c r="BZ7" i="14"/>
  <c r="FR8" i="14"/>
  <c r="F10" i="14"/>
  <c r="ET8" i="14"/>
  <c r="BB7" i="14"/>
  <c r="F13" i="14"/>
  <c r="BZ9" i="14"/>
  <c r="AD8" i="14"/>
  <c r="FR7" i="14"/>
  <c r="BB11" i="14"/>
  <c r="BB9" i="14"/>
  <c r="CX8" i="14"/>
  <c r="CX7" i="14"/>
  <c r="B7" i="1"/>
  <c r="M13" i="9"/>
  <c r="N3" i="9"/>
  <c r="X3" i="9" s="1"/>
  <c r="N9" i="9"/>
  <c r="X9" i="9" s="1"/>
  <c r="N8" i="9"/>
  <c r="X8" i="9" s="1"/>
  <c r="N7" i="9"/>
  <c r="X7" i="9" s="1"/>
  <c r="N6" i="9"/>
  <c r="X6" i="9" s="1"/>
  <c r="N5" i="9"/>
  <c r="X5" i="9" s="1"/>
  <c r="N4" i="9"/>
  <c r="X4" i="9" s="1"/>
  <c r="I4" i="1"/>
  <c r="O11" i="9" s="1"/>
  <c r="Y11" i="9" s="1"/>
  <c r="DW13" i="14"/>
  <c r="G8" i="14"/>
  <c r="AE13" i="14"/>
  <c r="EU12" i="14"/>
  <c r="DW11" i="14"/>
  <c r="AE8" i="14"/>
  <c r="DW9" i="14"/>
  <c r="AE12" i="14"/>
  <c r="BC11" i="14"/>
  <c r="BC9" i="14"/>
  <c r="AE10" i="14"/>
  <c r="G9" i="14"/>
  <c r="CY10" i="14"/>
  <c r="AE11" i="14"/>
  <c r="FS7" i="14"/>
  <c r="FS10" i="14"/>
  <c r="CY11" i="14"/>
  <c r="G12" i="14"/>
  <c r="BC10" i="14"/>
  <c r="DW7" i="14"/>
  <c r="BC8" i="14"/>
  <c r="CA12" i="14"/>
  <c r="CA9" i="14"/>
  <c r="CA13" i="14"/>
  <c r="FS12" i="14"/>
  <c r="CY8" i="14"/>
  <c r="EU7" i="14"/>
  <c r="AE7" i="14"/>
  <c r="EU13" i="14"/>
  <c r="DW10" i="14"/>
  <c r="DW8" i="14"/>
  <c r="CA7" i="14"/>
  <c r="FS8" i="14"/>
  <c r="G7" i="14"/>
  <c r="EU10" i="14"/>
  <c r="EU11" i="14"/>
  <c r="G10" i="14"/>
  <c r="BC7" i="14"/>
  <c r="G13" i="14"/>
  <c r="BC13" i="14"/>
  <c r="CA11" i="14"/>
  <c r="G11" i="14"/>
  <c r="CY7" i="14"/>
  <c r="FS11" i="14"/>
  <c r="FS9" i="14"/>
  <c r="CA8" i="14"/>
  <c r="CY9" i="14"/>
  <c r="CA10" i="14"/>
  <c r="EU8" i="14"/>
  <c r="AE9" i="14"/>
  <c r="DW12" i="14"/>
  <c r="FS13" i="14"/>
  <c r="CY12" i="14"/>
  <c r="CY13" i="14"/>
  <c r="EU9" i="14"/>
  <c r="BC12" i="14"/>
  <c r="DX13" i="14" l="1"/>
  <c r="DX12" i="14"/>
  <c r="BD11" i="14"/>
  <c r="EV13" i="14"/>
  <c r="EV12" i="14"/>
  <c r="FT13" i="14"/>
  <c r="FT12" i="14"/>
  <c r="H12" i="14"/>
  <c r="H13" i="14"/>
  <c r="CB11" i="14"/>
  <c r="CB13" i="14"/>
  <c r="CB12" i="14"/>
  <c r="CZ11" i="14"/>
  <c r="CZ10" i="14"/>
  <c r="CZ13" i="14"/>
  <c r="CZ12" i="14"/>
  <c r="AF13" i="14"/>
  <c r="DX10" i="14"/>
  <c r="AF10" i="14"/>
  <c r="CZ9" i="14"/>
  <c r="BD12" i="14"/>
  <c r="EV11" i="14"/>
  <c r="FT9" i="14"/>
  <c r="FT11" i="14"/>
  <c r="FT10" i="14"/>
  <c r="BD10" i="14"/>
  <c r="EV10" i="14"/>
  <c r="H10" i="14"/>
  <c r="AF11" i="14"/>
  <c r="CB8" i="14"/>
  <c r="EV7" i="14"/>
  <c r="BD7" i="14"/>
  <c r="H7" i="14"/>
  <c r="DX8" i="14"/>
  <c r="H9" i="14"/>
  <c r="EV8" i="14"/>
  <c r="CB7" i="14"/>
  <c r="AF7" i="14"/>
  <c r="CZ7" i="14"/>
  <c r="AF8" i="14"/>
  <c r="CZ8" i="14"/>
  <c r="DX9" i="14"/>
  <c r="CB10" i="14"/>
  <c r="DX7" i="14"/>
  <c r="H8" i="14"/>
  <c r="BD13" i="14"/>
  <c r="DX11" i="14"/>
  <c r="H11" i="14"/>
  <c r="BD9" i="14"/>
  <c r="FT8" i="14"/>
  <c r="FT7" i="14"/>
  <c r="BD8" i="14"/>
  <c r="AF9" i="14"/>
  <c r="AF12" i="14"/>
  <c r="EV9" i="14"/>
  <c r="CB9" i="14"/>
  <c r="B8" i="1"/>
  <c r="B9" i="1" s="1"/>
  <c r="B10" i="1" s="1"/>
  <c r="N13" i="9"/>
  <c r="O3" i="9"/>
  <c r="Y3" i="9" s="1"/>
  <c r="O9" i="9"/>
  <c r="Y9" i="9" s="1"/>
  <c r="O8" i="9"/>
  <c r="Y8" i="9" s="1"/>
  <c r="O7" i="9"/>
  <c r="Y7" i="9" s="1"/>
  <c r="O6" i="9"/>
  <c r="Y6" i="9" s="1"/>
  <c r="O5" i="9"/>
  <c r="Y5" i="9" s="1"/>
  <c r="O4" i="9"/>
  <c r="Y4" i="9" s="1"/>
  <c r="J4" i="1"/>
  <c r="P11" i="9" s="1"/>
  <c r="Z11" i="9" s="1"/>
  <c r="DA13" i="14"/>
  <c r="FU13" i="14"/>
  <c r="DA12" i="14"/>
  <c r="BE11" i="14"/>
  <c r="DY7" i="14"/>
  <c r="AG12" i="14"/>
  <c r="I12" i="14"/>
  <c r="FU8" i="14"/>
  <c r="AG9" i="14"/>
  <c r="I7" i="14"/>
  <c r="EW12" i="14"/>
  <c r="BE12" i="14"/>
  <c r="BE8" i="14"/>
  <c r="I13" i="14"/>
  <c r="EW11" i="14"/>
  <c r="I8" i="14"/>
  <c r="CC8" i="14"/>
  <c r="DA8" i="14"/>
  <c r="BE13" i="14"/>
  <c r="CC9" i="14"/>
  <c r="BE10" i="14"/>
  <c r="I10" i="14"/>
  <c r="EW13" i="14"/>
  <c r="AG13" i="14"/>
  <c r="CC7" i="14"/>
  <c r="DA9" i="14"/>
  <c r="DA11" i="14"/>
  <c r="EW7" i="14"/>
  <c r="CC10" i="14"/>
  <c r="BE7" i="14"/>
  <c r="DA7" i="14"/>
  <c r="CC12" i="14"/>
  <c r="BE9" i="14"/>
  <c r="CC13" i="14"/>
  <c r="AG10" i="14"/>
  <c r="AG7" i="14"/>
  <c r="FU7" i="14"/>
  <c r="EW9" i="14"/>
  <c r="FU9" i="14"/>
  <c r="DY9" i="14"/>
  <c r="EW8" i="14"/>
  <c r="EW10" i="14"/>
  <c r="DY11" i="14"/>
  <c r="FU11" i="14"/>
  <c r="AG11" i="14"/>
  <c r="I11" i="14"/>
  <c r="FU12" i="14"/>
  <c r="I9" i="14"/>
  <c r="AG8" i="14"/>
  <c r="DA10" i="14"/>
  <c r="CC11" i="14"/>
  <c r="DY13" i="14"/>
  <c r="FU10" i="14"/>
  <c r="DY12" i="14"/>
  <c r="DY8" i="14"/>
  <c r="DY10" i="14"/>
  <c r="EX13" i="14" l="1"/>
  <c r="EX12" i="14"/>
  <c r="J12" i="14"/>
  <c r="FV13" i="14"/>
  <c r="FV12" i="14"/>
  <c r="J13" i="14"/>
  <c r="EX11" i="14"/>
  <c r="AH13" i="14"/>
  <c r="AH12" i="14"/>
  <c r="AH11" i="14"/>
  <c r="DB13" i="14"/>
  <c r="DB12" i="14"/>
  <c r="BF11" i="14"/>
  <c r="DZ13" i="14"/>
  <c r="DZ12" i="14"/>
  <c r="CD13" i="14"/>
  <c r="CD11" i="14"/>
  <c r="DB10" i="14"/>
  <c r="FV9" i="14"/>
  <c r="BF12" i="14"/>
  <c r="BF10" i="14"/>
  <c r="FV11" i="14"/>
  <c r="J11" i="14"/>
  <c r="FV10" i="14"/>
  <c r="DZ9" i="14"/>
  <c r="BF13" i="14"/>
  <c r="DZ11" i="14"/>
  <c r="EX10" i="14"/>
  <c r="J10" i="14"/>
  <c r="DB11" i="14"/>
  <c r="DZ10" i="14"/>
  <c r="EX9" i="14"/>
  <c r="EX8" i="14"/>
  <c r="EX7" i="14"/>
  <c r="J8" i="14"/>
  <c r="BF7" i="14"/>
  <c r="J7" i="14"/>
  <c r="DB9" i="14"/>
  <c r="AH8" i="14"/>
  <c r="FV7" i="14"/>
  <c r="J9" i="14"/>
  <c r="CD7" i="14"/>
  <c r="AH7" i="14"/>
  <c r="CD10" i="14"/>
  <c r="DB8" i="14"/>
  <c r="DB7" i="14"/>
  <c r="CD8" i="14"/>
  <c r="CD12" i="14"/>
  <c r="CD9" i="14"/>
  <c r="BF9" i="14"/>
  <c r="FV8" i="14"/>
  <c r="BF8" i="14"/>
  <c r="AH10" i="14"/>
  <c r="AH9" i="14"/>
  <c r="DZ8" i="14"/>
  <c r="DZ7" i="14"/>
  <c r="B11" i="1"/>
  <c r="O13" i="9"/>
  <c r="P9" i="9"/>
  <c r="Z9" i="9" s="1"/>
  <c r="P7" i="9"/>
  <c r="Z7" i="9" s="1"/>
  <c r="P4" i="9"/>
  <c r="Z4" i="9" s="1"/>
  <c r="P8" i="9"/>
  <c r="Z8" i="9" s="1"/>
  <c r="P6" i="9"/>
  <c r="Z6" i="9" s="1"/>
  <c r="P5" i="9"/>
  <c r="Z5" i="9" s="1"/>
  <c r="P3" i="9"/>
  <c r="Z3" i="9" s="1"/>
  <c r="K4" i="1"/>
  <c r="Q11" i="9" s="1"/>
  <c r="AA11" i="9" s="1"/>
  <c r="AI9" i="14"/>
  <c r="DC12" i="14"/>
  <c r="EA9" i="14"/>
  <c r="EY9" i="14"/>
  <c r="FW9" i="14"/>
  <c r="CE12" i="14"/>
  <c r="AI12" i="14"/>
  <c r="K12" i="14"/>
  <c r="FW12" i="14"/>
  <c r="FW13" i="14"/>
  <c r="FW10" i="14"/>
  <c r="CE13" i="14"/>
  <c r="EY13" i="14"/>
  <c r="EA12" i="14"/>
  <c r="K7" i="14"/>
  <c r="CE10" i="14"/>
  <c r="K11" i="14"/>
  <c r="BG7" i="14"/>
  <c r="AI13" i="14"/>
  <c r="AI7" i="14"/>
  <c r="EY7" i="14"/>
  <c r="K8" i="14"/>
  <c r="BG9" i="14"/>
  <c r="DC8" i="14"/>
  <c r="BG12" i="14"/>
  <c r="FW11" i="14"/>
  <c r="DC13" i="14"/>
  <c r="K9" i="14"/>
  <c r="EA8" i="14"/>
  <c r="BG11" i="14"/>
  <c r="AI11" i="14"/>
  <c r="CE11" i="14"/>
  <c r="AI10" i="14"/>
  <c r="DC9" i="14"/>
  <c r="BG10" i="14"/>
  <c r="K10" i="14"/>
  <c r="EY8" i="14"/>
  <c r="FW8" i="14"/>
  <c r="EA7" i="14"/>
  <c r="CE9" i="14"/>
  <c r="EA13" i="14"/>
  <c r="EY10" i="14"/>
  <c r="FW7" i="14"/>
  <c r="CE7" i="14"/>
  <c r="DC10" i="14"/>
  <c r="BG8" i="14"/>
  <c r="AI8" i="14"/>
  <c r="EA11" i="14"/>
  <c r="EA10" i="14"/>
  <c r="DC11" i="14"/>
  <c r="EY12" i="14"/>
  <c r="DC7" i="14"/>
  <c r="EY11" i="14"/>
  <c r="K13" i="14"/>
  <c r="BG13" i="14"/>
  <c r="CE8" i="14"/>
  <c r="B12" i="1" l="1"/>
  <c r="B13" i="1" s="1"/>
  <c r="FX13" i="14"/>
  <c r="FX12" i="14"/>
  <c r="CF11" i="14"/>
  <c r="L13" i="14"/>
  <c r="EZ11" i="14"/>
  <c r="AJ13" i="14"/>
  <c r="AJ12" i="14"/>
  <c r="BH13" i="14"/>
  <c r="BH12" i="14"/>
  <c r="DD11" i="14"/>
  <c r="EB13" i="14"/>
  <c r="EB12" i="14"/>
  <c r="EB11" i="14"/>
  <c r="EB10" i="14"/>
  <c r="EZ13" i="14"/>
  <c r="EZ12" i="14"/>
  <c r="L12" i="14"/>
  <c r="CF13" i="14"/>
  <c r="DD10" i="14"/>
  <c r="BH10" i="14"/>
  <c r="EB9" i="14"/>
  <c r="FX11" i="14"/>
  <c r="L11" i="14"/>
  <c r="FX10" i="14"/>
  <c r="L10" i="14"/>
  <c r="DD12" i="14"/>
  <c r="AJ11" i="14"/>
  <c r="EZ10" i="14"/>
  <c r="CF10" i="14"/>
  <c r="CF9" i="14"/>
  <c r="BH11" i="14"/>
  <c r="CF12" i="14"/>
  <c r="DD9" i="14"/>
  <c r="DD8" i="14"/>
  <c r="DD7" i="14"/>
  <c r="FX7" i="14"/>
  <c r="FX9" i="14"/>
  <c r="BH9" i="14"/>
  <c r="FX8" i="14"/>
  <c r="L9" i="14"/>
  <c r="DD13" i="14"/>
  <c r="EZ9" i="14"/>
  <c r="BH8" i="14"/>
  <c r="EB8" i="14"/>
  <c r="L7" i="14"/>
  <c r="EZ7" i="14"/>
  <c r="AJ9" i="14"/>
  <c r="EB7" i="14"/>
  <c r="AJ7" i="14"/>
  <c r="EZ8" i="14"/>
  <c r="AJ10" i="14"/>
  <c r="L8" i="14"/>
  <c r="CF8" i="14"/>
  <c r="CF7" i="14"/>
  <c r="AJ8" i="14"/>
  <c r="BH7" i="14"/>
  <c r="P13" i="9"/>
  <c r="Q6" i="9"/>
  <c r="AA6" i="9" s="1"/>
  <c r="Q8" i="9"/>
  <c r="AA8" i="9" s="1"/>
  <c r="Q9" i="9"/>
  <c r="AA9" i="9" s="1"/>
  <c r="Q7" i="9"/>
  <c r="AA7" i="9" s="1"/>
  <c r="Q5" i="9"/>
  <c r="AA5" i="9" s="1"/>
  <c r="Q4" i="9"/>
  <c r="AA4" i="9" s="1"/>
  <c r="Q3" i="9"/>
  <c r="AA3" i="9" s="1"/>
  <c r="L4" i="1"/>
  <c r="FC10" i="14"/>
  <c r="EE7" i="14"/>
  <c r="DG9" i="14"/>
  <c r="FE13" i="14"/>
  <c r="AQ8" i="14"/>
  <c r="AM8" i="14"/>
  <c r="CK12" i="14"/>
  <c r="Q11" i="14"/>
  <c r="BK12" i="14"/>
  <c r="EE8" i="14"/>
  <c r="CI7" i="14"/>
  <c r="AQ9" i="14"/>
  <c r="FA9" i="14"/>
  <c r="M12" i="14"/>
  <c r="DI10" i="14"/>
  <c r="DK13" i="14"/>
  <c r="FG13" i="14"/>
  <c r="AK9" i="14"/>
  <c r="CM7" i="14"/>
  <c r="EI9" i="14"/>
  <c r="FE10" i="14"/>
  <c r="GA11" i="14"/>
  <c r="GC8" i="14"/>
  <c r="BI7" i="14"/>
  <c r="DI7" i="14"/>
  <c r="O13" i="14"/>
  <c r="EI10" i="14"/>
  <c r="FY7" i="14"/>
  <c r="BM11" i="14"/>
  <c r="BO11" i="14"/>
  <c r="AM11" i="14"/>
  <c r="EI7" i="14"/>
  <c r="BM8" i="14"/>
  <c r="CM9" i="14"/>
  <c r="EG7" i="14"/>
  <c r="O11" i="14"/>
  <c r="Q7" i="14"/>
  <c r="M13" i="14"/>
  <c r="EI8" i="14"/>
  <c r="GE7" i="14"/>
  <c r="BM12" i="14"/>
  <c r="O12" i="14"/>
  <c r="EE13" i="14"/>
  <c r="DK9" i="14"/>
  <c r="AO9" i="14"/>
  <c r="EC8" i="14"/>
  <c r="DI12" i="14"/>
  <c r="CK9" i="14"/>
  <c r="CG11" i="14"/>
  <c r="FA12" i="14"/>
  <c r="BK13" i="14"/>
  <c r="M10" i="14"/>
  <c r="EG11" i="14"/>
  <c r="M8" i="14"/>
  <c r="BI9" i="14"/>
  <c r="BM10" i="14"/>
  <c r="AK13" i="14"/>
  <c r="AK12" i="14"/>
  <c r="GE8" i="14"/>
  <c r="DI11" i="14"/>
  <c r="EG12" i="14"/>
  <c r="S11" i="14"/>
  <c r="S12" i="14"/>
  <c r="CG13" i="14"/>
  <c r="Q8" i="14"/>
  <c r="DK12" i="14"/>
  <c r="O8" i="14"/>
  <c r="Q10" i="14"/>
  <c r="AM10" i="14"/>
  <c r="Q12" i="14"/>
  <c r="FG8" i="14"/>
  <c r="FY13" i="14"/>
  <c r="BO8" i="14"/>
  <c r="FC12" i="14"/>
  <c r="Q13" i="14"/>
  <c r="BK10" i="14"/>
  <c r="GE11" i="14"/>
  <c r="S9" i="14"/>
  <c r="BM7" i="14"/>
  <c r="CM10" i="14"/>
  <c r="BO10" i="14"/>
  <c r="GA12" i="14"/>
  <c r="FY10" i="14"/>
  <c r="CM11" i="14"/>
  <c r="FC8" i="14"/>
  <c r="GA10" i="14"/>
  <c r="O7" i="14"/>
  <c r="BK8" i="14"/>
  <c r="FY9" i="14"/>
  <c r="FY12" i="14"/>
  <c r="BO13" i="14"/>
  <c r="AM12" i="14"/>
  <c r="AQ13" i="14"/>
  <c r="AK8" i="14"/>
  <c r="GA9" i="14"/>
  <c r="CG9" i="14"/>
  <c r="FE8" i="14"/>
  <c r="FE11" i="14"/>
  <c r="BO12" i="14"/>
  <c r="FC9" i="14"/>
  <c r="BM13" i="14"/>
  <c r="S13" i="14"/>
  <c r="AK11" i="14"/>
  <c r="DE8" i="14"/>
  <c r="GE10" i="14"/>
  <c r="DE11" i="14"/>
  <c r="CI9" i="14"/>
  <c r="GE9" i="14"/>
  <c r="CK8" i="14"/>
  <c r="BI12" i="14"/>
  <c r="AM7" i="14"/>
  <c r="AM9" i="14"/>
  <c r="EC10" i="14"/>
  <c r="FA13" i="14"/>
  <c r="DG12" i="14"/>
  <c r="GC9" i="14"/>
  <c r="BO9" i="14"/>
  <c r="BK11" i="14"/>
  <c r="BM9" i="14"/>
  <c r="FG7" i="14"/>
  <c r="GC10" i="14"/>
  <c r="FG9" i="14"/>
  <c r="DG7" i="14"/>
  <c r="EG8" i="14"/>
  <c r="EE12" i="14"/>
  <c r="S10" i="14"/>
  <c r="EG9" i="14"/>
  <c r="FA7" i="14"/>
  <c r="CK11" i="14"/>
  <c r="BI10" i="14"/>
  <c r="FG11" i="14"/>
  <c r="CI11" i="14"/>
  <c r="EI13" i="14"/>
  <c r="EC12" i="14"/>
  <c r="O9" i="14"/>
  <c r="Q9" i="14"/>
  <c r="CK13" i="14"/>
  <c r="CG12" i="14"/>
  <c r="FG12" i="14"/>
  <c r="DE7" i="14"/>
  <c r="GA13" i="14"/>
  <c r="EE9" i="14"/>
  <c r="FY8" i="14"/>
  <c r="DE12" i="14"/>
  <c r="DG13" i="14"/>
  <c r="DK7" i="14"/>
  <c r="AK7" i="14"/>
  <c r="GC11" i="14"/>
  <c r="FC13" i="14"/>
  <c r="BI8" i="14"/>
  <c r="FY11" i="14"/>
  <c r="AO8" i="14"/>
  <c r="DI8" i="14"/>
  <c r="CI13" i="14"/>
  <c r="CG8" i="14"/>
  <c r="FE7" i="14"/>
  <c r="AQ11" i="14"/>
  <c r="M9" i="14"/>
  <c r="AQ10" i="14"/>
  <c r="AM13" i="14"/>
  <c r="CI12" i="14"/>
  <c r="AK10" i="14"/>
  <c r="FE12" i="14"/>
  <c r="GA8" i="14"/>
  <c r="AO7" i="14"/>
  <c r="BI11" i="14"/>
  <c r="FC11" i="14"/>
  <c r="S8" i="14"/>
  <c r="FA8" i="14"/>
  <c r="DG8" i="14"/>
  <c r="CK7" i="14"/>
  <c r="AQ12" i="14"/>
  <c r="FG10" i="14"/>
  <c r="DK11" i="14"/>
  <c r="CM13" i="14"/>
  <c r="GE12" i="14"/>
  <c r="BK9" i="14"/>
  <c r="EI11" i="14"/>
  <c r="FA10" i="14"/>
  <c r="CG7" i="14"/>
  <c r="DG10" i="14"/>
  <c r="EE11" i="14"/>
  <c r="AO11" i="14"/>
  <c r="DK10" i="14"/>
  <c r="M11" i="14"/>
  <c r="EC11" i="14"/>
  <c r="FE9" i="14"/>
  <c r="CI8" i="14"/>
  <c r="EG10" i="14"/>
  <c r="DE9" i="14"/>
  <c r="GC13" i="14"/>
  <c r="GA7" i="14"/>
  <c r="EE10" i="14"/>
  <c r="M7" i="14"/>
  <c r="EG13" i="14"/>
  <c r="DK8" i="14"/>
  <c r="EC13" i="14"/>
  <c r="GE13" i="14"/>
  <c r="FC7" i="14"/>
  <c r="CG10" i="14"/>
  <c r="DI9" i="14"/>
  <c r="CI10" i="14"/>
  <c r="BK7" i="14"/>
  <c r="EC7" i="14"/>
  <c r="CM12" i="14"/>
  <c r="CM8" i="14"/>
  <c r="AQ7" i="14"/>
  <c r="EI12" i="14"/>
  <c r="DE13" i="14"/>
  <c r="GC12" i="14"/>
  <c r="AO13" i="14"/>
  <c r="GC7" i="14"/>
  <c r="DE10" i="14"/>
  <c r="DI13" i="14"/>
  <c r="EC9" i="14"/>
  <c r="BI13" i="14"/>
  <c r="AO12" i="14"/>
  <c r="AO10" i="14"/>
  <c r="BO7" i="14"/>
  <c r="CK10" i="14"/>
  <c r="FA11" i="14"/>
  <c r="S7" i="14"/>
  <c r="DG11" i="14"/>
  <c r="O10" i="14"/>
  <c r="CH7" i="14" l="1"/>
  <c r="CH9" i="14"/>
  <c r="CH11" i="14"/>
  <c r="CH13" i="14"/>
  <c r="CL9" i="14"/>
  <c r="CL13" i="14"/>
  <c r="CH8" i="14"/>
  <c r="CH10" i="14"/>
  <c r="CH12" i="14"/>
  <c r="CL7" i="14"/>
  <c r="CL8" i="14"/>
  <c r="CL10" i="14"/>
  <c r="CL12" i="14"/>
  <c r="CL11" i="14"/>
  <c r="R7" i="14"/>
  <c r="FZ8" i="14"/>
  <c r="BJ9" i="14"/>
  <c r="EH7" i="14"/>
  <c r="EH8" i="14"/>
  <c r="AL8" i="14"/>
  <c r="BN8" i="14"/>
  <c r="FB7" i="14"/>
  <c r="GD7" i="14"/>
  <c r="FB8" i="14"/>
  <c r="GD8" i="14"/>
  <c r="N9" i="14"/>
  <c r="ED9" i="14"/>
  <c r="BN7" i="14"/>
  <c r="AP9" i="14"/>
  <c r="DF8" i="14"/>
  <c r="DJ8" i="14"/>
  <c r="AP7" i="14"/>
  <c r="FZ7" i="14"/>
  <c r="N7" i="14"/>
  <c r="DJ7" i="14"/>
  <c r="N8" i="14"/>
  <c r="AP8" i="14"/>
  <c r="EH9" i="14"/>
  <c r="R8" i="14"/>
  <c r="DF9" i="14"/>
  <c r="BJ7" i="14"/>
  <c r="ED7" i="14"/>
  <c r="FF7" i="14"/>
  <c r="ED8" i="14"/>
  <c r="FF8" i="14"/>
  <c r="R9" i="14"/>
  <c r="ED12" i="14"/>
  <c r="DF7" i="14"/>
  <c r="DF11" i="14"/>
  <c r="AL7" i="14"/>
  <c r="BJ8" i="14"/>
  <c r="FF9" i="14"/>
  <c r="FZ9" i="14"/>
  <c r="R10" i="14"/>
  <c r="BJ10" i="14"/>
  <c r="DF10" i="14"/>
  <c r="FF10" i="14"/>
  <c r="R11" i="14"/>
  <c r="AP11" i="14"/>
  <c r="GD12" i="14"/>
  <c r="ED10" i="14"/>
  <c r="DF13" i="14"/>
  <c r="AL9" i="14"/>
  <c r="BN9" i="14"/>
  <c r="AL10" i="14"/>
  <c r="BN10" i="14"/>
  <c r="DJ10" i="14"/>
  <c r="DJ11" i="14"/>
  <c r="N12" i="14"/>
  <c r="R13" i="14"/>
  <c r="FB9" i="14"/>
  <c r="GD9" i="14"/>
  <c r="ED11" i="14"/>
  <c r="FB11" i="14"/>
  <c r="DF12" i="14"/>
  <c r="DJ9" i="14"/>
  <c r="FB10" i="14"/>
  <c r="FZ10" i="14"/>
  <c r="N11" i="14"/>
  <c r="AL11" i="14"/>
  <c r="ED13" i="14"/>
  <c r="N10" i="14"/>
  <c r="AP10" i="14"/>
  <c r="EH10" i="14"/>
  <c r="BN11" i="14"/>
  <c r="GD13" i="14"/>
  <c r="BN12" i="14"/>
  <c r="FZ12" i="14"/>
  <c r="BN13" i="14"/>
  <c r="FZ13" i="14"/>
  <c r="GD10" i="14"/>
  <c r="GD11" i="14"/>
  <c r="AP12" i="14"/>
  <c r="FB12" i="14"/>
  <c r="AP13" i="14"/>
  <c r="FB13" i="14"/>
  <c r="BJ11" i="14"/>
  <c r="FF11" i="14"/>
  <c r="FF12" i="14"/>
  <c r="FF13" i="14"/>
  <c r="FZ11" i="14"/>
  <c r="BJ12" i="14"/>
  <c r="EH12" i="14"/>
  <c r="BJ13" i="14"/>
  <c r="EH13" i="14"/>
  <c r="R12" i="14"/>
  <c r="AL12" i="14"/>
  <c r="DJ12" i="14"/>
  <c r="AL13" i="14"/>
  <c r="DJ13" i="14"/>
  <c r="EH11" i="14"/>
  <c r="N13" i="14"/>
  <c r="DL13" i="14"/>
  <c r="BL13" i="14"/>
  <c r="DL12" i="14"/>
  <c r="BL12" i="14"/>
  <c r="T12" i="14"/>
  <c r="GB11" i="14"/>
  <c r="EJ13" i="14"/>
  <c r="CJ13" i="14"/>
  <c r="EJ12" i="14"/>
  <c r="CJ12" i="14"/>
  <c r="FH13" i="14"/>
  <c r="DH13" i="14"/>
  <c r="FH12" i="14"/>
  <c r="DH12" i="14"/>
  <c r="FH11" i="14"/>
  <c r="EF11" i="14"/>
  <c r="GF13" i="14"/>
  <c r="EF13" i="14"/>
  <c r="GF12" i="14"/>
  <c r="EF12" i="14"/>
  <c r="P12" i="14"/>
  <c r="AR11" i="14"/>
  <c r="P11" i="14"/>
  <c r="BP13" i="14"/>
  <c r="P13" i="14"/>
  <c r="BP12" i="14"/>
  <c r="BP11" i="14"/>
  <c r="AN11" i="14"/>
  <c r="CN13" i="14"/>
  <c r="AN13" i="14"/>
  <c r="CN12" i="14"/>
  <c r="AN12" i="14"/>
  <c r="GF11" i="14"/>
  <c r="EJ11" i="14"/>
  <c r="FD10" i="14"/>
  <c r="CJ10" i="14"/>
  <c r="GB13" i="14"/>
  <c r="FD11" i="14"/>
  <c r="BL11" i="14"/>
  <c r="BP10" i="14"/>
  <c r="FD9" i="14"/>
  <c r="BP9" i="14"/>
  <c r="T13" i="14"/>
  <c r="FD12" i="14"/>
  <c r="DL11" i="14"/>
  <c r="EF10" i="14"/>
  <c r="DL10" i="14"/>
  <c r="AN10" i="14"/>
  <c r="EJ9" i="14"/>
  <c r="T10" i="14"/>
  <c r="DH9" i="14"/>
  <c r="T9" i="14"/>
  <c r="FD13" i="14"/>
  <c r="DH11" i="14"/>
  <c r="DH10" i="14"/>
  <c r="CN10" i="14"/>
  <c r="GB9" i="14"/>
  <c r="CJ11" i="14"/>
  <c r="AR10" i="14"/>
  <c r="EF9" i="14"/>
  <c r="CN11" i="14"/>
  <c r="AR8" i="14"/>
  <c r="P8" i="14"/>
  <c r="DL7" i="14"/>
  <c r="CJ7" i="14"/>
  <c r="AN7" i="14"/>
  <c r="AR7" i="14"/>
  <c r="BL9" i="14"/>
  <c r="GF9" i="14"/>
  <c r="P10" i="14"/>
  <c r="CJ9" i="14"/>
  <c r="AN9" i="14"/>
  <c r="DL8" i="14"/>
  <c r="CJ8" i="14"/>
  <c r="BL7" i="14"/>
  <c r="P7" i="14"/>
  <c r="CN8" i="14"/>
  <c r="EJ10" i="14"/>
  <c r="T11" i="14"/>
  <c r="FH10" i="14"/>
  <c r="GF8" i="14"/>
  <c r="FD8" i="14"/>
  <c r="GF7" i="14"/>
  <c r="FD7" i="14"/>
  <c r="BP8" i="14"/>
  <c r="AN8" i="14"/>
  <c r="GF10" i="14"/>
  <c r="GB12" i="14"/>
  <c r="P9" i="14"/>
  <c r="GB10" i="14"/>
  <c r="FH8" i="14"/>
  <c r="EF7" i="14"/>
  <c r="AR12" i="14"/>
  <c r="DL9" i="14"/>
  <c r="EJ8" i="14"/>
  <c r="DH8" i="14"/>
  <c r="EJ7" i="14"/>
  <c r="DH7" i="14"/>
  <c r="T8" i="14"/>
  <c r="GB7" i="14"/>
  <c r="BP7" i="14"/>
  <c r="BL10" i="14"/>
  <c r="CN7" i="14"/>
  <c r="FH9" i="14"/>
  <c r="EF8" i="14"/>
  <c r="AR13" i="14"/>
  <c r="AR9" i="14"/>
  <c r="GB8" i="14"/>
  <c r="T7" i="14"/>
  <c r="CN9" i="14"/>
  <c r="BL8" i="14"/>
  <c r="FH7" i="14"/>
  <c r="R11" i="9"/>
  <c r="AB11" i="9" s="1"/>
  <c r="R8" i="9"/>
  <c r="AB8" i="9" s="1"/>
  <c r="R9" i="9"/>
  <c r="AB9" i="9" s="1"/>
  <c r="Q13" i="9"/>
  <c r="B14" i="1"/>
  <c r="R7" i="9"/>
  <c r="AB7" i="9" s="1"/>
  <c r="R6" i="9"/>
  <c r="AB6" i="9" s="1"/>
  <c r="R5" i="9"/>
  <c r="AB5" i="9" s="1"/>
  <c r="R4" i="9"/>
  <c r="AB4" i="9" s="1"/>
  <c r="R3" i="9"/>
  <c r="AB3" i="9" s="1"/>
  <c r="M4" i="1"/>
  <c r="CO10" i="14"/>
  <c r="CO8" i="14"/>
  <c r="FI9" i="14"/>
  <c r="EK10" i="14"/>
  <c r="U13" i="14"/>
  <c r="FI12" i="14"/>
  <c r="EK8" i="14"/>
  <c r="U12" i="14"/>
  <c r="EK9" i="14"/>
  <c r="AS10" i="14"/>
  <c r="DM12" i="14"/>
  <c r="BQ11" i="14"/>
  <c r="GG11" i="14"/>
  <c r="BQ10" i="14"/>
  <c r="DM9" i="14"/>
  <c r="CO11" i="14"/>
  <c r="AS12" i="14"/>
  <c r="DM10" i="14"/>
  <c r="DM8" i="14"/>
  <c r="FI13" i="14"/>
  <c r="CO12" i="14"/>
  <c r="U9" i="14"/>
  <c r="BQ8" i="14"/>
  <c r="GG9" i="14"/>
  <c r="AS8" i="14"/>
  <c r="GG8" i="14"/>
  <c r="FI8" i="14"/>
  <c r="FI11" i="14"/>
  <c r="U8" i="14"/>
  <c r="FI7" i="14"/>
  <c r="CO7" i="14"/>
  <c r="DM13" i="14"/>
  <c r="BQ13" i="14"/>
  <c r="AS13" i="14"/>
  <c r="U10" i="14"/>
  <c r="DM11" i="14"/>
  <c r="DM7" i="14"/>
  <c r="BQ7" i="14"/>
  <c r="CO9" i="14"/>
  <c r="U11" i="14"/>
  <c r="U7" i="14"/>
  <c r="AS9" i="14"/>
  <c r="CO13" i="14"/>
  <c r="GG10" i="14"/>
  <c r="EK7" i="14"/>
  <c r="EK13" i="14"/>
  <c r="GG7" i="14"/>
  <c r="EK12" i="14"/>
  <c r="BQ9" i="14"/>
  <c r="GG13" i="14"/>
  <c r="BQ12" i="14"/>
  <c r="AS11" i="14"/>
  <c r="AS7" i="14"/>
  <c r="GG12" i="14"/>
  <c r="EK11" i="14"/>
  <c r="FI10" i="14"/>
  <c r="EL13" i="14" l="1"/>
  <c r="EL12" i="14"/>
  <c r="FJ11" i="14"/>
  <c r="FJ13" i="14"/>
  <c r="FJ12" i="14"/>
  <c r="GH13" i="14"/>
  <c r="GH12" i="14"/>
  <c r="DN11" i="14"/>
  <c r="V13" i="14"/>
  <c r="GH11" i="14"/>
  <c r="GH10" i="14"/>
  <c r="CP13" i="14"/>
  <c r="CP12" i="14"/>
  <c r="V12" i="14"/>
  <c r="V11" i="14"/>
  <c r="DN13" i="14"/>
  <c r="DN12" i="14"/>
  <c r="DN10" i="14"/>
  <c r="BR12" i="14"/>
  <c r="V10" i="14"/>
  <c r="CP10" i="14"/>
  <c r="CP9" i="14"/>
  <c r="BR13" i="14"/>
  <c r="FJ10" i="14"/>
  <c r="FJ9" i="14"/>
  <c r="AT12" i="14"/>
  <c r="CP11" i="14"/>
  <c r="AT11" i="14"/>
  <c r="AT10" i="14"/>
  <c r="AT13" i="14"/>
  <c r="BR11" i="14"/>
  <c r="EL10" i="14"/>
  <c r="GH9" i="14"/>
  <c r="GH8" i="14"/>
  <c r="GH7" i="14"/>
  <c r="BR7" i="14"/>
  <c r="EL9" i="14"/>
  <c r="BR8" i="14"/>
  <c r="DN8" i="14"/>
  <c r="BR9" i="14"/>
  <c r="EL8" i="14"/>
  <c r="EL7" i="14"/>
  <c r="AT7" i="14"/>
  <c r="AT8" i="14"/>
  <c r="EL11" i="14"/>
  <c r="DN9" i="14"/>
  <c r="AT9" i="14"/>
  <c r="V8" i="14"/>
  <c r="V7" i="14"/>
  <c r="CP8" i="14"/>
  <c r="CP7" i="14"/>
  <c r="V9" i="14"/>
  <c r="DN7" i="14"/>
  <c r="BR10" i="14"/>
  <c r="FJ8" i="14"/>
  <c r="FJ7" i="14"/>
  <c r="S11" i="9"/>
  <c r="AC11" i="9" s="1"/>
  <c r="S3" i="9"/>
  <c r="AC3" i="9" s="1"/>
  <c r="S9" i="9"/>
  <c r="AC9" i="9" s="1"/>
  <c r="S8" i="9"/>
  <c r="AC8" i="9" s="1"/>
  <c r="S5" i="9"/>
  <c r="AC5" i="9" s="1"/>
  <c r="S7" i="9"/>
  <c r="AC7" i="9" s="1"/>
  <c r="S6" i="9"/>
  <c r="AC6" i="9" s="1"/>
  <c r="S4" i="9"/>
  <c r="AC4" i="9" s="1"/>
  <c r="R13" i="9"/>
  <c r="B15" i="1"/>
  <c r="CQ11" i="14"/>
  <c r="DO11" i="14"/>
  <c r="AU9" i="14"/>
  <c r="BS8" i="14"/>
  <c r="EM7" i="14"/>
  <c r="W8" i="14"/>
  <c r="GI9" i="14"/>
  <c r="GI7" i="14"/>
  <c r="DO12" i="14"/>
  <c r="CQ13" i="14"/>
  <c r="FK10" i="14"/>
  <c r="DO10" i="14"/>
  <c r="BS11" i="14"/>
  <c r="DO8" i="14"/>
  <c r="CQ10" i="14"/>
  <c r="GI13" i="14"/>
  <c r="EM11" i="14"/>
  <c r="W9" i="14"/>
  <c r="AU10" i="14"/>
  <c r="FK11" i="14"/>
  <c r="W10" i="14"/>
  <c r="AU8" i="14"/>
  <c r="EM8" i="14"/>
  <c r="BS10" i="14"/>
  <c r="EM9" i="14"/>
  <c r="GI8" i="14"/>
  <c r="BS12" i="14"/>
  <c r="GI11" i="14"/>
  <c r="AU7" i="14"/>
  <c r="W13" i="14"/>
  <c r="EM12" i="14"/>
  <c r="AU12" i="14"/>
  <c r="GI12" i="14"/>
  <c r="BS7" i="14"/>
  <c r="CQ7" i="14"/>
  <c r="DO13" i="14"/>
  <c r="DO9" i="14"/>
  <c r="AU13" i="14"/>
  <c r="AU11" i="14"/>
  <c r="W7" i="14"/>
  <c r="CQ9" i="14"/>
  <c r="FK8" i="14"/>
  <c r="BS13" i="14"/>
  <c r="EM10" i="14"/>
  <c r="W11" i="14"/>
  <c r="BS9" i="14"/>
  <c r="GI10" i="14"/>
  <c r="CQ8" i="14"/>
  <c r="FK13" i="14"/>
  <c r="W12" i="14"/>
  <c r="CQ12" i="14"/>
  <c r="FK7" i="14"/>
  <c r="FK12" i="14"/>
  <c r="FK9" i="14"/>
  <c r="DO7" i="14"/>
  <c r="EM13" i="14"/>
  <c r="GJ13" i="14" l="1"/>
  <c r="GJ12" i="14"/>
  <c r="DP11" i="14"/>
  <c r="X13" i="14"/>
  <c r="GJ11" i="14"/>
  <c r="AV13" i="14"/>
  <c r="AV12" i="14"/>
  <c r="BT11" i="14"/>
  <c r="BT13" i="14"/>
  <c r="BT12" i="14"/>
  <c r="EN11" i="14"/>
  <c r="EN13" i="14"/>
  <c r="EN12" i="14"/>
  <c r="FL11" i="14"/>
  <c r="FL10" i="14"/>
  <c r="FL13" i="14"/>
  <c r="FL12" i="14"/>
  <c r="X12" i="14"/>
  <c r="X10" i="14"/>
  <c r="DP12" i="14"/>
  <c r="CR10" i="14"/>
  <c r="CR9" i="14"/>
  <c r="AV11" i="14"/>
  <c r="X11" i="14"/>
  <c r="GJ10" i="14"/>
  <c r="FL9" i="14"/>
  <c r="DP13" i="14"/>
  <c r="CR11" i="14"/>
  <c r="AV10" i="14"/>
  <c r="AV9" i="14"/>
  <c r="CR12" i="14"/>
  <c r="EN10" i="14"/>
  <c r="CR13" i="14"/>
  <c r="DP10" i="14"/>
  <c r="BT10" i="14"/>
  <c r="EN9" i="14"/>
  <c r="EN8" i="14"/>
  <c r="EN7" i="14"/>
  <c r="BT7" i="14"/>
  <c r="X7" i="14"/>
  <c r="BT9" i="14"/>
  <c r="X8" i="14"/>
  <c r="AV7" i="14"/>
  <c r="GJ7" i="14"/>
  <c r="DP9" i="14"/>
  <c r="CR8" i="14"/>
  <c r="CR7" i="14"/>
  <c r="FL7" i="14"/>
  <c r="GJ8" i="14"/>
  <c r="FL8" i="14"/>
  <c r="BT8" i="14"/>
  <c r="AV8" i="14"/>
  <c r="DP7" i="14"/>
  <c r="GJ9" i="14"/>
  <c r="X9" i="14"/>
  <c r="DP8" i="14"/>
  <c r="S13" i="9"/>
  <c r="B16" i="1"/>
  <c r="BU7" i="14"/>
  <c r="DQ12" i="14"/>
  <c r="Y10" i="14"/>
  <c r="AW8" i="14"/>
  <c r="CS9" i="14"/>
  <c r="DQ11" i="14"/>
  <c r="AW9" i="14"/>
  <c r="EO7" i="14"/>
  <c r="DQ7" i="14"/>
  <c r="BU12" i="14"/>
  <c r="Y12" i="14"/>
  <c r="Y11" i="14"/>
  <c r="CS7" i="14"/>
  <c r="BU10" i="14"/>
  <c r="Y9" i="14"/>
  <c r="FM12" i="14"/>
  <c r="BU8" i="14"/>
  <c r="CS13" i="14"/>
  <c r="Y13" i="14"/>
  <c r="AW12" i="14"/>
  <c r="FM9" i="14"/>
  <c r="CS8" i="14"/>
  <c r="AW11" i="14"/>
  <c r="GK7" i="14"/>
  <c r="Y8" i="14"/>
  <c r="BU9" i="14"/>
  <c r="CS11" i="14"/>
  <c r="EO10" i="14"/>
  <c r="AW7" i="14"/>
  <c r="DQ13" i="14"/>
  <c r="FM13" i="14"/>
  <c r="BU13" i="14"/>
  <c r="DQ9" i="14"/>
  <c r="GK8" i="14"/>
  <c r="EO13" i="14"/>
  <c r="DQ8" i="14"/>
  <c r="FM7" i="14"/>
  <c r="GK10" i="14"/>
  <c r="GK11" i="14"/>
  <c r="EO11" i="14"/>
  <c r="DQ10" i="14"/>
  <c r="EO8" i="14"/>
  <c r="EO9" i="14"/>
  <c r="CS10" i="14"/>
  <c r="GK9" i="14"/>
  <c r="AW13" i="14"/>
  <c r="AW10" i="14"/>
  <c r="GK12" i="14"/>
  <c r="FM10" i="14"/>
  <c r="FM11" i="14"/>
  <c r="BU11" i="14"/>
  <c r="GK13" i="14"/>
  <c r="FM8" i="14"/>
  <c r="EO12" i="14"/>
  <c r="CS12" i="14"/>
  <c r="Y7" i="14"/>
  <c r="GL13" i="14" l="1"/>
  <c r="Z13" i="14"/>
  <c r="BV11" i="14"/>
  <c r="AX13" i="14"/>
  <c r="AX12" i="14"/>
  <c r="EP11" i="14"/>
  <c r="BV13" i="14"/>
  <c r="BV12" i="14"/>
  <c r="Z12" i="14"/>
  <c r="CT13" i="14"/>
  <c r="CT12" i="14"/>
  <c r="CT11" i="14"/>
  <c r="FN13" i="14"/>
  <c r="FN12" i="14"/>
  <c r="DR11" i="14"/>
  <c r="DR10" i="14"/>
  <c r="GL12" i="14"/>
  <c r="DR12" i="14"/>
  <c r="GL10" i="14"/>
  <c r="FN10" i="14"/>
  <c r="AX11" i="14"/>
  <c r="Z11" i="14"/>
  <c r="AX10" i="14"/>
  <c r="DR13" i="14"/>
  <c r="EP10" i="14"/>
  <c r="DR9" i="14"/>
  <c r="GL9" i="14"/>
  <c r="GL8" i="14"/>
  <c r="BV10" i="14"/>
  <c r="GL11" i="14"/>
  <c r="Z10" i="14"/>
  <c r="EP12" i="14"/>
  <c r="FN11" i="14"/>
  <c r="Z8" i="14"/>
  <c r="EP8" i="14"/>
  <c r="EP7" i="14"/>
  <c r="EP13" i="14"/>
  <c r="AX9" i="14"/>
  <c r="CT8" i="14"/>
  <c r="CT7" i="14"/>
  <c r="BV9" i="14"/>
  <c r="FN8" i="14"/>
  <c r="FN7" i="14"/>
  <c r="Z9" i="14"/>
  <c r="AX8" i="14"/>
  <c r="EP9" i="14"/>
  <c r="Z7" i="14"/>
  <c r="CT9" i="14"/>
  <c r="DR8" i="14"/>
  <c r="DR7" i="14"/>
  <c r="BV8" i="14"/>
  <c r="AX7" i="14"/>
  <c r="FN9" i="14"/>
  <c r="GL7" i="14"/>
  <c r="CT10" i="14"/>
  <c r="BV7" i="14"/>
  <c r="B17" i="1"/>
  <c r="AY7" i="14"/>
  <c r="CU7" i="14"/>
  <c r="FO13" i="14"/>
  <c r="DS11" i="14"/>
  <c r="GM8" i="14"/>
  <c r="FO10" i="14"/>
  <c r="GM10" i="14"/>
  <c r="AA12" i="14"/>
  <c r="DS10" i="14"/>
  <c r="CU8" i="14"/>
  <c r="AA10" i="14"/>
  <c r="FO7" i="14"/>
  <c r="AA13" i="14"/>
  <c r="AA9" i="14"/>
  <c r="BW13" i="14"/>
  <c r="GM12" i="14"/>
  <c r="BW12" i="14"/>
  <c r="GM7" i="14"/>
  <c r="EQ12" i="14"/>
  <c r="AA7" i="14"/>
  <c r="AY11" i="14"/>
  <c r="FO9" i="14"/>
  <c r="AY12" i="14"/>
  <c r="DS9" i="14"/>
  <c r="FO8" i="14"/>
  <c r="AY8" i="14"/>
  <c r="FO12" i="14"/>
  <c r="GM11" i="14"/>
  <c r="EQ7" i="14"/>
  <c r="CU13" i="14"/>
  <c r="AY9" i="14"/>
  <c r="EQ10" i="14"/>
  <c r="CU12" i="14"/>
  <c r="AY13" i="14"/>
  <c r="CU11" i="14"/>
  <c r="CU10" i="14"/>
  <c r="DS7" i="14"/>
  <c r="EQ9" i="14"/>
  <c r="DS8" i="14"/>
  <c r="BW9" i="14"/>
  <c r="DS13" i="14"/>
  <c r="BW8" i="14"/>
  <c r="EQ11" i="14"/>
  <c r="BW10" i="14"/>
  <c r="BW11" i="14"/>
  <c r="AA8" i="14"/>
  <c r="DS12" i="14"/>
  <c r="EQ13" i="14"/>
  <c r="BW7" i="14"/>
  <c r="EQ8" i="14"/>
  <c r="FO11" i="14"/>
  <c r="GM13" i="14"/>
  <c r="AA11" i="14"/>
  <c r="GM9" i="14"/>
  <c r="AY10" i="14"/>
  <c r="CU9" i="14"/>
  <c r="GN13" i="14" l="1"/>
  <c r="AZ13" i="14"/>
  <c r="AZ12" i="14"/>
  <c r="ER11" i="14"/>
  <c r="BX13" i="14"/>
  <c r="BX12" i="14"/>
  <c r="AB12" i="14"/>
  <c r="CV13" i="14"/>
  <c r="CV12" i="14"/>
  <c r="CV11" i="14"/>
  <c r="DT13" i="14"/>
  <c r="DT12" i="14"/>
  <c r="FP11" i="14"/>
  <c r="FP10" i="14"/>
  <c r="GN12" i="14"/>
  <c r="GN11" i="14"/>
  <c r="GN10" i="14"/>
  <c r="AB13" i="14"/>
  <c r="AZ11" i="14"/>
  <c r="AB11" i="14"/>
  <c r="FP12" i="14"/>
  <c r="ER10" i="14"/>
  <c r="GN9" i="14"/>
  <c r="BX10" i="14"/>
  <c r="BX9" i="14"/>
  <c r="FP13" i="14"/>
  <c r="ER9" i="14"/>
  <c r="ER12" i="14"/>
  <c r="BX11" i="14"/>
  <c r="DT10" i="14"/>
  <c r="AB10" i="14"/>
  <c r="ER13" i="14"/>
  <c r="CV10" i="14"/>
  <c r="FP9" i="14"/>
  <c r="FP8" i="14"/>
  <c r="FP7" i="14"/>
  <c r="AZ9" i="14"/>
  <c r="AZ10" i="14"/>
  <c r="DT9" i="14"/>
  <c r="AB9" i="14"/>
  <c r="AZ8" i="14"/>
  <c r="AB7" i="14"/>
  <c r="DT8" i="14"/>
  <c r="DT7" i="14"/>
  <c r="CV7" i="14"/>
  <c r="CV9" i="14"/>
  <c r="GN7" i="14"/>
  <c r="AB8" i="14"/>
  <c r="GN8" i="14"/>
  <c r="BX8" i="14"/>
  <c r="ER7" i="14"/>
  <c r="AZ7" i="14"/>
  <c r="DT11" i="14"/>
  <c r="ER8" i="14"/>
  <c r="BX7" i="14"/>
  <c r="CV8" i="14"/>
  <c r="B18" i="1"/>
  <c r="FQ15" i="14" l="1"/>
  <c r="AC15" i="14"/>
  <c r="BY15" i="14"/>
  <c r="BA15" i="14"/>
  <c r="CW15" i="14"/>
  <c r="ES15" i="14"/>
  <c r="DU15" i="14"/>
  <c r="F7" i="14"/>
  <c r="E15" i="14"/>
  <c r="B19" i="1"/>
  <c r="ET15" i="14" l="1"/>
  <c r="BZ15" i="14"/>
  <c r="AD15" i="14"/>
  <c r="BC15" i="14"/>
  <c r="CY15" i="14"/>
  <c r="EU15" i="14"/>
  <c r="FS15" i="14"/>
  <c r="DW15" i="14"/>
  <c r="G15" i="14"/>
  <c r="CA15" i="14"/>
  <c r="AE15" i="14"/>
  <c r="F15" i="14"/>
  <c r="B20" i="1"/>
  <c r="B21" i="1" s="1"/>
  <c r="B22" i="1" s="1"/>
  <c r="DV15" i="14"/>
  <c r="CX15" i="14"/>
  <c r="BB15" i="14"/>
  <c r="FR15" i="14"/>
  <c r="DX15" i="14" l="1"/>
  <c r="EV15" i="14"/>
  <c r="FT15" i="14"/>
  <c r="AG15" i="14"/>
  <c r="DA15" i="14"/>
  <c r="FU15" i="14"/>
  <c r="EW15" i="14"/>
  <c r="BE15" i="14"/>
  <c r="I15" i="14"/>
  <c r="DY15" i="14"/>
  <c r="CC15" i="14"/>
  <c r="B23" i="1"/>
  <c r="CB15" i="14"/>
  <c r="AF15" i="14"/>
  <c r="BD15" i="14"/>
  <c r="H15" i="14"/>
  <c r="CZ15" i="14"/>
  <c r="CE15" i="14" l="1"/>
  <c r="AI15" i="14"/>
  <c r="BG15" i="14"/>
  <c r="FW15" i="14"/>
  <c r="K15" i="14"/>
  <c r="EA15" i="14"/>
  <c r="DC15" i="14"/>
  <c r="EY15" i="14"/>
  <c r="BF15" i="14"/>
  <c r="EX15" i="14"/>
  <c r="DZ15" i="14"/>
  <c r="DB15" i="14"/>
  <c r="AH15" i="14"/>
  <c r="B24" i="1"/>
  <c r="CD15" i="14"/>
  <c r="FV15" i="14"/>
  <c r="J15" i="14"/>
  <c r="AO15" i="14" l="1"/>
  <c r="EG15" i="14"/>
  <c r="M15" i="14"/>
  <c r="DE15" i="14"/>
  <c r="CK15" i="14"/>
  <c r="FE15" i="14"/>
  <c r="BI15" i="14"/>
  <c r="GC15" i="14"/>
  <c r="AK15" i="14"/>
  <c r="CG15" i="14"/>
  <c r="DI15" i="14"/>
  <c r="EC15" i="14"/>
  <c r="FY15" i="14"/>
  <c r="Q15" i="14"/>
  <c r="BM15" i="14"/>
  <c r="FA15" i="14"/>
  <c r="B25" i="1"/>
  <c r="BH15" i="14"/>
  <c r="L15" i="14"/>
  <c r="AJ15" i="14"/>
  <c r="DD15" i="14"/>
  <c r="CF15" i="14"/>
  <c r="EZ15" i="14"/>
  <c r="EB15" i="14"/>
  <c r="FX15" i="14"/>
  <c r="GD15" i="14" l="1"/>
  <c r="BN15" i="14"/>
  <c r="R15" i="14"/>
  <c r="FF15" i="14"/>
  <c r="AM15" i="14"/>
  <c r="CI15" i="14"/>
  <c r="EE15" i="14"/>
  <c r="GE15" i="14"/>
  <c r="EI15" i="14"/>
  <c r="GA15" i="14"/>
  <c r="S15" i="14"/>
  <c r="BO15" i="14"/>
  <c r="DK15" i="14"/>
  <c r="FG15" i="14"/>
  <c r="O15" i="14"/>
  <c r="BK15" i="14"/>
  <c r="DG15" i="14"/>
  <c r="FC15" i="14"/>
  <c r="CM15" i="14"/>
  <c r="AQ15" i="14"/>
  <c r="DF15" i="14"/>
  <c r="B26" i="1"/>
  <c r="FZ15" i="14"/>
  <c r="ED15" i="14"/>
  <c r="DJ15" i="14"/>
  <c r="CL15" i="14"/>
  <c r="EH15" i="14"/>
  <c r="FB15" i="14"/>
  <c r="BJ15" i="14"/>
  <c r="N15" i="14"/>
  <c r="AP15" i="14"/>
  <c r="CH15" i="14"/>
  <c r="AL15" i="14"/>
  <c r="EF15" i="14" l="1"/>
  <c r="CJ15" i="14"/>
  <c r="U15" i="14"/>
  <c r="AS15" i="14"/>
  <c r="BQ15" i="14"/>
  <c r="GG15" i="14"/>
  <c r="CO15" i="14"/>
  <c r="DM15" i="14"/>
  <c r="FI15" i="14"/>
  <c r="EK15" i="14"/>
  <c r="GF15" i="14"/>
  <c r="CN15" i="14"/>
  <c r="DH15" i="14"/>
  <c r="AR15" i="14"/>
  <c r="FD15" i="14"/>
  <c r="BL15" i="14"/>
  <c r="P15" i="14"/>
  <c r="B27" i="1"/>
  <c r="FH15" i="14"/>
  <c r="AN15" i="14"/>
  <c r="DL15" i="14"/>
  <c r="GB15" i="14"/>
  <c r="BP15" i="14"/>
  <c r="T15" i="14"/>
  <c r="EJ15" i="14"/>
  <c r="DO15" i="14" l="1"/>
  <c r="FK15" i="14"/>
  <c r="CQ15" i="14"/>
  <c r="GI15" i="14"/>
  <c r="AU15" i="14"/>
  <c r="EM15" i="14"/>
  <c r="W15" i="14"/>
  <c r="BS15" i="14"/>
  <c r="B28" i="1"/>
  <c r="EL15" i="14"/>
  <c r="V15" i="14"/>
  <c r="GH15" i="14"/>
  <c r="DN15" i="14"/>
  <c r="BR15" i="14"/>
  <c r="AT15" i="14"/>
  <c r="CP15" i="14"/>
  <c r="FJ15" i="14"/>
  <c r="CR15" i="14" l="1"/>
  <c r="DP15" i="14"/>
  <c r="GK15" i="14"/>
  <c r="EO15" i="14"/>
  <c r="FM15" i="14"/>
  <c r="DQ15" i="14"/>
  <c r="Y15" i="14"/>
  <c r="AW15" i="14"/>
  <c r="CS15" i="14"/>
  <c r="BU15" i="14"/>
  <c r="B29" i="1"/>
  <c r="BT15" i="14"/>
  <c r="EN15" i="14"/>
  <c r="X15" i="14"/>
  <c r="GJ15" i="14"/>
  <c r="FL15" i="14"/>
  <c r="AV15" i="14"/>
  <c r="AX15" i="14" l="1"/>
  <c r="BW15" i="14"/>
  <c r="DS15" i="14"/>
  <c r="EQ15" i="14"/>
  <c r="GM15" i="14"/>
  <c r="AY15" i="14"/>
  <c r="AA15" i="14"/>
  <c r="FO15" i="14"/>
  <c r="CU15" i="14"/>
  <c r="B30" i="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V15" i="14"/>
  <c r="GL15" i="14"/>
  <c r="CT15" i="14"/>
  <c r="FN15" i="14"/>
  <c r="EP15" i="14"/>
  <c r="Z15" i="14"/>
  <c r="DR15" i="14"/>
  <c r="HO8" i="14"/>
  <c r="HO10" i="14"/>
  <c r="HO7" i="14"/>
  <c r="HO13" i="14"/>
  <c r="HO9" i="14"/>
  <c r="AZ15" i="14" l="1"/>
  <c r="BX15" i="14"/>
  <c r="CV15" i="14"/>
  <c r="GN15" i="14"/>
  <c r="DT15" i="14"/>
  <c r="FP15" i="14"/>
  <c r="AB15" i="14"/>
  <c r="ER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A42" authorId="0" shapeId="0" xr:uid="{7E33F12F-4765-47BD-83AE-06F0266ADBBC}">
      <text>
        <r>
          <rPr>
            <sz val="9"/>
            <color indexed="81"/>
            <rFont val="Segoe UI"/>
            <family val="2"/>
          </rPr>
          <t>ONS
Dias de domingos/feriados
Considera da 1ª a 9ª hora</t>
        </r>
      </text>
    </comment>
    <comment ref="A44" authorId="0" shapeId="0" xr:uid="{22F76E0E-72B1-49DE-B4F6-03EFFFD9FE81}">
      <text>
        <r>
          <rPr>
            <sz val="9"/>
            <color indexed="81"/>
            <rFont val="Segoe UI"/>
            <family val="2"/>
          </rPr>
          <t>ONS
Dias de domingos
Considera da 10ª a 17ª hora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Juliana Alves Do Sacramento</author>
  </authors>
  <commentList>
    <comment ref="A1" authorId="0" shapeId="0" xr:uid="{A5D6C92A-389D-4194-B6CD-38398EB49555}">
      <text>
        <r>
          <rPr>
            <b/>
            <sz val="9"/>
            <color indexed="81"/>
            <rFont val="Segoe UI"/>
            <family val="2"/>
          </rPr>
          <t xml:space="preserve">MMGD Fotovoltaicas: 
</t>
        </r>
        <r>
          <rPr>
            <sz val="9"/>
            <color indexed="81"/>
            <rFont val="Segoe UI"/>
            <family val="2"/>
          </rPr>
          <t xml:space="preserve">A metodologia está destacada para a fonte fotovoltaica que representa em torno de 98% de toda a micro e minigeração distribuída, e possui uma distribuição ao longo das horas do dia diferente das demais fontes.
</t>
        </r>
        <r>
          <rPr>
            <b/>
            <sz val="9"/>
            <color indexed="81"/>
            <rFont val="Segoe UI"/>
            <family val="2"/>
          </rPr>
          <t>MMGD Demais Fontes:</t>
        </r>
        <r>
          <rPr>
            <sz val="9"/>
            <color indexed="81"/>
            <rFont val="Segoe UI"/>
            <family val="2"/>
          </rPr>
          <t xml:space="preserve">
Para as demais fontes, o usuário deverá considerar os critérios indicados no anexo V para previsão da geração, e a consideração da carga poderá ser estimada com base em informações de medição de usinas do mesmo tipo de fonte existentes no sistema de cada empresa. 
</t>
        </r>
        <r>
          <rPr>
            <b/>
            <sz val="9"/>
            <color indexed="81"/>
            <rFont val="Segoe UI"/>
            <family val="2"/>
          </rPr>
          <t>Passos para utilização dessa planilha:</t>
        </r>
        <r>
          <rPr>
            <sz val="9"/>
            <color indexed="81"/>
            <rFont val="Segoe UI"/>
            <family val="2"/>
          </rPr>
          <t xml:space="preserve">
1) Selecione o "Nome Agente";
2) Confirme a potência instalada inicial em dezembro do ano corrente;
3) Preencha o crescimento para a potência instalada para o horizonte do estudo.
</t>
        </r>
        <r>
          <rPr>
            <b/>
            <sz val="9"/>
            <color indexed="81"/>
            <rFont val="Segoe UI"/>
            <family val="2"/>
          </rPr>
          <t xml:space="preserve">Obs. 1: </t>
        </r>
        <r>
          <rPr>
            <sz val="9"/>
            <color indexed="81"/>
            <rFont val="Segoe UI"/>
            <family val="2"/>
          </rPr>
          <t xml:space="preserve">Foi adotada na elaboração dessa planilha as informações indicadas na metodologia a sazonalidade calculada (Fonte de dados verificados: ANEEL), mas precisa descrever a metodologia para estimação dos valores de potência instalada no horizonte de previsão, e encaminhar a informação nas premissa.
</t>
        </r>
        <r>
          <rPr>
            <b/>
            <sz val="9"/>
            <color indexed="81"/>
            <rFont val="Segoe UI"/>
            <family val="2"/>
          </rPr>
          <t xml:space="preserve">Link ANEEL MMGD: </t>
        </r>
        <r>
          <rPr>
            <sz val="9"/>
            <color indexed="81"/>
            <rFont val="Segoe UI"/>
            <family val="2"/>
          </rPr>
          <t xml:space="preserve">https://app.powerbi.com/view?r=eyJrIjoiY2VmMmUwN2QtYWFiOS00ZDE3LWI3NDMtZDk0NGI4MGU2NTkxIiwidCI6IjQwZDZmOWI4LWVjYTctNDZhMi05MmQ0LWVhNGU5YzAxNzBlMSIsImMiOjR9
</t>
        </r>
        <r>
          <rPr>
            <b/>
            <sz val="9"/>
            <color indexed="81"/>
            <rFont val="Segoe UI"/>
            <family val="2"/>
          </rPr>
          <t>Obs. 2:</t>
        </r>
        <r>
          <rPr>
            <sz val="9"/>
            <color indexed="81"/>
            <rFont val="Segoe UI"/>
            <family val="2"/>
          </rPr>
          <t xml:space="preserve"> As empresas que não possuiam dados históricos de potência instalada na ANEEL não tiveram os fatores sazonais calculados, dessa forma serão adotados nesse arquivo os fatores sazonais Brasil.
</t>
        </r>
        <r>
          <rPr>
            <b/>
            <sz val="9"/>
            <color indexed="81"/>
            <rFont val="Segoe UI"/>
            <family val="2"/>
          </rPr>
          <t>Obs. 3:</t>
        </r>
        <r>
          <rPr>
            <sz val="9"/>
            <color indexed="81"/>
            <rFont val="Segoe UI"/>
            <family val="2"/>
          </rPr>
          <t xml:space="preserve"> As empresas a partir desse ciclo precisarão preencher os crescimentos para potência instalada considerando os campos conforme tabela ao lado.
</t>
        </r>
      </text>
    </comment>
    <comment ref="F2" authorId="1" shapeId="0" xr:uid="{FD04A73F-1CFD-407C-BEDC-3154680B28D0}">
      <text>
        <r>
          <rPr>
            <b/>
            <sz val="14"/>
            <color indexed="81"/>
            <rFont val="Segoe UI"/>
            <family val="2"/>
          </rPr>
          <t>Dezembro/2022</t>
        </r>
      </text>
    </comment>
    <comment ref="C3" authorId="1" shapeId="0" xr:uid="{40B8781C-EB3E-458A-9754-7062DF6BD377}">
      <text>
        <r>
          <rPr>
            <b/>
            <sz val="9"/>
            <color indexed="81"/>
            <rFont val="Segoe UI"/>
            <family val="2"/>
          </rPr>
          <t>Sigla EPE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G2" authorId="0" shapeId="0" xr:uid="{99B4DBD0-FB3A-48CB-96E4-6B54E7E3882B}">
      <text>
        <r>
          <rPr>
            <b/>
            <sz val="9"/>
            <color indexed="81"/>
            <rFont val="Segoe UI"/>
            <family val="2"/>
          </rPr>
          <t>Fatores sazonais considerando a metodologia apresentada na reunião do dia 15/09/2021.</t>
        </r>
        <r>
          <rPr>
            <sz val="9"/>
            <color indexed="81"/>
            <rFont val="Segoe UI"/>
            <family val="2"/>
          </rPr>
          <t xml:space="preserve">
Para elaboração dos fatores sazonais por distribuidora foi considerado o dado verificado de potência instalada que consta no site da ANEEL (https://app.powerbi.com/view?r=eyJrIjoiY2VmMmUwN2QtYWFiOS00ZDE3LWI3NDMtZDk0NGI4MGU2NTkxIiwidCI6IjQwZDZmOWI4LWVjYTctNDZhMi05MmQ0LWVhNGU5YzAxNzBlMSIsImMiOjR9). A elaboração dos fatores sazonais contou com um método de decomposição nativo do R, considerando um modelo de decomposição multiplicativo.
Foi elaborado também um fator sazonal Brasil.
Para as distribuidoras que não apresentaram histórico suficiente para elaboração da sazonalidade, foi considerado o fator sazonal Brasil.
Os fatores sazonais de cada mês são multiplicados ao montante de Potência Instalada do ano divido por 12.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D2" authorId="0" shapeId="0" xr:uid="{7BCEC206-59B6-44D3-9755-F3C3EB81B690}">
      <text>
        <r>
          <rPr>
            <b/>
            <sz val="9"/>
            <color indexed="81"/>
            <rFont val="Segoe UI"/>
            <family val="2"/>
          </rPr>
          <t xml:space="preserve">Orientação sobre o fator horário ...
Em função das diversas falhas nos dados coletados pelo INMET, o tratamento desses dados demandará um maior esforço e tempo para uma série tratada de radiação.
Para tanto foi avaliado o uso de dados de reanálise para obtenção das séries de radiação que serão base para a estimação da micro e mini geração distribuída.
Há disponibilidade pública tanto dos dados de reanálise do MERRA-2 (Americano) quanto do ERA-5 (Europeu).
Optamos por utilizar o ERA-5 tanto pela disponibilidade de uma grade de 25km enquanto o MERRA-2 disponibiliza grades de 50km. Também foi baseado na literatura, em artigos que comparam os dados do ERA-5 com o MERRA-2.
Os dados podem ser obtidos no site:
https://cds.climate.copernicus.eu/cdsapp#!/dataset/reanalysis-era5-single-levels?tab=form
Os arquivos são disponibilizados em formato grib ou netcdf e é necessário um registro no site para baixar.
O download é feito por chamada em API. O site já disponibiliza um código python para facilitar o download.
</t>
        </r>
      </text>
    </comment>
  </commentList>
</comments>
</file>

<file path=xl/sharedStrings.xml><?xml version="1.0" encoding="utf-8"?>
<sst xmlns="http://schemas.openxmlformats.org/spreadsheetml/2006/main" count="41913" uniqueCount="433">
  <si>
    <t>Nome do Agente:</t>
  </si>
  <si>
    <t>Referência</t>
  </si>
  <si>
    <t>NomAgente</t>
  </si>
  <si>
    <t>SigAgente</t>
  </si>
  <si>
    <t>Agente SCPC</t>
  </si>
  <si>
    <t>COMPANHIA ESTADUAL DE DISTRIBUIÇÃO DE ENERGIA ELÉTRICA - CEEE-D</t>
  </si>
  <si>
    <t>CEEE-D</t>
  </si>
  <si>
    <t>CEEE D</t>
  </si>
  <si>
    <t>AMPLA ENERGIA E SERVIÇOS S.A.</t>
  </si>
  <si>
    <t>ENEL RJ</t>
  </si>
  <si>
    <t>ELEKTRO REDES S.A.</t>
  </si>
  <si>
    <t>ELEKTRO</t>
  </si>
  <si>
    <t>COMPANHIA ENERGÉTICA DO MARANHÃO</t>
  </si>
  <si>
    <t>CEMAR</t>
  </si>
  <si>
    <t>EQUATORIAL MA</t>
  </si>
  <si>
    <t>COMPANHIA PAULISTA DE FORÇA E LUZ</t>
  </si>
  <si>
    <t>CPFL-PAULISTA</t>
  </si>
  <si>
    <t>CPFL PAULISTA</t>
  </si>
  <si>
    <t>CEMIG DISTRIBUIÇÃO S.A</t>
  </si>
  <si>
    <t>CEMIG-D</t>
  </si>
  <si>
    <t>CEMIG D</t>
  </si>
  <si>
    <t>COMPANHIA ENERGÉTICA DO RIO GRANDE DO NORTE COSERN</t>
  </si>
  <si>
    <t>COSERN</t>
  </si>
  <si>
    <t>COMPANHIA PIRATININGA DE FORÇA E LUZ</t>
  </si>
  <si>
    <t>CPFL- PIRATININGA</t>
  </si>
  <si>
    <t>CPFL PIRATININGA</t>
  </si>
  <si>
    <t>ENERGISA NOVA FRIBURGO - DISTRIBUIDORA DE ENERGIA S.A.</t>
  </si>
  <si>
    <t>ENF</t>
  </si>
  <si>
    <t>ENERGISA NF</t>
  </si>
  <si>
    <t>COPEL DISTRIBUIÇÃO S.A.</t>
  </si>
  <si>
    <t>COPEL-DIS</t>
  </si>
  <si>
    <t>COPEL D</t>
  </si>
  <si>
    <t>ENERGISA MATO GROSSO DO SUL - DISTRIBUIDORA DE ENERGIA S.A.</t>
  </si>
  <si>
    <t>EMS</t>
  </si>
  <si>
    <t>ENERGISA MS</t>
  </si>
  <si>
    <t>COMPANHIA ENERGÉTICA DO CEARÁ</t>
  </si>
  <si>
    <t>ENEL CE</t>
  </si>
  <si>
    <t>ENERGISA MINAS GERAIS - DISTRIBUIDORA DE ENERGIA S.A.</t>
  </si>
  <si>
    <t>EMG</t>
  </si>
  <si>
    <t>ENERGISA MG</t>
  </si>
  <si>
    <t>ENERGISA SERGIPE - DISTRIBUIDORA DE ENERGIA S.A</t>
  </si>
  <si>
    <t>ESE</t>
  </si>
  <si>
    <t>ENERGISA SE</t>
  </si>
  <si>
    <t>RGE SUL DISTRIBUIDORA DE ENERGIA S.A.</t>
  </si>
  <si>
    <t>RGE SUL</t>
  </si>
  <si>
    <t>CELG DISTRIBUIÇÃO S.A.</t>
  </si>
  <si>
    <t>CELG-D</t>
  </si>
  <si>
    <t>ENEL GO</t>
  </si>
  <si>
    <t>COMPANHIA DE ELETRICIDADE DO ESTADO DA BAHIA COELBA</t>
  </si>
  <si>
    <t>COELBA</t>
  </si>
  <si>
    <t>ENERGISA PARAÍBA - DISTRIBUIDORA DE ENERGIA S.A</t>
  </si>
  <si>
    <t>EPB</t>
  </si>
  <si>
    <t>ENERGISA PB</t>
  </si>
  <si>
    <t>EQUATORIAL PARÁ DISTRIBUIDORA DE ENERGIA S.A.</t>
  </si>
  <si>
    <t>Equatorial PA</t>
  </si>
  <si>
    <t>EQUATORIAL PA</t>
  </si>
  <si>
    <t>ENERGISA SUL-SUDESTE - DISTRIBUIDORA DE ENERGIA S.A.</t>
  </si>
  <si>
    <t>ESS</t>
  </si>
  <si>
    <t>ENERGISA SSE</t>
  </si>
  <si>
    <t>ENERGISA MATO GROSSO-DISTRIBUIDORA DE ENERGIA S.A</t>
  </si>
  <si>
    <t>EMT</t>
  </si>
  <si>
    <t>ENERGISA MT</t>
  </si>
  <si>
    <t>EQUATORIAL ALAGOAS DISTRIBUIDORA DE ENERGIA S.A.</t>
  </si>
  <si>
    <t>Equatorial AL</t>
  </si>
  <si>
    <t>EQUATORIAL AL</t>
  </si>
  <si>
    <t>EDP SÃO PAULO DISTRIBUIÇÃO DE ENERGIA S.A.</t>
  </si>
  <si>
    <t>EDP SP</t>
  </si>
  <si>
    <t>CELESC DISTRIBUIÇÃO S.A</t>
  </si>
  <si>
    <t>CELESC-DIS</t>
  </si>
  <si>
    <t>CELESC D</t>
  </si>
  <si>
    <t>CENTRAIS ELÉTRICAS DE CARAZINHO SA</t>
  </si>
  <si>
    <t>ELETROCAR</t>
  </si>
  <si>
    <t>ELETROPAULO METROPOLITANA ELETRICIDADE DE SÃO PAULO S.A.</t>
  </si>
  <si>
    <t>ELETROPAULO</t>
  </si>
  <si>
    <t>ENEL SP</t>
  </si>
  <si>
    <t>EQUATORIAL PIAUÍ DISTRIBUIDORA DE ENERGIA S.A</t>
  </si>
  <si>
    <t>Equatorial PI</t>
  </si>
  <si>
    <t>EQUATORIAL PI</t>
  </si>
  <si>
    <t>ENERGISA RONDÔNIA - DISTRIBUIDORA DE ENERGIA S.A</t>
  </si>
  <si>
    <t>CERON</t>
  </si>
  <si>
    <t>ENERGISA RO</t>
  </si>
  <si>
    <t>LIGHT SERVIÇOS DE ELETRICIDADE S A</t>
  </si>
  <si>
    <t>LIGHT</t>
  </si>
  <si>
    <t>COOPERATIVA DE DISTRIBUIÇÃO DE ENERGIA TEUTÔNIA</t>
  </si>
  <si>
    <t>CERTEL</t>
  </si>
  <si>
    <t>COMPANHIA JAGUARI DE ENERGIA</t>
  </si>
  <si>
    <t>CPFL Jaguari</t>
  </si>
  <si>
    <t>CPFL SANTA CRUZ</t>
  </si>
  <si>
    <t>MUXFELDT MARIN E CIA LTDA</t>
  </si>
  <si>
    <t>MUXENERGIA</t>
  </si>
  <si>
    <t>COMPANHIA ENERGÉTICA DE PERNAMBUCO</t>
  </si>
  <si>
    <t>CELPE</t>
  </si>
  <si>
    <t>RIO GRANDE ENERGIA SA</t>
  </si>
  <si>
    <t>RGE</t>
  </si>
  <si>
    <t>ESPÍRITO SANTO DISTRIBUIÇÃO DE ENERGIA S.A.</t>
  </si>
  <si>
    <t>EDP ES</t>
  </si>
  <si>
    <t>CEB DISTRIBUIÇÃO S.A.</t>
  </si>
  <si>
    <t>CEBDIS</t>
  </si>
  <si>
    <t>CEB D</t>
  </si>
  <si>
    <t>ENERGISA TOCANTINS DISTRIBUIDORA DE ENERGIA S.A.</t>
  </si>
  <si>
    <t>ETO</t>
  </si>
  <si>
    <t>ENERGISA TO</t>
  </si>
  <si>
    <t>COMPANHIA SUL SERGIPANA DE ELETRICIDADE</t>
  </si>
  <si>
    <t>SULGIPE</t>
  </si>
  <si>
    <t>COPREL COOPERATIVA DE ENERGIA</t>
  </si>
  <si>
    <t>COPREL</t>
  </si>
  <si>
    <t>COOPERATIVA DE ELETRICIDADE DE GRAVATAL</t>
  </si>
  <si>
    <t>CERGRAL</t>
  </si>
  <si>
    <t>COOPERATIVA FUMACENSE DE ELETRICIDADE</t>
  </si>
  <si>
    <t>CERMOFUL</t>
  </si>
  <si>
    <t>COOPERATIVA DE ELETRIFICAÇÃO E DESENVOLVIMENTO RURAL DA REGIÃO DE NOVO HORIZONTE</t>
  </si>
  <si>
    <t>CERNHE</t>
  </si>
  <si>
    <t>COOPERATIVA DE DISTRIBUIÇÃO E GERAÇÃO DE ENERGIA DAS MISSÕES - CERMISSÕES</t>
  </si>
  <si>
    <t>CERMISSÕES</t>
  </si>
  <si>
    <t>HIDROPAN DISTRIBUIÇÃO DE ENERGIA S.A.</t>
  </si>
  <si>
    <t>HIDROPAN</t>
  </si>
  <si>
    <t>DCELT - DISTRIBUIDORA CATARINENSE DE ENERGIA ELÉTRICA LTDA</t>
  </si>
  <si>
    <t>DCELT</t>
  </si>
  <si>
    <t>COOPERATIVA REGIONAL DE ELETRIFICAÇÃO RURAL DO ALTO URUGUAI</t>
  </si>
  <si>
    <t>CRERAL</t>
  </si>
  <si>
    <t>ENERGISA BORBOREMA - DISTRIBUIDORA DE ENERGIA S.A</t>
  </si>
  <si>
    <t>EBO</t>
  </si>
  <si>
    <t>ENERGISA BO</t>
  </si>
  <si>
    <t>COOPERATIVA DE ELETRICIDADE JACINTO MACHADO</t>
  </si>
  <si>
    <t>CEJAMA</t>
  </si>
  <si>
    <t>COMPANHIA DE ELETRICIDADE DO AMAPÁ</t>
  </si>
  <si>
    <t>CEA</t>
  </si>
  <si>
    <t>COOPERATIVA DE ELETRIFICAÇÃO DE IBIÚNA E REGIÃO</t>
  </si>
  <si>
    <t>CETRIL</t>
  </si>
  <si>
    <t>COMPANHIA HIDROELÉTRICA SÃO PATRÍCIO - CHESP</t>
  </si>
  <si>
    <t>CHESP</t>
  </si>
  <si>
    <t>COOPERATIVA REGIONAL DE ENERGIA TAQUARI JACUÍ</t>
  </si>
  <si>
    <t>CERTAJA</t>
  </si>
  <si>
    <t>Cooperativa de Eletricidade Grão Pará</t>
  </si>
  <si>
    <t>CERGAPA</t>
  </si>
  <si>
    <t>COOPERZEM COOPERATIVA DE DISTRIBUIÇÃO DE ENERGIA ELÉTRICA</t>
  </si>
  <si>
    <t>COOPERZEM</t>
  </si>
  <si>
    <t>EMPRESA LUZ E FORÇA SANTA MARIA S/A</t>
  </si>
  <si>
    <t>ELFSM</t>
  </si>
  <si>
    <t>SANTA MARIA</t>
  </si>
  <si>
    <t>COOPERATIVA ALIANÇA</t>
  </si>
  <si>
    <t>COOPERALIANÇA</t>
  </si>
  <si>
    <t>ENERGISA ACRE - DISTRIBUIDORA DE ENERGIA S.A</t>
  </si>
  <si>
    <t>ELETROACRE</t>
  </si>
  <si>
    <t>ENERGISA AC</t>
  </si>
  <si>
    <t>AME</t>
  </si>
  <si>
    <t>DEPARTAMENTO MUNICIPAL DE ENERGIA DE IJUÍ</t>
  </si>
  <si>
    <t>DEMEI</t>
  </si>
  <si>
    <t>COOPERATIVA DISTRIBUIDORA DE ENERGIA FRONTEIRA NOROESTE</t>
  </si>
  <si>
    <t>COOPERLUZ</t>
  </si>
  <si>
    <t>COOPERATIVA DE ELETRIFICAÇÃO DE BRAÇO DO NORTE</t>
  </si>
  <si>
    <t>CERBRANORTE</t>
  </si>
  <si>
    <t>CEBRANORTE</t>
  </si>
  <si>
    <t>COOPERATIVA DE ELETRIFICAÇÃO RURAL DE ITAÍ-PARANAPANEMA-AVARÉ LTDA</t>
  </si>
  <si>
    <t>CERIPA</t>
  </si>
  <si>
    <t>EMPRESA FORÇA E LUZ DE URUSSANGA LTDA</t>
  </si>
  <si>
    <t>EFLUL</t>
  </si>
  <si>
    <t>Cooperativa de Eletrificação Rural Itu-Mairinque</t>
  </si>
  <si>
    <t>CERIM</t>
  </si>
  <si>
    <t>Cooperativa de Eletrificação  Anita Garibaldi Ltda</t>
  </si>
  <si>
    <t>CERGAL</t>
  </si>
  <si>
    <t>AMAZONAS ENERGIA S.A</t>
  </si>
  <si>
    <t>AMAZONAS ENERGIA</t>
  </si>
  <si>
    <t>Companhia Energética de Roraima</t>
  </si>
  <si>
    <t>CERR</t>
  </si>
  <si>
    <t>RORAIMA ENERGIA</t>
  </si>
  <si>
    <t>COOPERATIVA DE ELETRIFICAÇÃO RURAL CACHOEIRAS ITABORAÍ LTDA</t>
  </si>
  <si>
    <t>CERCI</t>
  </si>
  <si>
    <t>COOPERATIVA DE ELETRICIDADE PRAIA GRANDE</t>
  </si>
  <si>
    <t>CEPRAG</t>
  </si>
  <si>
    <t>DME DISTRIBUIÇÃO S.A. - DMED</t>
  </si>
  <si>
    <t>DMED</t>
  </si>
  <si>
    <t>DMEPC</t>
  </si>
  <si>
    <t>COOPERATIVA DE ELETRIFICAÇÃO CENTRO JACUÍ LTDA</t>
  </si>
  <si>
    <t>CELETRO</t>
  </si>
  <si>
    <t>COOPERATIVA DE DISTRIBUIÇÃO DE ENERGIA ENTRE RIOS LTDA</t>
  </si>
  <si>
    <t>CERTHIL</t>
  </si>
  <si>
    <t>COOPERATIVA DE PRESTAÇÃO DE SERVIÇOS PÚBLICOS DE DISTRIBUIÇÃO DE ENERGIA ELÉTRICA SENADOR ESTEVES JÚNIOR</t>
  </si>
  <si>
    <t>CEREJ</t>
  </si>
  <si>
    <t>COOPERATIVA REGIONAL DE DISTRIBUIÇÃO DE ENERGIA DO LITORAL NORTE - COOPERNORTE</t>
  </si>
  <si>
    <t>COOPERNORTE</t>
  </si>
  <si>
    <t>COOPERATIVA DE ELETRIFICAÇÃO E DESENVOLVIMENTO DA REGIÃO DE MOGI MIRIM</t>
  </si>
  <si>
    <t>CEMIRIM</t>
  </si>
  <si>
    <t>COOPERATIVA DISTRIBUIDORA DE ENERGIA VALE DO ARAÇÁ</t>
  </si>
  <si>
    <t>CERAÇÁ</t>
  </si>
  <si>
    <t>NOVA PALMA ENERGIA LTDA</t>
  </si>
  <si>
    <t>UHENPAL</t>
  </si>
  <si>
    <t>CRELUZ - COOPERATIVA DE DISTRIBUIÇÃO DE ENERGIA</t>
  </si>
  <si>
    <t>CRELUZ-D</t>
  </si>
  <si>
    <t>COOPERATIVA DE ELETRIFICAÇÃO E DESENVOLVIMENTO DA REGIÃO DE SÃO JOSÉ DO RIO PRETO-CERRP</t>
  </si>
  <si>
    <t>CERRP</t>
  </si>
  <si>
    <t>COOPERATIVA DE DISTRIBUIÇÃO DE ENERGIA FONTOURA XAVIER</t>
  </si>
  <si>
    <t>CERFOX</t>
  </si>
  <si>
    <t>COOPERATIVA DE ELETRIFICAÇÃO E DESENVOLVIMENTO RURAL CENTRO SUL DE SERGIPE LTDA</t>
  </si>
  <si>
    <t>CERCOS</t>
  </si>
  <si>
    <t>CERSUL - COOPERATIVA DE DISTRIBUIÇÃO DE ENERGIA</t>
  </si>
  <si>
    <t>CERSUL</t>
  </si>
  <si>
    <t>COOPERATIVA REGIONAL SUL DE ELETRIFICAÇÃO RURAL</t>
  </si>
  <si>
    <t>COORSEL</t>
  </si>
  <si>
    <t>COOPERATIVA DE ELETRICIDADE DE PAULO LOPES</t>
  </si>
  <si>
    <t>CERPALO</t>
  </si>
  <si>
    <t>Companhia Campolarguense de Energia</t>
  </si>
  <si>
    <t>COCEL</t>
  </si>
  <si>
    <t>COMPANHIA LESTE PAULISTA DE ENERGIA</t>
  </si>
  <si>
    <t>CPFL Leste Paulista</t>
  </si>
  <si>
    <t>COOPERATIVA DE DISTRIBUIÇÃO DE ENERGIA ELÉTRICA DE CASTRO</t>
  </si>
  <si>
    <t>CASTRO - DIS</t>
  </si>
  <si>
    <t>FORÇA E LUZ CORONEL VIVIDA LTDA</t>
  </si>
  <si>
    <t>FORCEL</t>
  </si>
  <si>
    <t>Companhia Luz e Força Santa Cruz</t>
  </si>
  <si>
    <t>CPFL Santa Cruz</t>
  </si>
  <si>
    <t>COOPERATIVA DE ELETRIFICAÇÃO DA REGIÃO DE ITAPECERICA DA SERRA</t>
  </si>
  <si>
    <t>CERIS</t>
  </si>
  <si>
    <t>COOPERATIVA DE ELETRIFICAÇÃO DA REGIÃO DO ALTO PARAÍBA</t>
  </si>
  <si>
    <t>CEDRAP</t>
  </si>
  <si>
    <t>COOPERATIVA ENERGÉTICA COCAL</t>
  </si>
  <si>
    <t>COOPERCOCAL</t>
  </si>
  <si>
    <t>COOPERATIVA REGIONAL DE ENERGIA E DESENVOLVIMENTO IJUÍ LTDA</t>
  </si>
  <si>
    <t>CERILUZ</t>
  </si>
  <si>
    <t>COOPERATIVA DE ELETRIFICAÇÃO RURAL DA REGIÃO DE PROMISSÃO</t>
  </si>
  <si>
    <t>CERPRO</t>
  </si>
  <si>
    <t>COOPERATIVA DE ELETRICIDADE DE SÃO LUDGERO</t>
  </si>
  <si>
    <t>CEGERO</t>
  </si>
  <si>
    <t>COOPERATIVA PIONEIRA DE ELETRIFICAÇÃO - COOPERA</t>
  </si>
  <si>
    <t>COOPERA</t>
  </si>
  <si>
    <t>Cooperativa de Eletrificação Rural de Mogi das Cruzes</t>
  </si>
  <si>
    <t>CERMC</t>
  </si>
  <si>
    <t>COOPERATIVA DE DISTRIBUIÇÃO DE ENERGIA ELÉTRICA SALTO DONNER</t>
  </si>
  <si>
    <t>CERSAD DISTRIBUIDORA</t>
  </si>
  <si>
    <t>COOPERATIVA DE ELETRIFICAÇÃO RURAL DE RESENDE LTDA</t>
  </si>
  <si>
    <t>CERES</t>
  </si>
  <si>
    <t>EMPRESA FORÇA E LUZ JOÃO CESA LTDA</t>
  </si>
  <si>
    <t>EFLJC</t>
  </si>
  <si>
    <t>COOPERATIVA DE DISTRIBUIÇÃO DE ENERGIA ELÉTRICA DE ANITÁPOLIS - CERAL</t>
  </si>
  <si>
    <t>CERAL</t>
  </si>
  <si>
    <t>COOPERATIVA DE ELETRIFICAÇÃO E DISTRIBUIÇÃO DA REGIÃO DE ITARIRI</t>
  </si>
  <si>
    <t>CEDRI</t>
  </si>
  <si>
    <t>COOPERATIVA DE DISTRIBUIÇÃO DE ENERGIA ELÉTRICA SANTA MARIA</t>
  </si>
  <si>
    <t>CODESAM</t>
  </si>
  <si>
    <t>Companhia Luz e Força de Mococa</t>
  </si>
  <si>
    <t>CPFL Mococa</t>
  </si>
  <si>
    <t>Companhia Sul Paulista de Energia</t>
  </si>
  <si>
    <t>CPFL Sul Paulista</t>
  </si>
  <si>
    <t>COOPERATIVA DE ENERGIZAÇÃO E DE DESENVOLVIMENTO DO VALE DO MOGI</t>
  </si>
  <si>
    <t>CERVAM</t>
  </si>
  <si>
    <t>Cooperativa de Eletrificação Lauro Muller</t>
  </si>
  <si>
    <t>COOPERMILA</t>
  </si>
  <si>
    <t>Lista de Agentes ANEEL X SCPC</t>
  </si>
  <si>
    <t>Agentes SCPC</t>
  </si>
  <si>
    <t>Nome Agente SCPC</t>
  </si>
  <si>
    <t>Distribuidora</t>
  </si>
  <si>
    <t>Mês</t>
  </si>
  <si>
    <t>Fator</t>
  </si>
  <si>
    <t>CEB</t>
  </si>
  <si>
    <t>CEEE</t>
  </si>
  <si>
    <t>CELESC</t>
  </si>
  <si>
    <t>CEMIG</t>
  </si>
  <si>
    <t>COPEL</t>
  </si>
  <si>
    <t>EAC</t>
  </si>
  <si>
    <t>ERO</t>
  </si>
  <si>
    <t>OUTRA</t>
  </si>
  <si>
    <t>Sigla Dist EPE</t>
  </si>
  <si>
    <t>Agente SCPCB</t>
  </si>
  <si>
    <t>Agentes EPE X SCPC</t>
  </si>
  <si>
    <t>Previsão da Potência Instalada MMGD - Fotovoltaicas</t>
  </si>
  <si>
    <t>Fator Sazonal Brasil</t>
  </si>
  <si>
    <t>Sig Agente</t>
  </si>
  <si>
    <t>Sazonalidade Prevista por Distribuidora</t>
  </si>
  <si>
    <t>Barra</t>
  </si>
  <si>
    <t>Barra02</t>
  </si>
  <si>
    <t>Barra03</t>
  </si>
  <si>
    <t>Barra04</t>
  </si>
  <si>
    <t>Barra05</t>
  </si>
  <si>
    <t>2023</t>
  </si>
  <si>
    <t>2024</t>
  </si>
  <si>
    <t>2025</t>
  </si>
  <si>
    <t>2026</t>
  </si>
  <si>
    <t>2027</t>
  </si>
  <si>
    <t>2028</t>
  </si>
  <si>
    <t>2029</t>
  </si>
  <si>
    <t>Potência Instalada Verificada em Dezembro/2022 (MW) :</t>
  </si>
  <si>
    <t>Total</t>
  </si>
  <si>
    <t>Barra06</t>
  </si>
  <si>
    <t>Barra07</t>
  </si>
  <si>
    <t>Potência instalada por Barramento - % do Total Instalado (EXEMPLO)</t>
  </si>
  <si>
    <t>Ano</t>
  </si>
  <si>
    <t>JAN</t>
  </si>
  <si>
    <t>FEV</t>
  </si>
  <si>
    <t>MAR</t>
  </si>
  <si>
    <t>ABR</t>
  </si>
  <si>
    <t>MAI</t>
  </si>
  <si>
    <t>JUN</t>
  </si>
  <si>
    <t>JUL</t>
  </si>
  <si>
    <t>AGO</t>
  </si>
  <si>
    <t>SET</t>
  </si>
  <si>
    <t>OUT</t>
  </si>
  <si>
    <t>NOV</t>
  </si>
  <si>
    <t>DEZ</t>
  </si>
  <si>
    <t>PESADA DIA ÚTIL</t>
  </si>
  <si>
    <t>MÉDIA DIA ÚTIL</t>
  </si>
  <si>
    <t>LEVE DIA ÚTIL*</t>
  </si>
  <si>
    <t>MÍNIMA DOMINGO/FERIADO</t>
  </si>
  <si>
    <t>PESADA SÁBADO</t>
  </si>
  <si>
    <t>MÉDIA SÁBADO</t>
  </si>
  <si>
    <t>PESADA DOMINGO</t>
  </si>
  <si>
    <t>MÉDIA DOMINGO</t>
  </si>
  <si>
    <t>Horários das Condições de Carga (EXEMPLO)</t>
  </si>
  <si>
    <t>UF</t>
  </si>
  <si>
    <t>Meses</t>
  </si>
  <si>
    <t>Hora</t>
  </si>
  <si>
    <t>AC</t>
  </si>
  <si>
    <t>DF</t>
  </si>
  <si>
    <t>ES</t>
  </si>
  <si>
    <t>GO</t>
  </si>
  <si>
    <t>MT</t>
  </si>
  <si>
    <t>MS</t>
  </si>
  <si>
    <t>MG</t>
  </si>
  <si>
    <t>RJ</t>
  </si>
  <si>
    <t>RO</t>
  </si>
  <si>
    <t>SP</t>
  </si>
  <si>
    <t>AP</t>
  </si>
  <si>
    <t>AM</t>
  </si>
  <si>
    <t>MA</t>
  </si>
  <si>
    <t>PA</t>
  </si>
  <si>
    <t>TO</t>
  </si>
  <si>
    <t>AL</t>
  </si>
  <si>
    <t>BA</t>
  </si>
  <si>
    <t>CE</t>
  </si>
  <si>
    <t>PB</t>
  </si>
  <si>
    <t>PE</t>
  </si>
  <si>
    <t>PI</t>
  </si>
  <si>
    <t>RN</t>
  </si>
  <si>
    <t>SE</t>
  </si>
  <si>
    <t>PR</t>
  </si>
  <si>
    <t>RS</t>
  </si>
  <si>
    <t>SC</t>
  </si>
  <si>
    <t xml:space="preserve">Fator que relaciona a potência instalada com a geração na hora. </t>
  </si>
  <si>
    <t>Horizonte</t>
  </si>
  <si>
    <t>Taxa Cresc.</t>
  </si>
  <si>
    <t>Pot. Inst. MW</t>
  </si>
  <si>
    <t>Cabeçalho Gráfico</t>
  </si>
  <si>
    <t>Potência instalada por Barramento - MW</t>
  </si>
  <si>
    <t>AGENTE:</t>
  </si>
  <si>
    <t>UF:</t>
  </si>
  <si>
    <t>CURVAS TÍPICA (PU) - RELAÇÃO ENTRE POTÊNCIA INSTALADA E RADIAÇÃO SOLAR</t>
  </si>
  <si>
    <t>Horas</t>
  </si>
  <si>
    <t>POTENCIA INSTALADA</t>
  </si>
  <si>
    <t>Máxima</t>
  </si>
  <si>
    <t>HORA</t>
  </si>
  <si>
    <t>Média Mês</t>
  </si>
  <si>
    <t>VALORES MÉDIOS POR CONDIÇÃO DE CARGA (PU)</t>
  </si>
  <si>
    <t>Cond. PES</t>
  </si>
  <si>
    <t>Cond. MED</t>
  </si>
  <si>
    <t>Cond. LEV</t>
  </si>
  <si>
    <t>Cond. MIN</t>
  </si>
  <si>
    <t>Cond. MED DOM</t>
  </si>
  <si>
    <t>RR</t>
  </si>
  <si>
    <t>ANO</t>
  </si>
  <si>
    <t xml:space="preserve"> </t>
  </si>
  <si>
    <t>BARRAMENTO</t>
  </si>
  <si>
    <t>PARTIÇÃO</t>
  </si>
  <si>
    <t>MÁXIMA NÃO COINCIDENTE</t>
  </si>
  <si>
    <t>MÉDIA DIA ÚTIL 23H</t>
  </si>
  <si>
    <t>Linha sem dados</t>
  </si>
  <si>
    <t>AGRUPAMENTOS</t>
  </si>
  <si>
    <t>Nº</t>
  </si>
  <si>
    <t>NOME</t>
  </si>
  <si>
    <t>G/P</t>
  </si>
  <si>
    <t>MW</t>
  </si>
  <si>
    <t>Mvar</t>
  </si>
  <si>
    <t/>
  </si>
  <si>
    <t>XXXXXXX GD</t>
  </si>
  <si>
    <t>2022</t>
  </si>
  <si>
    <t>jan</t>
  </si>
  <si>
    <t>fev</t>
  </si>
  <si>
    <t>mar</t>
  </si>
  <si>
    <t>abr</t>
  </si>
  <si>
    <t>mai</t>
  </si>
  <si>
    <t>jun</t>
  </si>
  <si>
    <t>jul</t>
  </si>
  <si>
    <t>ago</t>
  </si>
  <si>
    <t>set</t>
  </si>
  <si>
    <t>out</t>
  </si>
  <si>
    <t>nov</t>
  </si>
  <si>
    <t>dez</t>
  </si>
  <si>
    <t>Potência Prevista (MW)</t>
  </si>
  <si>
    <t>Crescimento Anual de Potência Instalada de MMGD Fotovoltaica</t>
  </si>
  <si>
    <t>Crescimento %</t>
  </si>
  <si>
    <t xml:space="preserve"> - </t>
  </si>
  <si>
    <t>∑Barras</t>
  </si>
  <si>
    <t>EQUATORIAL AM</t>
  </si>
  <si>
    <t>CERMISSÃƒÂ•ES</t>
  </si>
  <si>
    <t>CERTEL ENERGIA</t>
  </si>
  <si>
    <t>Equatorial MA</t>
  </si>
  <si>
    <t>FatorDU</t>
  </si>
  <si>
    <t>FatorDom</t>
  </si>
  <si>
    <t>codigo_uf</t>
  </si>
  <si>
    <t>Sgl</t>
  </si>
  <si>
    <t>Mês_Desc</t>
  </si>
  <si>
    <t>Mes</t>
  </si>
  <si>
    <t>val_radiacao_q1</t>
  </si>
  <si>
    <t>val_radiacao_q2</t>
  </si>
  <si>
    <t>val_radiacao_q3</t>
  </si>
  <si>
    <t>val_radiacao_avg</t>
  </si>
  <si>
    <t>val_radiacao_max</t>
  </si>
  <si>
    <t>val_radiacao_min</t>
  </si>
  <si>
    <t>Acre</t>
  </si>
  <si>
    <t>Alagoas</t>
  </si>
  <si>
    <t>AmapÃ¡</t>
  </si>
  <si>
    <t>Amazonas</t>
  </si>
  <si>
    <t>Bahia</t>
  </si>
  <si>
    <t>CearÃ¡</t>
  </si>
  <si>
    <t>Distrito Federal</t>
  </si>
  <si>
    <t>EspÃ­rito Santo</t>
  </si>
  <si>
    <t>GoiÃ¡s</t>
  </si>
  <si>
    <t>MaranhÃ£o</t>
  </si>
  <si>
    <t>Mato Grosso</t>
  </si>
  <si>
    <t>Mato Grosso do Sul</t>
  </si>
  <si>
    <t>Minas Gerais</t>
  </si>
  <si>
    <t>ParÃ¡</t>
  </si>
  <si>
    <t>ParaÃ­ba</t>
  </si>
  <si>
    <t>ParanÃ¡</t>
  </si>
  <si>
    <t>Pernambuco</t>
  </si>
  <si>
    <t>PiauÃ­</t>
  </si>
  <si>
    <t>Rio Grande do Norte</t>
  </si>
  <si>
    <t>Rio Grande do Sul</t>
  </si>
  <si>
    <t>Rio de Janeiro</t>
  </si>
  <si>
    <t>RondÃ´nia</t>
  </si>
  <si>
    <t>Roraima</t>
  </si>
  <si>
    <t>Santa Catarina</t>
  </si>
  <si>
    <t>SÃ£o Paulo</t>
  </si>
  <si>
    <t>Sergipe</t>
  </si>
  <si>
    <t>Tocantins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</si>
</sst>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mmm/yyyy"/>
    <numFmt numFmtId="165" formatCode="0.0"/>
    <numFmt numFmtId="166" formatCode="0.0000"/>
    <numFmt numFmtId="167" formatCode="0.0%"/>
    <numFmt numFmtId="168" formatCode="0.000"/>
    <numFmt numFmtId="169" formatCode="mmm"/>
    <numFmt numFmtId="170" formatCode="_-* #,##0.0_-;\-* #,##0.0_-;_-* &quot;-&quot;??_-;_-@_-"/>
  </numFmts>
  <fonts count="25" x14ac:knownFonts="1">
    <font>
      <sz val="11"/>
      <color theme="1"/>
      <name val="Calibri"/>
      <family val="2"/>
      <scheme val="minor"/>
    </font>
    <font>
      <sz val="12"/>
      <color theme="1"/>
      <name val="Arial"/>
      <family val="2"/>
    </font>
    <font>
      <b/>
      <sz val="12"/>
      <color theme="1"/>
      <name val="Arial"/>
      <family val="2"/>
    </font>
    <font>
      <b/>
      <sz val="11"/>
      <color theme="1"/>
      <name val="Calibri"/>
      <family val="2"/>
      <scheme val="minor"/>
    </font>
    <font>
      <sz val="11"/>
      <color theme="0"/>
      <name val="Calibri"/>
      <family val="2"/>
      <scheme val="minor"/>
    </font>
    <font>
      <sz val="12"/>
      <color rgb="FF000000"/>
      <name val="Arial"/>
      <family val="2"/>
    </font>
    <font>
      <sz val="9"/>
      <color indexed="81"/>
      <name val="Segoe UI"/>
      <family val="2"/>
    </font>
    <font>
      <b/>
      <sz val="9"/>
      <color indexed="81"/>
      <name val="Segoe UI"/>
      <family val="2"/>
    </font>
    <font>
      <b/>
      <sz val="12"/>
      <color rgb="FFFF0000"/>
      <name val="Arial"/>
      <family val="2"/>
    </font>
    <font>
      <b/>
      <sz val="14"/>
      <color indexed="81"/>
      <name val="Segoe UI"/>
      <family val="2"/>
    </font>
    <font>
      <sz val="8"/>
      <name val="Calibri"/>
      <family val="2"/>
      <scheme val="minor"/>
    </font>
    <font>
      <sz val="11"/>
      <color theme="1"/>
      <name val="Calibri"/>
      <family val="2"/>
      <scheme val="minor"/>
    </font>
    <font>
      <sz val="14"/>
      <color theme="1"/>
      <name val="Arial"/>
      <family val="2"/>
    </font>
    <font>
      <b/>
      <sz val="11"/>
      <color theme="1"/>
      <name val="Arial"/>
      <family val="2"/>
    </font>
    <font>
      <b/>
      <sz val="14"/>
      <color theme="1"/>
      <name val="Arial"/>
      <family val="2"/>
    </font>
    <font>
      <sz val="10"/>
      <name val="Arial"/>
      <family val="2"/>
    </font>
    <font>
      <b/>
      <sz val="12"/>
      <name val="Arial"/>
      <family val="2"/>
    </font>
    <font>
      <b/>
      <sz val="11"/>
      <name val="Arial"/>
      <family val="2"/>
    </font>
    <font>
      <b/>
      <sz val="10"/>
      <name val="Arial"/>
      <family val="2"/>
    </font>
    <font>
      <b/>
      <sz val="14"/>
      <name val="Arial"/>
      <family val="2"/>
    </font>
    <font>
      <b/>
      <sz val="10"/>
      <color theme="1"/>
      <name val="Arial"/>
      <family val="2"/>
    </font>
    <font>
      <sz val="10"/>
      <color theme="1"/>
      <name val="Calibri"/>
      <family val="2"/>
      <scheme val="minor"/>
    </font>
    <font>
      <sz val="10"/>
      <color theme="1"/>
      <name val="Arial"/>
      <family val="2"/>
    </font>
    <font>
      <sz val="12"/>
      <color theme="1"/>
      <name val="Calibri"/>
      <family val="2"/>
      <scheme val="minor"/>
    </font>
    <font>
      <sz val="12"/>
      <color theme="1"/>
      <name val="Calibri"/>
      <family val="2"/>
    </font>
  </fonts>
  <fills count="20">
    <fill>
      <patternFill patternType="none"/>
    </fill>
    <fill>
      <patternFill patternType="gray125"/>
    </fill>
    <fill>
      <patternFill patternType="solid">
        <fgColor theme="0" tint="-0.249977111117893"/>
        <bgColor indexed="64"/>
      </patternFill>
    </fill>
    <fill>
      <patternFill patternType="solid">
        <fgColor theme="5" tint="0.59999389629810485"/>
        <bgColor indexed="64"/>
      </patternFill>
    </fill>
    <fill>
      <patternFill patternType="solid">
        <fgColor indexed="50"/>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theme="9"/>
        <bgColor indexed="64"/>
      </patternFill>
    </fill>
    <fill>
      <patternFill patternType="solid">
        <fgColor rgb="FF75933C"/>
        <bgColor indexed="64"/>
      </patternFill>
    </fill>
    <fill>
      <patternFill patternType="solid">
        <fgColor rgb="FF33CCCC"/>
        <bgColor indexed="64"/>
      </patternFill>
    </fill>
    <fill>
      <patternFill patternType="solid">
        <fgColor rgb="FFFFCC99"/>
        <bgColor indexed="64"/>
      </patternFill>
    </fill>
    <fill>
      <patternFill patternType="solid">
        <fgColor rgb="FFFFFFCC"/>
        <bgColor indexed="64"/>
      </patternFill>
    </fill>
    <fill>
      <patternFill patternType="solid">
        <fgColor rgb="FFFF9900"/>
        <bgColor indexed="64"/>
      </patternFill>
    </fill>
    <fill>
      <patternFill patternType="solid">
        <fgColor rgb="FF00CCFF"/>
        <bgColor indexed="64"/>
      </patternFill>
    </fill>
    <fill>
      <patternFill patternType="solid">
        <fgColor rgb="FFFFCC00"/>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style="thick">
        <color auto="1"/>
      </top>
      <bottom style="double">
        <color auto="1"/>
      </bottom>
      <diagonal/>
    </border>
    <border>
      <left style="thin">
        <color auto="1"/>
      </left>
      <right/>
      <top style="thick">
        <color auto="1"/>
      </top>
      <bottom style="double">
        <color auto="1"/>
      </bottom>
      <diagonal/>
    </border>
    <border>
      <left/>
      <right style="thin">
        <color indexed="64"/>
      </right>
      <top/>
      <bottom/>
      <diagonal/>
    </border>
    <border>
      <left/>
      <right/>
      <top style="thick">
        <color auto="1"/>
      </top>
      <bottom/>
      <diagonal/>
    </border>
    <border>
      <left style="thin">
        <color indexed="64"/>
      </left>
      <right/>
      <top style="thin">
        <color indexed="64"/>
      </top>
      <bottom style="thin">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auto="1"/>
      </left>
      <right style="thin">
        <color auto="1"/>
      </right>
      <top style="thick">
        <color indexed="64"/>
      </top>
      <bottom style="thick">
        <color indexed="64"/>
      </bottom>
      <diagonal/>
    </border>
    <border>
      <left style="thin">
        <color auto="1"/>
      </left>
      <right/>
      <top style="thick">
        <color indexed="64"/>
      </top>
      <bottom style="thick">
        <color indexed="64"/>
      </bottom>
      <diagonal/>
    </border>
    <border>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top style="thick">
        <color indexed="64"/>
      </top>
      <bottom style="thin">
        <color auto="1"/>
      </bottom>
      <diagonal/>
    </border>
    <border>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top style="thin">
        <color auto="1"/>
      </top>
      <bottom style="thick">
        <color indexed="64"/>
      </bottom>
      <diagonal/>
    </border>
    <border>
      <left/>
      <right/>
      <top/>
      <bottom style="thick">
        <color auto="1"/>
      </bottom>
      <diagonal/>
    </border>
    <border>
      <left style="thick">
        <color indexed="64"/>
      </left>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medium">
        <color indexed="64"/>
      </left>
      <right style="thick">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double">
        <color indexed="64"/>
      </left>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style="thick">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bottom style="thin">
        <color indexed="64"/>
      </bottom>
      <diagonal/>
    </border>
    <border>
      <left style="double">
        <color indexed="64"/>
      </left>
      <right style="thick">
        <color indexed="64"/>
      </right>
      <top/>
      <bottom style="thin">
        <color indexed="64"/>
      </bottom>
      <diagonal/>
    </border>
  </borders>
  <cellStyleXfs count="7">
    <xf numFmtId="0" fontId="0" fillId="0" borderId="0"/>
    <xf numFmtId="0" fontId="15" fillId="0" borderId="0">
      <alignment vertical="center"/>
    </xf>
    <xf numFmtId="0" fontId="15" fillId="0" borderId="0">
      <alignment vertical="center"/>
    </xf>
    <xf numFmtId="0" fontId="11" fillId="0" borderId="0"/>
    <xf numFmtId="0" fontId="15" fillId="0" borderId="0">
      <alignment vertical="center"/>
    </xf>
    <xf numFmtId="0" fontId="11" fillId="0" borderId="0"/>
    <xf numFmtId="43" fontId="11" fillId="0" borderId="0" applyFont="0" applyFill="0" applyBorder="0" applyAlignment="0" applyProtection="0"/>
  </cellStyleXfs>
  <cellXfs count="304">
    <xf numFmtId="0" fontId="0" fillId="0" borderId="0" xfId="0"/>
    <xf numFmtId="0" fontId="1" fillId="0" borderId="0" xfId="0" applyFont="1"/>
    <xf numFmtId="0" fontId="1" fillId="0" borderId="0" xfId="0" applyFont="1" applyAlignment="1">
      <alignment horizontal="center"/>
    </xf>
    <xf numFmtId="0" fontId="2" fillId="0" borderId="0" xfId="0" applyFont="1" applyAlignment="1">
      <alignment horizontal="right" vertical="center"/>
    </xf>
    <xf numFmtId="0" fontId="1" fillId="0" borderId="0" xfId="0" applyFont="1" applyAlignment="1">
      <alignment horizontal="right" vertical="center"/>
    </xf>
    <xf numFmtId="0" fontId="5" fillId="0" borderId="0" xfId="0" applyFont="1" applyAlignment="1">
      <alignment horizontal="right" vertical="center" wrapText="1"/>
    </xf>
    <xf numFmtId="166" fontId="5" fillId="0" borderId="0" xfId="0" applyNumberFormat="1" applyFont="1" applyAlignment="1">
      <alignment horizontal="right" vertical="center" wrapText="1"/>
    </xf>
    <xf numFmtId="0" fontId="2" fillId="0" borderId="0" xfId="0" applyFont="1"/>
    <xf numFmtId="2" fontId="4" fillId="0" borderId="0" xfId="0" applyNumberFormat="1" applyFont="1"/>
    <xf numFmtId="164" fontId="1" fillId="0" borderId="4" xfId="0" applyNumberFormat="1" applyFont="1" applyBorder="1" applyAlignment="1">
      <alignment horizontal="center"/>
    </xf>
    <xf numFmtId="164" fontId="1" fillId="0" borderId="2" xfId="0" applyNumberFormat="1"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6" fontId="1" fillId="0" borderId="0" xfId="0" applyNumberFormat="1" applyFont="1"/>
    <xf numFmtId="0" fontId="1" fillId="0" borderId="0" xfId="0" applyFont="1" applyAlignment="1">
      <alignment horizontal="center" vertical="center" wrapText="1"/>
    </xf>
    <xf numFmtId="165" fontId="1" fillId="0" borderId="3" xfId="0" applyNumberFormat="1" applyFont="1" applyBorder="1" applyAlignment="1">
      <alignment horizontal="center"/>
    </xf>
    <xf numFmtId="166" fontId="0" fillId="0" borderId="0" xfId="0" applyNumberFormat="1"/>
    <xf numFmtId="0" fontId="2" fillId="3" borderId="1" xfId="0" applyFont="1" applyFill="1" applyBorder="1" applyAlignment="1">
      <alignment horizontal="center" vertical="center"/>
    </xf>
    <xf numFmtId="0" fontId="1" fillId="0" borderId="1" xfId="0" applyFont="1" applyFill="1" applyBorder="1" applyAlignment="1">
      <alignment vertical="center"/>
    </xf>
    <xf numFmtId="1" fontId="0" fillId="0" borderId="0" xfId="0" applyNumberFormat="1"/>
    <xf numFmtId="165" fontId="0" fillId="0" borderId="0" xfId="0" applyNumberFormat="1"/>
    <xf numFmtId="2" fontId="1" fillId="0" borderId="0" xfId="0" applyNumberFormat="1" applyFont="1"/>
    <xf numFmtId="2" fontId="1" fillId="0" borderId="0" xfId="0" applyNumberFormat="1" applyFont="1" applyAlignment="1">
      <alignment horizontal="center"/>
    </xf>
    <xf numFmtId="0" fontId="8" fillId="0" borderId="0" xfId="0" applyFont="1" applyAlignment="1">
      <alignment vertical="center" wrapText="1"/>
    </xf>
    <xf numFmtId="0" fontId="0" fillId="0" borderId="10" xfId="0" applyBorder="1"/>
    <xf numFmtId="0" fontId="0" fillId="0" borderId="14" xfId="0" applyBorder="1"/>
    <xf numFmtId="0" fontId="0" fillId="0" borderId="17" xfId="0" applyBorder="1"/>
    <xf numFmtId="167" fontId="0" fillId="3" borderId="15" xfId="0" applyNumberFormat="1" applyFill="1" applyBorder="1" applyAlignment="1">
      <alignment horizontal="right" vertical="center"/>
    </xf>
    <xf numFmtId="167" fontId="0" fillId="3" borderId="16" xfId="0" applyNumberFormat="1" applyFill="1" applyBorder="1" applyAlignment="1">
      <alignment horizontal="right" vertical="center"/>
    </xf>
    <xf numFmtId="165" fontId="0" fillId="0" borderId="18" xfId="0" applyNumberFormat="1" applyBorder="1" applyAlignment="1">
      <alignment horizontal="right" vertical="center"/>
    </xf>
    <xf numFmtId="165" fontId="0" fillId="0" borderId="19" xfId="0" applyNumberFormat="1" applyBorder="1" applyAlignment="1">
      <alignment horizontal="right" vertical="center"/>
    </xf>
    <xf numFmtId="0" fontId="0" fillId="0" borderId="10" xfId="0" applyBorder="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165" fontId="2" fillId="3" borderId="7" xfId="0" applyNumberFormat="1" applyFont="1" applyFill="1" applyBorder="1" applyAlignment="1">
      <alignment vertical="center" wrapText="1"/>
    </xf>
    <xf numFmtId="0" fontId="12" fillId="0" borderId="0" xfId="0" applyFont="1"/>
    <xf numFmtId="0" fontId="17" fillId="0" borderId="0" xfId="1" applyFont="1" applyAlignment="1"/>
    <xf numFmtId="0" fontId="18" fillId="0" borderId="0" xfId="1" applyFont="1" applyAlignment="1">
      <alignment horizontal="left"/>
    </xf>
    <xf numFmtId="0" fontId="15" fillId="0" borderId="0" xfId="1" applyAlignment="1"/>
    <xf numFmtId="0" fontId="15" fillId="0" borderId="0" xfId="1" applyAlignment="1">
      <alignment horizontal="left"/>
    </xf>
    <xf numFmtId="49" fontId="18" fillId="4" borderId="21" xfId="1" applyNumberFormat="1" applyFont="1" applyFill="1" applyBorder="1" applyAlignment="1">
      <alignment horizontal="center"/>
    </xf>
    <xf numFmtId="17" fontId="18" fillId="5" borderId="22" xfId="1" applyNumberFormat="1" applyFont="1" applyFill="1" applyBorder="1" applyAlignment="1">
      <alignment horizontal="center" vertical="center"/>
    </xf>
    <xf numFmtId="17" fontId="18" fillId="5" borderId="23" xfId="1" applyNumberFormat="1" applyFont="1" applyFill="1" applyBorder="1" applyAlignment="1">
      <alignment horizontal="center" vertical="center"/>
    </xf>
    <xf numFmtId="17" fontId="18" fillId="6" borderId="23" xfId="1" applyNumberFormat="1" applyFont="1" applyFill="1" applyBorder="1" applyAlignment="1">
      <alignment horizontal="center" vertical="center"/>
    </xf>
    <xf numFmtId="17" fontId="18" fillId="7" borderId="23" xfId="1" applyNumberFormat="1" applyFont="1" applyFill="1" applyBorder="1" applyAlignment="1">
      <alignment horizontal="center" vertical="center"/>
    </xf>
    <xf numFmtId="17" fontId="18" fillId="7" borderId="24" xfId="1" applyNumberFormat="1" applyFont="1" applyFill="1" applyBorder="1" applyAlignment="1">
      <alignment horizontal="center" vertical="center"/>
    </xf>
    <xf numFmtId="49" fontId="18" fillId="4" borderId="25" xfId="1" applyNumberFormat="1" applyFont="1" applyFill="1" applyBorder="1" applyAlignment="1">
      <alignment horizontal="center"/>
    </xf>
    <xf numFmtId="0" fontId="18" fillId="0" borderId="26" xfId="1" applyFont="1" applyBorder="1" applyAlignment="1">
      <alignment horizontal="center"/>
    </xf>
    <xf numFmtId="166" fontId="15" fillId="0" borderId="27" xfId="2" applyNumberFormat="1" applyBorder="1" applyAlignment="1" applyProtection="1">
      <alignment horizontal="center"/>
      <protection locked="0"/>
    </xf>
    <xf numFmtId="166" fontId="15" fillId="0" borderId="28" xfId="2" applyNumberFormat="1" applyBorder="1" applyAlignment="1" applyProtection="1">
      <alignment horizontal="center"/>
      <protection locked="0"/>
    </xf>
    <xf numFmtId="166" fontId="15" fillId="0" borderId="29" xfId="2" applyNumberFormat="1" applyBorder="1" applyAlignment="1" applyProtection="1">
      <alignment horizontal="center"/>
      <protection locked="0"/>
    </xf>
    <xf numFmtId="0" fontId="18" fillId="0" borderId="30" xfId="1" applyFont="1" applyBorder="1" applyAlignment="1">
      <alignment horizontal="center"/>
    </xf>
    <xf numFmtId="0" fontId="18" fillId="0" borderId="31" xfId="1" applyFont="1" applyBorder="1" applyAlignment="1">
      <alignment horizontal="center"/>
    </xf>
    <xf numFmtId="166" fontId="15" fillId="0" borderId="32" xfId="2" applyNumberFormat="1" applyBorder="1" applyAlignment="1" applyProtection="1">
      <alignment horizontal="center"/>
      <protection locked="0"/>
    </xf>
    <xf numFmtId="166" fontId="15" fillId="0" borderId="1" xfId="2" applyNumberFormat="1" applyBorder="1" applyAlignment="1" applyProtection="1">
      <alignment horizontal="center"/>
      <protection locked="0"/>
    </xf>
    <xf numFmtId="166" fontId="15" fillId="0" borderId="33" xfId="2" applyNumberFormat="1" applyBorder="1" applyAlignment="1" applyProtection="1">
      <alignment horizontal="center"/>
      <protection locked="0"/>
    </xf>
    <xf numFmtId="0" fontId="18" fillId="0" borderId="34" xfId="1" applyFont="1" applyBorder="1" applyAlignment="1">
      <alignment horizontal="center"/>
    </xf>
    <xf numFmtId="0" fontId="18" fillId="0" borderId="35" xfId="1" applyFont="1" applyBorder="1" applyAlignment="1">
      <alignment horizontal="center"/>
    </xf>
    <xf numFmtId="166" fontId="15" fillId="0" borderId="36" xfId="2" applyNumberFormat="1" applyBorder="1" applyAlignment="1" applyProtection="1">
      <alignment horizontal="center"/>
      <protection locked="0"/>
    </xf>
    <xf numFmtId="166" fontId="15" fillId="0" borderId="18" xfId="2" applyNumberFormat="1" applyBorder="1" applyAlignment="1" applyProtection="1">
      <alignment horizontal="center"/>
      <protection locked="0"/>
    </xf>
    <xf numFmtId="166" fontId="15" fillId="0" borderId="37" xfId="2" applyNumberFormat="1" applyBorder="1" applyAlignment="1" applyProtection="1">
      <alignment horizontal="center"/>
      <protection locked="0"/>
    </xf>
    <xf numFmtId="0" fontId="18" fillId="0" borderId="38" xfId="1" applyFont="1" applyBorder="1" applyAlignment="1">
      <alignment horizontal="center"/>
    </xf>
    <xf numFmtId="0" fontId="18" fillId="0" borderId="0" xfId="1" applyFont="1" applyAlignment="1">
      <alignment horizontal="center"/>
    </xf>
    <xf numFmtId="165" fontId="16" fillId="4" borderId="39" xfId="1" applyNumberFormat="1" applyFont="1" applyFill="1" applyBorder="1" applyAlignment="1">
      <alignment horizontal="center"/>
    </xf>
    <xf numFmtId="168" fontId="15" fillId="0" borderId="0" xfId="1" applyNumberFormat="1" applyAlignment="1">
      <alignment horizontal="right"/>
    </xf>
    <xf numFmtId="166" fontId="15" fillId="0" borderId="0" xfId="1" applyNumberFormat="1" applyAlignment="1"/>
    <xf numFmtId="1" fontId="15" fillId="0" borderId="0" xfId="1" applyNumberFormat="1" applyAlignment="1"/>
    <xf numFmtId="0" fontId="15" fillId="0" borderId="0" xfId="1" applyAlignment="1">
      <alignment horizontal="left" vertical="center"/>
    </xf>
    <xf numFmtId="0" fontId="18" fillId="0" borderId="0" xfId="1" applyFont="1" applyAlignment="1">
      <alignment horizontal="left" vertical="center"/>
    </xf>
    <xf numFmtId="0" fontId="14" fillId="0" borderId="0" xfId="0" applyFont="1"/>
    <xf numFmtId="0" fontId="19" fillId="8" borderId="0" xfId="1" applyNumberFormat="1" applyFont="1" applyFill="1" applyAlignment="1">
      <alignment horizontal="left"/>
    </xf>
    <xf numFmtId="0" fontId="12" fillId="8" borderId="0" xfId="0" applyFont="1" applyFill="1"/>
    <xf numFmtId="0" fontId="19" fillId="4" borderId="0" xfId="1" applyNumberFormat="1" applyFont="1" applyFill="1" applyAlignment="1">
      <alignment horizontal="center"/>
    </xf>
    <xf numFmtId="0" fontId="13" fillId="0" borderId="0" xfId="3" applyFont="1" applyProtection="1">
      <protection locked="0"/>
    </xf>
    <xf numFmtId="0" fontId="11" fillId="0" borderId="0" xfId="3" applyProtection="1">
      <protection locked="0"/>
    </xf>
    <xf numFmtId="0" fontId="3" fillId="0" borderId="0" xfId="3" applyFont="1" applyProtection="1">
      <protection locked="0"/>
    </xf>
    <xf numFmtId="168" fontId="11" fillId="0" borderId="0" xfId="3" applyNumberFormat="1"/>
    <xf numFmtId="168" fontId="0" fillId="0" borderId="0" xfId="3" applyNumberFormat="1" applyFont="1"/>
    <xf numFmtId="0" fontId="11" fillId="0" borderId="0" xfId="3"/>
    <xf numFmtId="0" fontId="0" fillId="0" borderId="0" xfId="3" applyFont="1"/>
    <xf numFmtId="0" fontId="11" fillId="0" borderId="20" xfId="3" applyBorder="1"/>
    <xf numFmtId="169" fontId="18" fillId="5" borderId="43" xfId="2" applyNumberFormat="1" applyFont="1" applyFill="1" applyBorder="1" applyAlignment="1">
      <alignment horizontal="center" vertical="center" wrapText="1"/>
    </xf>
    <xf numFmtId="169" fontId="18" fillId="5" borderId="44" xfId="2" applyNumberFormat="1" applyFont="1" applyFill="1" applyBorder="1" applyAlignment="1">
      <alignment horizontal="center" vertical="center" wrapText="1"/>
    </xf>
    <xf numFmtId="169" fontId="18" fillId="7" borderId="43" xfId="2" applyNumberFormat="1" applyFont="1" applyFill="1" applyBorder="1" applyAlignment="1">
      <alignment horizontal="center" vertical="center" wrapText="1"/>
    </xf>
    <xf numFmtId="169" fontId="18" fillId="7" borderId="44" xfId="2" applyNumberFormat="1" applyFont="1" applyFill="1" applyBorder="1" applyAlignment="1">
      <alignment horizontal="center" vertical="center" wrapText="1"/>
    </xf>
    <xf numFmtId="169" fontId="18" fillId="7" borderId="45" xfId="2" applyNumberFormat="1" applyFont="1" applyFill="1" applyBorder="1" applyAlignment="1">
      <alignment horizontal="center" vertical="center" wrapText="1"/>
    </xf>
    <xf numFmtId="169" fontId="18" fillId="7" borderId="46" xfId="2" applyNumberFormat="1" applyFont="1" applyFill="1" applyBorder="1" applyAlignment="1">
      <alignment horizontal="center" vertical="center" wrapText="1"/>
    </xf>
    <xf numFmtId="169" fontId="18" fillId="7" borderId="47" xfId="2" applyNumberFormat="1" applyFont="1" applyFill="1" applyBorder="1" applyAlignment="1">
      <alignment horizontal="center" vertical="center" wrapText="1"/>
    </xf>
    <xf numFmtId="169" fontId="18" fillId="6" borderId="43" xfId="2" applyNumberFormat="1" applyFont="1" applyFill="1" applyBorder="1" applyAlignment="1">
      <alignment horizontal="center" vertical="center" wrapText="1"/>
    </xf>
    <xf numFmtId="169" fontId="18" fillId="6" borderId="44" xfId="2" applyNumberFormat="1" applyFont="1" applyFill="1" applyBorder="1" applyAlignment="1">
      <alignment horizontal="center" vertical="center" wrapText="1"/>
    </xf>
    <xf numFmtId="169" fontId="18" fillId="6" borderId="45" xfId="2" applyNumberFormat="1" applyFont="1" applyFill="1" applyBorder="1" applyAlignment="1">
      <alignment horizontal="center" vertical="center" wrapText="1"/>
    </xf>
    <xf numFmtId="169" fontId="18" fillId="6" borderId="46" xfId="2" applyNumberFormat="1" applyFont="1" applyFill="1" applyBorder="1" applyAlignment="1">
      <alignment horizontal="center" vertical="center" wrapText="1"/>
    </xf>
    <xf numFmtId="169" fontId="18" fillId="6" borderId="47" xfId="2" applyNumberFormat="1" applyFont="1" applyFill="1" applyBorder="1" applyAlignment="1">
      <alignment horizontal="center" vertical="center" wrapText="1"/>
    </xf>
    <xf numFmtId="169" fontId="18" fillId="10" borderId="43" xfId="2" applyNumberFormat="1" applyFont="1" applyFill="1" applyBorder="1" applyAlignment="1">
      <alignment horizontal="center" vertical="center" wrapText="1"/>
    </xf>
    <xf numFmtId="169" fontId="18" fillId="10" borderId="44" xfId="2" applyNumberFormat="1" applyFont="1" applyFill="1" applyBorder="1" applyAlignment="1">
      <alignment horizontal="center" vertical="center" wrapText="1"/>
    </xf>
    <xf numFmtId="169" fontId="18" fillId="10" borderId="45" xfId="2" applyNumberFormat="1" applyFont="1" applyFill="1" applyBorder="1" applyAlignment="1">
      <alignment horizontal="center" vertical="center" wrapText="1"/>
    </xf>
    <xf numFmtId="169" fontId="18" fillId="10" borderId="46" xfId="2" applyNumberFormat="1" applyFont="1" applyFill="1" applyBorder="1" applyAlignment="1">
      <alignment horizontal="center" vertical="center" wrapText="1"/>
    </xf>
    <xf numFmtId="169" fontId="18" fillId="10" borderId="47" xfId="2" applyNumberFormat="1" applyFont="1" applyFill="1" applyBorder="1" applyAlignment="1">
      <alignment horizontal="center" vertical="center" wrapText="1"/>
    </xf>
    <xf numFmtId="169" fontId="18" fillId="11" borderId="43" xfId="2" applyNumberFormat="1" applyFont="1" applyFill="1" applyBorder="1" applyAlignment="1">
      <alignment horizontal="center" vertical="center" wrapText="1"/>
    </xf>
    <xf numFmtId="169" fontId="18" fillId="11" borderId="44" xfId="2" applyNumberFormat="1" applyFont="1" applyFill="1" applyBorder="1" applyAlignment="1">
      <alignment horizontal="center" vertical="center" wrapText="1"/>
    </xf>
    <xf numFmtId="169" fontId="18" fillId="11" borderId="45" xfId="2" applyNumberFormat="1" applyFont="1" applyFill="1" applyBorder="1" applyAlignment="1">
      <alignment horizontal="center" vertical="center" wrapText="1"/>
    </xf>
    <xf numFmtId="169" fontId="18" fillId="11" borderId="46" xfId="2" applyNumberFormat="1" applyFont="1" applyFill="1" applyBorder="1" applyAlignment="1">
      <alignment horizontal="center" vertical="center" wrapText="1"/>
    </xf>
    <xf numFmtId="169" fontId="18" fillId="11" borderId="47" xfId="2" applyNumberFormat="1" applyFont="1" applyFill="1" applyBorder="1" applyAlignment="1">
      <alignment horizontal="center" vertical="center" wrapText="1"/>
    </xf>
    <xf numFmtId="169" fontId="18" fillId="12" borderId="43" xfId="2" applyNumberFormat="1" applyFont="1" applyFill="1" applyBorder="1" applyAlignment="1">
      <alignment horizontal="center" vertical="center" wrapText="1"/>
    </xf>
    <xf numFmtId="169" fontId="18" fillId="12" borderId="44" xfId="2" applyNumberFormat="1" applyFont="1" applyFill="1" applyBorder="1" applyAlignment="1">
      <alignment horizontal="center" vertical="center" wrapText="1"/>
    </xf>
    <xf numFmtId="169" fontId="18" fillId="12" borderId="45" xfId="2" applyNumberFormat="1" applyFont="1" applyFill="1" applyBorder="1" applyAlignment="1">
      <alignment horizontal="center" vertical="center" wrapText="1"/>
    </xf>
    <xf numFmtId="169" fontId="18" fillId="12" borderId="46" xfId="2" applyNumberFormat="1" applyFont="1" applyFill="1" applyBorder="1" applyAlignment="1">
      <alignment horizontal="center" vertical="center" wrapText="1"/>
    </xf>
    <xf numFmtId="169" fontId="18" fillId="12" borderId="47" xfId="2" applyNumberFormat="1" applyFont="1" applyFill="1" applyBorder="1" applyAlignment="1">
      <alignment horizontal="center" vertical="center" wrapText="1"/>
    </xf>
    <xf numFmtId="169" fontId="18" fillId="13" borderId="43" xfId="2" applyNumberFormat="1" applyFont="1" applyFill="1" applyBorder="1" applyAlignment="1">
      <alignment horizontal="center" vertical="center" wrapText="1"/>
    </xf>
    <xf numFmtId="169" fontId="18" fillId="13" borderId="44" xfId="2" applyNumberFormat="1" applyFont="1" applyFill="1" applyBorder="1" applyAlignment="1">
      <alignment horizontal="center" vertical="center" wrapText="1"/>
    </xf>
    <xf numFmtId="169" fontId="18" fillId="13" borderId="45" xfId="2" applyNumberFormat="1" applyFont="1" applyFill="1" applyBorder="1" applyAlignment="1">
      <alignment horizontal="center" vertical="center" wrapText="1"/>
    </xf>
    <xf numFmtId="169" fontId="18" fillId="13" borderId="46" xfId="2" applyNumberFormat="1" applyFont="1" applyFill="1" applyBorder="1" applyAlignment="1">
      <alignment horizontal="center" vertical="center" wrapText="1"/>
    </xf>
    <xf numFmtId="169" fontId="18" fillId="13" borderId="47" xfId="2" applyNumberFormat="1" applyFont="1" applyFill="1" applyBorder="1" applyAlignment="1">
      <alignment horizontal="center" vertical="center" wrapText="1"/>
    </xf>
    <xf numFmtId="169" fontId="18" fillId="14" borderId="43" xfId="2" applyNumberFormat="1" applyFont="1" applyFill="1" applyBorder="1" applyAlignment="1">
      <alignment horizontal="center" vertical="center" wrapText="1"/>
    </xf>
    <xf numFmtId="169" fontId="18" fillId="14" borderId="44" xfId="2" applyNumberFormat="1" applyFont="1" applyFill="1" applyBorder="1" applyAlignment="1">
      <alignment horizontal="center" vertical="center" wrapText="1"/>
    </xf>
    <xf numFmtId="169" fontId="18" fillId="14" borderId="45" xfId="2" applyNumberFormat="1" applyFont="1" applyFill="1" applyBorder="1" applyAlignment="1">
      <alignment horizontal="center" vertical="center" wrapText="1"/>
    </xf>
    <xf numFmtId="169" fontId="18" fillId="14" borderId="46" xfId="2" applyNumberFormat="1" applyFont="1" applyFill="1" applyBorder="1" applyAlignment="1">
      <alignment horizontal="center" vertical="center" wrapText="1"/>
    </xf>
    <xf numFmtId="169" fontId="18" fillId="14" borderId="47" xfId="2" applyNumberFormat="1" applyFont="1" applyFill="1" applyBorder="1" applyAlignment="1">
      <alignment horizontal="center" vertical="center" wrapText="1"/>
    </xf>
    <xf numFmtId="169" fontId="18" fillId="15" borderId="45" xfId="2" applyNumberFormat="1" applyFont="1" applyFill="1" applyBorder="1" applyAlignment="1">
      <alignment horizontal="center" vertical="center" wrapText="1"/>
    </xf>
    <xf numFmtId="169" fontId="18" fillId="15" borderId="44" xfId="2" applyNumberFormat="1" applyFont="1" applyFill="1" applyBorder="1" applyAlignment="1">
      <alignment horizontal="center" vertical="center" wrapText="1"/>
    </xf>
    <xf numFmtId="169" fontId="18" fillId="15" borderId="46" xfId="2" applyNumberFormat="1" applyFont="1" applyFill="1" applyBorder="1" applyAlignment="1">
      <alignment horizontal="center" vertical="center" wrapText="1"/>
    </xf>
    <xf numFmtId="169" fontId="18" fillId="15" borderId="47" xfId="2" applyNumberFormat="1" applyFont="1" applyFill="1" applyBorder="1" applyAlignment="1">
      <alignment horizontal="center" vertical="center" wrapText="1"/>
    </xf>
    <xf numFmtId="169" fontId="18" fillId="16" borderId="45" xfId="2" applyNumberFormat="1" applyFont="1" applyFill="1" applyBorder="1" applyAlignment="1">
      <alignment horizontal="center" vertical="center" wrapText="1"/>
    </xf>
    <xf numFmtId="169" fontId="18" fillId="16" borderId="48" xfId="2" applyNumberFormat="1" applyFont="1" applyFill="1" applyBorder="1" applyAlignment="1">
      <alignment horizontal="center" vertical="center" wrapText="1"/>
    </xf>
    <xf numFmtId="0" fontId="21" fillId="0" borderId="49" xfId="3" applyFont="1" applyBorder="1"/>
    <xf numFmtId="0" fontId="21" fillId="0" borderId="0" xfId="3" applyFont="1"/>
    <xf numFmtId="169" fontId="18" fillId="5" borderId="43" xfId="2" applyNumberFormat="1" applyFont="1" applyFill="1" applyBorder="1" applyAlignment="1">
      <alignment horizontal="center" vertical="center"/>
    </xf>
    <xf numFmtId="169" fontId="18" fillId="5" borderId="44" xfId="2" applyNumberFormat="1" applyFont="1" applyFill="1" applyBorder="1" applyAlignment="1">
      <alignment horizontal="center" vertical="center"/>
    </xf>
    <xf numFmtId="169" fontId="18" fillId="7" borderId="43" xfId="2" applyNumberFormat="1" applyFont="1" applyFill="1" applyBorder="1" applyAlignment="1">
      <alignment horizontal="center" vertical="center"/>
    </xf>
    <xf numFmtId="169" fontId="18" fillId="7" borderId="44" xfId="2" applyNumberFormat="1" applyFont="1" applyFill="1" applyBorder="1" applyAlignment="1">
      <alignment horizontal="center" vertical="center"/>
    </xf>
    <xf numFmtId="169" fontId="18" fillId="7" borderId="45" xfId="2" applyNumberFormat="1" applyFont="1" applyFill="1" applyBorder="1" applyAlignment="1">
      <alignment horizontal="center" vertical="center"/>
    </xf>
    <xf numFmtId="169" fontId="18" fillId="7" borderId="46" xfId="2" applyNumberFormat="1" applyFont="1" applyFill="1" applyBorder="1" applyAlignment="1">
      <alignment horizontal="center" vertical="center"/>
    </xf>
    <xf numFmtId="169" fontId="18" fillId="7" borderId="47" xfId="2" applyNumberFormat="1" applyFont="1" applyFill="1" applyBorder="1" applyAlignment="1">
      <alignment horizontal="center" vertical="center"/>
    </xf>
    <xf numFmtId="169" fontId="18" fillId="6" borderId="43" xfId="2" applyNumberFormat="1" applyFont="1" applyFill="1" applyBorder="1" applyAlignment="1">
      <alignment horizontal="center" vertical="center"/>
    </xf>
    <xf numFmtId="169" fontId="18" fillId="6" borderId="44" xfId="2" applyNumberFormat="1" applyFont="1" applyFill="1" applyBorder="1" applyAlignment="1">
      <alignment horizontal="center" vertical="center"/>
    </xf>
    <xf numFmtId="169" fontId="18" fillId="6" borderId="45" xfId="2" applyNumberFormat="1" applyFont="1" applyFill="1" applyBorder="1" applyAlignment="1">
      <alignment horizontal="center" vertical="center"/>
    </xf>
    <xf numFmtId="169" fontId="18" fillId="6" borderId="46" xfId="2" applyNumberFormat="1" applyFont="1" applyFill="1" applyBorder="1" applyAlignment="1">
      <alignment horizontal="center" vertical="center"/>
    </xf>
    <xf numFmtId="169" fontId="18" fillId="6" borderId="47" xfId="2" applyNumberFormat="1" applyFont="1" applyFill="1" applyBorder="1" applyAlignment="1">
      <alignment horizontal="center" vertical="center"/>
    </xf>
    <xf numFmtId="169" fontId="18" fillId="10" borderId="43" xfId="2" applyNumberFormat="1" applyFont="1" applyFill="1" applyBorder="1" applyAlignment="1">
      <alignment horizontal="center" vertical="center"/>
    </xf>
    <xf numFmtId="169" fontId="18" fillId="10" borderId="44" xfId="2" applyNumberFormat="1" applyFont="1" applyFill="1" applyBorder="1" applyAlignment="1">
      <alignment horizontal="center" vertical="center"/>
    </xf>
    <xf numFmtId="169" fontId="18" fillId="10" borderId="45" xfId="2" applyNumberFormat="1" applyFont="1" applyFill="1" applyBorder="1" applyAlignment="1">
      <alignment horizontal="center" vertical="center"/>
    </xf>
    <xf numFmtId="169" fontId="18" fillId="10" borderId="46" xfId="2" applyNumberFormat="1" applyFont="1" applyFill="1" applyBorder="1" applyAlignment="1">
      <alignment horizontal="center" vertical="center"/>
    </xf>
    <xf numFmtId="169" fontId="18" fillId="10" borderId="47" xfId="2" applyNumberFormat="1" applyFont="1" applyFill="1" applyBorder="1" applyAlignment="1">
      <alignment horizontal="center" vertical="center"/>
    </xf>
    <xf numFmtId="169" fontId="18" fillId="11" borderId="43" xfId="2" applyNumberFormat="1" applyFont="1" applyFill="1" applyBorder="1" applyAlignment="1">
      <alignment horizontal="center" vertical="center"/>
    </xf>
    <xf numFmtId="169" fontId="18" fillId="11" borderId="44" xfId="2" applyNumberFormat="1" applyFont="1" applyFill="1" applyBorder="1" applyAlignment="1">
      <alignment horizontal="center" vertical="center"/>
    </xf>
    <xf numFmtId="169" fontId="18" fillId="11" borderId="45" xfId="2" applyNumberFormat="1" applyFont="1" applyFill="1" applyBorder="1" applyAlignment="1">
      <alignment horizontal="center" vertical="center"/>
    </xf>
    <xf numFmtId="169" fontId="18" fillId="11" borderId="46" xfId="2" applyNumberFormat="1" applyFont="1" applyFill="1" applyBorder="1" applyAlignment="1">
      <alignment horizontal="center" vertical="center"/>
    </xf>
    <xf numFmtId="169" fontId="18" fillId="11" borderId="47" xfId="2" applyNumberFormat="1" applyFont="1" applyFill="1" applyBorder="1" applyAlignment="1">
      <alignment horizontal="center" vertical="center"/>
    </xf>
    <xf numFmtId="169" fontId="18" fillId="12" borderId="43" xfId="2" applyNumberFormat="1" applyFont="1" applyFill="1" applyBorder="1" applyAlignment="1">
      <alignment horizontal="center" vertical="center"/>
    </xf>
    <xf numFmtId="169" fontId="18" fillId="12" borderId="44" xfId="2" applyNumberFormat="1" applyFont="1" applyFill="1" applyBorder="1" applyAlignment="1">
      <alignment horizontal="center" vertical="center"/>
    </xf>
    <xf numFmtId="169" fontId="18" fillId="12" borderId="45" xfId="2" applyNumberFormat="1" applyFont="1" applyFill="1" applyBorder="1" applyAlignment="1">
      <alignment horizontal="center" vertical="center"/>
    </xf>
    <xf numFmtId="169" fontId="18" fillId="12" borderId="46" xfId="2" applyNumberFormat="1" applyFont="1" applyFill="1" applyBorder="1" applyAlignment="1">
      <alignment horizontal="center" vertical="center"/>
    </xf>
    <xf numFmtId="169" fontId="18" fillId="12" borderId="47" xfId="2" applyNumberFormat="1" applyFont="1" applyFill="1" applyBorder="1" applyAlignment="1">
      <alignment horizontal="center" vertical="center"/>
    </xf>
    <xf numFmtId="169" fontId="18" fillId="13" borderId="43" xfId="2" applyNumberFormat="1" applyFont="1" applyFill="1" applyBorder="1" applyAlignment="1">
      <alignment horizontal="center" vertical="center"/>
    </xf>
    <xf numFmtId="169" fontId="18" fillId="13" borderId="44" xfId="2" applyNumberFormat="1" applyFont="1" applyFill="1" applyBorder="1" applyAlignment="1">
      <alignment horizontal="center" vertical="center"/>
    </xf>
    <xf numFmtId="169" fontId="18" fillId="13" borderId="45" xfId="2" applyNumberFormat="1" applyFont="1" applyFill="1" applyBorder="1" applyAlignment="1">
      <alignment horizontal="center" vertical="center"/>
    </xf>
    <xf numFmtId="169" fontId="18" fillId="13" borderId="46" xfId="2" applyNumberFormat="1" applyFont="1" applyFill="1" applyBorder="1" applyAlignment="1">
      <alignment horizontal="center" vertical="center"/>
    </xf>
    <xf numFmtId="169" fontId="18" fillId="13" borderId="47" xfId="2" applyNumberFormat="1" applyFont="1" applyFill="1" applyBorder="1" applyAlignment="1">
      <alignment horizontal="center" vertical="center"/>
    </xf>
    <xf numFmtId="169" fontId="18" fillId="14" borderId="43" xfId="2" applyNumberFormat="1" applyFont="1" applyFill="1" applyBorder="1" applyAlignment="1">
      <alignment horizontal="center" vertical="center"/>
    </xf>
    <xf numFmtId="169" fontId="18" fillId="14" borderId="44" xfId="2" applyNumberFormat="1" applyFont="1" applyFill="1" applyBorder="1" applyAlignment="1">
      <alignment horizontal="center" vertical="center"/>
    </xf>
    <xf numFmtId="169" fontId="18" fillId="14" borderId="45" xfId="2" applyNumberFormat="1" applyFont="1" applyFill="1" applyBorder="1" applyAlignment="1">
      <alignment horizontal="center" vertical="center"/>
    </xf>
    <xf numFmtId="169" fontId="18" fillId="14" borderId="46" xfId="2" applyNumberFormat="1" applyFont="1" applyFill="1" applyBorder="1" applyAlignment="1">
      <alignment horizontal="center" vertical="center"/>
    </xf>
    <xf numFmtId="169" fontId="18" fillId="14" borderId="47" xfId="2" applyNumberFormat="1" applyFont="1" applyFill="1" applyBorder="1" applyAlignment="1">
      <alignment horizontal="center" vertical="center"/>
    </xf>
    <xf numFmtId="169" fontId="18" fillId="15" borderId="45" xfId="2" applyNumberFormat="1" applyFont="1" applyFill="1" applyBorder="1" applyAlignment="1">
      <alignment horizontal="center" vertical="center"/>
    </xf>
    <xf numFmtId="169" fontId="18" fillId="15" borderId="44" xfId="2" applyNumberFormat="1" applyFont="1" applyFill="1" applyBorder="1" applyAlignment="1">
      <alignment horizontal="center" vertical="center"/>
    </xf>
    <xf numFmtId="169" fontId="18" fillId="15" borderId="46" xfId="2" applyNumberFormat="1" applyFont="1" applyFill="1" applyBorder="1" applyAlignment="1">
      <alignment horizontal="center" vertical="center"/>
    </xf>
    <xf numFmtId="169" fontId="18" fillId="15" borderId="47" xfId="2" applyNumberFormat="1" applyFont="1" applyFill="1" applyBorder="1" applyAlignment="1">
      <alignment horizontal="center" vertical="center"/>
    </xf>
    <xf numFmtId="169" fontId="18" fillId="16" borderId="45" xfId="2" applyNumberFormat="1" applyFont="1" applyFill="1" applyBorder="1" applyAlignment="1">
      <alignment horizontal="center" vertical="center"/>
    </xf>
    <xf numFmtId="169" fontId="18" fillId="16" borderId="48" xfId="2" applyNumberFormat="1" applyFont="1" applyFill="1" applyBorder="1" applyAlignment="1">
      <alignment horizontal="center" vertical="center"/>
    </xf>
    <xf numFmtId="0" fontId="18" fillId="9" borderId="55" xfId="4" applyFont="1" applyFill="1" applyBorder="1" applyAlignment="1" applyProtection="1">
      <alignment horizontal="center" vertical="center"/>
      <protection locked="0"/>
    </xf>
    <xf numFmtId="0" fontId="18" fillId="9" borderId="56" xfId="4" applyFont="1" applyFill="1" applyBorder="1" applyAlignment="1" applyProtection="1">
      <alignment horizontal="center" vertical="center"/>
      <protection locked="0"/>
    </xf>
    <xf numFmtId="0" fontId="18" fillId="9" borderId="57" xfId="4" applyFont="1" applyFill="1" applyBorder="1" applyAlignment="1" applyProtection="1">
      <alignment horizontal="center" vertical="center"/>
      <protection locked="0"/>
    </xf>
    <xf numFmtId="0" fontId="18" fillId="5" borderId="43" xfId="2" applyFont="1" applyFill="1" applyBorder="1" applyAlignment="1">
      <alignment horizontal="center" vertical="center"/>
    </xf>
    <xf numFmtId="0" fontId="18" fillId="5" borderId="44" xfId="2" applyFont="1" applyFill="1" applyBorder="1" applyAlignment="1">
      <alignment horizontal="center" vertical="center"/>
    </xf>
    <xf numFmtId="0" fontId="18" fillId="5" borderId="45" xfId="2" applyFont="1" applyFill="1" applyBorder="1" applyAlignment="1">
      <alignment horizontal="center" vertical="center"/>
    </xf>
    <xf numFmtId="0" fontId="18" fillId="5" borderId="46" xfId="2" applyFont="1" applyFill="1" applyBorder="1" applyAlignment="1">
      <alignment horizontal="center" vertical="center"/>
    </xf>
    <xf numFmtId="0" fontId="18" fillId="5" borderId="47" xfId="2" applyFont="1" applyFill="1" applyBorder="1" applyAlignment="1">
      <alignment horizontal="center" vertical="center"/>
    </xf>
    <xf numFmtId="0" fontId="18" fillId="7" borderId="43" xfId="2" applyFont="1" applyFill="1" applyBorder="1" applyAlignment="1">
      <alignment horizontal="center" vertical="center"/>
    </xf>
    <xf numFmtId="0" fontId="18" fillId="7" borderId="44" xfId="2" applyFont="1" applyFill="1" applyBorder="1" applyAlignment="1">
      <alignment horizontal="center" vertical="center"/>
    </xf>
    <xf numFmtId="0" fontId="18" fillId="7" borderId="45" xfId="2" applyFont="1" applyFill="1" applyBorder="1" applyAlignment="1">
      <alignment horizontal="center" vertical="center"/>
    </xf>
    <xf numFmtId="0" fontId="18" fillId="7" borderId="46" xfId="2" applyFont="1" applyFill="1" applyBorder="1" applyAlignment="1">
      <alignment horizontal="center" vertical="center"/>
    </xf>
    <xf numFmtId="0" fontId="18" fillId="7" borderId="47" xfId="2" applyFont="1" applyFill="1" applyBorder="1" applyAlignment="1">
      <alignment horizontal="center" vertical="center"/>
    </xf>
    <xf numFmtId="0" fontId="18" fillId="6" borderId="43" xfId="2" applyFont="1" applyFill="1" applyBorder="1" applyAlignment="1">
      <alignment horizontal="center" vertical="center"/>
    </xf>
    <xf numFmtId="0" fontId="18" fillId="6" borderId="44" xfId="2" applyFont="1" applyFill="1" applyBorder="1" applyAlignment="1">
      <alignment horizontal="center" vertical="center"/>
    </xf>
    <xf numFmtId="0" fontId="18" fillId="6" borderId="45" xfId="2" applyFont="1" applyFill="1" applyBorder="1" applyAlignment="1">
      <alignment horizontal="center" vertical="center"/>
    </xf>
    <xf numFmtId="0" fontId="18" fillId="6" borderId="46" xfId="2" applyFont="1" applyFill="1" applyBorder="1" applyAlignment="1">
      <alignment horizontal="center" vertical="center"/>
    </xf>
    <xf numFmtId="0" fontId="18" fillId="6" borderId="47" xfId="2" applyFont="1" applyFill="1" applyBorder="1" applyAlignment="1">
      <alignment horizontal="center" vertical="center"/>
    </xf>
    <xf numFmtId="0" fontId="18" fillId="10" borderId="43" xfId="2" applyFont="1" applyFill="1" applyBorder="1" applyAlignment="1">
      <alignment horizontal="center" vertical="center"/>
    </xf>
    <xf numFmtId="0" fontId="18" fillId="10" borderId="44" xfId="2" applyFont="1" applyFill="1" applyBorder="1" applyAlignment="1">
      <alignment horizontal="center" vertical="center"/>
    </xf>
    <xf numFmtId="0" fontId="18" fillId="10" borderId="45" xfId="2" applyFont="1" applyFill="1" applyBorder="1" applyAlignment="1">
      <alignment horizontal="center" vertical="center"/>
    </xf>
    <xf numFmtId="0" fontId="18" fillId="10" borderId="46" xfId="2" applyFont="1" applyFill="1" applyBorder="1" applyAlignment="1">
      <alignment horizontal="center" vertical="center"/>
    </xf>
    <xf numFmtId="0" fontId="18" fillId="10" borderId="47" xfId="2" applyFont="1" applyFill="1" applyBorder="1" applyAlignment="1">
      <alignment horizontal="center" vertical="center"/>
    </xf>
    <xf numFmtId="0" fontId="18" fillId="11" borderId="43" xfId="2" applyFont="1" applyFill="1" applyBorder="1" applyAlignment="1">
      <alignment horizontal="center" vertical="center"/>
    </xf>
    <xf numFmtId="0" fontId="18" fillId="11" borderId="44" xfId="2" applyFont="1" applyFill="1" applyBorder="1" applyAlignment="1">
      <alignment horizontal="center" vertical="center"/>
    </xf>
    <xf numFmtId="0" fontId="18" fillId="11" borderId="45" xfId="2" applyFont="1" applyFill="1" applyBorder="1" applyAlignment="1">
      <alignment horizontal="center" vertical="center"/>
    </xf>
    <xf numFmtId="0" fontId="18" fillId="11" borderId="46" xfId="2" applyFont="1" applyFill="1" applyBorder="1" applyAlignment="1">
      <alignment horizontal="center" vertical="center"/>
    </xf>
    <xf numFmtId="0" fontId="18" fillId="11" borderId="47" xfId="2" applyFont="1" applyFill="1" applyBorder="1" applyAlignment="1">
      <alignment horizontal="center" vertical="center"/>
    </xf>
    <xf numFmtId="0" fontId="18" fillId="12" borderId="43" xfId="2" applyFont="1" applyFill="1" applyBorder="1" applyAlignment="1">
      <alignment horizontal="center" vertical="center"/>
    </xf>
    <xf numFmtId="0" fontId="18" fillId="12" borderId="44" xfId="2" applyFont="1" applyFill="1" applyBorder="1" applyAlignment="1">
      <alignment horizontal="center" vertical="center"/>
    </xf>
    <xf numFmtId="0" fontId="18" fillId="12" borderId="45" xfId="2" applyFont="1" applyFill="1" applyBorder="1" applyAlignment="1">
      <alignment horizontal="center" vertical="center"/>
    </xf>
    <xf numFmtId="0" fontId="18" fillId="12" borderId="46" xfId="2" applyFont="1" applyFill="1" applyBorder="1" applyAlignment="1">
      <alignment horizontal="center" vertical="center"/>
    </xf>
    <xf numFmtId="0" fontId="18" fillId="12" borderId="47" xfId="2" applyFont="1" applyFill="1" applyBorder="1" applyAlignment="1">
      <alignment horizontal="center" vertical="center"/>
    </xf>
    <xf numFmtId="0" fontId="18" fillId="13" borderId="43" xfId="2" applyFont="1" applyFill="1" applyBorder="1" applyAlignment="1">
      <alignment horizontal="center" vertical="center"/>
    </xf>
    <xf numFmtId="0" fontId="18" fillId="13" borderId="44" xfId="2" applyFont="1" applyFill="1" applyBorder="1" applyAlignment="1">
      <alignment horizontal="center" vertical="center"/>
    </xf>
    <xf numFmtId="0" fontId="18" fillId="13" borderId="45" xfId="2" applyFont="1" applyFill="1" applyBorder="1" applyAlignment="1">
      <alignment horizontal="center" vertical="center"/>
    </xf>
    <xf numFmtId="0" fontId="18" fillId="13" borderId="46" xfId="2" applyFont="1" applyFill="1" applyBorder="1" applyAlignment="1">
      <alignment horizontal="center" vertical="center"/>
    </xf>
    <xf numFmtId="0" fontId="18" fillId="13" borderId="47" xfId="2" applyFont="1" applyFill="1" applyBorder="1" applyAlignment="1">
      <alignment horizontal="center" vertical="center"/>
    </xf>
    <xf numFmtId="0" fontId="18" fillId="14" borderId="43" xfId="2" applyFont="1" applyFill="1" applyBorder="1" applyAlignment="1">
      <alignment horizontal="center" vertical="center"/>
    </xf>
    <xf numFmtId="0" fontId="18" fillId="14" borderId="44" xfId="2" applyFont="1" applyFill="1" applyBorder="1" applyAlignment="1">
      <alignment horizontal="center" vertical="center"/>
    </xf>
    <xf numFmtId="0" fontId="18" fillId="14" borderId="45" xfId="2" applyFont="1" applyFill="1" applyBorder="1" applyAlignment="1">
      <alignment horizontal="center" vertical="center"/>
    </xf>
    <xf numFmtId="0" fontId="18" fillId="14" borderId="46" xfId="2" applyFont="1" applyFill="1" applyBorder="1" applyAlignment="1">
      <alignment horizontal="center" vertical="center"/>
    </xf>
    <xf numFmtId="0" fontId="18" fillId="14" borderId="47" xfId="2" applyFont="1" applyFill="1" applyBorder="1" applyAlignment="1">
      <alignment horizontal="center" vertical="center"/>
    </xf>
    <xf numFmtId="0" fontId="18" fillId="15" borderId="45" xfId="2" applyFont="1" applyFill="1" applyBorder="1" applyAlignment="1">
      <alignment horizontal="center" vertical="center"/>
    </xf>
    <xf numFmtId="0" fontId="18" fillId="15" borderId="44" xfId="2" applyFont="1" applyFill="1" applyBorder="1" applyAlignment="1">
      <alignment horizontal="center" vertical="center"/>
    </xf>
    <xf numFmtId="0" fontId="18" fillId="15" borderId="46" xfId="2" applyFont="1" applyFill="1" applyBorder="1" applyAlignment="1">
      <alignment horizontal="center" vertical="center"/>
    </xf>
    <xf numFmtId="0" fontId="18" fillId="15" borderId="47" xfId="2" applyFont="1" applyFill="1" applyBorder="1" applyAlignment="1">
      <alignment horizontal="center" vertical="center"/>
    </xf>
    <xf numFmtId="0" fontId="18" fillId="16" borderId="45" xfId="2" applyFont="1" applyFill="1" applyBorder="1" applyAlignment="1">
      <alignment horizontal="center" vertical="center"/>
    </xf>
    <xf numFmtId="0" fontId="18" fillId="16" borderId="48" xfId="2" applyFont="1" applyFill="1" applyBorder="1" applyAlignment="1">
      <alignment horizontal="center" vertical="center"/>
    </xf>
    <xf numFmtId="0" fontId="20" fillId="9" borderId="55" xfId="3" applyFont="1" applyFill="1" applyBorder="1" applyAlignment="1">
      <alignment horizontal="center" vertical="center"/>
    </xf>
    <xf numFmtId="0" fontId="20" fillId="9" borderId="59" xfId="3" applyFont="1" applyFill="1" applyBorder="1" applyAlignment="1">
      <alignment horizontal="center" vertical="center"/>
    </xf>
    <xf numFmtId="0" fontId="20" fillId="9" borderId="20" xfId="3" applyFont="1" applyFill="1" applyBorder="1" applyAlignment="1">
      <alignment horizontal="center" vertical="center"/>
    </xf>
    <xf numFmtId="0" fontId="20" fillId="9" borderId="60" xfId="3" applyFont="1" applyFill="1" applyBorder="1" applyAlignment="1">
      <alignment horizontal="center" vertical="center"/>
    </xf>
    <xf numFmtId="165" fontId="15" fillId="17" borderId="64" xfId="4" applyNumberFormat="1" applyFill="1" applyBorder="1" applyAlignment="1" applyProtection="1">
      <alignment horizontal="right"/>
      <protection locked="0"/>
    </xf>
    <xf numFmtId="165" fontId="15" fillId="17" borderId="65" xfId="4" applyNumberFormat="1" applyFill="1" applyBorder="1" applyAlignment="1" applyProtection="1">
      <alignment horizontal="right"/>
      <protection locked="0"/>
    </xf>
    <xf numFmtId="165" fontId="15" fillId="17" borderId="16" xfId="4" applyNumberFormat="1" applyFill="1" applyBorder="1" applyAlignment="1" applyProtection="1">
      <alignment horizontal="right"/>
      <protection locked="0"/>
    </xf>
    <xf numFmtId="165" fontId="15" fillId="17" borderId="66" xfId="4" applyNumberFormat="1" applyFill="1" applyBorder="1" applyAlignment="1" applyProtection="1">
      <alignment horizontal="right"/>
      <protection locked="0"/>
    </xf>
    <xf numFmtId="165" fontId="15" fillId="17" borderId="14" xfId="4" applyNumberFormat="1" applyFill="1" applyBorder="1" applyAlignment="1" applyProtection="1">
      <alignment horizontal="right"/>
      <protection locked="0"/>
    </xf>
    <xf numFmtId="0" fontId="15" fillId="0" borderId="67" xfId="5" applyFont="1" applyBorder="1" applyAlignment="1">
      <alignment horizontal="center" vertical="justify"/>
    </xf>
    <xf numFmtId="165" fontId="15" fillId="0" borderId="68" xfId="4" applyNumberFormat="1" applyBorder="1" applyAlignment="1" applyProtection="1">
      <alignment horizontal="left" vertical="center"/>
      <protection locked="0"/>
    </xf>
    <xf numFmtId="165" fontId="15" fillId="0" borderId="69" xfId="4" applyNumberFormat="1" applyBorder="1" applyAlignment="1" applyProtection="1">
      <alignment horizontal="left" vertical="center"/>
      <protection locked="0"/>
    </xf>
    <xf numFmtId="165" fontId="15" fillId="0" borderId="70" xfId="4" applyNumberFormat="1" applyBorder="1" applyAlignment="1" applyProtection="1">
      <alignment horizontal="left" vertical="center"/>
      <protection locked="0"/>
    </xf>
    <xf numFmtId="165" fontId="15" fillId="17" borderId="75" xfId="4" applyNumberFormat="1" applyFill="1" applyBorder="1" applyAlignment="1" applyProtection="1">
      <alignment horizontal="right"/>
      <protection locked="0"/>
    </xf>
    <xf numFmtId="165" fontId="15" fillId="17" borderId="76" xfId="4" applyNumberFormat="1" applyFill="1" applyBorder="1" applyAlignment="1" applyProtection="1">
      <alignment horizontal="right"/>
      <protection locked="0"/>
    </xf>
    <xf numFmtId="165" fontId="15" fillId="17" borderId="3" xfId="4" applyNumberFormat="1" applyFill="1" applyBorder="1" applyAlignment="1" applyProtection="1">
      <alignment horizontal="right"/>
      <protection locked="0"/>
    </xf>
    <xf numFmtId="165" fontId="15" fillId="17" borderId="77" xfId="4" applyNumberFormat="1" applyFill="1" applyBorder="1" applyAlignment="1" applyProtection="1">
      <alignment horizontal="right"/>
      <protection locked="0"/>
    </xf>
    <xf numFmtId="165" fontId="15" fillId="17" borderId="2" xfId="4" applyNumberFormat="1" applyFill="1" applyBorder="1" applyAlignment="1" applyProtection="1">
      <alignment horizontal="right"/>
      <protection locked="0"/>
    </xf>
    <xf numFmtId="0" fontId="15" fillId="0" borderId="30" xfId="5" applyFont="1" applyBorder="1" applyAlignment="1">
      <alignment horizontal="center" vertical="justify"/>
    </xf>
    <xf numFmtId="165" fontId="15" fillId="0" borderId="26" xfId="4" applyNumberFormat="1" applyBorder="1" applyAlignment="1" applyProtection="1">
      <alignment horizontal="left" vertical="center"/>
      <protection locked="0"/>
    </xf>
    <xf numFmtId="165" fontId="15" fillId="0" borderId="78" xfId="4" applyNumberFormat="1" applyBorder="1" applyAlignment="1" applyProtection="1">
      <alignment horizontal="left" vertical="center"/>
      <protection locked="0"/>
    </xf>
    <xf numFmtId="165" fontId="15" fillId="0" borderId="79" xfId="4" applyNumberFormat="1" applyBorder="1" applyAlignment="1" applyProtection="1">
      <alignment horizontal="left" vertical="center"/>
      <protection locked="0"/>
    </xf>
    <xf numFmtId="1" fontId="1" fillId="0" borderId="0" xfId="0" applyNumberFormat="1" applyFont="1" applyAlignment="1">
      <alignment horizontal="center"/>
    </xf>
    <xf numFmtId="167" fontId="0" fillId="17" borderId="15" xfId="0" applyNumberFormat="1" applyFill="1" applyBorder="1" applyAlignment="1">
      <alignment horizontal="right" vertical="center"/>
    </xf>
    <xf numFmtId="0" fontId="0" fillId="0" borderId="0" xfId="0" quotePrefix="1"/>
    <xf numFmtId="0" fontId="0" fillId="0" borderId="12" xfId="0" applyBorder="1"/>
    <xf numFmtId="165" fontId="0" fillId="0" borderId="12" xfId="0" applyNumberFormat="1" applyBorder="1"/>
    <xf numFmtId="165" fontId="0" fillId="0" borderId="13" xfId="0" applyNumberFormat="1" applyBorder="1"/>
    <xf numFmtId="1" fontId="16" fillId="18" borderId="0" xfId="1" applyNumberFormat="1" applyFont="1" applyFill="1" applyAlignment="1">
      <alignment horizontal="center"/>
    </xf>
    <xf numFmtId="2" fontId="22" fillId="19" borderId="61" xfId="4" applyNumberFormat="1" applyFont="1" applyFill="1" applyBorder="1" applyAlignment="1" applyProtection="1">
      <alignment horizontal="center"/>
      <protection locked="0"/>
    </xf>
    <xf numFmtId="0" fontId="22" fillId="19" borderId="62" xfId="4" applyFont="1" applyFill="1" applyBorder="1" applyAlignment="1" applyProtection="1">
      <alignment horizontal="left"/>
      <protection locked="0"/>
    </xf>
    <xf numFmtId="0" fontId="22" fillId="19" borderId="62" xfId="4" applyFont="1" applyFill="1" applyBorder="1" applyAlignment="1" applyProtection="1">
      <alignment horizontal="center"/>
      <protection locked="0"/>
    </xf>
    <xf numFmtId="0" fontId="22" fillId="19" borderId="63" xfId="4" applyFont="1" applyFill="1" applyBorder="1" applyAlignment="1" applyProtection="1">
      <alignment horizontal="left"/>
      <protection locked="0"/>
    </xf>
    <xf numFmtId="0" fontId="22" fillId="19" borderId="71" xfId="4" applyFont="1" applyFill="1" applyBorder="1" applyAlignment="1" applyProtection="1">
      <alignment horizontal="center"/>
      <protection locked="0"/>
    </xf>
    <xf numFmtId="0" fontId="22" fillId="19" borderId="72" xfId="4" applyFont="1" applyFill="1" applyBorder="1" applyAlignment="1" applyProtection="1">
      <alignment horizontal="left"/>
      <protection locked="0"/>
    </xf>
    <xf numFmtId="0" fontId="22" fillId="19" borderId="73" xfId="4" applyFont="1" applyFill="1" applyBorder="1" applyAlignment="1" applyProtection="1">
      <alignment horizontal="center"/>
      <protection locked="0"/>
    </xf>
    <xf numFmtId="0" fontId="22" fillId="19" borderId="74" xfId="4" applyFont="1" applyFill="1" applyBorder="1" applyAlignment="1" applyProtection="1">
      <alignment horizontal="left"/>
      <protection locked="0"/>
    </xf>
    <xf numFmtId="0" fontId="23" fillId="0" borderId="0" xfId="0" applyFont="1"/>
    <xf numFmtId="2" fontId="23" fillId="0" borderId="10" xfId="0" applyNumberFormat="1" applyFont="1" applyBorder="1"/>
    <xf numFmtId="2" fontId="23" fillId="0" borderId="12" xfId="0" applyNumberFormat="1" applyFont="1" applyBorder="1" applyAlignment="1">
      <alignment horizontal="center" vertical="center"/>
    </xf>
    <xf numFmtId="2" fontId="23" fillId="0" borderId="13" xfId="0" applyNumberFormat="1" applyFont="1" applyBorder="1" applyAlignment="1">
      <alignment horizontal="center" vertical="center"/>
    </xf>
    <xf numFmtId="2" fontId="23" fillId="0" borderId="14" xfId="0" applyNumberFormat="1" applyFont="1" applyBorder="1"/>
    <xf numFmtId="2" fontId="23" fillId="17" borderId="15" xfId="0" applyNumberFormat="1" applyFont="1" applyFill="1" applyBorder="1"/>
    <xf numFmtId="2" fontId="23" fillId="17" borderId="16" xfId="0" applyNumberFormat="1" applyFont="1" applyFill="1" applyBorder="1"/>
    <xf numFmtId="2" fontId="23" fillId="17" borderId="15" xfId="0" applyNumberFormat="1" applyFont="1" applyFill="1" applyBorder="1" applyAlignment="1">
      <alignment horizontal="center"/>
    </xf>
    <xf numFmtId="170" fontId="23" fillId="17" borderId="15" xfId="6" applyNumberFormat="1" applyFont="1" applyFill="1" applyBorder="1"/>
    <xf numFmtId="2" fontId="23" fillId="0" borderId="4" xfId="0" applyNumberFormat="1" applyFont="1" applyBorder="1"/>
    <xf numFmtId="2" fontId="23" fillId="17" borderId="4" xfId="0" applyNumberFormat="1" applyFont="1" applyFill="1" applyBorder="1"/>
    <xf numFmtId="2" fontId="23" fillId="17" borderId="1" xfId="0" applyNumberFormat="1" applyFont="1" applyFill="1" applyBorder="1"/>
    <xf numFmtId="2" fontId="23" fillId="17" borderId="9" xfId="0" applyNumberFormat="1" applyFont="1" applyFill="1" applyBorder="1"/>
    <xf numFmtId="2" fontId="23" fillId="17" borderId="4" xfId="0" applyNumberFormat="1" applyFont="1" applyFill="1" applyBorder="1" applyAlignment="1">
      <alignment horizontal="center" vertical="center"/>
    </xf>
    <xf numFmtId="170" fontId="23" fillId="17" borderId="1" xfId="0" applyNumberFormat="1" applyFont="1" applyFill="1" applyBorder="1"/>
    <xf numFmtId="2" fontId="23" fillId="0" borderId="17" xfId="0" applyNumberFormat="1" applyFont="1" applyBorder="1"/>
    <xf numFmtId="2" fontId="23" fillId="17" borderId="17" xfId="0" applyNumberFormat="1" applyFont="1" applyFill="1" applyBorder="1"/>
    <xf numFmtId="2" fontId="23" fillId="17" borderId="18" xfId="0" applyNumberFormat="1" applyFont="1" applyFill="1" applyBorder="1"/>
    <xf numFmtId="2" fontId="23" fillId="17" borderId="19" xfId="0" applyNumberFormat="1" applyFont="1" applyFill="1" applyBorder="1"/>
    <xf numFmtId="2" fontId="23" fillId="17" borderId="17" xfId="0" applyNumberFormat="1" applyFont="1" applyFill="1" applyBorder="1" applyAlignment="1">
      <alignment horizontal="center" vertical="center"/>
    </xf>
    <xf numFmtId="170" fontId="23" fillId="17" borderId="18" xfId="0" applyNumberFormat="1" applyFont="1" applyFill="1" applyBorder="1"/>
    <xf numFmtId="165" fontId="23" fillId="0" borderId="0" xfId="0" applyNumberFormat="1" applyFont="1"/>
    <xf numFmtId="165" fontId="23" fillId="0" borderId="0" xfId="0" applyNumberFormat="1" applyFont="1" applyAlignment="1">
      <alignment horizontal="center" vertical="center"/>
    </xf>
    <xf numFmtId="2" fontId="23" fillId="0" borderId="0" xfId="0" applyNumberFormat="1" applyFont="1"/>
    <xf numFmtId="0" fontId="24" fillId="0" borderId="0" xfId="0" applyFont="1"/>
    <xf numFmtId="0" fontId="1" fillId="0" borderId="0" xfId="0" applyFont="1" applyAlignment="1">
      <alignment horizontal="center" vertical="center"/>
    </xf>
    <xf numFmtId="11" fontId="0" fillId="0" borderId="0" xfId="0" applyNumberFormat="1"/>
    <xf numFmtId="0" fontId="0" fillId="0" borderId="0" xfId="0" applyNumberFormat="1"/>
    <xf numFmtId="0" fontId="14" fillId="0" borderId="0" xfId="0" applyFont="1" applyAlignment="1">
      <alignment horizontal="left"/>
    </xf>
    <xf numFmtId="0" fontId="12" fillId="0" borderId="0" xfId="0" applyFont="1" applyAlignment="1">
      <alignment horizontal="center"/>
    </xf>
    <xf numFmtId="0" fontId="14" fillId="2" borderId="11" xfId="0" applyFont="1" applyFill="1" applyBorder="1" applyAlignment="1">
      <alignment horizontal="center"/>
    </xf>
    <xf numFmtId="0" fontId="14" fillId="2" borderId="10" xfId="0" applyFont="1" applyFill="1" applyBorder="1" applyAlignment="1">
      <alignment horizontal="center"/>
    </xf>
    <xf numFmtId="0" fontId="18" fillId="9" borderId="40" xfId="4" applyFont="1" applyFill="1" applyBorder="1" applyAlignment="1" applyProtection="1">
      <alignment horizontal="center" vertical="center"/>
      <protection locked="0"/>
    </xf>
    <xf numFmtId="0" fontId="18" fillId="9" borderId="8" xfId="4" applyFont="1" applyFill="1" applyBorder="1" applyAlignment="1" applyProtection="1">
      <alignment horizontal="center" vertical="center"/>
      <protection locked="0"/>
    </xf>
    <xf numFmtId="0" fontId="18" fillId="9" borderId="50" xfId="4" applyFont="1" applyFill="1" applyBorder="1" applyAlignment="1" applyProtection="1">
      <alignment horizontal="center" vertical="center"/>
      <protection locked="0"/>
    </xf>
    <xf numFmtId="0" fontId="18" fillId="9" borderId="51" xfId="4" applyFont="1" applyFill="1" applyBorder="1" applyAlignment="1" applyProtection="1">
      <alignment horizontal="center" vertical="center"/>
      <protection locked="0"/>
    </xf>
    <xf numFmtId="0" fontId="18" fillId="9" borderId="41" xfId="4" applyFont="1" applyFill="1" applyBorder="1" applyAlignment="1" applyProtection="1">
      <alignment horizontal="center" vertical="center"/>
      <protection locked="0"/>
    </xf>
    <xf numFmtId="0" fontId="18" fillId="9" borderId="42" xfId="4" applyFont="1" applyFill="1" applyBorder="1" applyAlignment="1" applyProtection="1">
      <alignment horizontal="center" vertical="center"/>
      <protection locked="0"/>
    </xf>
    <xf numFmtId="0" fontId="18" fillId="9" borderId="52" xfId="4" applyFont="1" applyFill="1" applyBorder="1" applyAlignment="1" applyProtection="1">
      <alignment horizontal="center" vertical="center"/>
      <protection locked="0"/>
    </xf>
    <xf numFmtId="0" fontId="18" fillId="9" borderId="53" xfId="4" applyFont="1" applyFill="1" applyBorder="1" applyAlignment="1" applyProtection="1">
      <alignment horizontal="center" vertical="center"/>
      <protection locked="0"/>
    </xf>
    <xf numFmtId="0" fontId="18" fillId="9" borderId="42" xfId="2" applyFont="1" applyFill="1" applyBorder="1" applyAlignment="1">
      <alignment horizontal="center" vertical="center" wrapText="1"/>
    </xf>
    <xf numFmtId="0" fontId="18" fillId="9" borderId="54" xfId="2" applyFont="1" applyFill="1" applyBorder="1" applyAlignment="1">
      <alignment horizontal="center" vertical="center" wrapText="1"/>
    </xf>
    <xf numFmtId="0" fontId="18" fillId="9" borderId="58" xfId="2" applyFont="1" applyFill="1" applyBorder="1" applyAlignment="1">
      <alignment horizontal="center" vertical="center" wrapText="1"/>
    </xf>
    <xf numFmtId="0" fontId="20" fillId="9" borderId="40" xfId="3" applyFont="1" applyFill="1" applyBorder="1" applyAlignment="1">
      <alignment horizontal="center" vertical="center"/>
    </xf>
    <xf numFmtId="0" fontId="20" fillId="9" borderId="8" xfId="3" applyFont="1" applyFill="1" applyBorder="1" applyAlignment="1">
      <alignment horizontal="center" vertical="center"/>
    </xf>
    <xf numFmtId="0" fontId="20" fillId="9" borderId="42" xfId="3" applyFont="1" applyFill="1" applyBorder="1" applyAlignment="1">
      <alignment horizontal="center" vertical="center"/>
    </xf>
    <xf numFmtId="0" fontId="20" fillId="9" borderId="50" xfId="3" applyFont="1" applyFill="1" applyBorder="1" applyAlignment="1">
      <alignment horizontal="center" vertical="center"/>
    </xf>
    <xf numFmtId="0" fontId="20" fillId="9" borderId="51" xfId="3" applyFont="1" applyFill="1" applyBorder="1" applyAlignment="1">
      <alignment horizontal="center" vertical="center"/>
    </xf>
    <xf numFmtId="0" fontId="20" fillId="9" borderId="53" xfId="3" applyFont="1" applyFill="1" applyBorder="1" applyAlignment="1">
      <alignment horizontal="center" vertical="center"/>
    </xf>
  </cellXfs>
  <cellStyles count="7">
    <cellStyle name="Normal" xfId="0" builtinId="0"/>
    <cellStyle name="Normal 10 3" xfId="2" xr:uid="{588DF80D-5237-4D80-BAA5-8AD285B46024}"/>
    <cellStyle name="Normal 14 2" xfId="4" xr:uid="{AC4D101E-485A-4520-B615-B0282E8DE8AB}"/>
    <cellStyle name="Normal 14 2 2" xfId="5" xr:uid="{59F23C15-0551-4552-B961-336FA8CA9800}"/>
    <cellStyle name="Normal 15" xfId="3" xr:uid="{BE171152-CF22-4E71-988C-212D9C169739}"/>
    <cellStyle name="Normal 2" xfId="1" xr:uid="{0493B836-134B-4E7D-BE9F-3EDB7CA7337F}"/>
    <cellStyle name="Vírgula" xfId="6" builtinId="3"/>
  </cellStyles>
  <dxfs count="234">
    <dxf>
      <numFmt numFmtId="0" formatCode="General"/>
    </dxf>
    <dxf>
      <numFmt numFmtId="0" formatCode="General"/>
    </dxf>
    <dxf>
      <font>
        <b val="0"/>
        <i val="0"/>
        <strike val="0"/>
        <condense val="0"/>
        <extend val="0"/>
        <outline val="0"/>
        <shadow val="0"/>
        <u val="none"/>
        <vertAlign val="baseline"/>
        <sz val="12"/>
        <color rgb="FF000000"/>
        <name val="Arial"/>
        <family val="2"/>
        <scheme val="none"/>
      </font>
      <numFmt numFmtId="166" formatCode="0.0000"/>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0.0000"/>
    </dxf>
    <dxf>
      <font>
        <b val="0"/>
        <i val="0"/>
        <strike val="0"/>
        <condense val="0"/>
        <extend val="0"/>
        <outline val="0"/>
        <shadow val="0"/>
        <u val="none"/>
        <vertAlign val="baseline"/>
        <sz val="12"/>
        <color theme="1"/>
        <name val="Arial"/>
        <family val="2"/>
        <scheme val="none"/>
      </font>
      <alignment horizontal="center"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dxf>
    <dxf>
      <alignment horizontal="center" vertical="center" textRotation="0" wrapText="1" indent="0" justifyLastLine="0" shrinkToFit="0" readingOrder="0"/>
    </dxf>
    <dxf>
      <font>
        <b/>
        <i val="0"/>
        <color rgb="FF33B339"/>
      </font>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i val="0"/>
        <color rgb="FF33B339"/>
      </font>
    </dxf>
    <dxf>
      <font>
        <b/>
        <i val="0"/>
        <color rgb="FFFF6600"/>
      </font>
      <fill>
        <patternFill patternType="none">
          <bgColor auto="1"/>
        </patternFill>
      </fill>
    </dxf>
    <dxf>
      <fill>
        <patternFill>
          <bgColor theme="0" tint="-0.24994659260841701"/>
        </patternFill>
      </fill>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b val="0"/>
        <i val="0"/>
        <strike val="0"/>
        <condense val="0"/>
        <extend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strike val="0"/>
        <outline val="0"/>
        <shadow val="0"/>
        <u val="none"/>
        <vertAlign val="baseline"/>
        <sz val="12"/>
        <color theme="1"/>
        <name val="Arial"/>
        <family val="2"/>
        <scheme val="none"/>
      </font>
      <numFmt numFmtId="2" formatCode="0.00"/>
    </dxf>
    <dxf>
      <font>
        <color theme="0"/>
      </font>
      <fill>
        <patternFill>
          <bgColor rgb="FFFF0000"/>
        </patternFill>
      </fill>
    </dxf>
    <dxf>
      <font>
        <strike val="0"/>
        <outline val="0"/>
        <shadow val="0"/>
        <u val="none"/>
        <vertAlign val="baseline"/>
        <sz val="12"/>
        <color theme="1"/>
        <name val="Arial"/>
        <family val="2"/>
        <scheme val="none"/>
      </font>
      <numFmt numFmtId="165" formatCode="0.0"/>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2"/>
        <color theme="1"/>
        <name val="Arial"/>
        <family val="2"/>
        <scheme val="none"/>
      </font>
      <numFmt numFmtId="164" formatCode="mmm/yyyy"/>
      <alignment horizontal="center"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right/>
        <top style="thick">
          <color auto="1"/>
        </top>
        <bottom style="thick">
          <color auto="1"/>
        </bottom>
      </border>
    </dxf>
    <dxf>
      <font>
        <strike val="0"/>
        <outline val="0"/>
        <shadow val="0"/>
        <u val="none"/>
        <vertAlign val="baseline"/>
        <sz val="12"/>
        <color theme="1"/>
        <name val="Arial"/>
        <family val="2"/>
        <scheme val="none"/>
      </font>
    </dxf>
    <dxf>
      <border>
        <bottom style="double">
          <color auto="1"/>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CCFFFF"/>
        </patternFill>
      </fill>
    </dxf>
    <dxf>
      <fill>
        <patternFill>
          <bgColor rgb="FFFFFF99"/>
        </patternFill>
      </fill>
    </dxf>
    <dxf>
      <fill>
        <patternFill>
          <bgColor rgb="FFFFFF99"/>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b/>
        <i val="0"/>
        <color rgb="FFFF0000"/>
      </font>
    </dxf>
    <dxf>
      <fill>
        <patternFill>
          <bgColor rgb="FFCCFFCC"/>
        </patternFill>
      </fill>
    </dxf>
    <dxf>
      <fill>
        <patternFill>
          <bgColor rgb="FFFFFF99"/>
        </patternFill>
      </fill>
    </dxf>
    <dxf>
      <font>
        <b/>
        <i val="0"/>
        <color rgb="FFFF000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b/>
        <i val="0"/>
        <color rgb="FF0000FF"/>
      </font>
    </dxf>
    <dxf>
      <font>
        <b/>
        <i val="0"/>
        <color rgb="FFF79646"/>
      </font>
    </dxf>
    <dxf>
      <font>
        <b/>
        <i val="0"/>
        <color rgb="FFFF0000"/>
      </font>
    </dxf>
    <dxf>
      <font>
        <b/>
        <i val="0"/>
        <color rgb="FF00B0F0"/>
      </font>
    </dxf>
    <dxf>
      <font>
        <b/>
        <i val="0"/>
        <color rgb="FF00B0F0"/>
      </font>
    </dxf>
    <dxf>
      <font>
        <b/>
        <i val="0"/>
        <color rgb="FFFF0000"/>
      </font>
    </dxf>
    <dxf>
      <font>
        <b/>
        <i val="0"/>
        <color rgb="FFFF0000"/>
      </font>
    </dxf>
    <dxf>
      <font>
        <b/>
        <i val="0"/>
        <color rgb="FFFF0000"/>
      </font>
    </dxf>
    <dxf>
      <font>
        <b/>
        <i val="0"/>
        <color rgb="FFF57B17"/>
      </font>
    </dxf>
    <dxf>
      <font>
        <b val="0"/>
        <i val="0"/>
        <strike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1.xml"/><Relationship Id="rId16" Type="http://schemas.openxmlformats.org/officeDocument/2006/relationships/customXml" Target="../customXml/item2.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theme" Target="theme/theme1.xml"/><Relationship Id="rId5" Type="http://schemas.openxmlformats.org/officeDocument/2006/relationships/worksheet" Target="worksheets/sheet4.xml"/><Relationship Id="rId15" Type="http://schemas.openxmlformats.org/officeDocument/2006/relationships/customXml" Target="../customXml/item1.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'Dados Cadastrais'!$L$2</c:f>
          <c:strCache>
            <c:ptCount val="1"/>
            <c:pt idx="0">
              <c:v> - Potência Instalada Prevista(MW)</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scatterChart>
        <c:scatterStyle val="lineMarker"/>
        <c:varyColors val="0"/>
        <c:ser>
          <c:idx val="0"/>
          <c:order val="0"/>
          <c:tx>
            <c:strRef>
              <c:f>'Potencia Instalada Prevista'!$B$5</c:f>
              <c:strCache>
                <c:ptCount val="1"/>
                <c:pt idx="0">
                  <c:v>Potência Prevista (MW)</c:v>
                </c:pt>
              </c:strCache>
            </c:strRef>
          </c:tx>
          <c:spPr>
            <a:ln w="19050" cap="rnd">
              <a:noFill/>
              <a:round/>
            </a:ln>
            <a:effectLst/>
          </c:spPr>
          <c:marker>
            <c:symbol val="circle"/>
            <c:size val="5"/>
            <c:spPr>
              <a:solidFill>
                <a:schemeClr val="accent1"/>
              </a:solidFill>
              <a:ln w="9525">
                <a:solidFill>
                  <a:schemeClr val="accent1"/>
                </a:solidFill>
              </a:ln>
              <a:effectLst/>
            </c:spPr>
          </c:marker>
          <c:xVal>
            <c:numRef>
              <c:f>'Potencia Instalada Prevista'!$A$6:$A$89</c:f>
              <c:numCache>
                <c:formatCode>mmm/yyyy</c:formatCode>
                <c:ptCount val="8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numCache>
            </c:numRef>
          </c:xVal>
          <c:yVal>
            <c:numRef>
              <c:f>'Potencia Instalada Prevista'!$B$6:$B$89</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0-8F0E-4D63-B2A2-9EE4D255DB42}"/>
            </c:ext>
          </c:extLst>
        </c:ser>
        <c:dLbls>
          <c:showLegendKey val="0"/>
          <c:showVal val="0"/>
          <c:showCatName val="0"/>
          <c:showSerName val="0"/>
          <c:showPercent val="0"/>
          <c:showBubbleSize val="0"/>
        </c:dLbls>
        <c:axId val="476940800"/>
        <c:axId val="476944128"/>
      </c:scatterChart>
      <c:valAx>
        <c:axId val="476940800"/>
        <c:scaling>
          <c:orientation val="minMax"/>
        </c:scaling>
        <c:delete val="0"/>
        <c:axPos val="b"/>
        <c:majorGridlines>
          <c:spPr>
            <a:ln w="9525" cap="flat" cmpd="sng" algn="ctr">
              <a:solidFill>
                <a:schemeClr val="tx1">
                  <a:lumMod val="15000"/>
                  <a:lumOff val="85000"/>
                </a:schemeClr>
              </a:solidFill>
              <a:round/>
            </a:ln>
            <a:effectLst/>
          </c:spPr>
        </c:majorGridlines>
        <c:numFmt formatCode="mmm/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4128"/>
        <c:crosses val="autoZero"/>
        <c:crossBetween val="midCat"/>
      </c:valAx>
      <c:valAx>
        <c:axId val="476944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08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'Curva Tipica'!$P$2</c:f>
          <c:strCache>
            <c:ptCount val="1"/>
            <c:pt idx="0">
              <c:v>#N/D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lineChart>
        <c:grouping val="standard"/>
        <c:varyColors val="0"/>
        <c:ser>
          <c:idx val="1"/>
          <c:order val="0"/>
          <c:tx>
            <c:strRef>
              <c:f>'Curva Tipica'!$B$3</c:f>
              <c:strCache>
                <c:ptCount val="1"/>
                <c:pt idx="0">
                  <c:v>JAN</c:v>
                </c:pt>
              </c:strCache>
            </c:strRef>
          </c:tx>
          <c:spPr>
            <a:ln w="28575" cap="rnd">
              <a:solidFill>
                <a:schemeClr val="accent2"/>
              </a:solidFill>
              <a:round/>
            </a:ln>
            <a:effectLst/>
          </c:spPr>
          <c:marker>
            <c:symbol val="none"/>
          </c:marker>
          <c:val>
            <c:numRef>
              <c:f>'Curva Tipica'!$B$4:$B$27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1F60-4080-8283-10535BF89A3E}"/>
            </c:ext>
          </c:extLst>
        </c:ser>
        <c:ser>
          <c:idx val="2"/>
          <c:order val="1"/>
          <c:tx>
            <c:strRef>
              <c:f>'Curva Tipica'!$C$3</c:f>
              <c:strCache>
                <c:ptCount val="1"/>
                <c:pt idx="0">
                  <c:v>FEV</c:v>
                </c:pt>
              </c:strCache>
            </c:strRef>
          </c:tx>
          <c:spPr>
            <a:ln w="28575" cap="rnd">
              <a:solidFill>
                <a:schemeClr val="accent3"/>
              </a:solidFill>
              <a:round/>
            </a:ln>
            <a:effectLst/>
          </c:spPr>
          <c:marker>
            <c:symbol val="none"/>
          </c:marker>
          <c:val>
            <c:numRef>
              <c:f>'Curva Tipica'!$C$4:$C$27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1F60-4080-8283-10535BF89A3E}"/>
            </c:ext>
          </c:extLst>
        </c:ser>
        <c:ser>
          <c:idx val="3"/>
          <c:order val="2"/>
          <c:tx>
            <c:strRef>
              <c:f>'Curva Tipica'!$D$3</c:f>
              <c:strCache>
                <c:ptCount val="1"/>
                <c:pt idx="0">
                  <c:v>MAR</c:v>
                </c:pt>
              </c:strCache>
            </c:strRef>
          </c:tx>
          <c:spPr>
            <a:ln w="28575" cap="rnd">
              <a:solidFill>
                <a:schemeClr val="accent4"/>
              </a:solidFill>
              <a:round/>
            </a:ln>
            <a:effectLst/>
          </c:spPr>
          <c:marker>
            <c:symbol val="none"/>
          </c:marker>
          <c:val>
            <c:numRef>
              <c:f>'Curva Tipica'!$D$4:$D$27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1F60-4080-8283-10535BF89A3E}"/>
            </c:ext>
          </c:extLst>
        </c:ser>
        <c:ser>
          <c:idx val="4"/>
          <c:order val="3"/>
          <c:tx>
            <c:strRef>
              <c:f>'Curva Tipica'!$E$3</c:f>
              <c:strCache>
                <c:ptCount val="1"/>
                <c:pt idx="0">
                  <c:v>ABR</c:v>
                </c:pt>
              </c:strCache>
            </c:strRef>
          </c:tx>
          <c:spPr>
            <a:ln w="28575" cap="rnd">
              <a:solidFill>
                <a:schemeClr val="accent5"/>
              </a:solidFill>
              <a:round/>
            </a:ln>
            <a:effectLst/>
          </c:spPr>
          <c:marker>
            <c:symbol val="none"/>
          </c:marker>
          <c:val>
            <c:numRef>
              <c:f>'Curva Tipica'!$E$4:$E$27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4-1F60-4080-8283-10535BF89A3E}"/>
            </c:ext>
          </c:extLst>
        </c:ser>
        <c:ser>
          <c:idx val="5"/>
          <c:order val="4"/>
          <c:tx>
            <c:strRef>
              <c:f>'Curva Tipica'!$F$3</c:f>
              <c:strCache>
                <c:ptCount val="1"/>
                <c:pt idx="0">
                  <c:v>MAI</c:v>
                </c:pt>
              </c:strCache>
            </c:strRef>
          </c:tx>
          <c:spPr>
            <a:ln w="28575" cap="rnd">
              <a:solidFill>
                <a:schemeClr val="accent6"/>
              </a:solidFill>
              <a:round/>
            </a:ln>
            <a:effectLst/>
          </c:spPr>
          <c:marker>
            <c:symbol val="none"/>
          </c:marker>
          <c:val>
            <c:numRef>
              <c:f>'Curva Tipica'!$F$4:$F$27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5-1F60-4080-8283-10535BF89A3E}"/>
            </c:ext>
          </c:extLst>
        </c:ser>
        <c:ser>
          <c:idx val="6"/>
          <c:order val="5"/>
          <c:tx>
            <c:strRef>
              <c:f>'Curva Tipica'!$G$3</c:f>
              <c:strCache>
                <c:ptCount val="1"/>
                <c:pt idx="0">
                  <c:v>JUN</c:v>
                </c:pt>
              </c:strCache>
            </c:strRef>
          </c:tx>
          <c:spPr>
            <a:ln w="28575" cap="rnd">
              <a:solidFill>
                <a:schemeClr val="accent1">
                  <a:lumMod val="60000"/>
                </a:schemeClr>
              </a:solidFill>
              <a:round/>
            </a:ln>
            <a:effectLst/>
          </c:spPr>
          <c:marker>
            <c:symbol val="none"/>
          </c:marker>
          <c:val>
            <c:numRef>
              <c:f>'Curva Tipica'!$G$4:$G$27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6-1F60-4080-8283-10535BF89A3E}"/>
            </c:ext>
          </c:extLst>
        </c:ser>
        <c:ser>
          <c:idx val="7"/>
          <c:order val="6"/>
          <c:tx>
            <c:strRef>
              <c:f>'Curva Tipica'!$H$3</c:f>
              <c:strCache>
                <c:ptCount val="1"/>
                <c:pt idx="0">
                  <c:v>JUL</c:v>
                </c:pt>
              </c:strCache>
            </c:strRef>
          </c:tx>
          <c:spPr>
            <a:ln w="28575" cap="rnd">
              <a:solidFill>
                <a:schemeClr val="accent2">
                  <a:lumMod val="60000"/>
                </a:schemeClr>
              </a:solidFill>
              <a:round/>
            </a:ln>
            <a:effectLst/>
          </c:spPr>
          <c:marker>
            <c:symbol val="none"/>
          </c:marker>
          <c:val>
            <c:numRef>
              <c:f>'Curva Tipica'!$H$4:$H$27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7-1F60-4080-8283-10535BF89A3E}"/>
            </c:ext>
          </c:extLst>
        </c:ser>
        <c:ser>
          <c:idx val="8"/>
          <c:order val="7"/>
          <c:tx>
            <c:strRef>
              <c:f>'Curva Tipica'!$I$3</c:f>
              <c:strCache>
                <c:ptCount val="1"/>
                <c:pt idx="0">
                  <c:v>AGO</c:v>
                </c:pt>
              </c:strCache>
            </c:strRef>
          </c:tx>
          <c:spPr>
            <a:ln w="28575" cap="rnd">
              <a:solidFill>
                <a:schemeClr val="accent3">
                  <a:lumMod val="60000"/>
                </a:schemeClr>
              </a:solidFill>
              <a:round/>
            </a:ln>
            <a:effectLst/>
          </c:spPr>
          <c:marker>
            <c:symbol val="none"/>
          </c:marker>
          <c:val>
            <c:numRef>
              <c:f>'Curva Tipica'!$I$4:$I$27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8-1F60-4080-8283-10535BF89A3E}"/>
            </c:ext>
          </c:extLst>
        </c:ser>
        <c:ser>
          <c:idx val="9"/>
          <c:order val="8"/>
          <c:tx>
            <c:strRef>
              <c:f>'Curva Tipica'!$J$3</c:f>
              <c:strCache>
                <c:ptCount val="1"/>
                <c:pt idx="0">
                  <c:v>SET</c:v>
                </c:pt>
              </c:strCache>
            </c:strRef>
          </c:tx>
          <c:spPr>
            <a:ln w="28575" cap="rnd">
              <a:solidFill>
                <a:schemeClr val="accent4">
                  <a:lumMod val="60000"/>
                </a:schemeClr>
              </a:solidFill>
              <a:round/>
            </a:ln>
            <a:effectLst/>
          </c:spPr>
          <c:marker>
            <c:symbol val="none"/>
          </c:marker>
          <c:val>
            <c:numRef>
              <c:f>'Curva Tipica'!$J$4:$J$27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9-1F60-4080-8283-10535BF89A3E}"/>
            </c:ext>
          </c:extLst>
        </c:ser>
        <c:ser>
          <c:idx val="10"/>
          <c:order val="9"/>
          <c:tx>
            <c:strRef>
              <c:f>'Curva Tipica'!$K$3</c:f>
              <c:strCache>
                <c:ptCount val="1"/>
                <c:pt idx="0">
                  <c:v>OUT</c:v>
                </c:pt>
              </c:strCache>
            </c:strRef>
          </c:tx>
          <c:spPr>
            <a:ln w="28575" cap="rnd">
              <a:solidFill>
                <a:schemeClr val="accent5">
                  <a:lumMod val="60000"/>
                </a:schemeClr>
              </a:solidFill>
              <a:round/>
            </a:ln>
            <a:effectLst/>
          </c:spPr>
          <c:marker>
            <c:symbol val="none"/>
          </c:marker>
          <c:val>
            <c:numRef>
              <c:f>'Curva Tipica'!$K$4:$K$27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A-1F60-4080-8283-10535BF89A3E}"/>
            </c:ext>
          </c:extLst>
        </c:ser>
        <c:ser>
          <c:idx val="11"/>
          <c:order val="10"/>
          <c:tx>
            <c:strRef>
              <c:f>'Curva Tipica'!$L$3</c:f>
              <c:strCache>
                <c:ptCount val="1"/>
                <c:pt idx="0">
                  <c:v>NOV</c:v>
                </c:pt>
              </c:strCache>
            </c:strRef>
          </c:tx>
          <c:spPr>
            <a:ln w="28575" cap="rnd">
              <a:solidFill>
                <a:schemeClr val="accent6">
                  <a:lumMod val="60000"/>
                </a:schemeClr>
              </a:solidFill>
              <a:round/>
            </a:ln>
            <a:effectLst/>
          </c:spPr>
          <c:marker>
            <c:symbol val="none"/>
          </c:marker>
          <c:val>
            <c:numRef>
              <c:f>'Curva Tipica'!$L$4:$L$27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B-1F60-4080-8283-10535BF89A3E}"/>
            </c:ext>
          </c:extLst>
        </c:ser>
        <c:ser>
          <c:idx val="12"/>
          <c:order val="11"/>
          <c:tx>
            <c:strRef>
              <c:f>'Curva Tipica'!$M$3</c:f>
              <c:strCache>
                <c:ptCount val="1"/>
                <c:pt idx="0">
                  <c:v>DEZ</c:v>
                </c:pt>
              </c:strCache>
            </c:strRef>
          </c:tx>
          <c:spPr>
            <a:ln w="28575" cap="rnd">
              <a:solidFill>
                <a:schemeClr val="accent1">
                  <a:lumMod val="80000"/>
                  <a:lumOff val="20000"/>
                </a:schemeClr>
              </a:solidFill>
              <a:round/>
            </a:ln>
            <a:effectLst/>
          </c:spPr>
          <c:marker>
            <c:symbol val="none"/>
          </c:marker>
          <c:val>
            <c:numRef>
              <c:f>'Curva Tipica'!$M$4:$M$27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C-1F60-4080-8283-10535BF89A3E}"/>
            </c:ext>
          </c:extLst>
        </c:ser>
        <c:dLbls>
          <c:showLegendKey val="0"/>
          <c:showVal val="0"/>
          <c:showCatName val="0"/>
          <c:showSerName val="0"/>
          <c:showPercent val="0"/>
          <c:showBubbleSize val="0"/>
        </c:dLbls>
        <c:smooth val="0"/>
        <c:axId val="614909440"/>
        <c:axId val="614909856"/>
      </c:lineChart>
      <c:catAx>
        <c:axId val="614909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856"/>
        <c:crosses val="autoZero"/>
        <c:auto val="1"/>
        <c:lblAlgn val="ctr"/>
        <c:lblOffset val="100"/>
        <c:noMultiLvlLbl val="0"/>
      </c:catAx>
      <c:valAx>
        <c:axId val="61490985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5BCA63-7930-4695-92C8-E49C23FC3B16}">
  <sheetPr/>
  <sheetViews>
    <sheetView zoomScale="116" workbookViewId="0" zoomToFit="1"/>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639957" cy="6010603"/>
    <xdr:graphicFrame macro="">
      <xdr:nvGraphicFramePr>
        <xdr:cNvPr id="2" name="Gráfico 1">
          <a:extLst>
            <a:ext uri="{FF2B5EF4-FFF2-40B4-BE49-F238E27FC236}">
              <a16:creationId xmlns:a16="http://schemas.microsoft.com/office/drawing/2014/main" id="{F6261E1A-6383-4362-A8FD-AF1F0856B9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17858</xdr:colOff>
      <xdr:row>0</xdr:row>
      <xdr:rowOff>15476</xdr:rowOff>
    </xdr:from>
    <xdr:to>
      <xdr:col>29</xdr:col>
      <xdr:colOff>464343</xdr:colOff>
      <xdr:row>28</xdr:row>
      <xdr:rowOff>11905</xdr:rowOff>
    </xdr:to>
    <xdr:graphicFrame macro="">
      <xdr:nvGraphicFramePr>
        <xdr:cNvPr id="2" name="Gráfico 1">
          <a:extLst>
            <a:ext uri="{FF2B5EF4-FFF2-40B4-BE49-F238E27FC236}">
              <a16:creationId xmlns:a16="http://schemas.microsoft.com/office/drawing/2014/main" id="{1244876B-FF0E-B994-EC4B-9DBCB75AA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21167</xdr:colOff>
      <xdr:row>15</xdr:row>
      <xdr:rowOff>21167</xdr:rowOff>
    </xdr:from>
    <xdr:to>
      <xdr:col>20</xdr:col>
      <xdr:colOff>486833</xdr:colOff>
      <xdr:row>30</xdr:row>
      <xdr:rowOff>116417</xdr:rowOff>
    </xdr:to>
    <xdr:sp macro="" textlink="">
      <xdr:nvSpPr>
        <xdr:cNvPr id="2" name="CaixaDeTexto 1">
          <a:extLst>
            <a:ext uri="{FF2B5EF4-FFF2-40B4-BE49-F238E27FC236}">
              <a16:creationId xmlns:a16="http://schemas.microsoft.com/office/drawing/2014/main" id="{506AF384-1057-4902-5B78-617A220FD127}"/>
            </a:ext>
          </a:extLst>
        </xdr:cNvPr>
        <xdr:cNvSpPr txBox="1"/>
      </xdr:nvSpPr>
      <xdr:spPr>
        <a:xfrm>
          <a:off x="6762750" y="3079750"/>
          <a:ext cx="6995583" cy="295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aseline="0">
              <a:latin typeface="Arial" panose="020B0604020202020204" pitchFamily="34" charset="0"/>
              <a:cs typeface="Arial" panose="020B0604020202020204" pitchFamily="34" charset="0"/>
            </a:rPr>
            <a:t>Na tabela </a:t>
          </a:r>
          <a:r>
            <a:rPr lang="pt-BR" sz="1400" b="1" baseline="0">
              <a:latin typeface="Arial" panose="020B0604020202020204" pitchFamily="34" charset="0"/>
              <a:cs typeface="Arial" panose="020B0604020202020204" pitchFamily="34" charset="0"/>
            </a:rPr>
            <a:t>(em laranja) </a:t>
          </a:r>
          <a:r>
            <a:rPr lang="pt-BR" sz="1400" baseline="0">
              <a:latin typeface="Arial" panose="020B0604020202020204" pitchFamily="34" charset="0"/>
              <a:cs typeface="Arial" panose="020B0604020202020204" pitchFamily="34" charset="0"/>
            </a:rPr>
            <a:t>entre com a relação percentual da potência instalada do barramento em relação a potência instalada total da empresa.</a:t>
          </a:r>
        </a:p>
        <a:p>
          <a:endParaRPr lang="pt-BR" sz="1400" baseline="0">
            <a:latin typeface="Arial" panose="020B0604020202020204" pitchFamily="34" charset="0"/>
            <a:cs typeface="Arial" panose="020B0604020202020204" pitchFamily="34" charset="0"/>
          </a:endParaRPr>
        </a:p>
        <a:p>
          <a:r>
            <a:rPr lang="pt-BR" sz="1400">
              <a:latin typeface="Arial" panose="020B0604020202020204" pitchFamily="34" charset="0"/>
              <a:cs typeface="Arial" panose="020B0604020202020204" pitchFamily="34" charset="0"/>
            </a:rPr>
            <a:t>A</a:t>
          </a:r>
          <a:r>
            <a:rPr lang="pt-BR" sz="1400" baseline="0">
              <a:latin typeface="Arial" panose="020B0604020202020204" pitchFamily="34" charset="0"/>
              <a:cs typeface="Arial" panose="020B0604020202020204" pitchFamily="34" charset="0"/>
            </a:rPr>
            <a:t>s tabelas com os montantes (MW) e com os crescimentos (%) servem para avaliação do agente quanto a possíveis problemas.</a:t>
          </a:r>
        </a:p>
        <a:p>
          <a:endParaRPr lang="pt-BR" sz="1400" baseline="0">
            <a:latin typeface="Arial" panose="020B0604020202020204" pitchFamily="34" charset="0"/>
            <a:cs typeface="Arial" panose="020B0604020202020204" pitchFamily="34" charset="0"/>
          </a:endParaRPr>
        </a:p>
        <a:p>
          <a:r>
            <a:rPr lang="pt-BR" sz="1400" baseline="0">
              <a:latin typeface="Arial" panose="020B0604020202020204" pitchFamily="34" charset="0"/>
              <a:cs typeface="Arial" panose="020B0604020202020204" pitchFamily="34" charset="0"/>
            </a:rPr>
            <a:t>Na tabela "Potência instalada por Barramento - MW" devemos observar sempre os montantes dos barramento fixos ou evoluindo ao longo do horizonte.</a:t>
          </a:r>
        </a:p>
        <a:p>
          <a:endParaRPr lang="pt-BR" sz="1400" baseline="0">
            <a:latin typeface="Arial" panose="020B0604020202020204" pitchFamily="34" charset="0"/>
            <a:cs typeface="Arial" panose="020B0604020202020204" pitchFamily="34" charset="0"/>
          </a:endParaRPr>
        </a:p>
        <a:p>
          <a:r>
            <a:rPr lang="pt-BR" sz="1400" baseline="0">
              <a:solidFill>
                <a:srgbClr val="FF0000"/>
              </a:solidFill>
              <a:latin typeface="Arial" panose="020B0604020202020204" pitchFamily="34" charset="0"/>
              <a:cs typeface="Arial" panose="020B0604020202020204" pitchFamily="34" charset="0"/>
            </a:rPr>
            <a:t>A tabela "Crescimento %" está com formatação condicional para colorir em vermelho os casos com crescimento negativo. </a:t>
          </a:r>
          <a:r>
            <a:rPr lang="pt-BR" sz="1400" baseline="0">
              <a:latin typeface="Arial" panose="020B0604020202020204" pitchFamily="34" charset="0"/>
              <a:cs typeface="Arial" panose="020B0604020202020204" pitchFamily="34" charset="0"/>
            </a:rPr>
            <a:t>No caso de crescimento negativo o caso deve ser ajustado, pois esses casos podem ocorrer somente após o remanejamento.</a:t>
          </a:r>
          <a:endParaRPr lang="pt-BR" sz="14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38101</xdr:colOff>
      <xdr:row>16</xdr:row>
      <xdr:rowOff>28575</xdr:rowOff>
    </xdr:from>
    <xdr:to>
      <xdr:col>13</xdr:col>
      <xdr:colOff>323850</xdr:colOff>
      <xdr:row>24</xdr:row>
      <xdr:rowOff>152400</xdr:rowOff>
    </xdr:to>
    <xdr:sp macro="" textlink="">
      <xdr:nvSpPr>
        <xdr:cNvPr id="2" name="CaixaDeTexto 1">
          <a:extLst>
            <a:ext uri="{FF2B5EF4-FFF2-40B4-BE49-F238E27FC236}">
              <a16:creationId xmlns:a16="http://schemas.microsoft.com/office/drawing/2014/main" id="{AB046F11-DAB7-F725-F250-AFFE585C1297}"/>
            </a:ext>
          </a:extLst>
        </xdr:cNvPr>
        <xdr:cNvSpPr txBox="1"/>
      </xdr:nvSpPr>
      <xdr:spPr>
        <a:xfrm>
          <a:off x="2705101" y="3362325"/>
          <a:ext cx="5800724"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a:solidFill>
                <a:srgbClr val="FF0000"/>
              </a:solidFill>
              <a:latin typeface="Arial" panose="020B0604020202020204" pitchFamily="34" charset="0"/>
              <a:cs typeface="Arial" panose="020B0604020202020204" pitchFamily="34" charset="0"/>
            </a:rPr>
            <a:t>PREENCHER COM OS DADOS DA DA</a:t>
          </a:r>
          <a:r>
            <a:rPr lang="pt-BR" sz="1400" baseline="0">
              <a:solidFill>
                <a:srgbClr val="FF0000"/>
              </a:solidFill>
              <a:latin typeface="Arial" panose="020B0604020202020204" pitchFamily="34" charset="0"/>
              <a:cs typeface="Arial" panose="020B0604020202020204" pitchFamily="34" charset="0"/>
            </a:rPr>
            <a:t> ABA AJUSTE 20XX DE CADA ANO DE PREVISÃO PARA OS BARRAMENTOS QUE POSSUEM MMGD - PARTIÇÃO 1</a:t>
          </a:r>
        </a:p>
        <a:p>
          <a:endParaRPr lang="pt-BR" sz="1400" baseline="0">
            <a:solidFill>
              <a:srgbClr val="FF0000"/>
            </a:solidFill>
            <a:latin typeface="Arial" panose="020B0604020202020204" pitchFamily="34" charset="0"/>
            <a:cs typeface="Arial" panose="020B0604020202020204" pitchFamily="34" charset="0"/>
          </a:endParaRPr>
        </a:p>
        <a:p>
          <a:r>
            <a:rPr lang="pt-BR" sz="1400" baseline="0">
              <a:solidFill>
                <a:srgbClr val="FF0000"/>
              </a:solidFill>
              <a:latin typeface="Arial" panose="020B0604020202020204" pitchFamily="34" charset="0"/>
              <a:cs typeface="Arial" panose="020B0604020202020204" pitchFamily="34" charset="0"/>
            </a:rPr>
            <a:t>SERÁ ADOTADO PARA OS BARRAMENTOS (PARTIÇÃO 2) O FATOR DE POTÊNCIA DA BARRA.</a:t>
          </a:r>
          <a:endParaRPr lang="pt-BR" sz="140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xdr:colOff>
      <xdr:row>21</xdr:row>
      <xdr:rowOff>28575</xdr:rowOff>
    </xdr:from>
    <xdr:to>
      <xdr:col>15</xdr:col>
      <xdr:colOff>514350</xdr:colOff>
      <xdr:row>32</xdr:row>
      <xdr:rowOff>142875</xdr:rowOff>
    </xdr:to>
    <xdr:sp macro="" textlink="">
      <xdr:nvSpPr>
        <xdr:cNvPr id="2" name="CaixaDeTexto 1">
          <a:extLst>
            <a:ext uri="{FF2B5EF4-FFF2-40B4-BE49-F238E27FC236}">
              <a16:creationId xmlns:a16="http://schemas.microsoft.com/office/drawing/2014/main" id="{00B81BFF-D8A9-1894-1B49-8F156DA09406}"/>
            </a:ext>
          </a:extLst>
        </xdr:cNvPr>
        <xdr:cNvSpPr txBox="1"/>
      </xdr:nvSpPr>
      <xdr:spPr>
        <a:xfrm>
          <a:off x="7038976" y="4029075"/>
          <a:ext cx="5391149"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latin typeface="Arial" panose="020B0604020202020204" pitchFamily="34" charset="0"/>
              <a:cs typeface="Arial" panose="020B0604020202020204" pitchFamily="34" charset="0"/>
            </a:rPr>
            <a:t>No</a:t>
          </a:r>
          <a:r>
            <a:rPr lang="pt-BR" sz="1200" baseline="0">
              <a:latin typeface="Arial" panose="020B0604020202020204" pitchFamily="34" charset="0"/>
              <a:cs typeface="Arial" panose="020B0604020202020204" pitchFamily="34" charset="0"/>
            </a:rPr>
            <a:t> ciclo de previsões para o horizonte 2023-2029 adotamos o seguinte:</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1) Curva que relaciona a potencia instalada e a curva de radiação no 3º Quartil, pois observamos que a curva encaminhada no ciclo anterior estava produzindo previsões inferiores ao verificado;</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2) Nos horários da manhã, até a 8ª hora em dia útil e sábado e até a 9ª hora no domingo/feriado adotamos fatores no 1º Quartil, pois os mesmos encontravam-se elevados no ciclo passado nesses horários quando comparados ao verificado.</a:t>
          </a:r>
          <a:endParaRPr lang="pt-BR" sz="1200">
            <a:latin typeface="Arial" panose="020B0604020202020204" pitchFamily="34" charset="0"/>
            <a:cs typeface="Arial" panose="020B0604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8F1573-3072-43A8-B247-DD4B13D74B4F}" name="PrevPotInstalada" displayName="PrevPotInstalada" ref="A5:B89" totalsRowShown="0" headerRowDxfId="185" dataDxfId="183" headerRowBorderDxfId="184" tableBorderDxfId="182" totalsRowBorderDxfId="181">
  <autoFilter ref="A5:B89" xr:uid="{BA7E9BAF-12FF-497F-AD8A-39DC58AD0A43}"/>
  <tableColumns count="2">
    <tableColumn id="1" xr3:uid="{3903F6FF-3560-4708-B752-9400375B32D1}" name="Referência" dataDxfId="180"/>
    <tableColumn id="2" xr3:uid="{3CAA9519-F814-48C3-9EBD-646BC25BA1FD}" name="Potência Prevista (MW)" dataDxfId="179">
      <calculatedColumnFormula>B2+SUMIFS(#REF!,#REF!,YEAR(PrevPotInstalada[[#This Row],[Referência]])+1,#REF!,#REF!)/12</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3DE5733-48A8-40B3-9727-6ED07873AEAC}" name="RelPotInst" displayName="RelPotInst" ref="A2:I9" totalsRowShown="0" headerRowDxfId="177" dataDxfId="176">
  <tableColumns count="9">
    <tableColumn id="1" xr3:uid="{2E29B1D6-0EA8-4A02-ABB3-7301FBCA7E79}" name="Barra" dataDxfId="175"/>
    <tableColumn id="9" xr3:uid="{AA4EE42E-AB46-406D-B000-FD73657205EE}" name="2022" dataDxfId="174"/>
    <tableColumn id="2" xr3:uid="{CB9CBFA6-6A32-4CF6-B59A-5FDCC817E28B}" name="2023" dataDxfId="173"/>
    <tableColumn id="3" xr3:uid="{66BACB7F-9094-441A-B630-54E8BAF7AFAB}" name="2024" dataDxfId="172"/>
    <tableColumn id="4" xr3:uid="{1D07A84F-65BE-475A-9E26-9787AC2422B1}" name="2025" dataDxfId="171"/>
    <tableColumn id="5" xr3:uid="{136028E1-D445-4E16-807B-9F6A74A858A0}" name="2026" dataDxfId="170"/>
    <tableColumn id="6" xr3:uid="{DAAD3D0A-509C-499B-B3B1-C43911438D23}" name="2027" dataDxfId="169"/>
    <tableColumn id="7" xr3:uid="{5E0443E9-D1C0-4816-BCF4-321A48D3881B}" name="2028" dataDxfId="168"/>
    <tableColumn id="8" xr3:uid="{F1B782B6-CBA2-430B-8D08-BD34687D5F06}" name="2029" dataDxfId="167"/>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AA34EE-6294-4FD7-A06F-34175AB5AD83}" name="HCondCarga" displayName="HCondCarga" ref="A3:J87" totalsRowShown="0" headerRowDxfId="166" dataDxfId="165">
  <autoFilter ref="A3:J87" xr:uid="{4BAA34EE-6294-4FD7-A06F-34175AB5AD83}"/>
  <tableColumns count="10">
    <tableColumn id="1" xr3:uid="{D6EE71D3-E8A3-43A5-BDCC-23F26D94B12D}" name="Ano" dataDxfId="164"/>
    <tableColumn id="2" xr3:uid="{B62D8047-58AF-49C3-BDE6-B949DD0CA96E}" name="Mês" dataDxfId="163"/>
    <tableColumn id="3" xr3:uid="{B0784717-95F8-48AE-B5F6-F9BD70B0F7A9}" name="PESADA DIA ÚTIL" dataDxfId="162"/>
    <tableColumn id="4" xr3:uid="{4E2A4DB4-F680-48C9-95A4-2C4809C31899}" name="MÉDIA DIA ÚTIL" dataDxfId="161"/>
    <tableColumn id="5" xr3:uid="{E530C53F-CAF8-4AA5-BDD2-E321668A02AF}" name="LEVE DIA ÚTIL*" dataDxfId="160"/>
    <tableColumn id="6" xr3:uid="{49963FC0-E49C-4A98-BF1A-35670BA0AC7C}" name="MÍNIMA DOMINGO/FERIADO" dataDxfId="159"/>
    <tableColumn id="7" xr3:uid="{8F05235C-092F-4BE0-A2D9-94FE34057F57}" name="PESADA SÁBADO" dataDxfId="158"/>
    <tableColumn id="8" xr3:uid="{5BC80412-8A00-47BE-9E3F-43A3D3AE33B3}" name="MÉDIA SÁBADO" dataDxfId="157"/>
    <tableColumn id="9" xr3:uid="{81F5A03A-27F8-4C6B-B439-ABC50387B6D4}" name="PESADA DOMINGO" dataDxfId="156"/>
    <tableColumn id="10" xr3:uid="{25265025-3895-46A9-8801-6FD649D1EFFC}" name="MÉDIA DOMINGO" dataDxfId="155"/>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15393A-F508-4917-9EC6-32156CB4A8C1}" name="FatorSazonal7" displayName="FatorSazonal7" ref="A2:E674" totalsRowShown="0" headerRowDxfId="7">
  <autoFilter ref="A2:E674" xr:uid="{586F3C14-C161-44F9-8E74-34D28CE18D7F}"/>
  <tableColumns count="5">
    <tableColumn id="1" xr3:uid="{F0C143C0-19D9-4135-BDF7-2B08A39AF728}" name="Distribuidora" dataDxfId="6"/>
    <tableColumn id="5" xr3:uid="{85163E38-B579-42CD-A30E-D29C2A7EA0EA}" name="Sig Agente" dataDxfId="5"/>
    <tableColumn id="2" xr3:uid="{8CB687D4-727E-46C5-B6C9-D9BD66F83D6A}" name="Mês" dataDxfId="4"/>
    <tableColumn id="4" xr3:uid="{D0187BE4-3F7F-4688-BD2C-8FC7DDEEBB82}" name="Fator" dataDxfId="3"/>
    <tableColumn id="3" xr3:uid="{473DD0C9-E3B8-4BC0-9130-2BE560FF99C8}" name="Fator Sazonal Brasil" dataDxfId="2"/>
  </tableColumns>
  <tableStyleInfo name="TableStyleLight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26B6A40-DD08-4EE7-8EDD-0DF4C1FBD2DE}" name="FatorHorario" displayName="FatorHorario" ref="A2:E7778" totalsRowShown="0">
  <autoFilter ref="A2:E7778" xr:uid="{B28BE27E-5E36-4282-B973-9EE656869D48}">
    <filterColumn colId="0">
      <filters>
        <filter val="RS"/>
      </filters>
    </filterColumn>
    <filterColumn colId="1">
      <filters>
        <filter val="OUT"/>
      </filters>
    </filterColumn>
  </autoFilter>
  <tableColumns count="5">
    <tableColumn id="1" xr3:uid="{4781E828-7E89-4D74-88F0-AF72F751A8F5}" name="UF"/>
    <tableColumn id="2" xr3:uid="{FC951C65-EF93-4515-98C1-5E63B1114085}" name="Meses"/>
    <tableColumn id="3" xr3:uid="{B6D7BDE3-5066-4562-A3E7-46989A608FFA}" name="Hora"/>
    <tableColumn id="4" xr3:uid="{28330138-3BAC-49B3-A9AE-05CAE01F7729}" name="FatorDU" dataDxfId="1">
      <calculatedColumnFormula>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 id="5" xr3:uid="{726911EE-9B47-4BC4-A289-62371D1A0124}" name="FatorDom" dataDxfId="0">
      <calculatedColumnFormula>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s>
  <tableStyleInfo name="TableStyleMedium2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6AC982C-1CF3-4472-966B-0B6E3527689A}" name="FatorUF_Ref_ERA5" displayName="FatorUF_Ref_ERA5" ref="AI2:AT7778" totalsRowShown="0">
  <autoFilter ref="AI2:AT7778" xr:uid="{96AC982C-1CF3-4472-966B-0B6E3527689A}"/>
  <tableColumns count="12">
    <tableColumn id="1" xr3:uid="{48FB8776-8F5C-4920-A81F-39164D087A9B}" name="codigo_uf"/>
    <tableColumn id="2" xr3:uid="{DD244080-138B-42FB-8C53-CF4A90273E91}" name="Sgl"/>
    <tableColumn id="3" xr3:uid="{316659E1-330C-44BC-A668-8E6272FF010F}" name="UF"/>
    <tableColumn id="4" xr3:uid="{D36C0882-49AE-42E9-8885-50133A3F4E0B}" name="Mês_Desc"/>
    <tableColumn id="5" xr3:uid="{AC1415F3-6CEA-48F7-9381-E20174BF6F0B}" name="Mes"/>
    <tableColumn id="6" xr3:uid="{646E877A-0C33-4FC6-A268-422F44E064E8}" name="Hora"/>
    <tableColumn id="7" xr3:uid="{9466207F-DDF3-40A4-AA7C-075FDDF43468}" name="val_radiacao_q1"/>
    <tableColumn id="8" xr3:uid="{F86B82A6-D016-4083-B63D-DEB57998758B}" name="val_radiacao_q2"/>
    <tableColumn id="9" xr3:uid="{7D10C82F-51B7-4E06-9858-BF93388A3D70}" name="val_radiacao_q3"/>
    <tableColumn id="10" xr3:uid="{4D194642-20B2-42B4-83A6-3B4CF5008F1E}" name="val_radiacao_avg"/>
    <tableColumn id="11" xr3:uid="{E2F1ACDA-2A20-437B-91CE-7B2E728C6829}" name="val_radiacao_max"/>
    <tableColumn id="12" xr3:uid="{5DF24C13-3E37-43DC-9196-1381EA9D9E39}" name="val_radiacao_mi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51B8D0-E75F-4F0D-B58F-F4AFA117FEDB}" name="ListaAgentes_ANEEL_X_SCPC4" displayName="ListaAgentes_ANEEL_X_SCPC4" ref="A2:C108" totalsRowShown="0">
  <autoFilter ref="A2:C108" xr:uid="{A06D159A-E6DA-41B5-A67F-464C0C540964}"/>
  <tableColumns count="3">
    <tableColumn id="1" xr3:uid="{47DC1EBB-C4B5-4C00-B5AA-CD65D40B2644}" name="NomAgente"/>
    <tableColumn id="2" xr3:uid="{F717D589-6F47-41AB-82C8-B3F29976FB04}" name="SigAgente"/>
    <tableColumn id="3" xr3:uid="{78F25BC8-78EA-48F2-BC91-0BFC156EE71E}" name="Agente SCPC"/>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C8DD83-4344-459E-9233-B46503B6B65E}" name="AgentesSCPC" displayName="AgentesSCPC" ref="E2:F59" totalsRowShown="0">
  <autoFilter ref="E2:F59" xr:uid="{E7446BBA-3DB9-42B5-85F5-6E9FCE2B95DC}"/>
  <tableColumns count="2">
    <tableColumn id="1" xr3:uid="{196BE47B-1723-4D13-AC73-9CF99045845C}" name="Nome Agente SCPC"/>
    <tableColumn id="2" xr3:uid="{2E84F8AA-19AB-416F-84F2-721909806B97}" name="UF"/>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3631BE5-8324-4FE0-878A-915C532DC8A3}" name="Agente_EPE_X_SCPC" displayName="Agente_EPE_X_SCPC" ref="H2:J69" totalsRowShown="0">
  <autoFilter ref="H2:J69" xr:uid="{814BDBF6-EB09-4567-AC49-5070B7767D38}"/>
  <tableColumns count="3">
    <tableColumn id="1" xr3:uid="{C804B130-4FD7-484C-A430-036F94179184}" name="Sigla Dist EPE"/>
    <tableColumn id="2" xr3:uid="{939B803C-E83A-4557-8BE7-BD1259EDC49A}" name="Agente SCPCB"/>
    <tableColumn id="3" xr3:uid="{0DFD33B3-BE6F-4095-B985-CE21063F5665}" name="SigAgente"/>
  </tableColumns>
  <tableStyleInfo name="TableStyleLight1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4.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4.vml"/><Relationship Id="rId1" Type="http://schemas.openxmlformats.org/officeDocument/2006/relationships/drawing" Target="../drawings/drawing5.xml"/><Relationship Id="rId5" Type="http://schemas.openxmlformats.org/officeDocument/2006/relationships/comments" Target="../comments4.xml"/><Relationship Id="rId4" Type="http://schemas.openxmlformats.org/officeDocument/2006/relationships/table" Target="../tables/table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12FF-2A89-40A3-A200-4ECDD49FBF0B}">
  <dimension ref="A1:P44"/>
  <sheetViews>
    <sheetView zoomScale="80" zoomScaleNormal="80" workbookViewId="0">
      <selection activeCell="B1" sqref="B1"/>
    </sheetView>
  </sheetViews>
  <sheetFormatPr defaultRowHeight="15" x14ac:dyDescent="0.25"/>
  <cols>
    <col min="1" max="1" width="28.85546875" customWidth="1"/>
    <col min="2" max="14" width="12.28515625" customWidth="1"/>
  </cols>
  <sheetData>
    <row r="1" spans="1:16" s="35" customFormat="1" ht="18" x14ac:dyDescent="0.25">
      <c r="A1" s="69" t="s">
        <v>342</v>
      </c>
      <c r="B1" s="70">
        <f>'Potencia Instalada Prevista'!B3</f>
        <v>0</v>
      </c>
      <c r="C1" s="71"/>
      <c r="D1" s="71"/>
      <c r="E1" s="71"/>
      <c r="F1" s="283"/>
      <c r="G1" s="283"/>
      <c r="H1" s="283"/>
      <c r="M1" s="69" t="s">
        <v>343</v>
      </c>
      <c r="N1" s="72" t="e">
        <f>VLOOKUP(B1,AgentesSCPC[[Nome Agente SCPC]:[UF]],2,FALSE)</f>
        <v>#N/A</v>
      </c>
      <c r="P1" s="35" t="s">
        <v>340</v>
      </c>
    </row>
    <row r="2" spans="1:16" ht="15.75" thickBot="1" x14ac:dyDescent="0.3">
      <c r="A2" s="36" t="s">
        <v>344</v>
      </c>
      <c r="B2" s="37"/>
      <c r="C2" s="37"/>
      <c r="D2" s="37"/>
      <c r="E2" s="38"/>
      <c r="F2" s="38"/>
      <c r="G2" s="38"/>
      <c r="H2" s="38"/>
      <c r="I2" s="38"/>
      <c r="J2" s="38"/>
      <c r="K2" s="38"/>
      <c r="L2" s="38"/>
      <c r="M2" s="39"/>
      <c r="N2" s="38"/>
      <c r="P2" t="e">
        <f>N1 &amp; " - Curva de Radiação em PU"</f>
        <v>#N/A</v>
      </c>
    </row>
    <row r="3" spans="1:16" ht="16.5" thickTop="1" thickBot="1" x14ac:dyDescent="0.3">
      <c r="A3" s="40" t="s">
        <v>345</v>
      </c>
      <c r="B3" s="41" t="s">
        <v>286</v>
      </c>
      <c r="C3" s="42" t="s">
        <v>287</v>
      </c>
      <c r="D3" s="42" t="s">
        <v>288</v>
      </c>
      <c r="E3" s="42" t="s">
        <v>289</v>
      </c>
      <c r="F3" s="43" t="s">
        <v>290</v>
      </c>
      <c r="G3" s="43" t="s">
        <v>291</v>
      </c>
      <c r="H3" s="43" t="s">
        <v>292</v>
      </c>
      <c r="I3" s="43" t="s">
        <v>293</v>
      </c>
      <c r="J3" s="44" t="s">
        <v>294</v>
      </c>
      <c r="K3" s="44" t="s">
        <v>295</v>
      </c>
      <c r="L3" s="44" t="s">
        <v>296</v>
      </c>
      <c r="M3" s="45" t="s">
        <v>297</v>
      </c>
      <c r="N3" s="46" t="s">
        <v>345</v>
      </c>
    </row>
    <row r="4" spans="1:16" x14ac:dyDescent="0.25">
      <c r="A4" s="47">
        <v>1</v>
      </c>
      <c r="B4" s="48">
        <f>B$28*SUMIFS(FatorHorario[FatorDU],FatorHorario[Meses],B$3,FatorHorario[UF],$N$1,FatorHorario[Hora],$A4)</f>
        <v>0</v>
      </c>
      <c r="C4" s="49">
        <f>C$28*SUMIFS(FatorHorario[FatorDU],FatorHorario[Meses],C$3,FatorHorario[UF],$N$1,FatorHorario[Hora],$A4)</f>
        <v>0</v>
      </c>
      <c r="D4" s="49">
        <f>D$28*SUMIFS(FatorHorario[FatorDU],FatorHorario[Meses],D$3,FatorHorario[UF],$N$1,FatorHorario[Hora],$A4)</f>
        <v>0</v>
      </c>
      <c r="E4" s="49">
        <f>E$28*SUMIFS(FatorHorario[FatorDU],FatorHorario[Meses],E$3,FatorHorario[UF],$N$1,FatorHorario[Hora],$A4)</f>
        <v>0</v>
      </c>
      <c r="F4" s="49">
        <f>F$28*SUMIFS(FatorHorario[FatorDU],FatorHorario[Meses],F$3,FatorHorario[UF],$N$1,FatorHorario[Hora],$A4)</f>
        <v>0</v>
      </c>
      <c r="G4" s="49">
        <f>G$28*SUMIFS(FatorHorario[FatorDU],FatorHorario[Meses],G$3,FatorHorario[UF],$N$1,FatorHorario[Hora],$A4)</f>
        <v>0</v>
      </c>
      <c r="H4" s="49">
        <f>H$28*SUMIFS(FatorHorario[FatorDU],FatorHorario[Meses],H$3,FatorHorario[UF],$N$1,FatorHorario[Hora],$A4)</f>
        <v>0</v>
      </c>
      <c r="I4" s="49">
        <f>I$28*SUMIFS(FatorHorario[FatorDU],FatorHorario[Meses],I$3,FatorHorario[UF],$N$1,FatorHorario[Hora],$A4)</f>
        <v>0</v>
      </c>
      <c r="J4" s="49">
        <f>J$28*SUMIFS(FatorHorario[FatorDU],FatorHorario[Meses],J$3,FatorHorario[UF],$N$1,FatorHorario[Hora],$A4)</f>
        <v>0</v>
      </c>
      <c r="K4" s="49">
        <f>K$28*SUMIFS(FatorHorario[FatorDU],FatorHorario[Meses],K$3,FatorHorario[UF],$N$1,FatorHorario[Hora],$A4)</f>
        <v>0</v>
      </c>
      <c r="L4" s="49">
        <f>L$28*SUMIFS(FatorHorario[FatorDU],FatorHorario[Meses],L$3,FatorHorario[UF],$N$1,FatorHorario[Hora],$A4)</f>
        <v>0</v>
      </c>
      <c r="M4" s="50">
        <f>M$28*SUMIFS(FatorHorario[FatorDU],FatorHorario[Meses],M$3,FatorHorario[UF],$N$1,FatorHorario[Hora],$A4)</f>
        <v>0</v>
      </c>
      <c r="N4" s="51">
        <v>1</v>
      </c>
    </row>
    <row r="5" spans="1:16" x14ac:dyDescent="0.25">
      <c r="A5" s="52">
        <v>2</v>
      </c>
      <c r="B5" s="53">
        <f>B$28*SUMIFS(FatorHorario[FatorDU],FatorHorario[Meses],B$3,FatorHorario[UF],$N$1,FatorHorario[Hora],$A5)</f>
        <v>0</v>
      </c>
      <c r="C5" s="54">
        <f>C$28*SUMIFS(FatorHorario[FatorDU],FatorHorario[Meses],C$3,FatorHorario[UF],$N$1,FatorHorario[Hora],$A5)</f>
        <v>0</v>
      </c>
      <c r="D5" s="54">
        <f>D$28*SUMIFS(FatorHorario[FatorDU],FatorHorario[Meses],D$3,FatorHorario[UF],$N$1,FatorHorario[Hora],$A5)</f>
        <v>0</v>
      </c>
      <c r="E5" s="54">
        <f>E$28*SUMIFS(FatorHorario[FatorDU],FatorHorario[Meses],E$3,FatorHorario[UF],$N$1,FatorHorario[Hora],$A5)</f>
        <v>0</v>
      </c>
      <c r="F5" s="54">
        <f>F$28*SUMIFS(FatorHorario[FatorDU],FatorHorario[Meses],F$3,FatorHorario[UF],$N$1,FatorHorario[Hora],$A5)</f>
        <v>0</v>
      </c>
      <c r="G5" s="54">
        <f>G$28*SUMIFS(FatorHorario[FatorDU],FatorHorario[Meses],G$3,FatorHorario[UF],$N$1,FatorHorario[Hora],$A5)</f>
        <v>0</v>
      </c>
      <c r="H5" s="54">
        <f>H$28*SUMIFS(FatorHorario[FatorDU],FatorHorario[Meses],H$3,FatorHorario[UF],$N$1,FatorHorario[Hora],$A5)</f>
        <v>0</v>
      </c>
      <c r="I5" s="54">
        <f>I$28*SUMIFS(FatorHorario[FatorDU],FatorHorario[Meses],I$3,FatorHorario[UF],$N$1,FatorHorario[Hora],$A5)</f>
        <v>0</v>
      </c>
      <c r="J5" s="54">
        <f>J$28*SUMIFS(FatorHorario[FatorDU],FatorHorario[Meses],J$3,FatorHorario[UF],$N$1,FatorHorario[Hora],$A5)</f>
        <v>0</v>
      </c>
      <c r="K5" s="54">
        <f>K$28*SUMIFS(FatorHorario[FatorDU],FatorHorario[Meses],K$3,FatorHorario[UF],$N$1,FatorHorario[Hora],$A5)</f>
        <v>0</v>
      </c>
      <c r="L5" s="54">
        <f>L$28*SUMIFS(FatorHorario[FatorDU],FatorHorario[Meses],L$3,FatorHorario[UF],$N$1,FatorHorario[Hora],$A5)</f>
        <v>0</v>
      </c>
      <c r="M5" s="55">
        <f>M$28*SUMIFS(FatorHorario[FatorDU],FatorHorario[Meses],M$3,FatorHorario[UF],$N$1,FatorHorario[Hora],$A5)</f>
        <v>0</v>
      </c>
      <c r="N5" s="56">
        <v>2</v>
      </c>
    </row>
    <row r="6" spans="1:16" x14ac:dyDescent="0.25">
      <c r="A6" s="52">
        <v>3</v>
      </c>
      <c r="B6" s="53">
        <f>B$28*SUMIFS(FatorHorario[FatorDU],FatorHorario[Meses],B$3,FatorHorario[UF],$N$1,FatorHorario[Hora],$A6)</f>
        <v>0</v>
      </c>
      <c r="C6" s="54">
        <f>C$28*SUMIFS(FatorHorario[FatorDU],FatorHorario[Meses],C$3,FatorHorario[UF],$N$1,FatorHorario[Hora],$A6)</f>
        <v>0</v>
      </c>
      <c r="D6" s="54">
        <f>D$28*SUMIFS(FatorHorario[FatorDU],FatorHorario[Meses],D$3,FatorHorario[UF],$N$1,FatorHorario[Hora],$A6)</f>
        <v>0</v>
      </c>
      <c r="E6" s="54">
        <f>E$28*SUMIFS(FatorHorario[FatorDU],FatorHorario[Meses],E$3,FatorHorario[UF],$N$1,FatorHorario[Hora],$A6)</f>
        <v>0</v>
      </c>
      <c r="F6" s="54">
        <f>F$28*SUMIFS(FatorHorario[FatorDU],FatorHorario[Meses],F$3,FatorHorario[UF],$N$1,FatorHorario[Hora],$A6)</f>
        <v>0</v>
      </c>
      <c r="G6" s="54">
        <f>G$28*SUMIFS(FatorHorario[FatorDU],FatorHorario[Meses],G$3,FatorHorario[UF],$N$1,FatorHorario[Hora],$A6)</f>
        <v>0</v>
      </c>
      <c r="H6" s="54">
        <f>H$28*SUMIFS(FatorHorario[FatorDU],FatorHorario[Meses],H$3,FatorHorario[UF],$N$1,FatorHorario[Hora],$A6)</f>
        <v>0</v>
      </c>
      <c r="I6" s="54">
        <f>I$28*SUMIFS(FatorHorario[FatorDU],FatorHorario[Meses],I$3,FatorHorario[UF],$N$1,FatorHorario[Hora],$A6)</f>
        <v>0</v>
      </c>
      <c r="J6" s="54">
        <f>J$28*SUMIFS(FatorHorario[FatorDU],FatorHorario[Meses],J$3,FatorHorario[UF],$N$1,FatorHorario[Hora],$A6)</f>
        <v>0</v>
      </c>
      <c r="K6" s="54">
        <f>K$28*SUMIFS(FatorHorario[FatorDU],FatorHorario[Meses],K$3,FatorHorario[UF],$N$1,FatorHorario[Hora],$A6)</f>
        <v>0</v>
      </c>
      <c r="L6" s="54">
        <f>L$28*SUMIFS(FatorHorario[FatorDU],FatorHorario[Meses],L$3,FatorHorario[UF],$N$1,FatorHorario[Hora],$A6)</f>
        <v>0</v>
      </c>
      <c r="M6" s="55">
        <f>M$28*SUMIFS(FatorHorario[FatorDU],FatorHorario[Meses],M$3,FatorHorario[UF],$N$1,FatorHorario[Hora],$A6)</f>
        <v>0</v>
      </c>
      <c r="N6" s="56">
        <v>3</v>
      </c>
    </row>
    <row r="7" spans="1:16" x14ac:dyDescent="0.25">
      <c r="A7" s="52">
        <v>4</v>
      </c>
      <c r="B7" s="53">
        <f>B$28*SUMIFS(FatorHorario[FatorDU],FatorHorario[Meses],B$3,FatorHorario[UF],$N$1,FatorHorario[Hora],$A7)</f>
        <v>0</v>
      </c>
      <c r="C7" s="54">
        <f>C$28*SUMIFS(FatorHorario[FatorDU],FatorHorario[Meses],C$3,FatorHorario[UF],$N$1,FatorHorario[Hora],$A7)</f>
        <v>0</v>
      </c>
      <c r="D7" s="54">
        <f>D$28*SUMIFS(FatorHorario[FatorDU],FatorHorario[Meses],D$3,FatorHorario[UF],$N$1,FatorHorario[Hora],$A7)</f>
        <v>0</v>
      </c>
      <c r="E7" s="54">
        <f>E$28*SUMIFS(FatorHorario[FatorDU],FatorHorario[Meses],E$3,FatorHorario[UF],$N$1,FatorHorario[Hora],$A7)</f>
        <v>0</v>
      </c>
      <c r="F7" s="54">
        <f>F$28*SUMIFS(FatorHorario[FatorDU],FatorHorario[Meses],F$3,FatorHorario[UF],$N$1,FatorHorario[Hora],$A7)</f>
        <v>0</v>
      </c>
      <c r="G7" s="54">
        <f>G$28*SUMIFS(FatorHorario[FatorDU],FatorHorario[Meses],G$3,FatorHorario[UF],$N$1,FatorHorario[Hora],$A7)</f>
        <v>0</v>
      </c>
      <c r="H7" s="54">
        <f>H$28*SUMIFS(FatorHorario[FatorDU],FatorHorario[Meses],H$3,FatorHorario[UF],$N$1,FatorHorario[Hora],$A7)</f>
        <v>0</v>
      </c>
      <c r="I7" s="54">
        <f>I$28*SUMIFS(FatorHorario[FatorDU],FatorHorario[Meses],I$3,FatorHorario[UF],$N$1,FatorHorario[Hora],$A7)</f>
        <v>0</v>
      </c>
      <c r="J7" s="54">
        <f>J$28*SUMIFS(FatorHorario[FatorDU],FatorHorario[Meses],J$3,FatorHorario[UF],$N$1,FatorHorario[Hora],$A7)</f>
        <v>0</v>
      </c>
      <c r="K7" s="54">
        <f>K$28*SUMIFS(FatorHorario[FatorDU],FatorHorario[Meses],K$3,FatorHorario[UF],$N$1,FatorHorario[Hora],$A7)</f>
        <v>0</v>
      </c>
      <c r="L7" s="54">
        <f>L$28*SUMIFS(FatorHorario[FatorDU],FatorHorario[Meses],L$3,FatorHorario[UF],$N$1,FatorHorario[Hora],$A7)</f>
        <v>0</v>
      </c>
      <c r="M7" s="55">
        <f>M$28*SUMIFS(FatorHorario[FatorDU],FatorHorario[Meses],M$3,FatorHorario[UF],$N$1,FatorHorario[Hora],$A7)</f>
        <v>0</v>
      </c>
      <c r="N7" s="56">
        <v>4</v>
      </c>
    </row>
    <row r="8" spans="1:16" x14ac:dyDescent="0.25">
      <c r="A8" s="52">
        <v>5</v>
      </c>
      <c r="B8" s="53">
        <f>B$28*SUMIFS(FatorHorario[FatorDU],FatorHorario[Meses],B$3,FatorHorario[UF],$N$1,FatorHorario[Hora],$A8)</f>
        <v>0</v>
      </c>
      <c r="C8" s="54">
        <f>C$28*SUMIFS(FatorHorario[FatorDU],FatorHorario[Meses],C$3,FatorHorario[UF],$N$1,FatorHorario[Hora],$A8)</f>
        <v>0</v>
      </c>
      <c r="D8" s="54">
        <f>D$28*SUMIFS(FatorHorario[FatorDU],FatorHorario[Meses],D$3,FatorHorario[UF],$N$1,FatorHorario[Hora],$A8)</f>
        <v>0</v>
      </c>
      <c r="E8" s="54">
        <f>E$28*SUMIFS(FatorHorario[FatorDU],FatorHorario[Meses],E$3,FatorHorario[UF],$N$1,FatorHorario[Hora],$A8)</f>
        <v>0</v>
      </c>
      <c r="F8" s="54">
        <f>F$28*SUMIFS(FatorHorario[FatorDU],FatorHorario[Meses],F$3,FatorHorario[UF],$N$1,FatorHorario[Hora],$A8)</f>
        <v>0</v>
      </c>
      <c r="G8" s="54">
        <f>G$28*SUMIFS(FatorHorario[FatorDU],FatorHorario[Meses],G$3,FatorHorario[UF],$N$1,FatorHorario[Hora],$A8)</f>
        <v>0</v>
      </c>
      <c r="H8" s="54">
        <f>H$28*SUMIFS(FatorHorario[FatorDU],FatorHorario[Meses],H$3,FatorHorario[UF],$N$1,FatorHorario[Hora],$A8)</f>
        <v>0</v>
      </c>
      <c r="I8" s="54">
        <f>I$28*SUMIFS(FatorHorario[FatorDU],FatorHorario[Meses],I$3,FatorHorario[UF],$N$1,FatorHorario[Hora],$A8)</f>
        <v>0</v>
      </c>
      <c r="J8" s="54">
        <f>J$28*SUMIFS(FatorHorario[FatorDU],FatorHorario[Meses],J$3,FatorHorario[UF],$N$1,FatorHorario[Hora],$A8)</f>
        <v>0</v>
      </c>
      <c r="K8" s="54">
        <f>K$28*SUMIFS(FatorHorario[FatorDU],FatorHorario[Meses],K$3,FatorHorario[UF],$N$1,FatorHorario[Hora],$A8)</f>
        <v>0</v>
      </c>
      <c r="L8" s="54">
        <f>L$28*SUMIFS(FatorHorario[FatorDU],FatorHorario[Meses],L$3,FatorHorario[UF],$N$1,FatorHorario[Hora],$A8)</f>
        <v>0</v>
      </c>
      <c r="M8" s="55">
        <f>M$28*SUMIFS(FatorHorario[FatorDU],FatorHorario[Meses],M$3,FatorHorario[UF],$N$1,FatorHorario[Hora],$A8)</f>
        <v>0</v>
      </c>
      <c r="N8" s="56">
        <v>5</v>
      </c>
    </row>
    <row r="9" spans="1:16" x14ac:dyDescent="0.25">
      <c r="A9" s="52">
        <v>6</v>
      </c>
      <c r="B9" s="53">
        <f>B$28*SUMIFS(FatorHorario[FatorDU],FatorHorario[Meses],B$3,FatorHorario[UF],$N$1,FatorHorario[Hora],$A9)</f>
        <v>0</v>
      </c>
      <c r="C9" s="54">
        <f>C$28*SUMIFS(FatorHorario[FatorDU],FatorHorario[Meses],C$3,FatorHorario[UF],$N$1,FatorHorario[Hora],$A9)</f>
        <v>0</v>
      </c>
      <c r="D9" s="54">
        <f>D$28*SUMIFS(FatorHorario[FatorDU],FatorHorario[Meses],D$3,FatorHorario[UF],$N$1,FatorHorario[Hora],$A9)</f>
        <v>0</v>
      </c>
      <c r="E9" s="54">
        <f>E$28*SUMIFS(FatorHorario[FatorDU],FatorHorario[Meses],E$3,FatorHorario[UF],$N$1,FatorHorario[Hora],$A9)</f>
        <v>0</v>
      </c>
      <c r="F9" s="54">
        <f>F$28*SUMIFS(FatorHorario[FatorDU],FatorHorario[Meses],F$3,FatorHorario[UF],$N$1,FatorHorario[Hora],$A9)</f>
        <v>0</v>
      </c>
      <c r="G9" s="54">
        <f>G$28*SUMIFS(FatorHorario[FatorDU],FatorHorario[Meses],G$3,FatorHorario[UF],$N$1,FatorHorario[Hora],$A9)</f>
        <v>0</v>
      </c>
      <c r="H9" s="54">
        <f>H$28*SUMIFS(FatorHorario[FatorDU],FatorHorario[Meses],H$3,FatorHorario[UF],$N$1,FatorHorario[Hora],$A9)</f>
        <v>0</v>
      </c>
      <c r="I9" s="54">
        <f>I$28*SUMIFS(FatorHorario[FatorDU],FatorHorario[Meses],I$3,FatorHorario[UF],$N$1,FatorHorario[Hora],$A9)</f>
        <v>0</v>
      </c>
      <c r="J9" s="54">
        <f>J$28*SUMIFS(FatorHorario[FatorDU],FatorHorario[Meses],J$3,FatorHorario[UF],$N$1,FatorHorario[Hora],$A9)</f>
        <v>0</v>
      </c>
      <c r="K9" s="54">
        <f>K$28*SUMIFS(FatorHorario[FatorDU],FatorHorario[Meses],K$3,FatorHorario[UF],$N$1,FatorHorario[Hora],$A9)</f>
        <v>0</v>
      </c>
      <c r="L9" s="54">
        <f>L$28*SUMIFS(FatorHorario[FatorDU],FatorHorario[Meses],L$3,FatorHorario[UF],$N$1,FatorHorario[Hora],$A9)</f>
        <v>0</v>
      </c>
      <c r="M9" s="55">
        <f>M$28*SUMIFS(FatorHorario[FatorDU],FatorHorario[Meses],M$3,FatorHorario[UF],$N$1,FatorHorario[Hora],$A9)</f>
        <v>0</v>
      </c>
      <c r="N9" s="56">
        <v>6</v>
      </c>
    </row>
    <row r="10" spans="1:16" x14ac:dyDescent="0.25">
      <c r="A10" s="52">
        <v>7</v>
      </c>
      <c r="B10" s="53">
        <f>B$28*SUMIFS(FatorHorario[FatorDU],FatorHorario[Meses],B$3,FatorHorario[UF],$N$1,FatorHorario[Hora],$A10)</f>
        <v>0</v>
      </c>
      <c r="C10" s="54">
        <f>C$28*SUMIFS(FatorHorario[FatorDU],FatorHorario[Meses],C$3,FatorHorario[UF],$N$1,FatorHorario[Hora],$A10)</f>
        <v>0</v>
      </c>
      <c r="D10" s="54">
        <f>D$28*SUMIFS(FatorHorario[FatorDU],FatorHorario[Meses],D$3,FatorHorario[UF],$N$1,FatorHorario[Hora],$A10)</f>
        <v>0</v>
      </c>
      <c r="E10" s="54">
        <f>E$28*SUMIFS(FatorHorario[FatorDU],FatorHorario[Meses],E$3,FatorHorario[UF],$N$1,FatorHorario[Hora],$A10)</f>
        <v>0</v>
      </c>
      <c r="F10" s="54">
        <f>F$28*SUMIFS(FatorHorario[FatorDU],FatorHorario[Meses],F$3,FatorHorario[UF],$N$1,FatorHorario[Hora],$A10)</f>
        <v>0</v>
      </c>
      <c r="G10" s="54">
        <f>G$28*SUMIFS(FatorHorario[FatorDU],FatorHorario[Meses],G$3,FatorHorario[UF],$N$1,FatorHorario[Hora],$A10)</f>
        <v>0</v>
      </c>
      <c r="H10" s="54">
        <f>H$28*SUMIFS(FatorHorario[FatorDU],FatorHorario[Meses],H$3,FatorHorario[UF],$N$1,FatorHorario[Hora],$A10)</f>
        <v>0</v>
      </c>
      <c r="I10" s="54">
        <f>I$28*SUMIFS(FatorHorario[FatorDU],FatorHorario[Meses],I$3,FatorHorario[UF],$N$1,FatorHorario[Hora],$A10)</f>
        <v>0</v>
      </c>
      <c r="J10" s="54">
        <f>J$28*SUMIFS(FatorHorario[FatorDU],FatorHorario[Meses],J$3,FatorHorario[UF],$N$1,FatorHorario[Hora],$A10)</f>
        <v>0</v>
      </c>
      <c r="K10" s="54">
        <f>K$28*SUMIFS(FatorHorario[FatorDU],FatorHorario[Meses],K$3,FatorHorario[UF],$N$1,FatorHorario[Hora],$A10)</f>
        <v>0</v>
      </c>
      <c r="L10" s="54">
        <f>L$28*SUMIFS(FatorHorario[FatorDU],FatorHorario[Meses],L$3,FatorHorario[UF],$N$1,FatorHorario[Hora],$A10)</f>
        <v>0</v>
      </c>
      <c r="M10" s="55">
        <f>M$28*SUMIFS(FatorHorario[FatorDU],FatorHorario[Meses],M$3,FatorHorario[UF],$N$1,FatorHorario[Hora],$A10)</f>
        <v>0</v>
      </c>
      <c r="N10" s="56">
        <v>7</v>
      </c>
    </row>
    <row r="11" spans="1:16" x14ac:dyDescent="0.25">
      <c r="A11" s="52">
        <v>8</v>
      </c>
      <c r="B11" s="53">
        <f>B$28*SUMIFS(FatorHorario[FatorDU],FatorHorario[Meses],B$3,FatorHorario[UF],$N$1,FatorHorario[Hora],$A11)</f>
        <v>0</v>
      </c>
      <c r="C11" s="54">
        <f>C$28*SUMIFS(FatorHorario[FatorDU],FatorHorario[Meses],C$3,FatorHorario[UF],$N$1,FatorHorario[Hora],$A11)</f>
        <v>0</v>
      </c>
      <c r="D11" s="54">
        <f>D$28*SUMIFS(FatorHorario[FatorDU],FatorHorario[Meses],D$3,FatorHorario[UF],$N$1,FatorHorario[Hora],$A11)</f>
        <v>0</v>
      </c>
      <c r="E11" s="54">
        <f>E$28*SUMIFS(FatorHorario[FatorDU],FatorHorario[Meses],E$3,FatorHorario[UF],$N$1,FatorHorario[Hora],$A11)</f>
        <v>0</v>
      </c>
      <c r="F11" s="54">
        <f>F$28*SUMIFS(FatorHorario[FatorDU],FatorHorario[Meses],F$3,FatorHorario[UF],$N$1,FatorHorario[Hora],$A11)</f>
        <v>0</v>
      </c>
      <c r="G11" s="54">
        <f>G$28*SUMIFS(FatorHorario[FatorDU],FatorHorario[Meses],G$3,FatorHorario[UF],$N$1,FatorHorario[Hora],$A11)</f>
        <v>0</v>
      </c>
      <c r="H11" s="54">
        <f>H$28*SUMIFS(FatorHorario[FatorDU],FatorHorario[Meses],H$3,FatorHorario[UF],$N$1,FatorHorario[Hora],$A11)</f>
        <v>0</v>
      </c>
      <c r="I11" s="54">
        <f>I$28*SUMIFS(FatorHorario[FatorDU],FatorHorario[Meses],I$3,FatorHorario[UF],$N$1,FatorHorario[Hora],$A11)</f>
        <v>0</v>
      </c>
      <c r="J11" s="54">
        <f>J$28*SUMIFS(FatorHorario[FatorDU],FatorHorario[Meses],J$3,FatorHorario[UF],$N$1,FatorHorario[Hora],$A11)</f>
        <v>0</v>
      </c>
      <c r="K11" s="54">
        <f>K$28*SUMIFS(FatorHorario[FatorDU],FatorHorario[Meses],K$3,FatorHorario[UF],$N$1,FatorHorario[Hora],$A11)</f>
        <v>0</v>
      </c>
      <c r="L11" s="54">
        <f>L$28*SUMIFS(FatorHorario[FatorDU],FatorHorario[Meses],L$3,FatorHorario[UF],$N$1,FatorHorario[Hora],$A11)</f>
        <v>0</v>
      </c>
      <c r="M11" s="55">
        <f>M$28*SUMIFS(FatorHorario[FatorDU],FatorHorario[Meses],M$3,FatorHorario[UF],$N$1,FatorHorario[Hora],$A11)</f>
        <v>0</v>
      </c>
      <c r="N11" s="56">
        <v>8</v>
      </c>
    </row>
    <row r="12" spans="1:16" x14ac:dyDescent="0.25">
      <c r="A12" s="52">
        <v>9</v>
      </c>
      <c r="B12" s="53">
        <f>B$28*SUMIFS(FatorHorario[FatorDU],FatorHorario[Meses],B$3,FatorHorario[UF],$N$1,FatorHorario[Hora],$A12)</f>
        <v>0</v>
      </c>
      <c r="C12" s="54">
        <f>C$28*SUMIFS(FatorHorario[FatorDU],FatorHorario[Meses],C$3,FatorHorario[UF],$N$1,FatorHorario[Hora],$A12)</f>
        <v>0</v>
      </c>
      <c r="D12" s="54">
        <f>D$28*SUMIFS(FatorHorario[FatorDU],FatorHorario[Meses],D$3,FatorHorario[UF],$N$1,FatorHorario[Hora],$A12)</f>
        <v>0</v>
      </c>
      <c r="E12" s="54">
        <f>E$28*SUMIFS(FatorHorario[FatorDU],FatorHorario[Meses],E$3,FatorHorario[UF],$N$1,FatorHorario[Hora],$A12)</f>
        <v>0</v>
      </c>
      <c r="F12" s="54">
        <f>F$28*SUMIFS(FatorHorario[FatorDU],FatorHorario[Meses],F$3,FatorHorario[UF],$N$1,FatorHorario[Hora],$A12)</f>
        <v>0</v>
      </c>
      <c r="G12" s="54">
        <f>G$28*SUMIFS(FatorHorario[FatorDU],FatorHorario[Meses],G$3,FatorHorario[UF],$N$1,FatorHorario[Hora],$A12)</f>
        <v>0</v>
      </c>
      <c r="H12" s="54">
        <f>H$28*SUMIFS(FatorHorario[FatorDU],FatorHorario[Meses],H$3,FatorHorario[UF],$N$1,FatorHorario[Hora],$A12)</f>
        <v>0</v>
      </c>
      <c r="I12" s="54">
        <f>I$28*SUMIFS(FatorHorario[FatorDU],FatorHorario[Meses],I$3,FatorHorario[UF],$N$1,FatorHorario[Hora],$A12)</f>
        <v>0</v>
      </c>
      <c r="J12" s="54">
        <f>J$28*SUMIFS(FatorHorario[FatorDU],FatorHorario[Meses],J$3,FatorHorario[UF],$N$1,FatorHorario[Hora],$A12)</f>
        <v>0</v>
      </c>
      <c r="K12" s="54">
        <f>K$28*SUMIFS(FatorHorario[FatorDU],FatorHorario[Meses],K$3,FatorHorario[UF],$N$1,FatorHorario[Hora],$A12)</f>
        <v>0</v>
      </c>
      <c r="L12" s="54">
        <f>L$28*SUMIFS(FatorHorario[FatorDU],FatorHorario[Meses],L$3,FatorHorario[UF],$N$1,FatorHorario[Hora],$A12)</f>
        <v>0</v>
      </c>
      <c r="M12" s="55">
        <f>M$28*SUMIFS(FatorHorario[FatorDU],FatorHorario[Meses],M$3,FatorHorario[UF],$N$1,FatorHorario[Hora],$A12)</f>
        <v>0</v>
      </c>
      <c r="N12" s="56">
        <v>9</v>
      </c>
    </row>
    <row r="13" spans="1:16" x14ac:dyDescent="0.25">
      <c r="A13" s="52">
        <v>10</v>
      </c>
      <c r="B13" s="53">
        <f>B$28*SUMIFS(FatorHorario[FatorDU],FatorHorario[Meses],B$3,FatorHorario[UF],$N$1,FatorHorario[Hora],$A13)</f>
        <v>0</v>
      </c>
      <c r="C13" s="54">
        <f>C$28*SUMIFS(FatorHorario[FatorDU],FatorHorario[Meses],C$3,FatorHorario[UF],$N$1,FatorHorario[Hora],$A13)</f>
        <v>0</v>
      </c>
      <c r="D13" s="54">
        <f>D$28*SUMIFS(FatorHorario[FatorDU],FatorHorario[Meses],D$3,FatorHorario[UF],$N$1,FatorHorario[Hora],$A13)</f>
        <v>0</v>
      </c>
      <c r="E13" s="54">
        <f>E$28*SUMIFS(FatorHorario[FatorDU],FatorHorario[Meses],E$3,FatorHorario[UF],$N$1,FatorHorario[Hora],$A13)</f>
        <v>0</v>
      </c>
      <c r="F13" s="54">
        <f>F$28*SUMIFS(FatorHorario[FatorDU],FatorHorario[Meses],F$3,FatorHorario[UF],$N$1,FatorHorario[Hora],$A13)</f>
        <v>0</v>
      </c>
      <c r="G13" s="54">
        <f>G$28*SUMIFS(FatorHorario[FatorDU],FatorHorario[Meses],G$3,FatorHorario[UF],$N$1,FatorHorario[Hora],$A13)</f>
        <v>0</v>
      </c>
      <c r="H13" s="54">
        <f>H$28*SUMIFS(FatorHorario[FatorDU],FatorHorario[Meses],H$3,FatorHorario[UF],$N$1,FatorHorario[Hora],$A13)</f>
        <v>0</v>
      </c>
      <c r="I13" s="54">
        <f>I$28*SUMIFS(FatorHorario[FatorDU],FatorHorario[Meses],I$3,FatorHorario[UF],$N$1,FatorHorario[Hora],$A13)</f>
        <v>0</v>
      </c>
      <c r="J13" s="54">
        <f>J$28*SUMIFS(FatorHorario[FatorDU],FatorHorario[Meses],J$3,FatorHorario[UF],$N$1,FatorHorario[Hora],$A13)</f>
        <v>0</v>
      </c>
      <c r="K13" s="54">
        <f>K$28*SUMIFS(FatorHorario[FatorDU],FatorHorario[Meses],K$3,FatorHorario[UF],$N$1,FatorHorario[Hora],$A13)</f>
        <v>0</v>
      </c>
      <c r="L13" s="54">
        <f>L$28*SUMIFS(FatorHorario[FatorDU],FatorHorario[Meses],L$3,FatorHorario[UF],$N$1,FatorHorario[Hora],$A13)</f>
        <v>0</v>
      </c>
      <c r="M13" s="55">
        <f>M$28*SUMIFS(FatorHorario[FatorDU],FatorHorario[Meses],M$3,FatorHorario[UF],$N$1,FatorHorario[Hora],$A13)</f>
        <v>0</v>
      </c>
      <c r="N13" s="56">
        <v>10</v>
      </c>
    </row>
    <row r="14" spans="1:16" x14ac:dyDescent="0.25">
      <c r="A14" s="52">
        <v>11</v>
      </c>
      <c r="B14" s="53">
        <f>B$28*SUMIFS(FatorHorario[FatorDU],FatorHorario[Meses],B$3,FatorHorario[UF],$N$1,FatorHorario[Hora],$A14)</f>
        <v>0</v>
      </c>
      <c r="C14" s="54">
        <f>C$28*SUMIFS(FatorHorario[FatorDU],FatorHorario[Meses],C$3,FatorHorario[UF],$N$1,FatorHorario[Hora],$A14)</f>
        <v>0</v>
      </c>
      <c r="D14" s="54">
        <f>D$28*SUMIFS(FatorHorario[FatorDU],FatorHorario[Meses],D$3,FatorHorario[UF],$N$1,FatorHorario[Hora],$A14)</f>
        <v>0</v>
      </c>
      <c r="E14" s="54">
        <f>E$28*SUMIFS(FatorHorario[FatorDU],FatorHorario[Meses],E$3,FatorHorario[UF],$N$1,FatorHorario[Hora],$A14)</f>
        <v>0</v>
      </c>
      <c r="F14" s="54">
        <f>F$28*SUMIFS(FatorHorario[FatorDU],FatorHorario[Meses],F$3,FatorHorario[UF],$N$1,FatorHorario[Hora],$A14)</f>
        <v>0</v>
      </c>
      <c r="G14" s="54">
        <f>G$28*SUMIFS(FatorHorario[FatorDU],FatorHorario[Meses],G$3,FatorHorario[UF],$N$1,FatorHorario[Hora],$A14)</f>
        <v>0</v>
      </c>
      <c r="H14" s="54">
        <f>H$28*SUMIFS(FatorHorario[FatorDU],FatorHorario[Meses],H$3,FatorHorario[UF],$N$1,FatorHorario[Hora],$A14)</f>
        <v>0</v>
      </c>
      <c r="I14" s="54">
        <f>I$28*SUMIFS(FatorHorario[FatorDU],FatorHorario[Meses],I$3,FatorHorario[UF],$N$1,FatorHorario[Hora],$A14)</f>
        <v>0</v>
      </c>
      <c r="J14" s="54">
        <f>J$28*SUMIFS(FatorHorario[FatorDU],FatorHorario[Meses],J$3,FatorHorario[UF],$N$1,FatorHorario[Hora],$A14)</f>
        <v>0</v>
      </c>
      <c r="K14" s="54">
        <f>K$28*SUMIFS(FatorHorario[FatorDU],FatorHorario[Meses],K$3,FatorHorario[UF],$N$1,FatorHorario[Hora],$A14)</f>
        <v>0</v>
      </c>
      <c r="L14" s="54">
        <f>L$28*SUMIFS(FatorHorario[FatorDU],FatorHorario[Meses],L$3,FatorHorario[UF],$N$1,FatorHorario[Hora],$A14)</f>
        <v>0</v>
      </c>
      <c r="M14" s="55">
        <f>M$28*SUMIFS(FatorHorario[FatorDU],FatorHorario[Meses],M$3,FatorHorario[UF],$N$1,FatorHorario[Hora],$A14)</f>
        <v>0</v>
      </c>
      <c r="N14" s="56">
        <v>11</v>
      </c>
    </row>
    <row r="15" spans="1:16" x14ac:dyDescent="0.25">
      <c r="A15" s="52">
        <v>12</v>
      </c>
      <c r="B15" s="53">
        <f>B$28*SUMIFS(FatorHorario[FatorDU],FatorHorario[Meses],B$3,FatorHorario[UF],$N$1,FatorHorario[Hora],$A15)</f>
        <v>0</v>
      </c>
      <c r="C15" s="54">
        <f>C$28*SUMIFS(FatorHorario[FatorDU],FatorHorario[Meses],C$3,FatorHorario[UF],$N$1,FatorHorario[Hora],$A15)</f>
        <v>0</v>
      </c>
      <c r="D15" s="54">
        <f>D$28*SUMIFS(FatorHorario[FatorDU],FatorHorario[Meses],D$3,FatorHorario[UF],$N$1,FatorHorario[Hora],$A15)</f>
        <v>0</v>
      </c>
      <c r="E15" s="54">
        <f>E$28*SUMIFS(FatorHorario[FatorDU],FatorHorario[Meses],E$3,FatorHorario[UF],$N$1,FatorHorario[Hora],$A15)</f>
        <v>0</v>
      </c>
      <c r="F15" s="54">
        <f>F$28*SUMIFS(FatorHorario[FatorDU],FatorHorario[Meses],F$3,FatorHorario[UF],$N$1,FatorHorario[Hora],$A15)</f>
        <v>0</v>
      </c>
      <c r="G15" s="54">
        <f>G$28*SUMIFS(FatorHorario[FatorDU],FatorHorario[Meses],G$3,FatorHorario[UF],$N$1,FatorHorario[Hora],$A15)</f>
        <v>0</v>
      </c>
      <c r="H15" s="54">
        <f>H$28*SUMIFS(FatorHorario[FatorDU],FatorHorario[Meses],H$3,FatorHorario[UF],$N$1,FatorHorario[Hora],$A15)</f>
        <v>0</v>
      </c>
      <c r="I15" s="54">
        <f>I$28*SUMIFS(FatorHorario[FatorDU],FatorHorario[Meses],I$3,FatorHorario[UF],$N$1,FatorHorario[Hora],$A15)</f>
        <v>0</v>
      </c>
      <c r="J15" s="54">
        <f>J$28*SUMIFS(FatorHorario[FatorDU],FatorHorario[Meses],J$3,FatorHorario[UF],$N$1,FatorHorario[Hora],$A15)</f>
        <v>0</v>
      </c>
      <c r="K15" s="54">
        <f>K$28*SUMIFS(FatorHorario[FatorDU],FatorHorario[Meses],K$3,FatorHorario[UF],$N$1,FatorHorario[Hora],$A15)</f>
        <v>0</v>
      </c>
      <c r="L15" s="54">
        <f>L$28*SUMIFS(FatorHorario[FatorDU],FatorHorario[Meses],L$3,FatorHorario[UF],$N$1,FatorHorario[Hora],$A15)</f>
        <v>0</v>
      </c>
      <c r="M15" s="55">
        <f>M$28*SUMIFS(FatorHorario[FatorDU],FatorHorario[Meses],M$3,FatorHorario[UF],$N$1,FatorHorario[Hora],$A15)</f>
        <v>0</v>
      </c>
      <c r="N15" s="56">
        <v>12</v>
      </c>
    </row>
    <row r="16" spans="1:16" x14ac:dyDescent="0.25">
      <c r="A16" s="52">
        <v>13</v>
      </c>
      <c r="B16" s="53">
        <f>B$28*SUMIFS(FatorHorario[FatorDU],FatorHorario[Meses],B$3,FatorHorario[UF],$N$1,FatorHorario[Hora],$A16)</f>
        <v>0</v>
      </c>
      <c r="C16" s="54">
        <f>C$28*SUMIFS(FatorHorario[FatorDU],FatorHorario[Meses],C$3,FatorHorario[UF],$N$1,FatorHorario[Hora],$A16)</f>
        <v>0</v>
      </c>
      <c r="D16" s="54">
        <f>D$28*SUMIFS(FatorHorario[FatorDU],FatorHorario[Meses],D$3,FatorHorario[UF],$N$1,FatorHorario[Hora],$A16)</f>
        <v>0</v>
      </c>
      <c r="E16" s="54">
        <f>E$28*SUMIFS(FatorHorario[FatorDU],FatorHorario[Meses],E$3,FatorHorario[UF],$N$1,FatorHorario[Hora],$A16)</f>
        <v>0</v>
      </c>
      <c r="F16" s="54">
        <f>F$28*SUMIFS(FatorHorario[FatorDU],FatorHorario[Meses],F$3,FatorHorario[UF],$N$1,FatorHorario[Hora],$A16)</f>
        <v>0</v>
      </c>
      <c r="G16" s="54">
        <f>G$28*SUMIFS(FatorHorario[FatorDU],FatorHorario[Meses],G$3,FatorHorario[UF],$N$1,FatorHorario[Hora],$A16)</f>
        <v>0</v>
      </c>
      <c r="H16" s="54">
        <f>H$28*SUMIFS(FatorHorario[FatorDU],FatorHorario[Meses],H$3,FatorHorario[UF],$N$1,FatorHorario[Hora],$A16)</f>
        <v>0</v>
      </c>
      <c r="I16" s="54">
        <f>I$28*SUMIFS(FatorHorario[FatorDU],FatorHorario[Meses],I$3,FatorHorario[UF],$N$1,FatorHorario[Hora],$A16)</f>
        <v>0</v>
      </c>
      <c r="J16" s="54">
        <f>J$28*SUMIFS(FatorHorario[FatorDU],FatorHorario[Meses],J$3,FatorHorario[UF],$N$1,FatorHorario[Hora],$A16)</f>
        <v>0</v>
      </c>
      <c r="K16" s="54">
        <f>K$28*SUMIFS(FatorHorario[FatorDU],FatorHorario[Meses],K$3,FatorHorario[UF],$N$1,FatorHorario[Hora],$A16)</f>
        <v>0</v>
      </c>
      <c r="L16" s="54">
        <f>L$28*SUMIFS(FatorHorario[FatorDU],FatorHorario[Meses],L$3,FatorHorario[UF],$N$1,FatorHorario[Hora],$A16)</f>
        <v>0</v>
      </c>
      <c r="M16" s="55">
        <f>M$28*SUMIFS(FatorHorario[FatorDU],FatorHorario[Meses],M$3,FatorHorario[UF],$N$1,FatorHorario[Hora],$A16)</f>
        <v>0</v>
      </c>
      <c r="N16" s="56">
        <v>13</v>
      </c>
    </row>
    <row r="17" spans="1:14" x14ac:dyDescent="0.25">
      <c r="A17" s="52">
        <v>14</v>
      </c>
      <c r="B17" s="53">
        <f>B$28*SUMIFS(FatorHorario[FatorDU],FatorHorario[Meses],B$3,FatorHorario[UF],$N$1,FatorHorario[Hora],$A17)</f>
        <v>0</v>
      </c>
      <c r="C17" s="54">
        <f>C$28*SUMIFS(FatorHorario[FatorDU],FatorHorario[Meses],C$3,FatorHorario[UF],$N$1,FatorHorario[Hora],$A17)</f>
        <v>0</v>
      </c>
      <c r="D17" s="54">
        <f>D$28*SUMIFS(FatorHorario[FatorDU],FatorHorario[Meses],D$3,FatorHorario[UF],$N$1,FatorHorario[Hora],$A17)</f>
        <v>0</v>
      </c>
      <c r="E17" s="54">
        <f>E$28*SUMIFS(FatorHorario[FatorDU],FatorHorario[Meses],E$3,FatorHorario[UF],$N$1,FatorHorario[Hora],$A17)</f>
        <v>0</v>
      </c>
      <c r="F17" s="54">
        <f>F$28*SUMIFS(FatorHorario[FatorDU],FatorHorario[Meses],F$3,FatorHorario[UF],$N$1,FatorHorario[Hora],$A17)</f>
        <v>0</v>
      </c>
      <c r="G17" s="54">
        <f>G$28*SUMIFS(FatorHorario[FatorDU],FatorHorario[Meses],G$3,FatorHorario[UF],$N$1,FatorHorario[Hora],$A17)</f>
        <v>0</v>
      </c>
      <c r="H17" s="54">
        <f>H$28*SUMIFS(FatorHorario[FatorDU],FatorHorario[Meses],H$3,FatorHorario[UF],$N$1,FatorHorario[Hora],$A17)</f>
        <v>0</v>
      </c>
      <c r="I17" s="54">
        <f>I$28*SUMIFS(FatorHorario[FatorDU],FatorHorario[Meses],I$3,FatorHorario[UF],$N$1,FatorHorario[Hora],$A17)</f>
        <v>0</v>
      </c>
      <c r="J17" s="54">
        <f>J$28*SUMIFS(FatorHorario[FatorDU],FatorHorario[Meses],J$3,FatorHorario[UF],$N$1,FatorHorario[Hora],$A17)</f>
        <v>0</v>
      </c>
      <c r="K17" s="54">
        <f>K$28*SUMIFS(FatorHorario[FatorDU],FatorHorario[Meses],K$3,FatorHorario[UF],$N$1,FatorHorario[Hora],$A17)</f>
        <v>0</v>
      </c>
      <c r="L17" s="54">
        <f>L$28*SUMIFS(FatorHorario[FatorDU],FatorHorario[Meses],L$3,FatorHorario[UF],$N$1,FatorHorario[Hora],$A17)</f>
        <v>0</v>
      </c>
      <c r="M17" s="55">
        <f>M$28*SUMIFS(FatorHorario[FatorDU],FatorHorario[Meses],M$3,FatorHorario[UF],$N$1,FatorHorario[Hora],$A17)</f>
        <v>0</v>
      </c>
      <c r="N17" s="56">
        <v>14</v>
      </c>
    </row>
    <row r="18" spans="1:14" x14ac:dyDescent="0.25">
      <c r="A18" s="52">
        <v>15</v>
      </c>
      <c r="B18" s="53">
        <f>B$28*SUMIFS(FatorHorario[FatorDU],FatorHorario[Meses],B$3,FatorHorario[UF],$N$1,FatorHorario[Hora],$A18)</f>
        <v>0</v>
      </c>
      <c r="C18" s="54">
        <f>C$28*SUMIFS(FatorHorario[FatorDU],FatorHorario[Meses],C$3,FatorHorario[UF],$N$1,FatorHorario[Hora],$A18)</f>
        <v>0</v>
      </c>
      <c r="D18" s="54">
        <f>D$28*SUMIFS(FatorHorario[FatorDU],FatorHorario[Meses],D$3,FatorHorario[UF],$N$1,FatorHorario[Hora],$A18)</f>
        <v>0</v>
      </c>
      <c r="E18" s="54">
        <f>E$28*SUMIFS(FatorHorario[FatorDU],FatorHorario[Meses],E$3,FatorHorario[UF],$N$1,FatorHorario[Hora],$A18)</f>
        <v>0</v>
      </c>
      <c r="F18" s="54">
        <f>F$28*SUMIFS(FatorHorario[FatorDU],FatorHorario[Meses],F$3,FatorHorario[UF],$N$1,FatorHorario[Hora],$A18)</f>
        <v>0</v>
      </c>
      <c r="G18" s="54">
        <f>G$28*SUMIFS(FatorHorario[FatorDU],FatorHorario[Meses],G$3,FatorHorario[UF],$N$1,FatorHorario[Hora],$A18)</f>
        <v>0</v>
      </c>
      <c r="H18" s="54">
        <f>H$28*SUMIFS(FatorHorario[FatorDU],FatorHorario[Meses],H$3,FatorHorario[UF],$N$1,FatorHorario[Hora],$A18)</f>
        <v>0</v>
      </c>
      <c r="I18" s="54">
        <f>I$28*SUMIFS(FatorHorario[FatorDU],FatorHorario[Meses],I$3,FatorHorario[UF],$N$1,FatorHorario[Hora],$A18)</f>
        <v>0</v>
      </c>
      <c r="J18" s="54">
        <f>J$28*SUMIFS(FatorHorario[FatorDU],FatorHorario[Meses],J$3,FatorHorario[UF],$N$1,FatorHorario[Hora],$A18)</f>
        <v>0</v>
      </c>
      <c r="K18" s="54">
        <f>K$28*SUMIFS(FatorHorario[FatorDU],FatorHorario[Meses],K$3,FatorHorario[UF],$N$1,FatorHorario[Hora],$A18)</f>
        <v>0</v>
      </c>
      <c r="L18" s="54">
        <f>L$28*SUMIFS(FatorHorario[FatorDU],FatorHorario[Meses],L$3,FatorHorario[UF],$N$1,FatorHorario[Hora],$A18)</f>
        <v>0</v>
      </c>
      <c r="M18" s="55">
        <f>M$28*SUMIFS(FatorHorario[FatorDU],FatorHorario[Meses],M$3,FatorHorario[UF],$N$1,FatorHorario[Hora],$A18)</f>
        <v>0</v>
      </c>
      <c r="N18" s="56">
        <v>15</v>
      </c>
    </row>
    <row r="19" spans="1:14" x14ac:dyDescent="0.25">
      <c r="A19" s="52">
        <v>16</v>
      </c>
      <c r="B19" s="53">
        <f>B$28*SUMIFS(FatorHorario[FatorDU],FatorHorario[Meses],B$3,FatorHorario[UF],$N$1,FatorHorario[Hora],$A19)</f>
        <v>0</v>
      </c>
      <c r="C19" s="54">
        <f>C$28*SUMIFS(FatorHorario[FatorDU],FatorHorario[Meses],C$3,FatorHorario[UF],$N$1,FatorHorario[Hora],$A19)</f>
        <v>0</v>
      </c>
      <c r="D19" s="54">
        <f>D$28*SUMIFS(FatorHorario[FatorDU],FatorHorario[Meses],D$3,FatorHorario[UF],$N$1,FatorHorario[Hora],$A19)</f>
        <v>0</v>
      </c>
      <c r="E19" s="54">
        <f>E$28*SUMIFS(FatorHorario[FatorDU],FatorHorario[Meses],E$3,FatorHorario[UF],$N$1,FatorHorario[Hora],$A19)</f>
        <v>0</v>
      </c>
      <c r="F19" s="54">
        <f>F$28*SUMIFS(FatorHorario[FatorDU],FatorHorario[Meses],F$3,FatorHorario[UF],$N$1,FatorHorario[Hora],$A19)</f>
        <v>0</v>
      </c>
      <c r="G19" s="54">
        <f>G$28*SUMIFS(FatorHorario[FatorDU],FatorHorario[Meses],G$3,FatorHorario[UF],$N$1,FatorHorario[Hora],$A19)</f>
        <v>0</v>
      </c>
      <c r="H19" s="54">
        <f>H$28*SUMIFS(FatorHorario[FatorDU],FatorHorario[Meses],H$3,FatorHorario[UF],$N$1,FatorHorario[Hora],$A19)</f>
        <v>0</v>
      </c>
      <c r="I19" s="54">
        <f>I$28*SUMIFS(FatorHorario[FatorDU],FatorHorario[Meses],I$3,FatorHorario[UF],$N$1,FatorHorario[Hora],$A19)</f>
        <v>0</v>
      </c>
      <c r="J19" s="54">
        <f>J$28*SUMIFS(FatorHorario[FatorDU],FatorHorario[Meses],J$3,FatorHorario[UF],$N$1,FatorHorario[Hora],$A19)</f>
        <v>0</v>
      </c>
      <c r="K19" s="54">
        <f>K$28*SUMIFS(FatorHorario[FatorDU],FatorHorario[Meses],K$3,FatorHorario[UF],$N$1,FatorHorario[Hora],$A19)</f>
        <v>0</v>
      </c>
      <c r="L19" s="54">
        <f>L$28*SUMIFS(FatorHorario[FatorDU],FatorHorario[Meses],L$3,FatorHorario[UF],$N$1,FatorHorario[Hora],$A19)</f>
        <v>0</v>
      </c>
      <c r="M19" s="55">
        <f>M$28*SUMIFS(FatorHorario[FatorDU],FatorHorario[Meses],M$3,FatorHorario[UF],$N$1,FatorHorario[Hora],$A19)</f>
        <v>0</v>
      </c>
      <c r="N19" s="56">
        <v>16</v>
      </c>
    </row>
    <row r="20" spans="1:14" x14ac:dyDescent="0.25">
      <c r="A20" s="52">
        <v>17</v>
      </c>
      <c r="B20" s="53">
        <f>B$28*SUMIFS(FatorHorario[FatorDU],FatorHorario[Meses],B$3,FatorHorario[UF],$N$1,FatorHorario[Hora],$A20)</f>
        <v>0</v>
      </c>
      <c r="C20" s="54">
        <f>C$28*SUMIFS(FatorHorario[FatorDU],FatorHorario[Meses],C$3,FatorHorario[UF],$N$1,FatorHorario[Hora],$A20)</f>
        <v>0</v>
      </c>
      <c r="D20" s="54">
        <f>D$28*SUMIFS(FatorHorario[FatorDU],FatorHorario[Meses],D$3,FatorHorario[UF],$N$1,FatorHorario[Hora],$A20)</f>
        <v>0</v>
      </c>
      <c r="E20" s="54">
        <f>E$28*SUMIFS(FatorHorario[FatorDU],FatorHorario[Meses],E$3,FatorHorario[UF],$N$1,FatorHorario[Hora],$A20)</f>
        <v>0</v>
      </c>
      <c r="F20" s="54">
        <f>F$28*SUMIFS(FatorHorario[FatorDU],FatorHorario[Meses],F$3,FatorHorario[UF],$N$1,FatorHorario[Hora],$A20)</f>
        <v>0</v>
      </c>
      <c r="G20" s="54">
        <f>G$28*SUMIFS(FatorHorario[FatorDU],FatorHorario[Meses],G$3,FatorHorario[UF],$N$1,FatorHorario[Hora],$A20)</f>
        <v>0</v>
      </c>
      <c r="H20" s="54">
        <f>H$28*SUMIFS(FatorHorario[FatorDU],FatorHorario[Meses],H$3,FatorHorario[UF],$N$1,FatorHorario[Hora],$A20)</f>
        <v>0</v>
      </c>
      <c r="I20" s="54">
        <f>I$28*SUMIFS(FatorHorario[FatorDU],FatorHorario[Meses],I$3,FatorHorario[UF],$N$1,FatorHorario[Hora],$A20)</f>
        <v>0</v>
      </c>
      <c r="J20" s="54">
        <f>J$28*SUMIFS(FatorHorario[FatorDU],FatorHorario[Meses],J$3,FatorHorario[UF],$N$1,FatorHorario[Hora],$A20)</f>
        <v>0</v>
      </c>
      <c r="K20" s="54">
        <f>K$28*SUMIFS(FatorHorario[FatorDU],FatorHorario[Meses],K$3,FatorHorario[UF],$N$1,FatorHorario[Hora],$A20)</f>
        <v>0</v>
      </c>
      <c r="L20" s="54">
        <f>L$28*SUMIFS(FatorHorario[FatorDU],FatorHorario[Meses],L$3,FatorHorario[UF],$N$1,FatorHorario[Hora],$A20)</f>
        <v>0</v>
      </c>
      <c r="M20" s="55">
        <f>M$28*SUMIFS(FatorHorario[FatorDU],FatorHorario[Meses],M$3,FatorHorario[UF],$N$1,FatorHorario[Hora],$A20)</f>
        <v>0</v>
      </c>
      <c r="N20" s="56">
        <v>17</v>
      </c>
    </row>
    <row r="21" spans="1:14" x14ac:dyDescent="0.25">
      <c r="A21" s="52">
        <v>18</v>
      </c>
      <c r="B21" s="53">
        <f>B$28*SUMIFS(FatorHorario[FatorDU],FatorHorario[Meses],B$3,FatorHorario[UF],$N$1,FatorHorario[Hora],$A21)</f>
        <v>0</v>
      </c>
      <c r="C21" s="54">
        <f>C$28*SUMIFS(FatorHorario[FatorDU],FatorHorario[Meses],C$3,FatorHorario[UF],$N$1,FatorHorario[Hora],$A21)</f>
        <v>0</v>
      </c>
      <c r="D21" s="54">
        <f>D$28*SUMIFS(FatorHorario[FatorDU],FatorHorario[Meses],D$3,FatorHorario[UF],$N$1,FatorHorario[Hora],$A21)</f>
        <v>0</v>
      </c>
      <c r="E21" s="54">
        <f>E$28*SUMIFS(FatorHorario[FatorDU],FatorHorario[Meses],E$3,FatorHorario[UF],$N$1,FatorHorario[Hora],$A21)</f>
        <v>0</v>
      </c>
      <c r="F21" s="54">
        <f>F$28*SUMIFS(FatorHorario[FatorDU],FatorHorario[Meses],F$3,FatorHorario[UF],$N$1,FatorHorario[Hora],$A21)</f>
        <v>0</v>
      </c>
      <c r="G21" s="54">
        <f>G$28*SUMIFS(FatorHorario[FatorDU],FatorHorario[Meses],G$3,FatorHorario[UF],$N$1,FatorHorario[Hora],$A21)</f>
        <v>0</v>
      </c>
      <c r="H21" s="54">
        <f>H$28*SUMIFS(FatorHorario[FatorDU],FatorHorario[Meses],H$3,FatorHorario[UF],$N$1,FatorHorario[Hora],$A21)</f>
        <v>0</v>
      </c>
      <c r="I21" s="54">
        <f>I$28*SUMIFS(FatorHorario[FatorDU],FatorHorario[Meses],I$3,FatorHorario[UF],$N$1,FatorHorario[Hora],$A21)</f>
        <v>0</v>
      </c>
      <c r="J21" s="54">
        <f>J$28*SUMIFS(FatorHorario[FatorDU],FatorHorario[Meses],J$3,FatorHorario[UF],$N$1,FatorHorario[Hora],$A21)</f>
        <v>0</v>
      </c>
      <c r="K21" s="54">
        <f>K$28*SUMIFS(FatorHorario[FatorDU],FatorHorario[Meses],K$3,FatorHorario[UF],$N$1,FatorHorario[Hora],$A21)</f>
        <v>0</v>
      </c>
      <c r="L21" s="54">
        <f>L$28*SUMIFS(FatorHorario[FatorDU],FatorHorario[Meses],L$3,FatorHorario[UF],$N$1,FatorHorario[Hora],$A21)</f>
        <v>0</v>
      </c>
      <c r="M21" s="55">
        <f>M$28*SUMIFS(FatorHorario[FatorDU],FatorHorario[Meses],M$3,FatorHorario[UF],$N$1,FatorHorario[Hora],$A21)</f>
        <v>0</v>
      </c>
      <c r="N21" s="56">
        <v>18</v>
      </c>
    </row>
    <row r="22" spans="1:14" x14ac:dyDescent="0.25">
      <c r="A22" s="52">
        <v>19</v>
      </c>
      <c r="B22" s="53">
        <f>B$28*SUMIFS(FatorHorario[FatorDU],FatorHorario[Meses],B$3,FatorHorario[UF],$N$1,FatorHorario[Hora],$A22)</f>
        <v>0</v>
      </c>
      <c r="C22" s="54">
        <f>C$28*SUMIFS(FatorHorario[FatorDU],FatorHorario[Meses],C$3,FatorHorario[UF],$N$1,FatorHorario[Hora],$A22)</f>
        <v>0</v>
      </c>
      <c r="D22" s="54">
        <f>D$28*SUMIFS(FatorHorario[FatorDU],FatorHorario[Meses],D$3,FatorHorario[UF],$N$1,FatorHorario[Hora],$A22)</f>
        <v>0</v>
      </c>
      <c r="E22" s="54">
        <f>E$28*SUMIFS(FatorHorario[FatorDU],FatorHorario[Meses],E$3,FatorHorario[UF],$N$1,FatorHorario[Hora],$A22)</f>
        <v>0</v>
      </c>
      <c r="F22" s="54">
        <f>F$28*SUMIFS(FatorHorario[FatorDU],FatorHorario[Meses],F$3,FatorHorario[UF],$N$1,FatorHorario[Hora],$A22)</f>
        <v>0</v>
      </c>
      <c r="G22" s="54">
        <f>G$28*SUMIFS(FatorHorario[FatorDU],FatorHorario[Meses],G$3,FatorHorario[UF],$N$1,FatorHorario[Hora],$A22)</f>
        <v>0</v>
      </c>
      <c r="H22" s="54">
        <f>H$28*SUMIFS(FatorHorario[FatorDU],FatorHorario[Meses],H$3,FatorHorario[UF],$N$1,FatorHorario[Hora],$A22)</f>
        <v>0</v>
      </c>
      <c r="I22" s="54">
        <f>I$28*SUMIFS(FatorHorario[FatorDU],FatorHorario[Meses],I$3,FatorHorario[UF],$N$1,FatorHorario[Hora],$A22)</f>
        <v>0</v>
      </c>
      <c r="J22" s="54">
        <f>J$28*SUMIFS(FatorHorario[FatorDU],FatorHorario[Meses],J$3,FatorHorario[UF],$N$1,FatorHorario[Hora],$A22)</f>
        <v>0</v>
      </c>
      <c r="K22" s="54">
        <f>K$28*SUMIFS(FatorHorario[FatorDU],FatorHorario[Meses],K$3,FatorHorario[UF],$N$1,FatorHorario[Hora],$A22)</f>
        <v>0</v>
      </c>
      <c r="L22" s="54">
        <f>L$28*SUMIFS(FatorHorario[FatorDU],FatorHorario[Meses],L$3,FatorHorario[UF],$N$1,FatorHorario[Hora],$A22)</f>
        <v>0</v>
      </c>
      <c r="M22" s="55">
        <f>M$28*SUMIFS(FatorHorario[FatorDU],FatorHorario[Meses],M$3,FatorHorario[UF],$N$1,FatorHorario[Hora],$A22)</f>
        <v>0</v>
      </c>
      <c r="N22" s="56">
        <v>19</v>
      </c>
    </row>
    <row r="23" spans="1:14" x14ac:dyDescent="0.25">
      <c r="A23" s="52">
        <v>20</v>
      </c>
      <c r="B23" s="53">
        <f>B$28*SUMIFS(FatorHorario[FatorDU],FatorHorario[Meses],B$3,FatorHorario[UF],$N$1,FatorHorario[Hora],$A23)</f>
        <v>0</v>
      </c>
      <c r="C23" s="54">
        <f>C$28*SUMIFS(FatorHorario[FatorDU],FatorHorario[Meses],C$3,FatorHorario[UF],$N$1,FatorHorario[Hora],$A23)</f>
        <v>0</v>
      </c>
      <c r="D23" s="54">
        <f>D$28*SUMIFS(FatorHorario[FatorDU],FatorHorario[Meses],D$3,FatorHorario[UF],$N$1,FatorHorario[Hora],$A23)</f>
        <v>0</v>
      </c>
      <c r="E23" s="54">
        <f>E$28*SUMIFS(FatorHorario[FatorDU],FatorHorario[Meses],E$3,FatorHorario[UF],$N$1,FatorHorario[Hora],$A23)</f>
        <v>0</v>
      </c>
      <c r="F23" s="54">
        <f>F$28*SUMIFS(FatorHorario[FatorDU],FatorHorario[Meses],F$3,FatorHorario[UF],$N$1,FatorHorario[Hora],$A23)</f>
        <v>0</v>
      </c>
      <c r="G23" s="54">
        <f>G$28*SUMIFS(FatorHorario[FatorDU],FatorHorario[Meses],G$3,FatorHorario[UF],$N$1,FatorHorario[Hora],$A23)</f>
        <v>0</v>
      </c>
      <c r="H23" s="54">
        <f>H$28*SUMIFS(FatorHorario[FatorDU],FatorHorario[Meses],H$3,FatorHorario[UF],$N$1,FatorHorario[Hora],$A23)</f>
        <v>0</v>
      </c>
      <c r="I23" s="54">
        <f>I$28*SUMIFS(FatorHorario[FatorDU],FatorHorario[Meses],I$3,FatorHorario[UF],$N$1,FatorHorario[Hora],$A23)</f>
        <v>0</v>
      </c>
      <c r="J23" s="54">
        <f>J$28*SUMIFS(FatorHorario[FatorDU],FatorHorario[Meses],J$3,FatorHorario[UF],$N$1,FatorHorario[Hora],$A23)</f>
        <v>0</v>
      </c>
      <c r="K23" s="54">
        <f>K$28*SUMIFS(FatorHorario[FatorDU],FatorHorario[Meses],K$3,FatorHorario[UF],$N$1,FatorHorario[Hora],$A23)</f>
        <v>0</v>
      </c>
      <c r="L23" s="54">
        <f>L$28*SUMIFS(FatorHorario[FatorDU],FatorHorario[Meses],L$3,FatorHorario[UF],$N$1,FatorHorario[Hora],$A23)</f>
        <v>0</v>
      </c>
      <c r="M23" s="55">
        <f>M$28*SUMIFS(FatorHorario[FatorDU],FatorHorario[Meses],M$3,FatorHorario[UF],$N$1,FatorHorario[Hora],$A23)</f>
        <v>0</v>
      </c>
      <c r="N23" s="56">
        <v>20</v>
      </c>
    </row>
    <row r="24" spans="1:14" x14ac:dyDescent="0.25">
      <c r="A24" s="52">
        <v>21</v>
      </c>
      <c r="B24" s="53">
        <f>B$28*SUMIFS(FatorHorario[FatorDU],FatorHorario[Meses],B$3,FatorHorario[UF],$N$1,FatorHorario[Hora],$A24)</f>
        <v>0</v>
      </c>
      <c r="C24" s="54">
        <f>C$28*SUMIFS(FatorHorario[FatorDU],FatorHorario[Meses],C$3,FatorHorario[UF],$N$1,FatorHorario[Hora],$A24)</f>
        <v>0</v>
      </c>
      <c r="D24" s="54">
        <f>D$28*SUMIFS(FatorHorario[FatorDU],FatorHorario[Meses],D$3,FatorHorario[UF],$N$1,FatorHorario[Hora],$A24)</f>
        <v>0</v>
      </c>
      <c r="E24" s="54">
        <f>E$28*SUMIFS(FatorHorario[FatorDU],FatorHorario[Meses],E$3,FatorHorario[UF],$N$1,FatorHorario[Hora],$A24)</f>
        <v>0</v>
      </c>
      <c r="F24" s="54">
        <f>F$28*SUMIFS(FatorHorario[FatorDU],FatorHorario[Meses],F$3,FatorHorario[UF],$N$1,FatorHorario[Hora],$A24)</f>
        <v>0</v>
      </c>
      <c r="G24" s="54">
        <f>G$28*SUMIFS(FatorHorario[FatorDU],FatorHorario[Meses],G$3,FatorHorario[UF],$N$1,FatorHorario[Hora],$A24)</f>
        <v>0</v>
      </c>
      <c r="H24" s="54">
        <f>H$28*SUMIFS(FatorHorario[FatorDU],FatorHorario[Meses],H$3,FatorHorario[UF],$N$1,FatorHorario[Hora],$A24)</f>
        <v>0</v>
      </c>
      <c r="I24" s="54">
        <f>I$28*SUMIFS(FatorHorario[FatorDU],FatorHorario[Meses],I$3,FatorHorario[UF],$N$1,FatorHorario[Hora],$A24)</f>
        <v>0</v>
      </c>
      <c r="J24" s="54">
        <f>J$28*SUMIFS(FatorHorario[FatorDU],FatorHorario[Meses],J$3,FatorHorario[UF],$N$1,FatorHorario[Hora],$A24)</f>
        <v>0</v>
      </c>
      <c r="K24" s="54">
        <f>K$28*SUMIFS(FatorHorario[FatorDU],FatorHorario[Meses],K$3,FatorHorario[UF],$N$1,FatorHorario[Hora],$A24)</f>
        <v>0</v>
      </c>
      <c r="L24" s="54">
        <f>L$28*SUMIFS(FatorHorario[FatorDU],FatorHorario[Meses],L$3,FatorHorario[UF],$N$1,FatorHorario[Hora],$A24)</f>
        <v>0</v>
      </c>
      <c r="M24" s="55">
        <f>M$28*SUMIFS(FatorHorario[FatorDU],FatorHorario[Meses],M$3,FatorHorario[UF],$N$1,FatorHorario[Hora],$A24)</f>
        <v>0</v>
      </c>
      <c r="N24" s="56">
        <v>21</v>
      </c>
    </row>
    <row r="25" spans="1:14" x14ac:dyDescent="0.25">
      <c r="A25" s="52">
        <v>22</v>
      </c>
      <c r="B25" s="53">
        <f>B$28*SUMIFS(FatorHorario[FatorDU],FatorHorario[Meses],B$3,FatorHorario[UF],$N$1,FatorHorario[Hora],$A25)</f>
        <v>0</v>
      </c>
      <c r="C25" s="54">
        <f>C$28*SUMIFS(FatorHorario[FatorDU],FatorHorario[Meses],C$3,FatorHorario[UF],$N$1,FatorHorario[Hora],$A25)</f>
        <v>0</v>
      </c>
      <c r="D25" s="54">
        <f>D$28*SUMIFS(FatorHorario[FatorDU],FatorHorario[Meses],D$3,FatorHorario[UF],$N$1,FatorHorario[Hora],$A25)</f>
        <v>0</v>
      </c>
      <c r="E25" s="54">
        <f>E$28*SUMIFS(FatorHorario[FatorDU],FatorHorario[Meses],E$3,FatorHorario[UF],$N$1,FatorHorario[Hora],$A25)</f>
        <v>0</v>
      </c>
      <c r="F25" s="54">
        <f>F$28*SUMIFS(FatorHorario[FatorDU],FatorHorario[Meses],F$3,FatorHorario[UF],$N$1,FatorHorario[Hora],$A25)</f>
        <v>0</v>
      </c>
      <c r="G25" s="54">
        <f>G$28*SUMIFS(FatorHorario[FatorDU],FatorHorario[Meses],G$3,FatorHorario[UF],$N$1,FatorHorario[Hora],$A25)</f>
        <v>0</v>
      </c>
      <c r="H25" s="54">
        <f>H$28*SUMIFS(FatorHorario[FatorDU],FatorHorario[Meses],H$3,FatorHorario[UF],$N$1,FatorHorario[Hora],$A25)</f>
        <v>0</v>
      </c>
      <c r="I25" s="54">
        <f>I$28*SUMIFS(FatorHorario[FatorDU],FatorHorario[Meses],I$3,FatorHorario[UF],$N$1,FatorHorario[Hora],$A25)</f>
        <v>0</v>
      </c>
      <c r="J25" s="54">
        <f>J$28*SUMIFS(FatorHorario[FatorDU],FatorHorario[Meses],J$3,FatorHorario[UF],$N$1,FatorHorario[Hora],$A25)</f>
        <v>0</v>
      </c>
      <c r="K25" s="54">
        <f>K$28*SUMIFS(FatorHorario[FatorDU],FatorHorario[Meses],K$3,FatorHorario[UF],$N$1,FatorHorario[Hora],$A25)</f>
        <v>0</v>
      </c>
      <c r="L25" s="54">
        <f>L$28*SUMIFS(FatorHorario[FatorDU],FatorHorario[Meses],L$3,FatorHorario[UF],$N$1,FatorHorario[Hora],$A25)</f>
        <v>0</v>
      </c>
      <c r="M25" s="55">
        <f>M$28*SUMIFS(FatorHorario[FatorDU],FatorHorario[Meses],M$3,FatorHorario[UF],$N$1,FatorHorario[Hora],$A25)</f>
        <v>0</v>
      </c>
      <c r="N25" s="56">
        <v>22</v>
      </c>
    </row>
    <row r="26" spans="1:14" x14ac:dyDescent="0.25">
      <c r="A26" s="52">
        <v>23</v>
      </c>
      <c r="B26" s="53">
        <f>B$28*SUMIFS(FatorHorario[FatorDU],FatorHorario[Meses],B$3,FatorHorario[UF],$N$1,FatorHorario[Hora],$A26)</f>
        <v>0</v>
      </c>
      <c r="C26" s="54">
        <f>C$28*SUMIFS(FatorHorario[FatorDU],FatorHorario[Meses],C$3,FatorHorario[UF],$N$1,FatorHorario[Hora],$A26)</f>
        <v>0</v>
      </c>
      <c r="D26" s="54">
        <f>D$28*SUMIFS(FatorHorario[FatorDU],FatorHorario[Meses],D$3,FatorHorario[UF],$N$1,FatorHorario[Hora],$A26)</f>
        <v>0</v>
      </c>
      <c r="E26" s="54">
        <f>E$28*SUMIFS(FatorHorario[FatorDU],FatorHorario[Meses],E$3,FatorHorario[UF],$N$1,FatorHorario[Hora],$A26)</f>
        <v>0</v>
      </c>
      <c r="F26" s="54">
        <f>F$28*SUMIFS(FatorHorario[FatorDU],FatorHorario[Meses],F$3,FatorHorario[UF],$N$1,FatorHorario[Hora],$A26)</f>
        <v>0</v>
      </c>
      <c r="G26" s="54">
        <f>G$28*SUMIFS(FatorHorario[FatorDU],FatorHorario[Meses],G$3,FatorHorario[UF],$N$1,FatorHorario[Hora],$A26)</f>
        <v>0</v>
      </c>
      <c r="H26" s="54">
        <f>H$28*SUMIFS(FatorHorario[FatorDU],FatorHorario[Meses],H$3,FatorHorario[UF],$N$1,FatorHorario[Hora],$A26)</f>
        <v>0</v>
      </c>
      <c r="I26" s="54">
        <f>I$28*SUMIFS(FatorHorario[FatorDU],FatorHorario[Meses],I$3,FatorHorario[UF],$N$1,FatorHorario[Hora],$A26)</f>
        <v>0</v>
      </c>
      <c r="J26" s="54">
        <f>J$28*SUMIFS(FatorHorario[FatorDU],FatorHorario[Meses],J$3,FatorHorario[UF],$N$1,FatorHorario[Hora],$A26)</f>
        <v>0</v>
      </c>
      <c r="K26" s="54">
        <f>K$28*SUMIFS(FatorHorario[FatorDU],FatorHorario[Meses],K$3,FatorHorario[UF],$N$1,FatorHorario[Hora],$A26)</f>
        <v>0</v>
      </c>
      <c r="L26" s="54">
        <f>L$28*SUMIFS(FatorHorario[FatorDU],FatorHorario[Meses],L$3,FatorHorario[UF],$N$1,FatorHorario[Hora],$A26)</f>
        <v>0</v>
      </c>
      <c r="M26" s="55">
        <f>M$28*SUMIFS(FatorHorario[FatorDU],FatorHorario[Meses],M$3,FatorHorario[UF],$N$1,FatorHorario[Hora],$A26)</f>
        <v>0</v>
      </c>
      <c r="N26" s="56">
        <v>23</v>
      </c>
    </row>
    <row r="27" spans="1:14" ht="15.75" thickBot="1" x14ac:dyDescent="0.3">
      <c r="A27" s="57">
        <v>24</v>
      </c>
      <c r="B27" s="58">
        <f>B$28*SUMIFS(FatorHorario[FatorDU],FatorHorario[Meses],B$3,FatorHorario[UF],$N$1,FatorHorario[Hora],$A27)</f>
        <v>0</v>
      </c>
      <c r="C27" s="59">
        <f>C$28*SUMIFS(FatorHorario[FatorDU],FatorHorario[Meses],C$3,FatorHorario[UF],$N$1,FatorHorario[Hora],$A27)</f>
        <v>0</v>
      </c>
      <c r="D27" s="59">
        <f>D$28*SUMIFS(FatorHorario[FatorDU],FatorHorario[Meses],D$3,FatorHorario[UF],$N$1,FatorHorario[Hora],$A27)</f>
        <v>0</v>
      </c>
      <c r="E27" s="59">
        <f>E$28*SUMIFS(FatorHorario[FatorDU],FatorHorario[Meses],E$3,FatorHorario[UF],$N$1,FatorHorario[Hora],$A27)</f>
        <v>0</v>
      </c>
      <c r="F27" s="59">
        <f>F$28*SUMIFS(FatorHorario[FatorDU],FatorHorario[Meses],F$3,FatorHorario[UF],$N$1,FatorHorario[Hora],$A27)</f>
        <v>0</v>
      </c>
      <c r="G27" s="59">
        <f>G$28*SUMIFS(FatorHorario[FatorDU],FatorHorario[Meses],G$3,FatorHorario[UF],$N$1,FatorHorario[Hora],$A27)</f>
        <v>0</v>
      </c>
      <c r="H27" s="59">
        <f>H$28*SUMIFS(FatorHorario[FatorDU],FatorHorario[Meses],H$3,FatorHorario[UF],$N$1,FatorHorario[Hora],$A27)</f>
        <v>0</v>
      </c>
      <c r="I27" s="59">
        <f>I$28*SUMIFS(FatorHorario[FatorDU],FatorHorario[Meses],I$3,FatorHorario[UF],$N$1,FatorHorario[Hora],$A27)</f>
        <v>0</v>
      </c>
      <c r="J27" s="59">
        <f>J$28*SUMIFS(FatorHorario[FatorDU],FatorHorario[Meses],J$3,FatorHorario[UF],$N$1,FatorHorario[Hora],$A27)</f>
        <v>0</v>
      </c>
      <c r="K27" s="59">
        <f>K$28*SUMIFS(FatorHorario[FatorDU],FatorHorario[Meses],K$3,FatorHorario[UF],$N$1,FatorHorario[Hora],$A27)</f>
        <v>0</v>
      </c>
      <c r="L27" s="59">
        <f>L$28*SUMIFS(FatorHorario[FatorDU],FatorHorario[Meses],L$3,FatorHorario[UF],$N$1,FatorHorario[Hora],$A27)</f>
        <v>0</v>
      </c>
      <c r="M27" s="60">
        <f>M$28*SUMIFS(FatorHorario[FatorDU],FatorHorario[Meses],M$3,FatorHorario[UF],$N$1,FatorHorario[Hora],$A27)</f>
        <v>0</v>
      </c>
      <c r="N27" s="61">
        <v>24</v>
      </c>
    </row>
    <row r="28" spans="1:14" ht="17.25" thickTop="1" thickBot="1" x14ac:dyDescent="0.3">
      <c r="A28" s="62" t="s">
        <v>346</v>
      </c>
      <c r="B28" s="63">
        <v>1</v>
      </c>
      <c r="C28" s="63">
        <v>1</v>
      </c>
      <c r="D28" s="63">
        <v>1</v>
      </c>
      <c r="E28" s="63">
        <v>1</v>
      </c>
      <c r="F28" s="63">
        <v>1</v>
      </c>
      <c r="G28" s="63">
        <v>1</v>
      </c>
      <c r="H28" s="63">
        <v>1</v>
      </c>
      <c r="I28" s="63">
        <v>1</v>
      </c>
      <c r="J28" s="63">
        <v>1</v>
      </c>
      <c r="K28" s="63">
        <v>1</v>
      </c>
      <c r="L28" s="63">
        <v>1</v>
      </c>
      <c r="M28" s="63">
        <v>1</v>
      </c>
      <c r="N28" s="62"/>
    </row>
    <row r="29" spans="1:14" ht="9" customHeight="1" x14ac:dyDescent="0.25">
      <c r="A29" s="62"/>
      <c r="B29" s="64"/>
      <c r="C29" s="64"/>
      <c r="D29" s="64"/>
      <c r="E29" s="64"/>
      <c r="F29" s="64"/>
      <c r="G29" s="64"/>
      <c r="H29" s="64"/>
      <c r="I29" s="64"/>
      <c r="J29" s="64"/>
      <c r="K29" s="64"/>
      <c r="L29" s="64"/>
      <c r="M29" s="64"/>
      <c r="N29" s="62"/>
    </row>
    <row r="30" spans="1:14" x14ac:dyDescent="0.25">
      <c r="A30" s="39" t="s">
        <v>347</v>
      </c>
      <c r="B30" s="65" t="str">
        <f t="shared" ref="B30:M30" si="0">IF(MAX(B4:B27)=0,"",MAX(B4:B27))</f>
        <v/>
      </c>
      <c r="C30" s="65" t="str">
        <f t="shared" si="0"/>
        <v/>
      </c>
      <c r="D30" s="65" t="str">
        <f t="shared" si="0"/>
        <v/>
      </c>
      <c r="E30" s="65" t="str">
        <f t="shared" si="0"/>
        <v/>
      </c>
      <c r="F30" s="65" t="str">
        <f t="shared" si="0"/>
        <v/>
      </c>
      <c r="G30" s="65" t="str">
        <f t="shared" si="0"/>
        <v/>
      </c>
      <c r="H30" s="65" t="str">
        <f t="shared" si="0"/>
        <v/>
      </c>
      <c r="I30" s="65" t="str">
        <f t="shared" si="0"/>
        <v/>
      </c>
      <c r="J30" s="65" t="str">
        <f t="shared" si="0"/>
        <v/>
      </c>
      <c r="K30" s="65" t="str">
        <f t="shared" si="0"/>
        <v/>
      </c>
      <c r="L30" s="65" t="str">
        <f t="shared" si="0"/>
        <v/>
      </c>
      <c r="M30" s="65" t="str">
        <f t="shared" si="0"/>
        <v/>
      </c>
      <c r="N30" s="62"/>
    </row>
    <row r="31" spans="1:14" x14ac:dyDescent="0.25">
      <c r="A31" s="38" t="s">
        <v>348</v>
      </c>
      <c r="B31" s="66" t="str">
        <f>IF(N(B30)=0,"",VLOOKUP(B30,B4:N27,13,FALSE))</f>
        <v/>
      </c>
      <c r="C31" s="66" t="str">
        <f>IF(N(C30)=0,"",VLOOKUP(C30,C4:N27,12,FALSE))</f>
        <v/>
      </c>
      <c r="D31" s="66" t="str">
        <f>IF(N(D30)=0,"",VLOOKUP(D30,D4:N27,11,FALSE))</f>
        <v/>
      </c>
      <c r="E31" s="66" t="str">
        <f>IF(N(E30)=0,"",VLOOKUP(E30,E4:N27,10,FALSE))</f>
        <v/>
      </c>
      <c r="F31" s="66" t="str">
        <f>IF(N(F30)=0,"",VLOOKUP(F30,F4:N27,9,FALSE))</f>
        <v/>
      </c>
      <c r="G31" s="66" t="str">
        <f>IF(N(G30)=0,"",VLOOKUP(G30,G4:N27,8,FALSE))</f>
        <v/>
      </c>
      <c r="H31" s="66" t="str">
        <f>IF(N(H30)=0,"",VLOOKUP(H30,H4:N27,7,FALSE))</f>
        <v/>
      </c>
      <c r="I31" s="66" t="str">
        <f>IF(N(I30)=0,"",VLOOKUP(I30,I4:N27,6,FALSE))</f>
        <v/>
      </c>
      <c r="J31" s="66" t="str">
        <f>IF(N(J30)=0,"",VLOOKUP(J30,J4:N27,5,FALSE))</f>
        <v/>
      </c>
      <c r="K31" s="66" t="str">
        <f>IF(N(K30)=0,"",VLOOKUP(K30,K4:N27,4,FALSE))</f>
        <v/>
      </c>
      <c r="L31" s="66" t="str">
        <f>IF(N(L30)=0,"",VLOOKUP(L30,L4:N27,3,FALSE))</f>
        <v/>
      </c>
      <c r="M31" s="66" t="str">
        <f>IF(N(M30)=0,"",VLOOKUP(M30,M4:N27,2,FALSE))</f>
        <v/>
      </c>
      <c r="N31" s="62"/>
    </row>
    <row r="32" spans="1:14" ht="7.5" customHeight="1" x14ac:dyDescent="0.25">
      <c r="A32" s="62"/>
      <c r="B32" s="65"/>
      <c r="C32" s="65"/>
      <c r="D32" s="65"/>
      <c r="E32" s="65"/>
      <c r="F32" s="65"/>
      <c r="G32" s="65"/>
      <c r="H32" s="65"/>
      <c r="I32" s="65"/>
      <c r="J32" s="65"/>
      <c r="K32" s="65"/>
      <c r="L32" s="65"/>
      <c r="M32" s="65"/>
      <c r="N32" s="62"/>
    </row>
    <row r="33" spans="1:14" x14ac:dyDescent="0.25">
      <c r="A33" s="67" t="s">
        <v>349</v>
      </c>
      <c r="B33" s="65" t="str">
        <f>IF(AVERAGE(B4:B27)=0,"",AVERAGE(B4:B27))</f>
        <v/>
      </c>
      <c r="C33" s="65" t="str">
        <f t="shared" ref="C33:M33" si="1">IF(AVERAGE(C4:C27)=0,"",AVERAGE(C4:C27))</f>
        <v/>
      </c>
      <c r="D33" s="65" t="str">
        <f t="shared" si="1"/>
        <v/>
      </c>
      <c r="E33" s="65" t="str">
        <f t="shared" si="1"/>
        <v/>
      </c>
      <c r="F33" s="65" t="str">
        <f t="shared" si="1"/>
        <v/>
      </c>
      <c r="G33" s="65" t="str">
        <f t="shared" si="1"/>
        <v/>
      </c>
      <c r="H33" s="65" t="str">
        <f t="shared" si="1"/>
        <v/>
      </c>
      <c r="I33" s="65" t="str">
        <f t="shared" si="1"/>
        <v/>
      </c>
      <c r="J33" s="65" t="str">
        <f t="shared" si="1"/>
        <v/>
      </c>
      <c r="K33" s="65" t="str">
        <f t="shared" si="1"/>
        <v/>
      </c>
      <c r="L33" s="65" t="str">
        <f t="shared" si="1"/>
        <v/>
      </c>
      <c r="M33" s="65" t="str">
        <f t="shared" si="1"/>
        <v/>
      </c>
      <c r="N33" s="62"/>
    </row>
    <row r="34" spans="1:14" x14ac:dyDescent="0.25">
      <c r="A34" s="62"/>
      <c r="B34" s="65"/>
      <c r="C34" s="65"/>
      <c r="D34" s="65"/>
      <c r="E34" s="65"/>
      <c r="F34" s="65"/>
      <c r="G34" s="65"/>
      <c r="H34" s="65"/>
      <c r="I34" s="65"/>
      <c r="J34" s="65"/>
      <c r="K34" s="65"/>
      <c r="L34" s="65"/>
      <c r="M34" s="65"/>
      <c r="N34" s="62"/>
    </row>
    <row r="35" spans="1:14" x14ac:dyDescent="0.25">
      <c r="A35" s="68" t="s">
        <v>350</v>
      </c>
      <c r="B35" s="65"/>
      <c r="C35" s="65"/>
      <c r="D35" s="65"/>
      <c r="E35" s="65"/>
      <c r="F35" s="65"/>
      <c r="G35" s="65"/>
      <c r="H35" s="65"/>
      <c r="I35" s="65"/>
      <c r="J35" s="65"/>
      <c r="K35" s="65"/>
      <c r="L35" s="65"/>
      <c r="M35" s="65"/>
      <c r="N35" s="62"/>
    </row>
    <row r="36" spans="1:14" x14ac:dyDescent="0.25">
      <c r="A36" s="38" t="s">
        <v>351</v>
      </c>
      <c r="B36" s="65">
        <f>IF(AVERAGE(B22:B25)=0,0,AVERAGE(B22:B25))</f>
        <v>0</v>
      </c>
      <c r="C36" s="65">
        <f t="shared" ref="C36:M36" si="2">IF(AVERAGE(C22:C25)=0,0,AVERAGE(C22:C25))</f>
        <v>0</v>
      </c>
      <c r="D36" s="65">
        <f t="shared" si="2"/>
        <v>0</v>
      </c>
      <c r="E36" s="65">
        <f t="shared" si="2"/>
        <v>0</v>
      </c>
      <c r="F36" s="65">
        <f t="shared" si="2"/>
        <v>0</v>
      </c>
      <c r="G36" s="65">
        <f t="shared" si="2"/>
        <v>0</v>
      </c>
      <c r="H36" s="65">
        <f t="shared" si="2"/>
        <v>0</v>
      </c>
      <c r="I36" s="65">
        <f t="shared" si="2"/>
        <v>0</v>
      </c>
      <c r="J36" s="65">
        <f t="shared" si="2"/>
        <v>0</v>
      </c>
      <c r="K36" s="65">
        <f t="shared" si="2"/>
        <v>0</v>
      </c>
      <c r="L36" s="65">
        <f t="shared" si="2"/>
        <v>0</v>
      </c>
      <c r="M36" s="65">
        <f t="shared" si="2"/>
        <v>0</v>
      </c>
      <c r="N36" s="38"/>
    </row>
    <row r="37" spans="1:14" ht="9.75" customHeight="1" x14ac:dyDescent="0.25">
      <c r="A37" s="38"/>
      <c r="B37" s="65"/>
      <c r="C37" s="65"/>
      <c r="D37" s="65"/>
      <c r="E37" s="65"/>
      <c r="F37" s="65"/>
      <c r="G37" s="65"/>
      <c r="H37" s="65"/>
      <c r="I37" s="65"/>
      <c r="J37" s="65"/>
      <c r="K37" s="65"/>
      <c r="L37" s="65"/>
      <c r="M37" s="65"/>
      <c r="N37" s="38"/>
    </row>
    <row r="38" spans="1:14" x14ac:dyDescent="0.25">
      <c r="A38" s="38" t="s">
        <v>352</v>
      </c>
      <c r="B38" s="65">
        <f>IF(AVERAGE(B12:B20)=0,0,AVERAGE(B12:B20))</f>
        <v>0</v>
      </c>
      <c r="C38" s="65">
        <f t="shared" ref="C38:M38" si="3">IF(AVERAGE(C12:C20)=0,0,AVERAGE(C12:C20))</f>
        <v>0</v>
      </c>
      <c r="D38" s="65">
        <f t="shared" si="3"/>
        <v>0</v>
      </c>
      <c r="E38" s="65">
        <f t="shared" si="3"/>
        <v>0</v>
      </c>
      <c r="F38" s="65">
        <f t="shared" si="3"/>
        <v>0</v>
      </c>
      <c r="G38" s="65">
        <f t="shared" si="3"/>
        <v>0</v>
      </c>
      <c r="H38" s="65">
        <f t="shared" si="3"/>
        <v>0</v>
      </c>
      <c r="I38" s="65">
        <f t="shared" si="3"/>
        <v>0</v>
      </c>
      <c r="J38" s="65">
        <f t="shared" si="3"/>
        <v>0</v>
      </c>
      <c r="K38" s="65">
        <f t="shared" si="3"/>
        <v>0</v>
      </c>
      <c r="L38" s="65">
        <f t="shared" si="3"/>
        <v>0</v>
      </c>
      <c r="M38" s="65">
        <f t="shared" si="3"/>
        <v>0</v>
      </c>
      <c r="N38" s="38"/>
    </row>
    <row r="39" spans="1:14" ht="7.5" customHeight="1" x14ac:dyDescent="0.25">
      <c r="A39" s="38"/>
      <c r="B39" s="65"/>
      <c r="C39" s="65"/>
      <c r="D39" s="65"/>
      <c r="E39" s="65"/>
      <c r="F39" s="65"/>
      <c r="G39" s="65"/>
      <c r="H39" s="65"/>
      <c r="I39" s="65"/>
      <c r="J39" s="65"/>
      <c r="K39" s="65"/>
      <c r="L39" s="65"/>
      <c r="M39" s="65"/>
      <c r="N39" s="38"/>
    </row>
    <row r="40" spans="1:14" x14ac:dyDescent="0.25">
      <c r="A40" s="38" t="s">
        <v>353</v>
      </c>
      <c r="B40" s="65">
        <f>IF(AVERAGE(B4:B11)=0,0,AVERAGE(B4:B11))</f>
        <v>0</v>
      </c>
      <c r="C40" s="65">
        <f t="shared" ref="C40:M40" si="4">IF(AVERAGE(C4:C11)=0,0,AVERAGE(C4:C11))</f>
        <v>0</v>
      </c>
      <c r="D40" s="65">
        <f t="shared" si="4"/>
        <v>0</v>
      </c>
      <c r="E40" s="65">
        <f t="shared" si="4"/>
        <v>0</v>
      </c>
      <c r="F40" s="65">
        <f t="shared" si="4"/>
        <v>0</v>
      </c>
      <c r="G40" s="65">
        <f t="shared" si="4"/>
        <v>0</v>
      </c>
      <c r="H40" s="65">
        <f t="shared" si="4"/>
        <v>0</v>
      </c>
      <c r="I40" s="65">
        <f t="shared" si="4"/>
        <v>0</v>
      </c>
      <c r="J40" s="65">
        <f t="shared" si="4"/>
        <v>0</v>
      </c>
      <c r="K40" s="65">
        <f t="shared" si="4"/>
        <v>0</v>
      </c>
      <c r="L40" s="65">
        <f t="shared" si="4"/>
        <v>0</v>
      </c>
      <c r="M40" s="65">
        <f t="shared" si="4"/>
        <v>0</v>
      </c>
      <c r="N40" s="38"/>
    </row>
    <row r="41" spans="1:14" ht="7.5" customHeight="1" x14ac:dyDescent="0.25">
      <c r="A41" s="38"/>
      <c r="B41" s="65"/>
      <c r="C41" s="65"/>
      <c r="D41" s="65"/>
      <c r="E41" s="65"/>
      <c r="F41" s="65"/>
      <c r="G41" s="65"/>
      <c r="H41" s="65"/>
      <c r="I41" s="65"/>
      <c r="J41" s="65"/>
      <c r="K41" s="65"/>
      <c r="L41" s="65"/>
      <c r="M41" s="65"/>
      <c r="N41" s="38"/>
    </row>
    <row r="42" spans="1:14" x14ac:dyDescent="0.25">
      <c r="A42" t="s">
        <v>354</v>
      </c>
      <c r="B42" s="65">
        <f>IF(AVERAGE(B4:B12)=0,0,AVERAGE(B4:B12))</f>
        <v>0</v>
      </c>
      <c r="C42" s="65">
        <f t="shared" ref="C42:M42" si="5">IF(AVERAGE(C4:C12)=0,0,AVERAGE(C4:C12))</f>
        <v>0</v>
      </c>
      <c r="D42" s="65">
        <f t="shared" si="5"/>
        <v>0</v>
      </c>
      <c r="E42" s="65">
        <f t="shared" si="5"/>
        <v>0</v>
      </c>
      <c r="F42" s="65">
        <f t="shared" si="5"/>
        <v>0</v>
      </c>
      <c r="G42" s="65">
        <f t="shared" si="5"/>
        <v>0</v>
      </c>
      <c r="H42" s="65">
        <f t="shared" si="5"/>
        <v>0</v>
      </c>
      <c r="I42" s="65">
        <f t="shared" si="5"/>
        <v>0</v>
      </c>
      <c r="J42" s="65">
        <f t="shared" si="5"/>
        <v>0</v>
      </c>
      <c r="K42" s="65">
        <f t="shared" si="5"/>
        <v>0</v>
      </c>
      <c r="L42" s="65">
        <f t="shared" si="5"/>
        <v>0</v>
      </c>
      <c r="M42" s="65">
        <f t="shared" si="5"/>
        <v>0</v>
      </c>
    </row>
    <row r="43" spans="1:14" ht="6" customHeight="1" x14ac:dyDescent="0.25">
      <c r="B43" s="16"/>
      <c r="C43" s="16"/>
      <c r="D43" s="16"/>
      <c r="E43" s="16"/>
      <c r="F43" s="16"/>
      <c r="G43" s="16"/>
      <c r="H43" s="16"/>
      <c r="I43" s="16"/>
      <c r="J43" s="16"/>
      <c r="K43" s="16"/>
      <c r="L43" s="16"/>
      <c r="M43" s="16"/>
    </row>
    <row r="44" spans="1:14" x14ac:dyDescent="0.25">
      <c r="A44" t="s">
        <v>355</v>
      </c>
      <c r="B44" s="16">
        <f>IF(AVERAGE(B13:B20)=0,0,AVERAGE(B13:B20))</f>
        <v>0</v>
      </c>
      <c r="C44" s="16">
        <f t="shared" ref="C44:M44" si="6">IF(AVERAGE(C13:C20)=0,0,AVERAGE(C13:C20))</f>
        <v>0</v>
      </c>
      <c r="D44" s="16">
        <f t="shared" si="6"/>
        <v>0</v>
      </c>
      <c r="E44" s="16">
        <f t="shared" si="6"/>
        <v>0</v>
      </c>
      <c r="F44" s="16">
        <f t="shared" si="6"/>
        <v>0</v>
      </c>
      <c r="G44" s="16">
        <f t="shared" si="6"/>
        <v>0</v>
      </c>
      <c r="H44" s="16">
        <f t="shared" si="6"/>
        <v>0</v>
      </c>
      <c r="I44" s="16">
        <f t="shared" si="6"/>
        <v>0</v>
      </c>
      <c r="J44" s="16">
        <f t="shared" si="6"/>
        <v>0</v>
      </c>
      <c r="K44" s="16">
        <f t="shared" si="6"/>
        <v>0</v>
      </c>
      <c r="L44" s="16">
        <f t="shared" si="6"/>
        <v>0</v>
      </c>
      <c r="M44" s="16">
        <f t="shared" si="6"/>
        <v>0</v>
      </c>
    </row>
  </sheetData>
  <mergeCells count="1">
    <mergeCell ref="F1:H1"/>
  </mergeCells>
  <conditionalFormatting sqref="B28:M29">
    <cfRule type="containsBlanks" dxfId="233" priority="43">
      <formula>LEN(TRIM(B28))=0</formula>
    </cfRule>
    <cfRule type="cellIs" dxfId="232" priority="44" operator="equal">
      <formula>0</formula>
    </cfRule>
  </conditionalFormatting>
  <conditionalFormatting sqref="B30:M30">
    <cfRule type="cellIs" dxfId="231" priority="45" stopIfTrue="1" operator="equal">
      <formula>MAX($B$27:$M$27)</formula>
    </cfRule>
  </conditionalFormatting>
  <conditionalFormatting sqref="B38:M38">
    <cfRule type="cellIs" dxfId="230" priority="46" stopIfTrue="1" operator="equal">
      <formula>MAX($B$37:$M$37)</formula>
    </cfRule>
  </conditionalFormatting>
  <conditionalFormatting sqref="B36:M36">
    <cfRule type="cellIs" dxfId="229" priority="47" stopIfTrue="1" operator="equal">
      <formula>MAX($B$32:$M$32)</formula>
    </cfRule>
  </conditionalFormatting>
  <conditionalFormatting sqref="B40:M40">
    <cfRule type="cellIs" dxfId="228" priority="48" stopIfTrue="1" operator="equal">
      <formula>MIN($B$39:$M$39)</formula>
    </cfRule>
  </conditionalFormatting>
  <conditionalFormatting sqref="B42:M42">
    <cfRule type="cellIs" dxfId="227" priority="42" stopIfTrue="1" operator="equal">
      <formula>MIN($B$39:$M$39)</formula>
    </cfRule>
  </conditionalFormatting>
  <conditionalFormatting sqref="B33:M33">
    <cfRule type="cellIs" dxfId="226" priority="41" stopIfTrue="1" operator="equal">
      <formula>MAX($B$32:$M$32)</formula>
    </cfRule>
  </conditionalFormatting>
  <conditionalFormatting sqref="B4:M27">
    <cfRule type="cellIs" dxfId="225" priority="1" operator="equal">
      <formula>0</formula>
    </cfRule>
  </conditionalFormatting>
  <conditionalFormatting sqref="B4:M11">
    <cfRule type="cellIs" dxfId="224" priority="2" operator="lessThanOrEqual">
      <formula>MIN($B$4:$B$11,$C$4:$C$11,$D$4:$D$11,$E$4:$E$11,$F$4:$F$11,$G$4:$G$11,$H$4:$H$11,$I$4:$I$11,$J$4:$J$11,$K$4:$K$11,$L$4:$L$11,$M$4:$M$11)</formula>
    </cfRule>
  </conditionalFormatting>
  <conditionalFormatting sqref="H4:H11">
    <cfRule type="cellIs" dxfId="223" priority="3" operator="equal">
      <formula>MIN($H$4:$H$11)</formula>
    </cfRule>
  </conditionalFormatting>
  <conditionalFormatting sqref="B4:B11">
    <cfRule type="cellIs" dxfId="222" priority="4" operator="equal">
      <formula>MIN($B$4:$B$11)</formula>
    </cfRule>
  </conditionalFormatting>
  <conditionalFormatting sqref="K4:K11">
    <cfRule type="cellIs" dxfId="221" priority="5" operator="equal">
      <formula>MIN($K$4:$K$11)</formula>
    </cfRule>
  </conditionalFormatting>
  <conditionalFormatting sqref="E4:E11">
    <cfRule type="cellIs" dxfId="220" priority="6" operator="equal">
      <formula>MIN($E$4:$E$11)</formula>
    </cfRule>
  </conditionalFormatting>
  <conditionalFormatting sqref="D4:D11">
    <cfRule type="cellIs" dxfId="219" priority="7" operator="equal">
      <formula>MIN($D$4:$D$11)</formula>
    </cfRule>
  </conditionalFormatting>
  <conditionalFormatting sqref="C4:C11">
    <cfRule type="cellIs" dxfId="218" priority="8" operator="equal">
      <formula>MIN($C$4:$C$11)</formula>
    </cfRule>
  </conditionalFormatting>
  <conditionalFormatting sqref="I4:I11">
    <cfRule type="cellIs" dxfId="217" priority="9" operator="equal">
      <formula>MIN($I$4:$I$11)</formula>
    </cfRule>
  </conditionalFormatting>
  <conditionalFormatting sqref="F4:F11">
    <cfRule type="cellIs" dxfId="216" priority="10" operator="equal">
      <formula>MIN($F$4:$F$11)</formula>
    </cfRule>
  </conditionalFormatting>
  <conditionalFormatting sqref="L4:L11">
    <cfRule type="cellIs" dxfId="215" priority="11" operator="equal">
      <formula>MIN($L$4:$L$11)</formula>
    </cfRule>
  </conditionalFormatting>
  <conditionalFormatting sqref="G4:G11">
    <cfRule type="cellIs" dxfId="214" priority="12" operator="equal">
      <formula>MIN($G$4:$G$11)</formula>
    </cfRule>
  </conditionalFormatting>
  <conditionalFormatting sqref="M4:M11">
    <cfRule type="cellIs" dxfId="213" priority="13" operator="equal">
      <formula>MIN($M$4:$M$11)</formula>
    </cfRule>
  </conditionalFormatting>
  <conditionalFormatting sqref="B22:M25">
    <cfRule type="cellIs" dxfId="212" priority="14" operator="greaterThanOrEqual">
      <formula>MAX($B$22:$B$25,$C$22:$C$25,$D$22:$D$25,$E$22:$E$25,$F$22:$F$25,$G$22:$G$25,$H$22:$H$25,$I$22:$I$25,$J$22:$J$25,$K$22:$K$25,$L$22:$L$25,$M$22:$M$25)</formula>
    </cfRule>
  </conditionalFormatting>
  <conditionalFormatting sqref="L22:L25">
    <cfRule type="cellIs" dxfId="211" priority="15" operator="equal">
      <formula>MAX($L$22:$L$25)</formula>
    </cfRule>
  </conditionalFormatting>
  <conditionalFormatting sqref="J4:J11">
    <cfRule type="cellIs" dxfId="210" priority="16" operator="equal">
      <formula>MIN($J$4:$J$11)</formula>
    </cfRule>
  </conditionalFormatting>
  <conditionalFormatting sqref="B12:M20">
    <cfRule type="cellIs" dxfId="209" priority="17" operator="greaterThanOrEqual">
      <formula>MAX($B$12:$B$20,$C$12:$C$20,$D$12:$D$20,$E$12:$E$20,$F$12:$F$20,$G$12:$G$20,$H$12:$H$20,$I$12:$I$20,$J$12:$J$20,$K$12:$K$20,$L$12:$L$20,$M$12:$M$20)</formula>
    </cfRule>
  </conditionalFormatting>
  <conditionalFormatting sqref="L12:L20">
    <cfRule type="cellIs" dxfId="208" priority="18" operator="equal">
      <formula>MAX($L$12:$L$20)</formula>
    </cfRule>
  </conditionalFormatting>
  <conditionalFormatting sqref="K12:K20">
    <cfRule type="cellIs" dxfId="207" priority="19" operator="equal">
      <formula>MAX($K$12:$K$20)</formula>
    </cfRule>
  </conditionalFormatting>
  <conditionalFormatting sqref="J12:J20">
    <cfRule type="cellIs" dxfId="206" priority="20" operator="equal">
      <formula>MAX($J$12:$J$20)</formula>
    </cfRule>
  </conditionalFormatting>
  <conditionalFormatting sqref="I12:I20">
    <cfRule type="cellIs" dxfId="205" priority="21" operator="equal">
      <formula>MAX($I$12:$I$20)</formula>
    </cfRule>
  </conditionalFormatting>
  <conditionalFormatting sqref="H12:H20">
    <cfRule type="cellIs" dxfId="204" priority="22" operator="equal">
      <formula>MAX($H$12:$H$20)</formula>
    </cfRule>
  </conditionalFormatting>
  <conditionalFormatting sqref="G12:G20">
    <cfRule type="cellIs" dxfId="203" priority="23" operator="equal">
      <formula>MAX($G$12:$G$20)</formula>
    </cfRule>
  </conditionalFormatting>
  <conditionalFormatting sqref="F12:F20">
    <cfRule type="cellIs" dxfId="202" priority="24" operator="equal">
      <formula>MAX($F$12:$F$20)</formula>
    </cfRule>
  </conditionalFormatting>
  <conditionalFormatting sqref="E12:E20">
    <cfRule type="cellIs" dxfId="201" priority="25" operator="equal">
      <formula>MAX($E$12:$E$20)</formula>
    </cfRule>
  </conditionalFormatting>
  <conditionalFormatting sqref="D12:D20">
    <cfRule type="cellIs" dxfId="200" priority="26" operator="equal">
      <formula>MAX($D$12:$D$20)</formula>
    </cfRule>
  </conditionalFormatting>
  <conditionalFormatting sqref="C12:C20">
    <cfRule type="cellIs" dxfId="199" priority="27" operator="equal">
      <formula>MAX($C$12:$C$20)</formula>
    </cfRule>
  </conditionalFormatting>
  <conditionalFormatting sqref="B12:B20">
    <cfRule type="cellIs" dxfId="198" priority="28" operator="equal">
      <formula>MAX($B$12:$B$20)</formula>
    </cfRule>
  </conditionalFormatting>
  <conditionalFormatting sqref="M22:M25">
    <cfRule type="cellIs" dxfId="197" priority="29" operator="equal">
      <formula>MAX($M$22:$M$25)</formula>
    </cfRule>
  </conditionalFormatting>
  <conditionalFormatting sqref="H22:H25">
    <cfRule type="cellIs" dxfId="196" priority="30" operator="equal">
      <formula>MAX($H$22:$H$25)</formula>
    </cfRule>
  </conditionalFormatting>
  <conditionalFormatting sqref="M12:M20">
    <cfRule type="cellIs" dxfId="195" priority="31" operator="equal">
      <formula>MAX($M$12:$M$20)</formula>
    </cfRule>
  </conditionalFormatting>
  <conditionalFormatting sqref="K22:K25">
    <cfRule type="cellIs" dxfId="194" priority="32" operator="equal">
      <formula>MAX($K$22:$K$25)</formula>
    </cfRule>
  </conditionalFormatting>
  <conditionalFormatting sqref="J22:J25">
    <cfRule type="cellIs" dxfId="193" priority="33" operator="equal">
      <formula>MAX($J$22:$J$25)</formula>
    </cfRule>
  </conditionalFormatting>
  <conditionalFormatting sqref="G22:G25">
    <cfRule type="cellIs" dxfId="192" priority="34" operator="equal">
      <formula>MAX($G$22:$G$25)</formula>
    </cfRule>
  </conditionalFormatting>
  <conditionalFormatting sqref="F22:F25">
    <cfRule type="cellIs" dxfId="191" priority="35" operator="equal">
      <formula>MAX($F$22:$F$25)</formula>
    </cfRule>
  </conditionalFormatting>
  <conditionalFormatting sqref="E22:E25">
    <cfRule type="cellIs" dxfId="190" priority="36" operator="equal">
      <formula>MAX($E$22:$E$25)</formula>
    </cfRule>
  </conditionalFormatting>
  <conditionalFormatting sqref="D22:D25">
    <cfRule type="cellIs" dxfId="189" priority="37" operator="equal">
      <formula>MAX($D$22:$D$25)</formula>
    </cfRule>
  </conditionalFormatting>
  <conditionalFormatting sqref="C22:C25">
    <cfRule type="cellIs" dxfId="188" priority="38" operator="equal">
      <formula>MAX($C$22:$C$25)</formula>
    </cfRule>
  </conditionalFormatting>
  <conditionalFormatting sqref="B22:B25">
    <cfRule type="cellIs" dxfId="187" priority="39" operator="equal">
      <formula>MAX($B$22:$B$25)</formula>
    </cfRule>
  </conditionalFormatting>
  <conditionalFormatting sqref="I22:I25">
    <cfRule type="cellIs" dxfId="186" priority="40" operator="equal">
      <formula>MAX($I$22:$I$25)</formula>
    </cfRule>
  </conditionalFormatting>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DB9C6-6AA8-4881-A816-BCF2A4967A91}">
  <sheetPr>
    <tabColor rgb="FF7030A0"/>
  </sheetPr>
  <dimension ref="A1:M89"/>
  <sheetViews>
    <sheetView tabSelected="1" zoomScale="130" zoomScaleNormal="130" workbookViewId="0">
      <selection activeCell="G3" sqref="G3:M3"/>
    </sheetView>
  </sheetViews>
  <sheetFormatPr defaultRowHeight="15.75" x14ac:dyDescent="0.25"/>
  <cols>
    <col min="1" max="1" width="33.42578125" style="1" customWidth="1"/>
    <col min="2" max="2" width="36.42578125" style="1" customWidth="1"/>
    <col min="3" max="3" width="44.5703125" hidden="1" customWidth="1"/>
    <col min="4" max="4" width="9" customWidth="1"/>
    <col min="5" max="5" width="13" customWidth="1"/>
  </cols>
  <sheetData>
    <row r="1" spans="1:13" ht="18" customHeight="1" thickTop="1" thickBot="1" x14ac:dyDescent="0.3">
      <c r="A1" s="284" t="s">
        <v>264</v>
      </c>
      <c r="B1" s="284"/>
      <c r="E1" s="285" t="s">
        <v>386</v>
      </c>
      <c r="F1" s="285"/>
      <c r="G1" s="285"/>
      <c r="H1" s="285"/>
      <c r="I1" s="285"/>
      <c r="J1" s="285"/>
      <c r="K1" s="285"/>
      <c r="L1" s="285"/>
      <c r="M1" s="286"/>
    </row>
    <row r="2" spans="1:13" ht="33" thickTop="1" thickBot="1" x14ac:dyDescent="0.3">
      <c r="A2" s="23" t="s">
        <v>280</v>
      </c>
      <c r="B2" s="34"/>
      <c r="E2" s="31" t="s">
        <v>337</v>
      </c>
      <c r="F2" s="32">
        <v>2022</v>
      </c>
      <c r="G2" s="32">
        <v>2023</v>
      </c>
      <c r="H2" s="32">
        <v>2024</v>
      </c>
      <c r="I2" s="32">
        <v>2025</v>
      </c>
      <c r="J2" s="32">
        <v>2026</v>
      </c>
      <c r="K2" s="32">
        <v>2027</v>
      </c>
      <c r="L2" s="32">
        <v>2028</v>
      </c>
      <c r="M2" s="33">
        <v>2029</v>
      </c>
    </row>
    <row r="3" spans="1:13" ht="16.5" thickTop="1" x14ac:dyDescent="0.25">
      <c r="A3" s="3" t="s">
        <v>0</v>
      </c>
      <c r="B3" s="17"/>
      <c r="C3" s="18" t="e">
        <f>VLOOKUP('Potencia Instalada Prevista'!B3,'Dados Cadastrais'!I3:J59,2,FALSE)</f>
        <v>#N/A</v>
      </c>
      <c r="E3" s="25" t="s">
        <v>338</v>
      </c>
      <c r="F3" s="241">
        <v>0</v>
      </c>
      <c r="G3" s="27"/>
      <c r="H3" s="27"/>
      <c r="I3" s="27"/>
      <c r="J3" s="27"/>
      <c r="K3" s="27"/>
      <c r="L3" s="27"/>
      <c r="M3" s="28"/>
    </row>
    <row r="4" spans="1:13" ht="16.5" thickBot="1" x14ac:dyDescent="0.3">
      <c r="A4" s="4"/>
      <c r="E4" s="26" t="s">
        <v>339</v>
      </c>
      <c r="F4" s="29">
        <f>B2*(1+F3)</f>
        <v>0</v>
      </c>
      <c r="G4" s="29">
        <f>F4*(1+G3)</f>
        <v>0</v>
      </c>
      <c r="H4" s="29">
        <f>G4*(1+H3)</f>
        <v>0</v>
      </c>
      <c r="I4" s="29">
        <f t="shared" ref="I4:M4" si="0">H4*(1+I3)</f>
        <v>0</v>
      </c>
      <c r="J4" s="29">
        <f t="shared" si="0"/>
        <v>0</v>
      </c>
      <c r="K4" s="29">
        <f t="shared" si="0"/>
        <v>0</v>
      </c>
      <c r="L4" s="29">
        <f t="shared" si="0"/>
        <v>0</v>
      </c>
      <c r="M4" s="30">
        <f t="shared" si="0"/>
        <v>0</v>
      </c>
    </row>
    <row r="5" spans="1:13" ht="17.25" thickTop="1" thickBot="1" x14ac:dyDescent="0.3">
      <c r="A5" s="11" t="s">
        <v>1</v>
      </c>
      <c r="B5" s="12" t="s">
        <v>385</v>
      </c>
    </row>
    <row r="6" spans="1:13" ht="16.5" thickTop="1" x14ac:dyDescent="0.25">
      <c r="A6" s="10">
        <v>44927</v>
      </c>
      <c r="B6" s="15">
        <f>(SUMIF($F$2:$M$2,YEAR(PrevPotInstalada[[#This Row],[Referência]]),$F$4:$M$4)-SUMIF($F$2:$M$2,YEAR(PrevPotInstalada[[#This Row],[Referência]])-1,$F$4:$M$4))/12*(SUMIFS(FatorSazonal7[Fator],FatorSazonal7[Sig Agente],'Potencia Instalada Prevista'!$C$3,FatorSazonal7[Mês],MONTH(PrevPotInstalada[[#This Row],[Referência]])))+F4</f>
        <v>0</v>
      </c>
      <c r="D6" s="20"/>
      <c r="E6" s="16"/>
      <c r="G6" s="19"/>
      <c r="H6" s="19"/>
      <c r="I6" s="19"/>
      <c r="J6" s="19"/>
      <c r="K6" s="19"/>
      <c r="L6" s="19"/>
      <c r="M6" s="19"/>
    </row>
    <row r="7" spans="1:13" x14ac:dyDescent="0.25">
      <c r="A7" s="9">
        <v>44958</v>
      </c>
      <c r="B7" s="15">
        <f>(SUMIF($F$2:$M$2,YEAR(PrevPotInstalada[[#This Row],[Referência]]),$F$4:$M$4)-SUMIF($F$2:$M$2,YEAR(PrevPotInstalada[[#This Row],[Referência]])-1,$F$4:$M$4))/12*(SUMIFS(FatorSazonal7[Fator],FatorSazonal7[Sig Agente],'Potencia Instalada Prevista'!$C$3,FatorSazonal7[Mês],MONTH(PrevPotInstalada[[#This Row],[Referência]])))+B6</f>
        <v>0</v>
      </c>
      <c r="D7" s="20"/>
      <c r="E7" s="16"/>
    </row>
    <row r="8" spans="1:13" x14ac:dyDescent="0.25">
      <c r="A8" s="10">
        <v>44986</v>
      </c>
      <c r="B8" s="15">
        <f>(SUMIF($F$2:$M$2,YEAR(PrevPotInstalada[[#This Row],[Referência]]),$F$4:$M$4)-SUMIF($F$2:$M$2,YEAR(PrevPotInstalada[[#This Row],[Referência]])-1,$F$4:$M$4))/12*(SUMIFS(FatorSazonal7[Fator],FatorSazonal7[Sig Agente],'Potencia Instalada Prevista'!$C$3,FatorSazonal7[Mês],MONTH(PrevPotInstalada[[#This Row],[Referência]])))+B7</f>
        <v>0</v>
      </c>
      <c r="D8" s="20"/>
      <c r="E8" s="16"/>
    </row>
    <row r="9" spans="1:13" x14ac:dyDescent="0.25">
      <c r="A9" s="9">
        <v>45017</v>
      </c>
      <c r="B9" s="15">
        <f>(SUMIF($F$2:$M$2,YEAR(PrevPotInstalada[[#This Row],[Referência]]),$F$4:$M$4)-SUMIF($F$2:$M$2,YEAR(PrevPotInstalada[[#This Row],[Referência]])-1,$F$4:$M$4))/12*(SUMIFS(FatorSazonal7[Fator],FatorSazonal7[Sig Agente],'Potencia Instalada Prevista'!$C$3,FatorSazonal7[Mês],MONTH(PrevPotInstalada[[#This Row],[Referência]])))+B8</f>
        <v>0</v>
      </c>
      <c r="D9" s="20"/>
      <c r="E9" s="16"/>
    </row>
    <row r="10" spans="1:13" x14ac:dyDescent="0.25">
      <c r="A10" s="10">
        <v>45047</v>
      </c>
      <c r="B10" s="15">
        <f>(SUMIF($F$2:$M$2,YEAR(PrevPotInstalada[[#This Row],[Referência]]),$F$4:$M$4)-SUMIF($F$2:$M$2,YEAR(PrevPotInstalada[[#This Row],[Referência]])-1,$F$4:$M$4))/12*(SUMIFS(FatorSazonal7[Fator],FatorSazonal7[Sig Agente],'Potencia Instalada Prevista'!$C$3,FatorSazonal7[Mês],MONTH(PrevPotInstalada[[#This Row],[Referência]])))+B9</f>
        <v>0</v>
      </c>
      <c r="D10" s="20"/>
      <c r="E10" s="16"/>
    </row>
    <row r="11" spans="1:13" x14ac:dyDescent="0.25">
      <c r="A11" s="9">
        <v>45078</v>
      </c>
      <c r="B11" s="15">
        <f>(SUMIF($F$2:$M$2,YEAR(PrevPotInstalada[[#This Row],[Referência]]),$F$4:$M$4)-SUMIF($F$2:$M$2,YEAR(PrevPotInstalada[[#This Row],[Referência]])-1,$F$4:$M$4))/12*(SUMIFS(FatorSazonal7[Fator],FatorSazonal7[Sig Agente],'Potencia Instalada Prevista'!$C$3,FatorSazonal7[Mês],MONTH(PrevPotInstalada[[#This Row],[Referência]])))+B10</f>
        <v>0</v>
      </c>
      <c r="D11" s="20"/>
      <c r="E11" s="16"/>
    </row>
    <row r="12" spans="1:13" x14ac:dyDescent="0.25">
      <c r="A12" s="10">
        <v>45108</v>
      </c>
      <c r="B12" s="15">
        <f>(SUMIF($F$2:$M$2,YEAR(PrevPotInstalada[[#This Row],[Referência]]),$F$4:$M$4)-SUMIF($F$2:$M$2,YEAR(PrevPotInstalada[[#This Row],[Referência]])-1,$F$4:$M$4))/12*(SUMIFS(FatorSazonal7[Fator],FatorSazonal7[Sig Agente],'Potencia Instalada Prevista'!$C$3,FatorSazonal7[Mês],MONTH(PrevPotInstalada[[#This Row],[Referência]])))+B11</f>
        <v>0</v>
      </c>
      <c r="D12" s="20"/>
      <c r="E12" s="16"/>
    </row>
    <row r="13" spans="1:13" x14ac:dyDescent="0.25">
      <c r="A13" s="9">
        <v>45139</v>
      </c>
      <c r="B13" s="15">
        <f>(SUMIF($F$2:$M$2,YEAR(PrevPotInstalada[[#This Row],[Referência]]),$F$4:$M$4)-SUMIF($F$2:$M$2,YEAR(PrevPotInstalada[[#This Row],[Referência]])-1,$F$4:$M$4))/12*(SUMIFS(FatorSazonal7[Fator],FatorSazonal7[Sig Agente],'Potencia Instalada Prevista'!$C$3,FatorSazonal7[Mês],MONTH(PrevPotInstalada[[#This Row],[Referência]])))+B12</f>
        <v>0</v>
      </c>
      <c r="D13" s="20"/>
      <c r="E13" s="16"/>
    </row>
    <row r="14" spans="1:13" x14ac:dyDescent="0.25">
      <c r="A14" s="10">
        <v>45170</v>
      </c>
      <c r="B14" s="15">
        <f>(SUMIF($F$2:$M$2,YEAR(PrevPotInstalada[[#This Row],[Referência]]),$F$4:$M$4)-SUMIF($F$2:$M$2,YEAR(PrevPotInstalada[[#This Row],[Referência]])-1,$F$4:$M$4))/12*(SUMIFS(FatorSazonal7[Fator],FatorSazonal7[Sig Agente],'Potencia Instalada Prevista'!$C$3,FatorSazonal7[Mês],MONTH(PrevPotInstalada[[#This Row],[Referência]])))+B13</f>
        <v>0</v>
      </c>
      <c r="D14" s="20"/>
      <c r="E14" s="16"/>
    </row>
    <row r="15" spans="1:13" x14ac:dyDescent="0.25">
      <c r="A15" s="9">
        <v>45200</v>
      </c>
      <c r="B15" s="15">
        <f>(SUMIF($F$2:$M$2,YEAR(PrevPotInstalada[[#This Row],[Referência]]),$F$4:$M$4)-SUMIF($F$2:$M$2,YEAR(PrevPotInstalada[[#This Row],[Referência]])-1,$F$4:$M$4))/12*(SUMIFS(FatorSazonal7[Fator],FatorSazonal7[Sig Agente],'Potencia Instalada Prevista'!$C$3,FatorSazonal7[Mês],MONTH(PrevPotInstalada[[#This Row],[Referência]])))+B14</f>
        <v>0</v>
      </c>
      <c r="D15" s="20"/>
      <c r="E15" s="16"/>
    </row>
    <row r="16" spans="1:13" x14ac:dyDescent="0.25">
      <c r="A16" s="10">
        <v>45231</v>
      </c>
      <c r="B16" s="15">
        <f>(SUMIF($F$2:$M$2,YEAR(PrevPotInstalada[[#This Row],[Referência]]),$F$4:$M$4)-SUMIF($F$2:$M$2,YEAR(PrevPotInstalada[[#This Row],[Referência]])-1,$F$4:$M$4))/12*(SUMIFS(FatorSazonal7[Fator],FatorSazonal7[Sig Agente],'Potencia Instalada Prevista'!$C$3,FatorSazonal7[Mês],MONTH(PrevPotInstalada[[#This Row],[Referência]])))+B15</f>
        <v>0</v>
      </c>
      <c r="D16" s="20"/>
      <c r="E16" s="16"/>
    </row>
    <row r="17" spans="1:5" x14ac:dyDescent="0.25">
      <c r="A17" s="9">
        <v>45261</v>
      </c>
      <c r="B17" s="15">
        <f>(SUMIF($F$2:$M$2,YEAR(PrevPotInstalada[[#This Row],[Referência]]),$F$4:$M$4)-SUMIF($F$2:$M$2,YEAR(PrevPotInstalada[[#This Row],[Referência]])-1,$F$4:$M$4))/12*(SUMIFS(FatorSazonal7[Fator],FatorSazonal7[Sig Agente],'Potencia Instalada Prevista'!$C$3,FatorSazonal7[Mês],MONTH(PrevPotInstalada[[#This Row],[Referência]])))+B16</f>
        <v>0</v>
      </c>
      <c r="D17" s="20"/>
      <c r="E17" s="16"/>
    </row>
    <row r="18" spans="1:5" x14ac:dyDescent="0.25">
      <c r="A18" s="10">
        <v>45292</v>
      </c>
      <c r="B18" s="15">
        <f>(SUMIF($F$2:$M$2,YEAR(PrevPotInstalada[[#This Row],[Referência]]),$F$4:$M$4)-SUMIF($F$2:$M$2,YEAR(PrevPotInstalada[[#This Row],[Referência]])-1,$F$4:$M$4))/12*(SUMIFS(FatorSazonal7[Fator],FatorSazonal7[Sig Agente],'Potencia Instalada Prevista'!$C$3,FatorSazonal7[Mês],MONTH(PrevPotInstalada[[#This Row],[Referência]])))+B17</f>
        <v>0</v>
      </c>
      <c r="D18" s="20"/>
      <c r="E18" s="20"/>
    </row>
    <row r="19" spans="1:5" x14ac:dyDescent="0.25">
      <c r="A19" s="9">
        <v>45323</v>
      </c>
      <c r="B19" s="15">
        <f>(SUMIF($F$2:$M$2,YEAR(PrevPotInstalada[[#This Row],[Referência]]),$F$4:$M$4)-SUMIF($F$2:$M$2,YEAR(PrevPotInstalada[[#This Row],[Referência]])-1,$F$4:$M$4))/12*(SUMIFS(FatorSazonal7[Fator],FatorSazonal7[Sig Agente],'Potencia Instalada Prevista'!$C$3,FatorSazonal7[Mês],MONTH(PrevPotInstalada[[#This Row],[Referência]])))+B18</f>
        <v>0</v>
      </c>
      <c r="D19" s="20"/>
      <c r="E19" s="20"/>
    </row>
    <row r="20" spans="1:5" x14ac:dyDescent="0.25">
      <c r="A20" s="10">
        <v>45352</v>
      </c>
      <c r="B20" s="15">
        <f>(SUMIF($F$2:$M$2,YEAR(PrevPotInstalada[[#This Row],[Referência]]),$F$4:$M$4)-SUMIF($F$2:$M$2,YEAR(PrevPotInstalada[[#This Row],[Referência]])-1,$F$4:$M$4))/12*(SUMIFS(FatorSazonal7[Fator],FatorSazonal7[Sig Agente],'Potencia Instalada Prevista'!$C$3,FatorSazonal7[Mês],MONTH(PrevPotInstalada[[#This Row],[Referência]])))+B19</f>
        <v>0</v>
      </c>
      <c r="D20" s="20"/>
      <c r="E20" s="20"/>
    </row>
    <row r="21" spans="1:5" x14ac:dyDescent="0.25">
      <c r="A21" s="9">
        <v>45383</v>
      </c>
      <c r="B21" s="15">
        <f>(SUMIF($F$2:$M$2,YEAR(PrevPotInstalada[[#This Row],[Referência]]),$F$4:$M$4)-SUMIF($F$2:$M$2,YEAR(PrevPotInstalada[[#This Row],[Referência]])-1,$F$4:$M$4))/12*(SUMIFS(FatorSazonal7[Fator],FatorSazonal7[Sig Agente],'Potencia Instalada Prevista'!$C$3,FatorSazonal7[Mês],MONTH(PrevPotInstalada[[#This Row],[Referência]])))+B20</f>
        <v>0</v>
      </c>
      <c r="D21" s="20"/>
      <c r="E21" s="20"/>
    </row>
    <row r="22" spans="1:5" x14ac:dyDescent="0.25">
      <c r="A22" s="10">
        <v>45413</v>
      </c>
      <c r="B22" s="15">
        <f>(SUMIF($F$2:$M$2,YEAR(PrevPotInstalada[[#This Row],[Referência]]),$F$4:$M$4)-SUMIF($F$2:$M$2,YEAR(PrevPotInstalada[[#This Row],[Referência]])-1,$F$4:$M$4))/12*(SUMIFS(FatorSazonal7[Fator],FatorSazonal7[Sig Agente],'Potencia Instalada Prevista'!$C$3,FatorSazonal7[Mês],MONTH(PrevPotInstalada[[#This Row],[Referência]])))+B21</f>
        <v>0</v>
      </c>
      <c r="D22" s="20"/>
      <c r="E22" s="20"/>
    </row>
    <row r="23" spans="1:5" x14ac:dyDescent="0.25">
      <c r="A23" s="9">
        <v>45444</v>
      </c>
      <c r="B23" s="15">
        <f>(SUMIF($F$2:$M$2,YEAR(PrevPotInstalada[[#This Row],[Referência]]),$F$4:$M$4)-SUMIF($F$2:$M$2,YEAR(PrevPotInstalada[[#This Row],[Referência]])-1,$F$4:$M$4))/12*(SUMIFS(FatorSazonal7[Fator],FatorSazonal7[Sig Agente],'Potencia Instalada Prevista'!$C$3,FatorSazonal7[Mês],MONTH(PrevPotInstalada[[#This Row],[Referência]])))+B22</f>
        <v>0</v>
      </c>
      <c r="D23" s="20"/>
      <c r="E23" s="20"/>
    </row>
    <row r="24" spans="1:5" x14ac:dyDescent="0.25">
      <c r="A24" s="10">
        <v>45474</v>
      </c>
      <c r="B24" s="15">
        <f>(SUMIF($F$2:$M$2,YEAR(PrevPotInstalada[[#This Row],[Referência]]),$F$4:$M$4)-SUMIF($F$2:$M$2,YEAR(PrevPotInstalada[[#This Row],[Referência]])-1,$F$4:$M$4))/12*(SUMIFS(FatorSazonal7[Fator],FatorSazonal7[Sig Agente],'Potencia Instalada Prevista'!$C$3,FatorSazonal7[Mês],MONTH(PrevPotInstalada[[#This Row],[Referência]])))+B23</f>
        <v>0</v>
      </c>
      <c r="D24" s="20"/>
      <c r="E24" s="20"/>
    </row>
    <row r="25" spans="1:5" x14ac:dyDescent="0.25">
      <c r="A25" s="9">
        <v>45505</v>
      </c>
      <c r="B25" s="15">
        <f>(SUMIF($F$2:$M$2,YEAR(PrevPotInstalada[[#This Row],[Referência]]),$F$4:$M$4)-SUMIF($F$2:$M$2,YEAR(PrevPotInstalada[[#This Row],[Referência]])-1,$F$4:$M$4))/12*(SUMIFS(FatorSazonal7[Fator],FatorSazonal7[Sig Agente],'Potencia Instalada Prevista'!$C$3,FatorSazonal7[Mês],MONTH(PrevPotInstalada[[#This Row],[Referência]])))+B24</f>
        <v>0</v>
      </c>
      <c r="D25" s="20"/>
      <c r="E25" s="20"/>
    </row>
    <row r="26" spans="1:5" x14ac:dyDescent="0.25">
      <c r="A26" s="10">
        <v>45536</v>
      </c>
      <c r="B26" s="15">
        <f>(SUMIF($F$2:$M$2,YEAR(PrevPotInstalada[[#This Row],[Referência]]),$F$4:$M$4)-SUMIF($F$2:$M$2,YEAR(PrevPotInstalada[[#This Row],[Referência]])-1,$F$4:$M$4))/12*(SUMIFS(FatorSazonal7[Fator],FatorSazonal7[Sig Agente],'Potencia Instalada Prevista'!$C$3,FatorSazonal7[Mês],MONTH(PrevPotInstalada[[#This Row],[Referência]])))+B25</f>
        <v>0</v>
      </c>
      <c r="D26" s="8"/>
      <c r="E26" s="20"/>
    </row>
    <row r="27" spans="1:5" x14ac:dyDescent="0.25">
      <c r="A27" s="9">
        <v>45566</v>
      </c>
      <c r="B27" s="15">
        <f>(SUMIF($F$2:$M$2,YEAR(PrevPotInstalada[[#This Row],[Referência]]),$F$4:$M$4)-SUMIF($F$2:$M$2,YEAR(PrevPotInstalada[[#This Row],[Referência]])-1,$F$4:$M$4))/12*(SUMIFS(FatorSazonal7[Fator],FatorSazonal7[Sig Agente],'Potencia Instalada Prevista'!$C$3,FatorSazonal7[Mês],MONTH(PrevPotInstalada[[#This Row],[Referência]])))+B26</f>
        <v>0</v>
      </c>
      <c r="D27" s="8"/>
      <c r="E27" s="8"/>
    </row>
    <row r="28" spans="1:5" x14ac:dyDescent="0.25">
      <c r="A28" s="10">
        <v>45597</v>
      </c>
      <c r="B28" s="15">
        <f>(SUMIF($F$2:$M$2,YEAR(PrevPotInstalada[[#This Row],[Referência]]),$F$4:$M$4)-SUMIF($F$2:$M$2,YEAR(PrevPotInstalada[[#This Row],[Referência]])-1,$F$4:$M$4))/12*(SUMIFS(FatorSazonal7[Fator],FatorSazonal7[Sig Agente],'Potencia Instalada Prevista'!$C$3,FatorSazonal7[Mês],MONTH(PrevPotInstalada[[#This Row],[Referência]])))+B27</f>
        <v>0</v>
      </c>
      <c r="D28" s="8"/>
      <c r="E28" s="8"/>
    </row>
    <row r="29" spans="1:5" x14ac:dyDescent="0.25">
      <c r="A29" s="9">
        <v>45627</v>
      </c>
      <c r="B29" s="15">
        <f>(SUMIF($F$2:$M$2,YEAR(PrevPotInstalada[[#This Row],[Referência]]),$F$4:$M$4)-SUMIF($F$2:$M$2,YEAR(PrevPotInstalada[[#This Row],[Referência]])-1,$F$4:$M$4))/12*(SUMIFS(FatorSazonal7[Fator],FatorSazonal7[Sig Agente],'Potencia Instalada Prevista'!$C$3,FatorSazonal7[Mês],MONTH(PrevPotInstalada[[#This Row],[Referência]])))+B28</f>
        <v>0</v>
      </c>
      <c r="D29" s="8"/>
      <c r="E29" s="8"/>
    </row>
    <row r="30" spans="1:5" x14ac:dyDescent="0.25">
      <c r="A30" s="10">
        <v>45658</v>
      </c>
      <c r="B30" s="15">
        <f>(SUMIF($F$2:$M$2,YEAR(PrevPotInstalada[[#This Row],[Referência]]),$F$4:$M$4)-SUMIF($F$2:$M$2,YEAR(PrevPotInstalada[[#This Row],[Referência]])-1,$F$4:$M$4))/12*(SUMIFS(FatorSazonal7[Fator],FatorSazonal7[Sig Agente],'Potencia Instalada Prevista'!$C$3,FatorSazonal7[Mês],MONTH(PrevPotInstalada[[#This Row],[Referência]])))+B29</f>
        <v>0</v>
      </c>
      <c r="D30" s="8"/>
      <c r="E30" s="8"/>
    </row>
    <row r="31" spans="1:5" x14ac:dyDescent="0.25">
      <c r="A31" s="9">
        <v>45689</v>
      </c>
      <c r="B31" s="15">
        <f>(SUMIF($F$2:$M$2,YEAR(PrevPotInstalada[[#This Row],[Referência]]),$F$4:$M$4)-SUMIF($F$2:$M$2,YEAR(PrevPotInstalada[[#This Row],[Referência]])-1,$F$4:$M$4))/12*(SUMIFS(FatorSazonal7[Fator],FatorSazonal7[Sig Agente],'Potencia Instalada Prevista'!$C$3,FatorSazonal7[Mês],MONTH(PrevPotInstalada[[#This Row],[Referência]])))+B30</f>
        <v>0</v>
      </c>
      <c r="D31" s="8"/>
      <c r="E31" s="8"/>
    </row>
    <row r="32" spans="1:5" x14ac:dyDescent="0.25">
      <c r="A32" s="10">
        <v>45717</v>
      </c>
      <c r="B32" s="15">
        <f>(SUMIF($F$2:$M$2,YEAR(PrevPotInstalada[[#This Row],[Referência]]),$F$4:$M$4)-SUMIF($F$2:$M$2,YEAR(PrevPotInstalada[[#This Row],[Referência]])-1,$F$4:$M$4))/12*(SUMIFS(FatorSazonal7[Fator],FatorSazonal7[Sig Agente],'Potencia Instalada Prevista'!$C$3,FatorSazonal7[Mês],MONTH(PrevPotInstalada[[#This Row],[Referência]])))+B31</f>
        <v>0</v>
      </c>
      <c r="D32" s="8"/>
      <c r="E32" s="8"/>
    </row>
    <row r="33" spans="1:5" x14ac:dyDescent="0.25">
      <c r="A33" s="9">
        <v>45748</v>
      </c>
      <c r="B33" s="15">
        <f>(SUMIF($F$2:$M$2,YEAR(PrevPotInstalada[[#This Row],[Referência]]),$F$4:$M$4)-SUMIF($F$2:$M$2,YEAR(PrevPotInstalada[[#This Row],[Referência]])-1,$F$4:$M$4))/12*(SUMIFS(FatorSazonal7[Fator],FatorSazonal7[Sig Agente],'Potencia Instalada Prevista'!$C$3,FatorSazonal7[Mês],MONTH(PrevPotInstalada[[#This Row],[Referência]])))+B32</f>
        <v>0</v>
      </c>
      <c r="D33" s="8"/>
      <c r="E33" s="8"/>
    </row>
    <row r="34" spans="1:5" x14ac:dyDescent="0.25">
      <c r="A34" s="10">
        <v>45778</v>
      </c>
      <c r="B34" s="15">
        <f>(SUMIF($F$2:$M$2,YEAR(PrevPotInstalada[[#This Row],[Referência]]),$F$4:$M$4)-SUMIF($F$2:$M$2,YEAR(PrevPotInstalada[[#This Row],[Referência]])-1,$F$4:$M$4))/12*(SUMIFS(FatorSazonal7[Fator],FatorSazonal7[Sig Agente],'Potencia Instalada Prevista'!$C$3,FatorSazonal7[Mês],MONTH(PrevPotInstalada[[#This Row],[Referência]])))+B33</f>
        <v>0</v>
      </c>
      <c r="D34" s="8"/>
      <c r="E34" s="8"/>
    </row>
    <row r="35" spans="1:5" x14ac:dyDescent="0.25">
      <c r="A35" s="9">
        <v>45809</v>
      </c>
      <c r="B35" s="15">
        <f>(SUMIF($F$2:$M$2,YEAR(PrevPotInstalada[[#This Row],[Referência]]),$F$4:$M$4)-SUMIF($F$2:$M$2,YEAR(PrevPotInstalada[[#This Row],[Referência]])-1,$F$4:$M$4))/12*(SUMIFS(FatorSazonal7[Fator],FatorSazonal7[Sig Agente],'Potencia Instalada Prevista'!$C$3,FatorSazonal7[Mês],MONTH(PrevPotInstalada[[#This Row],[Referência]])))+B34</f>
        <v>0</v>
      </c>
      <c r="D35" s="8"/>
      <c r="E35" s="8"/>
    </row>
    <row r="36" spans="1:5" x14ac:dyDescent="0.25">
      <c r="A36" s="10">
        <v>45839</v>
      </c>
      <c r="B36" s="15">
        <f>(SUMIF($F$2:$M$2,YEAR(PrevPotInstalada[[#This Row],[Referência]]),$F$4:$M$4)-SUMIF($F$2:$M$2,YEAR(PrevPotInstalada[[#This Row],[Referência]])-1,$F$4:$M$4))/12*(SUMIFS(FatorSazonal7[Fator],FatorSazonal7[Sig Agente],'Potencia Instalada Prevista'!$C$3,FatorSazonal7[Mês],MONTH(PrevPotInstalada[[#This Row],[Referência]])))+B35</f>
        <v>0</v>
      </c>
      <c r="D36" s="8"/>
      <c r="E36" s="8"/>
    </row>
    <row r="37" spans="1:5" x14ac:dyDescent="0.25">
      <c r="A37" s="9">
        <v>45870</v>
      </c>
      <c r="B37" s="15">
        <f>(SUMIF($F$2:$M$2,YEAR(PrevPotInstalada[[#This Row],[Referência]]),$F$4:$M$4)-SUMIF($F$2:$M$2,YEAR(PrevPotInstalada[[#This Row],[Referência]])-1,$F$4:$M$4))/12*(SUMIFS(FatorSazonal7[Fator],FatorSazonal7[Sig Agente],'Potencia Instalada Prevista'!$C$3,FatorSazonal7[Mês],MONTH(PrevPotInstalada[[#This Row],[Referência]])))+B36</f>
        <v>0</v>
      </c>
      <c r="D37" s="8"/>
      <c r="E37" s="8"/>
    </row>
    <row r="38" spans="1:5" x14ac:dyDescent="0.25">
      <c r="A38" s="10">
        <v>45901</v>
      </c>
      <c r="B38" s="15">
        <f>(SUMIF($F$2:$M$2,YEAR(PrevPotInstalada[[#This Row],[Referência]]),$F$4:$M$4)-SUMIF($F$2:$M$2,YEAR(PrevPotInstalada[[#This Row],[Referência]])-1,$F$4:$M$4))/12*(SUMIFS(FatorSazonal7[Fator],FatorSazonal7[Sig Agente],'Potencia Instalada Prevista'!$C$3,FatorSazonal7[Mês],MONTH(PrevPotInstalada[[#This Row],[Referência]])))+B37</f>
        <v>0</v>
      </c>
      <c r="D38" s="8"/>
      <c r="E38" s="8"/>
    </row>
    <row r="39" spans="1:5" x14ac:dyDescent="0.25">
      <c r="A39" s="9">
        <v>45931</v>
      </c>
      <c r="B39" s="15">
        <f>(SUMIF($F$2:$M$2,YEAR(PrevPotInstalada[[#This Row],[Referência]]),$F$4:$M$4)-SUMIF($F$2:$M$2,YEAR(PrevPotInstalada[[#This Row],[Referência]])-1,$F$4:$M$4))/12*(SUMIFS(FatorSazonal7[Fator],FatorSazonal7[Sig Agente],'Potencia Instalada Prevista'!$C$3,FatorSazonal7[Mês],MONTH(PrevPotInstalada[[#This Row],[Referência]])))+B38</f>
        <v>0</v>
      </c>
      <c r="D39" s="8"/>
      <c r="E39" s="8"/>
    </row>
    <row r="40" spans="1:5" x14ac:dyDescent="0.25">
      <c r="A40" s="10">
        <v>45962</v>
      </c>
      <c r="B40" s="15">
        <f>(SUMIF($F$2:$M$2,YEAR(PrevPotInstalada[[#This Row],[Referência]]),$F$4:$M$4)-SUMIF($F$2:$M$2,YEAR(PrevPotInstalada[[#This Row],[Referência]])-1,$F$4:$M$4))/12*(SUMIFS(FatorSazonal7[Fator],FatorSazonal7[Sig Agente],'Potencia Instalada Prevista'!$C$3,FatorSazonal7[Mês],MONTH(PrevPotInstalada[[#This Row],[Referência]])))+B39</f>
        <v>0</v>
      </c>
      <c r="D40" s="8"/>
      <c r="E40" s="8"/>
    </row>
    <row r="41" spans="1:5" x14ac:dyDescent="0.25">
      <c r="A41" s="9">
        <v>45992</v>
      </c>
      <c r="B41" s="15">
        <f>(SUMIF($F$2:$M$2,YEAR(PrevPotInstalada[[#This Row],[Referência]]),$F$4:$M$4)-SUMIF($F$2:$M$2,YEAR(PrevPotInstalada[[#This Row],[Referência]])-1,$F$4:$M$4))/12*(SUMIFS(FatorSazonal7[Fator],FatorSazonal7[Sig Agente],'Potencia Instalada Prevista'!$C$3,FatorSazonal7[Mês],MONTH(PrevPotInstalada[[#This Row],[Referência]])))+B40</f>
        <v>0</v>
      </c>
      <c r="D41" s="8"/>
      <c r="E41" s="8"/>
    </row>
    <row r="42" spans="1:5" x14ac:dyDescent="0.25">
      <c r="A42" s="10">
        <v>46023</v>
      </c>
      <c r="B42" s="15">
        <f>(SUMIF($F$2:$M$2,YEAR(PrevPotInstalada[[#This Row],[Referência]]),$F$4:$M$4)-SUMIF($F$2:$M$2,YEAR(PrevPotInstalada[[#This Row],[Referência]])-1,$F$4:$M$4))/12*(SUMIFS(FatorSazonal7[Fator],FatorSazonal7[Sig Agente],'Potencia Instalada Prevista'!$C$3,FatorSazonal7[Mês],MONTH(PrevPotInstalada[[#This Row],[Referência]])))+B41</f>
        <v>0</v>
      </c>
      <c r="D42" s="8"/>
      <c r="E42" s="8"/>
    </row>
    <row r="43" spans="1:5" x14ac:dyDescent="0.25">
      <c r="A43" s="9">
        <v>46054</v>
      </c>
      <c r="B43" s="15">
        <f>(SUMIF($F$2:$M$2,YEAR(PrevPotInstalada[[#This Row],[Referência]]),$F$4:$M$4)-SUMIF($F$2:$M$2,YEAR(PrevPotInstalada[[#This Row],[Referência]])-1,$F$4:$M$4))/12*(SUMIFS(FatorSazonal7[Fator],FatorSazonal7[Sig Agente],'Potencia Instalada Prevista'!$C$3,FatorSazonal7[Mês],MONTH(PrevPotInstalada[[#This Row],[Referência]])))+B42</f>
        <v>0</v>
      </c>
      <c r="D43" s="8"/>
      <c r="E43" s="8"/>
    </row>
    <row r="44" spans="1:5" x14ac:dyDescent="0.25">
      <c r="A44" s="10">
        <v>46082</v>
      </c>
      <c r="B44" s="15">
        <f>(SUMIF($F$2:$M$2,YEAR(PrevPotInstalada[[#This Row],[Referência]]),$F$4:$M$4)-SUMIF($F$2:$M$2,YEAR(PrevPotInstalada[[#This Row],[Referência]])-1,$F$4:$M$4))/12*(SUMIFS(FatorSazonal7[Fator],FatorSazonal7[Sig Agente],'Potencia Instalada Prevista'!$C$3,FatorSazonal7[Mês],MONTH(PrevPotInstalada[[#This Row],[Referência]])))+B43</f>
        <v>0</v>
      </c>
      <c r="D44" s="8"/>
      <c r="E44" s="8"/>
    </row>
    <row r="45" spans="1:5" x14ac:dyDescent="0.25">
      <c r="A45" s="9">
        <v>46113</v>
      </c>
      <c r="B45" s="15">
        <f>(SUMIF($F$2:$M$2,YEAR(PrevPotInstalada[[#This Row],[Referência]]),$F$4:$M$4)-SUMIF($F$2:$M$2,YEAR(PrevPotInstalada[[#This Row],[Referência]])-1,$F$4:$M$4))/12*(SUMIFS(FatorSazonal7[Fator],FatorSazonal7[Sig Agente],'Potencia Instalada Prevista'!$C$3,FatorSazonal7[Mês],MONTH(PrevPotInstalada[[#This Row],[Referência]])))+B44</f>
        <v>0</v>
      </c>
      <c r="D45" s="8"/>
      <c r="E45" s="8"/>
    </row>
    <row r="46" spans="1:5" x14ac:dyDescent="0.25">
      <c r="A46" s="10">
        <v>46143</v>
      </c>
      <c r="B46" s="15">
        <f>(SUMIF($F$2:$M$2,YEAR(PrevPotInstalada[[#This Row],[Referência]]),$F$4:$M$4)-SUMIF($F$2:$M$2,YEAR(PrevPotInstalada[[#This Row],[Referência]])-1,$F$4:$M$4))/12*(SUMIFS(FatorSazonal7[Fator],FatorSazonal7[Sig Agente],'Potencia Instalada Prevista'!$C$3,FatorSazonal7[Mês],MONTH(PrevPotInstalada[[#This Row],[Referência]])))+B45</f>
        <v>0</v>
      </c>
      <c r="D46" s="8"/>
      <c r="E46" s="8"/>
    </row>
    <row r="47" spans="1:5" x14ac:dyDescent="0.25">
      <c r="A47" s="9">
        <v>46174</v>
      </c>
      <c r="B47" s="15">
        <f>(SUMIF($F$2:$M$2,YEAR(PrevPotInstalada[[#This Row],[Referência]]),$F$4:$M$4)-SUMIF($F$2:$M$2,YEAR(PrevPotInstalada[[#This Row],[Referência]])-1,$F$4:$M$4))/12*(SUMIFS(FatorSazonal7[Fator],FatorSazonal7[Sig Agente],'Potencia Instalada Prevista'!$C$3,FatorSazonal7[Mês],MONTH(PrevPotInstalada[[#This Row],[Referência]])))+B46</f>
        <v>0</v>
      </c>
      <c r="D47" s="8"/>
      <c r="E47" s="8"/>
    </row>
    <row r="48" spans="1:5" x14ac:dyDescent="0.25">
      <c r="A48" s="10">
        <v>46204</v>
      </c>
      <c r="B48" s="15">
        <f>(SUMIF($F$2:$M$2,YEAR(PrevPotInstalada[[#This Row],[Referência]]),$F$4:$M$4)-SUMIF($F$2:$M$2,YEAR(PrevPotInstalada[[#This Row],[Referência]])-1,$F$4:$M$4))/12*(SUMIFS(FatorSazonal7[Fator],FatorSazonal7[Sig Agente],'Potencia Instalada Prevista'!$C$3,FatorSazonal7[Mês],MONTH(PrevPotInstalada[[#This Row],[Referência]])))+B47</f>
        <v>0</v>
      </c>
      <c r="D48" s="8"/>
      <c r="E48" s="8"/>
    </row>
    <row r="49" spans="1:5" x14ac:dyDescent="0.25">
      <c r="A49" s="9">
        <v>46235</v>
      </c>
      <c r="B49" s="15">
        <f>(SUMIF($F$2:$M$2,YEAR(PrevPotInstalada[[#This Row],[Referência]]),$F$4:$M$4)-SUMIF($F$2:$M$2,YEAR(PrevPotInstalada[[#This Row],[Referência]])-1,$F$4:$M$4))/12*(SUMIFS(FatorSazonal7[Fator],FatorSazonal7[Sig Agente],'Potencia Instalada Prevista'!$C$3,FatorSazonal7[Mês],MONTH(PrevPotInstalada[[#This Row],[Referência]])))+B48</f>
        <v>0</v>
      </c>
      <c r="D49" s="8"/>
      <c r="E49" s="8"/>
    </row>
    <row r="50" spans="1:5" x14ac:dyDescent="0.25">
      <c r="A50" s="10">
        <v>46266</v>
      </c>
      <c r="B50" s="15">
        <f>(SUMIF($F$2:$M$2,YEAR(PrevPotInstalada[[#This Row],[Referência]]),$F$4:$M$4)-SUMIF($F$2:$M$2,YEAR(PrevPotInstalada[[#This Row],[Referência]])-1,$F$4:$M$4))/12*(SUMIFS(FatorSazonal7[Fator],FatorSazonal7[Sig Agente],'Potencia Instalada Prevista'!$C$3,FatorSazonal7[Mês],MONTH(PrevPotInstalada[[#This Row],[Referência]])))+B49</f>
        <v>0</v>
      </c>
      <c r="D50" s="8"/>
      <c r="E50" s="8"/>
    </row>
    <row r="51" spans="1:5" x14ac:dyDescent="0.25">
      <c r="A51" s="9">
        <v>46296</v>
      </c>
      <c r="B51" s="15">
        <f>(SUMIF($F$2:$M$2,YEAR(PrevPotInstalada[[#This Row],[Referência]]),$F$4:$M$4)-SUMIF($F$2:$M$2,YEAR(PrevPotInstalada[[#This Row],[Referência]])-1,$F$4:$M$4))/12*(SUMIFS(FatorSazonal7[Fator],FatorSazonal7[Sig Agente],'Potencia Instalada Prevista'!$C$3,FatorSazonal7[Mês],MONTH(PrevPotInstalada[[#This Row],[Referência]])))+B50</f>
        <v>0</v>
      </c>
      <c r="D51" s="8"/>
      <c r="E51" s="8"/>
    </row>
    <row r="52" spans="1:5" x14ac:dyDescent="0.25">
      <c r="A52" s="10">
        <v>46327</v>
      </c>
      <c r="B52" s="15">
        <f>(SUMIF($F$2:$M$2,YEAR(PrevPotInstalada[[#This Row],[Referência]]),$F$4:$M$4)-SUMIF($F$2:$M$2,YEAR(PrevPotInstalada[[#This Row],[Referência]])-1,$F$4:$M$4))/12*(SUMIFS(FatorSazonal7[Fator],FatorSazonal7[Sig Agente],'Potencia Instalada Prevista'!$C$3,FatorSazonal7[Mês],MONTH(PrevPotInstalada[[#This Row],[Referência]])))+B51</f>
        <v>0</v>
      </c>
      <c r="D52" s="8"/>
      <c r="E52" s="8"/>
    </row>
    <row r="53" spans="1:5" x14ac:dyDescent="0.25">
      <c r="A53" s="9">
        <v>46357</v>
      </c>
      <c r="B53" s="15">
        <f>(SUMIF($F$2:$M$2,YEAR(PrevPotInstalada[[#This Row],[Referência]]),$F$4:$M$4)-SUMIF($F$2:$M$2,YEAR(PrevPotInstalada[[#This Row],[Referência]])-1,$F$4:$M$4))/12*(SUMIFS(FatorSazonal7[Fator],FatorSazonal7[Sig Agente],'Potencia Instalada Prevista'!$C$3,FatorSazonal7[Mês],MONTH(PrevPotInstalada[[#This Row],[Referência]])))+B52</f>
        <v>0</v>
      </c>
      <c r="D53" s="8"/>
      <c r="E53" s="8"/>
    </row>
    <row r="54" spans="1:5" x14ac:dyDescent="0.25">
      <c r="A54" s="10">
        <v>46388</v>
      </c>
      <c r="B54" s="15">
        <f>(SUMIF($F$2:$M$2,YEAR(PrevPotInstalada[[#This Row],[Referência]]),$F$4:$M$4)-SUMIF($F$2:$M$2,YEAR(PrevPotInstalada[[#This Row],[Referência]])-1,$F$4:$M$4))/12*(SUMIFS(FatorSazonal7[Fator],FatorSazonal7[Sig Agente],'Potencia Instalada Prevista'!$C$3,FatorSazonal7[Mês],MONTH(PrevPotInstalada[[#This Row],[Referência]])))+B53</f>
        <v>0</v>
      </c>
      <c r="D54" s="8"/>
      <c r="E54" s="8"/>
    </row>
    <row r="55" spans="1:5" x14ac:dyDescent="0.25">
      <c r="A55" s="9">
        <v>46419</v>
      </c>
      <c r="B55" s="15">
        <f>(SUMIF($F$2:$M$2,YEAR(PrevPotInstalada[[#This Row],[Referência]]),$F$4:$M$4)-SUMIF($F$2:$M$2,YEAR(PrevPotInstalada[[#This Row],[Referência]])-1,$F$4:$M$4))/12*(SUMIFS(FatorSazonal7[Fator],FatorSazonal7[Sig Agente],'Potencia Instalada Prevista'!$C$3,FatorSazonal7[Mês],MONTH(PrevPotInstalada[[#This Row],[Referência]])))+B54</f>
        <v>0</v>
      </c>
      <c r="D55" s="8"/>
      <c r="E55" s="8"/>
    </row>
    <row r="56" spans="1:5" x14ac:dyDescent="0.25">
      <c r="A56" s="10">
        <v>46447</v>
      </c>
      <c r="B56" s="15">
        <f>(SUMIF($F$2:$M$2,YEAR(PrevPotInstalada[[#This Row],[Referência]]),$F$4:$M$4)-SUMIF($F$2:$M$2,YEAR(PrevPotInstalada[[#This Row],[Referência]])-1,$F$4:$M$4))/12*(SUMIFS(FatorSazonal7[Fator],FatorSazonal7[Sig Agente],'Potencia Instalada Prevista'!$C$3,FatorSazonal7[Mês],MONTH(PrevPotInstalada[[#This Row],[Referência]])))+B55</f>
        <v>0</v>
      </c>
      <c r="D56" s="8"/>
      <c r="E56" s="8"/>
    </row>
    <row r="57" spans="1:5" x14ac:dyDescent="0.25">
      <c r="A57" s="9">
        <v>46478</v>
      </c>
      <c r="B57" s="15">
        <f>(SUMIF($F$2:$M$2,YEAR(PrevPotInstalada[[#This Row],[Referência]]),$F$4:$M$4)-SUMIF($F$2:$M$2,YEAR(PrevPotInstalada[[#This Row],[Referência]])-1,$F$4:$M$4))/12*(SUMIFS(FatorSazonal7[Fator],FatorSazonal7[Sig Agente],'Potencia Instalada Prevista'!$C$3,FatorSazonal7[Mês],MONTH(PrevPotInstalada[[#This Row],[Referência]])))+B56</f>
        <v>0</v>
      </c>
      <c r="D57" s="8"/>
      <c r="E57" s="8"/>
    </row>
    <row r="58" spans="1:5" x14ac:dyDescent="0.25">
      <c r="A58" s="10">
        <v>46508</v>
      </c>
      <c r="B58" s="15">
        <f>(SUMIF($F$2:$M$2,YEAR(PrevPotInstalada[[#This Row],[Referência]]),$F$4:$M$4)-SUMIF($F$2:$M$2,YEAR(PrevPotInstalada[[#This Row],[Referência]])-1,$F$4:$M$4))/12*(SUMIFS(FatorSazonal7[Fator],FatorSazonal7[Sig Agente],'Potencia Instalada Prevista'!$C$3,FatorSazonal7[Mês],MONTH(PrevPotInstalada[[#This Row],[Referência]])))+B57</f>
        <v>0</v>
      </c>
      <c r="D58" s="8"/>
      <c r="E58" s="8"/>
    </row>
    <row r="59" spans="1:5" x14ac:dyDescent="0.25">
      <c r="A59" s="9">
        <v>46539</v>
      </c>
      <c r="B59" s="15">
        <f>(SUMIF($F$2:$M$2,YEAR(PrevPotInstalada[[#This Row],[Referência]]),$F$4:$M$4)-SUMIF($F$2:$M$2,YEAR(PrevPotInstalada[[#This Row],[Referência]])-1,$F$4:$M$4))/12*(SUMIFS(FatorSazonal7[Fator],FatorSazonal7[Sig Agente],'Potencia Instalada Prevista'!$C$3,FatorSazonal7[Mês],MONTH(PrevPotInstalada[[#This Row],[Referência]])))+B58</f>
        <v>0</v>
      </c>
      <c r="D59" s="8"/>
      <c r="E59" s="8"/>
    </row>
    <row r="60" spans="1:5" x14ac:dyDescent="0.25">
      <c r="A60" s="10">
        <v>46569</v>
      </c>
      <c r="B60" s="15">
        <f>(SUMIF($F$2:$M$2,YEAR(PrevPotInstalada[[#This Row],[Referência]]),$F$4:$M$4)-SUMIF($F$2:$M$2,YEAR(PrevPotInstalada[[#This Row],[Referência]])-1,$F$4:$M$4))/12*(SUMIFS(FatorSazonal7[Fator],FatorSazonal7[Sig Agente],'Potencia Instalada Prevista'!$C$3,FatorSazonal7[Mês],MONTH(PrevPotInstalada[[#This Row],[Referência]])))+B59</f>
        <v>0</v>
      </c>
      <c r="D60" s="8"/>
      <c r="E60" s="8"/>
    </row>
    <row r="61" spans="1:5" x14ac:dyDescent="0.25">
      <c r="A61" s="9">
        <v>46600</v>
      </c>
      <c r="B61" s="15">
        <f>(SUMIF($F$2:$M$2,YEAR(PrevPotInstalada[[#This Row],[Referência]]),$F$4:$M$4)-SUMIF($F$2:$M$2,YEAR(PrevPotInstalada[[#This Row],[Referência]])-1,$F$4:$M$4))/12*(SUMIFS(FatorSazonal7[Fator],FatorSazonal7[Sig Agente],'Potencia Instalada Prevista'!$C$3,FatorSazonal7[Mês],MONTH(PrevPotInstalada[[#This Row],[Referência]])))+B60</f>
        <v>0</v>
      </c>
      <c r="D61" s="8"/>
      <c r="E61" s="8"/>
    </row>
    <row r="62" spans="1:5" x14ac:dyDescent="0.25">
      <c r="A62" s="10">
        <v>46631</v>
      </c>
      <c r="B62" s="15">
        <f>(SUMIF($F$2:$M$2,YEAR(PrevPotInstalada[[#This Row],[Referência]]),$F$4:$M$4)-SUMIF($F$2:$M$2,YEAR(PrevPotInstalada[[#This Row],[Referência]])-1,$F$4:$M$4))/12*(SUMIFS(FatorSazonal7[Fator],FatorSazonal7[Sig Agente],'Potencia Instalada Prevista'!$C$3,FatorSazonal7[Mês],MONTH(PrevPotInstalada[[#This Row],[Referência]])))+B61</f>
        <v>0</v>
      </c>
      <c r="D62" s="8"/>
      <c r="E62" s="8"/>
    </row>
    <row r="63" spans="1:5" x14ac:dyDescent="0.25">
      <c r="A63" s="9">
        <v>46661</v>
      </c>
      <c r="B63" s="15">
        <f>(SUMIF($F$2:$M$2,YEAR(PrevPotInstalada[[#This Row],[Referência]]),$F$4:$M$4)-SUMIF($F$2:$M$2,YEAR(PrevPotInstalada[[#This Row],[Referência]])-1,$F$4:$M$4))/12*(SUMIFS(FatorSazonal7[Fator],FatorSazonal7[Sig Agente],'Potencia Instalada Prevista'!$C$3,FatorSazonal7[Mês],MONTH(PrevPotInstalada[[#This Row],[Referência]])))+B62</f>
        <v>0</v>
      </c>
      <c r="D63" s="8"/>
      <c r="E63" s="8"/>
    </row>
    <row r="64" spans="1:5" x14ac:dyDescent="0.25">
      <c r="A64" s="10">
        <v>46692</v>
      </c>
      <c r="B64" s="15">
        <f>(SUMIF($F$2:$M$2,YEAR(PrevPotInstalada[[#This Row],[Referência]]),$F$4:$M$4)-SUMIF($F$2:$M$2,YEAR(PrevPotInstalada[[#This Row],[Referência]])-1,$F$4:$M$4))/12*(SUMIFS(FatorSazonal7[Fator],FatorSazonal7[Sig Agente],'Potencia Instalada Prevista'!$C$3,FatorSazonal7[Mês],MONTH(PrevPotInstalada[[#This Row],[Referência]])))+B63</f>
        <v>0</v>
      </c>
      <c r="D64" s="8"/>
      <c r="E64" s="8"/>
    </row>
    <row r="65" spans="1:5" x14ac:dyDescent="0.25">
      <c r="A65" s="9">
        <v>46722</v>
      </c>
      <c r="B65" s="15">
        <f>(SUMIF($F$2:$M$2,YEAR(PrevPotInstalada[[#This Row],[Referência]]),$F$4:$M$4)-SUMIF($F$2:$M$2,YEAR(PrevPotInstalada[[#This Row],[Referência]])-1,$F$4:$M$4))/12*(SUMIFS(FatorSazonal7[Fator],FatorSazonal7[Sig Agente],'Potencia Instalada Prevista'!$C$3,FatorSazonal7[Mês],MONTH(PrevPotInstalada[[#This Row],[Referência]])))+B64</f>
        <v>0</v>
      </c>
      <c r="D65" s="8"/>
      <c r="E65" s="8"/>
    </row>
    <row r="66" spans="1:5" x14ac:dyDescent="0.25">
      <c r="A66" s="10">
        <v>46753</v>
      </c>
      <c r="B66" s="15">
        <f>(SUMIF($F$2:$M$2,YEAR(PrevPotInstalada[[#This Row],[Referência]]),$F$4:$M$4)-SUMIF($F$2:$M$2,YEAR(PrevPotInstalada[[#This Row],[Referência]])-1,$F$4:$M$4))/12*(SUMIFS(FatorSazonal7[Fator],FatorSazonal7[Sig Agente],'Potencia Instalada Prevista'!$C$3,FatorSazonal7[Mês],MONTH(PrevPotInstalada[[#This Row],[Referência]])))+B65</f>
        <v>0</v>
      </c>
      <c r="D66" s="8"/>
      <c r="E66" s="8"/>
    </row>
    <row r="67" spans="1:5" x14ac:dyDescent="0.25">
      <c r="A67" s="9">
        <v>46784</v>
      </c>
      <c r="B67" s="15">
        <f>(SUMIF($F$2:$M$2,YEAR(PrevPotInstalada[[#This Row],[Referência]]),$F$4:$M$4)-SUMIF($F$2:$M$2,YEAR(PrevPotInstalada[[#This Row],[Referência]])-1,$F$4:$M$4))/12*(SUMIFS(FatorSazonal7[Fator],FatorSazonal7[Sig Agente],'Potencia Instalada Prevista'!$C$3,FatorSazonal7[Mês],MONTH(PrevPotInstalada[[#This Row],[Referência]])))+B66</f>
        <v>0</v>
      </c>
      <c r="D67" s="8"/>
      <c r="E67" s="8"/>
    </row>
    <row r="68" spans="1:5" x14ac:dyDescent="0.25">
      <c r="A68" s="10">
        <v>46813</v>
      </c>
      <c r="B68" s="15">
        <f>(SUMIF($F$2:$M$2,YEAR(PrevPotInstalada[[#This Row],[Referência]]),$F$4:$M$4)-SUMIF($F$2:$M$2,YEAR(PrevPotInstalada[[#This Row],[Referência]])-1,$F$4:$M$4))/12*(SUMIFS(FatorSazonal7[Fator],FatorSazonal7[Sig Agente],'Potencia Instalada Prevista'!$C$3,FatorSazonal7[Mês],MONTH(PrevPotInstalada[[#This Row],[Referência]])))+B67</f>
        <v>0</v>
      </c>
      <c r="D68" s="8"/>
      <c r="E68" s="8"/>
    </row>
    <row r="69" spans="1:5" x14ac:dyDescent="0.25">
      <c r="A69" s="9">
        <v>46844</v>
      </c>
      <c r="B69" s="15">
        <f>(SUMIF($F$2:$M$2,YEAR(PrevPotInstalada[[#This Row],[Referência]]),$F$4:$M$4)-SUMIF($F$2:$M$2,YEAR(PrevPotInstalada[[#This Row],[Referência]])-1,$F$4:$M$4))/12*(SUMIFS(FatorSazonal7[Fator],FatorSazonal7[Sig Agente],'Potencia Instalada Prevista'!$C$3,FatorSazonal7[Mês],MONTH(PrevPotInstalada[[#This Row],[Referência]])))+B68</f>
        <v>0</v>
      </c>
      <c r="D69" s="8"/>
      <c r="E69" s="8"/>
    </row>
    <row r="70" spans="1:5" x14ac:dyDescent="0.25">
      <c r="A70" s="10">
        <v>46874</v>
      </c>
      <c r="B70" s="15">
        <f>(SUMIF($F$2:$M$2,YEAR(PrevPotInstalada[[#This Row],[Referência]]),$F$4:$M$4)-SUMIF($F$2:$M$2,YEAR(PrevPotInstalada[[#This Row],[Referência]])-1,$F$4:$M$4))/12*(SUMIFS(FatorSazonal7[Fator],FatorSazonal7[Sig Agente],'Potencia Instalada Prevista'!$C$3,FatorSazonal7[Mês],MONTH(PrevPotInstalada[[#This Row],[Referência]])))+B69</f>
        <v>0</v>
      </c>
      <c r="D70" s="8"/>
      <c r="E70" s="8"/>
    </row>
    <row r="71" spans="1:5" x14ac:dyDescent="0.25">
      <c r="A71" s="9">
        <v>46905</v>
      </c>
      <c r="B71" s="15">
        <f>(SUMIF($F$2:$M$2,YEAR(PrevPotInstalada[[#This Row],[Referência]]),$F$4:$M$4)-SUMIF($F$2:$M$2,YEAR(PrevPotInstalada[[#This Row],[Referência]])-1,$F$4:$M$4))/12*(SUMIFS(FatorSazonal7[Fator],FatorSazonal7[Sig Agente],'Potencia Instalada Prevista'!$C$3,FatorSazonal7[Mês],MONTH(PrevPotInstalada[[#This Row],[Referência]])))+B70</f>
        <v>0</v>
      </c>
      <c r="D71" s="8"/>
      <c r="E71" s="8"/>
    </row>
    <row r="72" spans="1:5" x14ac:dyDescent="0.25">
      <c r="A72" s="10">
        <v>46935</v>
      </c>
      <c r="B72" s="15">
        <f>(SUMIF($F$2:$M$2,YEAR(PrevPotInstalada[[#This Row],[Referência]]),$F$4:$M$4)-SUMIF($F$2:$M$2,YEAR(PrevPotInstalada[[#This Row],[Referência]])-1,$F$4:$M$4))/12*(SUMIFS(FatorSazonal7[Fator],FatorSazonal7[Sig Agente],'Potencia Instalada Prevista'!$C$3,FatorSazonal7[Mês],MONTH(PrevPotInstalada[[#This Row],[Referência]])))+B71</f>
        <v>0</v>
      </c>
      <c r="D72" s="8"/>
      <c r="E72" s="8"/>
    </row>
    <row r="73" spans="1:5" x14ac:dyDescent="0.25">
      <c r="A73" s="9">
        <v>46966</v>
      </c>
      <c r="B73" s="15">
        <f>(SUMIF($F$2:$M$2,YEAR(PrevPotInstalada[[#This Row],[Referência]]),$F$4:$M$4)-SUMIF($F$2:$M$2,YEAR(PrevPotInstalada[[#This Row],[Referência]])-1,$F$4:$M$4))/12*(SUMIFS(FatorSazonal7[Fator],FatorSazonal7[Sig Agente],'Potencia Instalada Prevista'!$C$3,FatorSazonal7[Mês],MONTH(PrevPotInstalada[[#This Row],[Referência]])))+B72</f>
        <v>0</v>
      </c>
      <c r="D73" s="8"/>
      <c r="E73" s="8"/>
    </row>
    <row r="74" spans="1:5" x14ac:dyDescent="0.25">
      <c r="A74" s="10">
        <v>46997</v>
      </c>
      <c r="B74" s="15">
        <f>(SUMIF($F$2:$M$2,YEAR(PrevPotInstalada[[#This Row],[Referência]]),$F$4:$M$4)-SUMIF($F$2:$M$2,YEAR(PrevPotInstalada[[#This Row],[Referência]])-1,$F$4:$M$4))/12*(SUMIFS(FatorSazonal7[Fator],FatorSazonal7[Sig Agente],'Potencia Instalada Prevista'!$C$3,FatorSazonal7[Mês],MONTH(PrevPotInstalada[[#This Row],[Referência]])))+B73</f>
        <v>0</v>
      </c>
      <c r="D74" s="8"/>
      <c r="E74" s="8"/>
    </row>
    <row r="75" spans="1:5" x14ac:dyDescent="0.25">
      <c r="A75" s="9">
        <v>47027</v>
      </c>
      <c r="B75" s="15">
        <f>(SUMIF($F$2:$M$2,YEAR(PrevPotInstalada[[#This Row],[Referência]]),$F$4:$M$4)-SUMIF($F$2:$M$2,YEAR(PrevPotInstalada[[#This Row],[Referência]])-1,$F$4:$M$4))/12*(SUMIFS(FatorSazonal7[Fator],FatorSazonal7[Sig Agente],'Potencia Instalada Prevista'!$C$3,FatorSazonal7[Mês],MONTH(PrevPotInstalada[[#This Row],[Referência]])))+B74</f>
        <v>0</v>
      </c>
      <c r="D75" s="8"/>
      <c r="E75" s="8"/>
    </row>
    <row r="76" spans="1:5" x14ac:dyDescent="0.25">
      <c r="A76" s="10">
        <v>47058</v>
      </c>
      <c r="B76" s="15">
        <f>(SUMIF($F$2:$M$2,YEAR(PrevPotInstalada[[#This Row],[Referência]]),$F$4:$M$4)-SUMIF($F$2:$M$2,YEAR(PrevPotInstalada[[#This Row],[Referência]])-1,$F$4:$M$4))/12*(SUMIFS(FatorSazonal7[Fator],FatorSazonal7[Sig Agente],'Potencia Instalada Prevista'!$C$3,FatorSazonal7[Mês],MONTH(PrevPotInstalada[[#This Row],[Referência]])))+B75</f>
        <v>0</v>
      </c>
      <c r="D76" s="8"/>
      <c r="E76" s="8"/>
    </row>
    <row r="77" spans="1:5" x14ac:dyDescent="0.25">
      <c r="A77" s="9">
        <v>47088</v>
      </c>
      <c r="B77" s="15">
        <f>(SUMIF($F$2:$M$2,YEAR(PrevPotInstalada[[#This Row],[Referência]]),$F$4:$M$4)-SUMIF($F$2:$M$2,YEAR(PrevPotInstalada[[#This Row],[Referência]])-1,$F$4:$M$4))/12*(SUMIFS(FatorSazonal7[Fator],FatorSazonal7[Sig Agente],'Potencia Instalada Prevista'!$C$3,FatorSazonal7[Mês],MONTH(PrevPotInstalada[[#This Row],[Referência]])))+B76</f>
        <v>0</v>
      </c>
      <c r="D77" s="8"/>
      <c r="E77" s="8"/>
    </row>
    <row r="78" spans="1:5" x14ac:dyDescent="0.25">
      <c r="A78" s="10">
        <v>47119</v>
      </c>
      <c r="B78" s="15">
        <f>(SUMIF($F$2:$M$2,YEAR(PrevPotInstalada[[#This Row],[Referência]]),$F$4:$M$4)-SUMIF($F$2:$M$2,YEAR(PrevPotInstalada[[#This Row],[Referência]])-1,$F$4:$M$4))/12*(SUMIFS(FatorSazonal7[Fator],FatorSazonal7[Sig Agente],'Potencia Instalada Prevista'!$C$3,FatorSazonal7[Mês],MONTH(PrevPotInstalada[[#This Row],[Referência]])))+B77</f>
        <v>0</v>
      </c>
      <c r="D78" s="8"/>
      <c r="E78" s="8"/>
    </row>
    <row r="79" spans="1:5" x14ac:dyDescent="0.25">
      <c r="A79" s="9">
        <v>47150</v>
      </c>
      <c r="B79" s="15">
        <f>(SUMIF($F$2:$M$2,YEAR(PrevPotInstalada[[#This Row],[Referência]]),$F$4:$M$4)-SUMIF($F$2:$M$2,YEAR(PrevPotInstalada[[#This Row],[Referência]])-1,$F$4:$M$4))/12*(SUMIFS(FatorSazonal7[Fator],FatorSazonal7[Sig Agente],'Potencia Instalada Prevista'!$C$3,FatorSazonal7[Mês],MONTH(PrevPotInstalada[[#This Row],[Referência]])))+B78</f>
        <v>0</v>
      </c>
      <c r="D79" s="8"/>
      <c r="E79" s="8"/>
    </row>
    <row r="80" spans="1:5" x14ac:dyDescent="0.25">
      <c r="A80" s="10">
        <v>47178</v>
      </c>
      <c r="B80" s="15">
        <f>(SUMIF($F$2:$M$2,YEAR(PrevPotInstalada[[#This Row],[Referência]]),$F$4:$M$4)-SUMIF($F$2:$M$2,YEAR(PrevPotInstalada[[#This Row],[Referência]])-1,$F$4:$M$4))/12*(SUMIFS(FatorSazonal7[Fator],FatorSazonal7[Sig Agente],'Potencia Instalada Prevista'!$C$3,FatorSazonal7[Mês],MONTH(PrevPotInstalada[[#This Row],[Referência]])))+B79</f>
        <v>0</v>
      </c>
      <c r="D80" s="8"/>
      <c r="E80" s="8"/>
    </row>
    <row r="81" spans="1:5" x14ac:dyDescent="0.25">
      <c r="A81" s="9">
        <v>47209</v>
      </c>
      <c r="B81" s="15">
        <f>(SUMIF($F$2:$M$2,YEAR(PrevPotInstalada[[#This Row],[Referência]]),$F$4:$M$4)-SUMIF($F$2:$M$2,YEAR(PrevPotInstalada[[#This Row],[Referência]])-1,$F$4:$M$4))/12*(SUMIFS(FatorSazonal7[Fator],FatorSazonal7[Sig Agente],'Potencia Instalada Prevista'!$C$3,FatorSazonal7[Mês],MONTH(PrevPotInstalada[[#This Row],[Referência]])))+B80</f>
        <v>0</v>
      </c>
      <c r="D81" s="8"/>
      <c r="E81" s="8"/>
    </row>
    <row r="82" spans="1:5" x14ac:dyDescent="0.25">
      <c r="A82" s="10">
        <v>47239</v>
      </c>
      <c r="B82" s="15">
        <f>(SUMIF($F$2:$M$2,YEAR(PrevPotInstalada[[#This Row],[Referência]]),$F$4:$M$4)-SUMIF($F$2:$M$2,YEAR(PrevPotInstalada[[#This Row],[Referência]])-1,$F$4:$M$4))/12*(SUMIFS(FatorSazonal7[Fator],FatorSazonal7[Sig Agente],'Potencia Instalada Prevista'!$C$3,FatorSazonal7[Mês],MONTH(PrevPotInstalada[[#This Row],[Referência]])))+B81</f>
        <v>0</v>
      </c>
      <c r="D82" s="8"/>
      <c r="E82" s="8"/>
    </row>
    <row r="83" spans="1:5" x14ac:dyDescent="0.25">
      <c r="A83" s="9">
        <v>47270</v>
      </c>
      <c r="B83" s="15">
        <f>(SUMIF($F$2:$M$2,YEAR(PrevPotInstalada[[#This Row],[Referência]]),$F$4:$M$4)-SUMIF($F$2:$M$2,YEAR(PrevPotInstalada[[#This Row],[Referência]])-1,$F$4:$M$4))/12*(SUMIFS(FatorSazonal7[Fator],FatorSazonal7[Sig Agente],'Potencia Instalada Prevista'!$C$3,FatorSazonal7[Mês],MONTH(PrevPotInstalada[[#This Row],[Referência]])))+B82</f>
        <v>0</v>
      </c>
      <c r="D83" s="8"/>
      <c r="E83" s="8"/>
    </row>
    <row r="84" spans="1:5" x14ac:dyDescent="0.25">
      <c r="A84" s="10">
        <v>47300</v>
      </c>
      <c r="B84" s="15">
        <f>(SUMIF($F$2:$M$2,YEAR(PrevPotInstalada[[#This Row],[Referência]]),$F$4:$M$4)-SUMIF($F$2:$M$2,YEAR(PrevPotInstalada[[#This Row],[Referência]])-1,$F$4:$M$4))/12*(SUMIFS(FatorSazonal7[Fator],FatorSazonal7[Sig Agente],'Potencia Instalada Prevista'!$C$3,FatorSazonal7[Mês],MONTH(PrevPotInstalada[[#This Row],[Referência]])))+B83</f>
        <v>0</v>
      </c>
      <c r="D84" s="8"/>
      <c r="E84" s="8"/>
    </row>
    <row r="85" spans="1:5" x14ac:dyDescent="0.25">
      <c r="A85" s="9">
        <v>47331</v>
      </c>
      <c r="B85" s="15">
        <f>(SUMIF($F$2:$M$2,YEAR(PrevPotInstalada[[#This Row],[Referência]]),$F$4:$M$4)-SUMIF($F$2:$M$2,YEAR(PrevPotInstalada[[#This Row],[Referência]])-1,$F$4:$M$4))/12*(SUMIFS(FatorSazonal7[Fator],FatorSazonal7[Sig Agente],'Potencia Instalada Prevista'!$C$3,FatorSazonal7[Mês],MONTH(PrevPotInstalada[[#This Row],[Referência]])))+B84</f>
        <v>0</v>
      </c>
      <c r="D85" s="8"/>
      <c r="E85" s="8"/>
    </row>
    <row r="86" spans="1:5" x14ac:dyDescent="0.25">
      <c r="A86" s="10">
        <v>47362</v>
      </c>
      <c r="B86" s="15">
        <f>(SUMIF($F$2:$M$2,YEAR(PrevPotInstalada[[#This Row],[Referência]]),$F$4:$M$4)-SUMIF($F$2:$M$2,YEAR(PrevPotInstalada[[#This Row],[Referência]])-1,$F$4:$M$4))/12*(SUMIFS(FatorSazonal7[Fator],FatorSazonal7[Sig Agente],'Potencia Instalada Prevista'!$C$3,FatorSazonal7[Mês],MONTH(PrevPotInstalada[[#This Row],[Referência]])))+B85</f>
        <v>0</v>
      </c>
      <c r="D86" s="8"/>
      <c r="E86" s="8"/>
    </row>
    <row r="87" spans="1:5" x14ac:dyDescent="0.25">
      <c r="A87" s="9">
        <v>47392</v>
      </c>
      <c r="B87" s="15">
        <f>(SUMIF($F$2:$M$2,YEAR(PrevPotInstalada[[#This Row],[Referência]]),$F$4:$M$4)-SUMIF($F$2:$M$2,YEAR(PrevPotInstalada[[#This Row],[Referência]])-1,$F$4:$M$4))/12*(SUMIFS(FatorSazonal7[Fator],FatorSazonal7[Sig Agente],'Potencia Instalada Prevista'!$C$3,FatorSazonal7[Mês],MONTH(PrevPotInstalada[[#This Row],[Referência]])))+B86</f>
        <v>0</v>
      </c>
      <c r="D87" s="8"/>
      <c r="E87" s="8"/>
    </row>
    <row r="88" spans="1:5" x14ac:dyDescent="0.25">
      <c r="A88" s="10">
        <v>47423</v>
      </c>
      <c r="B88" s="15">
        <f>(SUMIF($F$2:$M$2,YEAR(PrevPotInstalada[[#This Row],[Referência]]),$F$4:$M$4)-SUMIF($F$2:$M$2,YEAR(PrevPotInstalada[[#This Row],[Referência]])-1,$F$4:$M$4))/12*(SUMIFS(FatorSazonal7[Fator],FatorSazonal7[Sig Agente],'Potencia Instalada Prevista'!$C$3,FatorSazonal7[Mês],MONTH(PrevPotInstalada[[#This Row],[Referência]])))+B87</f>
        <v>0</v>
      </c>
      <c r="D88" s="8"/>
      <c r="E88" s="8"/>
    </row>
    <row r="89" spans="1:5" x14ac:dyDescent="0.25">
      <c r="A89" s="9">
        <v>47453</v>
      </c>
      <c r="B89" s="15">
        <f>(SUMIF($F$2:$M$2,YEAR(PrevPotInstalada[[#This Row],[Referência]]),$F$4:$M$4)-SUMIF($F$2:$M$2,YEAR(PrevPotInstalada[[#This Row],[Referência]])-1,$F$4:$M$4))/12*(SUMIFS(FatorSazonal7[Fator],FatorSazonal7[Sig Agente],'Potencia Instalada Prevista'!$C$3,FatorSazonal7[Mês],MONTH(PrevPotInstalada[[#This Row],[Referência]])))+B88</f>
        <v>0</v>
      </c>
      <c r="D89" s="8"/>
      <c r="E89" s="8"/>
    </row>
  </sheetData>
  <mergeCells count="2">
    <mergeCell ref="A1:B1"/>
    <mergeCell ref="E1:M1"/>
  </mergeCells>
  <pageMargins left="0.511811024" right="0.511811024" top="0.78740157499999996" bottom="0.78740157499999996" header="0.31496062000000002" footer="0.31496062000000002"/>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58D45D2-F87A-44F4-89BE-BB3FE865F7E8}">
          <x14:formula1>
            <xm:f>'Dados Cadastrais'!$I$3:$I$59</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666A-E0EC-4CA2-B7C0-EF551B1E69E3}">
  <sheetPr>
    <tabColor rgb="FF7030A0"/>
  </sheetPr>
  <dimension ref="A1:AC21"/>
  <sheetViews>
    <sheetView zoomScale="90" zoomScaleNormal="90" workbookViewId="0">
      <pane xSplit="1" ySplit="2" topLeftCell="B3" activePane="bottomRight" state="frozen"/>
      <selection pane="topRight" activeCell="B1" sqref="B1"/>
      <selection pane="bottomLeft" activeCell="A3" sqref="A3"/>
      <selection pane="bottomRight" activeCell="A4" sqref="A4"/>
    </sheetView>
  </sheetViews>
  <sheetFormatPr defaultRowHeight="15" x14ac:dyDescent="0.25"/>
  <cols>
    <col min="1" max="1" width="13.42578125" customWidth="1"/>
    <col min="2" max="9" width="10.28515625" customWidth="1"/>
    <col min="10" max="10" width="5" customWidth="1"/>
    <col min="11" max="19" width="10.28515625" customWidth="1"/>
    <col min="20" max="20" width="5" customWidth="1"/>
    <col min="21" max="29" width="10.28515625" customWidth="1"/>
  </cols>
  <sheetData>
    <row r="1" spans="1:29" ht="16.5" thickBot="1" x14ac:dyDescent="0.3">
      <c r="A1" s="21" t="s">
        <v>284</v>
      </c>
      <c r="B1" s="21"/>
      <c r="C1" s="21"/>
      <c r="D1" s="21"/>
      <c r="E1" s="21"/>
      <c r="F1" s="21"/>
      <c r="G1" s="21"/>
      <c r="H1" s="21"/>
      <c r="I1" s="21"/>
      <c r="J1" s="255"/>
      <c r="K1" s="1" t="s">
        <v>341</v>
      </c>
      <c r="L1" s="1"/>
      <c r="M1" s="255"/>
      <c r="N1" s="255"/>
      <c r="O1" s="255"/>
      <c r="P1" s="255"/>
      <c r="Q1" s="255"/>
      <c r="R1" s="255"/>
      <c r="S1" s="255"/>
      <c r="T1" s="255"/>
      <c r="U1" s="1" t="s">
        <v>387</v>
      </c>
      <c r="V1" s="1"/>
      <c r="W1" s="255"/>
      <c r="X1" s="255"/>
      <c r="Y1" s="255"/>
      <c r="Z1" s="255"/>
      <c r="AA1" s="255"/>
      <c r="AB1" s="255"/>
      <c r="AC1" s="255"/>
    </row>
    <row r="2" spans="1:29" ht="17.25" thickTop="1" thickBot="1" x14ac:dyDescent="0.3">
      <c r="A2" s="21" t="s">
        <v>268</v>
      </c>
      <c r="B2" s="240" t="s">
        <v>372</v>
      </c>
      <c r="C2" s="22" t="s">
        <v>273</v>
      </c>
      <c r="D2" s="22" t="s">
        <v>274</v>
      </c>
      <c r="E2" s="22" t="s">
        <v>275</v>
      </c>
      <c r="F2" s="22" t="s">
        <v>276</v>
      </c>
      <c r="G2" s="22" t="s">
        <v>277</v>
      </c>
      <c r="H2" s="22" t="s">
        <v>278</v>
      </c>
      <c r="I2" s="22" t="s">
        <v>279</v>
      </c>
      <c r="J2" s="255"/>
      <c r="K2" s="256" t="str">
        <f>RelPotInst[[#Headers],[Barra]]</f>
        <v>Barra</v>
      </c>
      <c r="L2" s="257" t="str">
        <f>RelPotInst[[#Headers],[2022]]</f>
        <v>2022</v>
      </c>
      <c r="M2" s="257" t="str">
        <f>RelPotInst[[#Headers],[2023]]</f>
        <v>2023</v>
      </c>
      <c r="N2" s="257" t="str">
        <f>RelPotInst[[#Headers],[2024]]</f>
        <v>2024</v>
      </c>
      <c r="O2" s="257" t="str">
        <f>RelPotInst[[#Headers],[2025]]</f>
        <v>2025</v>
      </c>
      <c r="P2" s="257" t="str">
        <f>RelPotInst[[#Headers],[2026]]</f>
        <v>2026</v>
      </c>
      <c r="Q2" s="257" t="str">
        <f>RelPotInst[[#Headers],[2027]]</f>
        <v>2027</v>
      </c>
      <c r="R2" s="257" t="str">
        <f>RelPotInst[[#Headers],[2028]]</f>
        <v>2028</v>
      </c>
      <c r="S2" s="258" t="str">
        <f>RelPotInst[[#Headers],[2029]]</f>
        <v>2029</v>
      </c>
      <c r="T2" s="255"/>
      <c r="U2" s="256" t="str">
        <f>RelPotInst[[#Headers],[Barra]]</f>
        <v>Barra</v>
      </c>
      <c r="V2" s="257" t="str">
        <f>RelPotInst[[#Headers],[2022]]</f>
        <v>2022</v>
      </c>
      <c r="W2" s="257" t="str">
        <f>RelPotInst[[#Headers],[2023]]</f>
        <v>2023</v>
      </c>
      <c r="X2" s="257" t="str">
        <f>RelPotInst[[#Headers],[2024]]</f>
        <v>2024</v>
      </c>
      <c r="Y2" s="257" t="str">
        <f>RelPotInst[[#Headers],[2025]]</f>
        <v>2025</v>
      </c>
      <c r="Z2" s="257" t="str">
        <f>RelPotInst[[#Headers],[2026]]</f>
        <v>2026</v>
      </c>
      <c r="AA2" s="257" t="str">
        <f>RelPotInst[[#Headers],[2027]]</f>
        <v>2027</v>
      </c>
      <c r="AB2" s="257" t="str">
        <f>RelPotInst[[#Headers],[2028]]</f>
        <v>2028</v>
      </c>
      <c r="AC2" s="258" t="str">
        <f>RelPotInst[[#Headers],[2029]]</f>
        <v>2029</v>
      </c>
    </row>
    <row r="3" spans="1:29" ht="16.5" thickTop="1" x14ac:dyDescent="0.25">
      <c r="A3" s="21">
        <v>9002</v>
      </c>
      <c r="B3" s="21">
        <v>0.01</v>
      </c>
      <c r="C3" s="21">
        <v>1</v>
      </c>
      <c r="D3" s="21">
        <v>1</v>
      </c>
      <c r="E3" s="21">
        <v>1.5</v>
      </c>
      <c r="F3" s="21">
        <v>2</v>
      </c>
      <c r="G3" s="21">
        <v>2.5</v>
      </c>
      <c r="H3" s="21">
        <v>3</v>
      </c>
      <c r="I3" s="21">
        <v>3.5</v>
      </c>
      <c r="J3" s="255"/>
      <c r="K3" s="259">
        <f>RelPotInst[[#This Row],[Barra]]</f>
        <v>9002</v>
      </c>
      <c r="L3" s="260">
        <f>'Potencia Instalada Prevista'!F$4*RelPotInst[[#This Row],[2022]]/100</f>
        <v>0</v>
      </c>
      <c r="M3" s="260">
        <f>'Potencia Instalada Prevista'!G$4*RelPotInst[[#This Row],[2023]]/100</f>
        <v>0</v>
      </c>
      <c r="N3" s="260">
        <f>'Potencia Instalada Prevista'!H$4*RelPotInst[[#This Row],[2024]]/100</f>
        <v>0</v>
      </c>
      <c r="O3" s="260">
        <f>'Potencia Instalada Prevista'!I$4*RelPotInst[[#This Row],[2025]]/100</f>
        <v>0</v>
      </c>
      <c r="P3" s="260">
        <f>'Potencia Instalada Prevista'!J$4*RelPotInst[[#This Row],[2026]]/100</f>
        <v>0</v>
      </c>
      <c r="Q3" s="260">
        <f>'Potencia Instalada Prevista'!K$4*RelPotInst[[#This Row],[2027]]/100</f>
        <v>0</v>
      </c>
      <c r="R3" s="260">
        <f>'Potencia Instalada Prevista'!L$4*RelPotInst[[#This Row],[2028]]/100</f>
        <v>0</v>
      </c>
      <c r="S3" s="261">
        <f>'Potencia Instalada Prevista'!M$4*RelPotInst[[#This Row],[2029]]/100</f>
        <v>0</v>
      </c>
      <c r="T3" s="255"/>
      <c r="U3" s="259">
        <f>RelPotInst[[#This Row],[Barra]]</f>
        <v>9002</v>
      </c>
      <c r="V3" s="262" t="s">
        <v>388</v>
      </c>
      <c r="W3" s="263" t="e">
        <f>M3/L3*100-100</f>
        <v>#DIV/0!</v>
      </c>
      <c r="X3" s="263" t="e">
        <f t="shared" ref="X3:AC9" si="0">N3/M3*100-100</f>
        <v>#DIV/0!</v>
      </c>
      <c r="Y3" s="263" t="e">
        <f t="shared" si="0"/>
        <v>#DIV/0!</v>
      </c>
      <c r="Z3" s="263" t="e">
        <f t="shared" si="0"/>
        <v>#DIV/0!</v>
      </c>
      <c r="AA3" s="263" t="e">
        <f t="shared" si="0"/>
        <v>#DIV/0!</v>
      </c>
      <c r="AB3" s="263" t="e">
        <f t="shared" si="0"/>
        <v>#DIV/0!</v>
      </c>
      <c r="AC3" s="263" t="e">
        <f t="shared" si="0"/>
        <v>#DIV/0!</v>
      </c>
    </row>
    <row r="4" spans="1:29" ht="15.75" x14ac:dyDescent="0.25">
      <c r="A4" s="21" t="s">
        <v>269</v>
      </c>
      <c r="B4" s="21">
        <v>22</v>
      </c>
      <c r="C4" s="21">
        <v>21</v>
      </c>
      <c r="D4" s="21">
        <v>21</v>
      </c>
      <c r="E4" s="21">
        <v>22</v>
      </c>
      <c r="F4" s="21">
        <v>21.5</v>
      </c>
      <c r="G4" s="21">
        <v>20</v>
      </c>
      <c r="H4" s="21">
        <v>20</v>
      </c>
      <c r="I4" s="21">
        <v>20</v>
      </c>
      <c r="J4" s="255"/>
      <c r="K4" s="264" t="str">
        <f>RelPotInst[[#This Row],[Barra]]</f>
        <v>Barra02</v>
      </c>
      <c r="L4" s="265">
        <f>'Potencia Instalada Prevista'!F$4*RelPotInst[[#This Row],[2022]]/100</f>
        <v>0</v>
      </c>
      <c r="M4" s="266">
        <f>'Potencia Instalada Prevista'!G$4*RelPotInst[[#This Row],[2023]]/100</f>
        <v>0</v>
      </c>
      <c r="N4" s="266">
        <f>'Potencia Instalada Prevista'!H$4*RelPotInst[[#This Row],[2024]]/100</f>
        <v>0</v>
      </c>
      <c r="O4" s="266">
        <f>'Potencia Instalada Prevista'!I$4*RelPotInst[[#This Row],[2025]]/100</f>
        <v>0</v>
      </c>
      <c r="P4" s="266">
        <f>'Potencia Instalada Prevista'!J$4*RelPotInst[[#This Row],[2026]]/100</f>
        <v>0</v>
      </c>
      <c r="Q4" s="266">
        <f>'Potencia Instalada Prevista'!K$4*RelPotInst[[#This Row],[2027]]/100</f>
        <v>0</v>
      </c>
      <c r="R4" s="266">
        <f>'Potencia Instalada Prevista'!L$4*RelPotInst[[#This Row],[2028]]/100</f>
        <v>0</v>
      </c>
      <c r="S4" s="267">
        <f>'Potencia Instalada Prevista'!M$4*RelPotInst[[#This Row],[2029]]/100</f>
        <v>0</v>
      </c>
      <c r="T4" s="255"/>
      <c r="U4" s="264" t="str">
        <f>RelPotInst[[#This Row],[Barra]]</f>
        <v>Barra02</v>
      </c>
      <c r="V4" s="268" t="s">
        <v>388</v>
      </c>
      <c r="W4" s="269" t="e">
        <f t="shared" ref="W4:W9" si="1">M4/L4*100-100</f>
        <v>#DIV/0!</v>
      </c>
      <c r="X4" s="269" t="e">
        <f t="shared" si="0"/>
        <v>#DIV/0!</v>
      </c>
      <c r="Y4" s="269" t="e">
        <f t="shared" si="0"/>
        <v>#DIV/0!</v>
      </c>
      <c r="Z4" s="269" t="e">
        <f t="shared" si="0"/>
        <v>#DIV/0!</v>
      </c>
      <c r="AA4" s="269" t="e">
        <f t="shared" si="0"/>
        <v>#DIV/0!</v>
      </c>
      <c r="AB4" s="269" t="e">
        <f t="shared" si="0"/>
        <v>#DIV/0!</v>
      </c>
      <c r="AC4" s="269" t="e">
        <f t="shared" si="0"/>
        <v>#DIV/0!</v>
      </c>
    </row>
    <row r="5" spans="1:29" ht="15.75" x14ac:dyDescent="0.25">
      <c r="A5" s="21" t="s">
        <v>270</v>
      </c>
      <c r="B5" s="21">
        <v>40</v>
      </c>
      <c r="C5" s="21">
        <v>39</v>
      </c>
      <c r="D5" s="21">
        <v>38.799999999999997</v>
      </c>
      <c r="E5" s="21">
        <v>36</v>
      </c>
      <c r="F5" s="21">
        <v>35.5</v>
      </c>
      <c r="G5" s="21">
        <v>35</v>
      </c>
      <c r="H5" s="21">
        <v>35</v>
      </c>
      <c r="I5" s="21">
        <v>35</v>
      </c>
      <c r="J5" s="255"/>
      <c r="K5" s="264" t="str">
        <f>RelPotInst[[#This Row],[Barra]]</f>
        <v>Barra03</v>
      </c>
      <c r="L5" s="265">
        <f>'Potencia Instalada Prevista'!F$4*RelPotInst[[#This Row],[2022]]/100</f>
        <v>0</v>
      </c>
      <c r="M5" s="266">
        <f>'Potencia Instalada Prevista'!G$4*RelPotInst[[#This Row],[2023]]/100</f>
        <v>0</v>
      </c>
      <c r="N5" s="266">
        <f>'Potencia Instalada Prevista'!H$4*RelPotInst[[#This Row],[2024]]/100</f>
        <v>0</v>
      </c>
      <c r="O5" s="266">
        <f>'Potencia Instalada Prevista'!I$4*RelPotInst[[#This Row],[2025]]/100</f>
        <v>0</v>
      </c>
      <c r="P5" s="266">
        <f>'Potencia Instalada Prevista'!J$4*RelPotInst[[#This Row],[2026]]/100</f>
        <v>0</v>
      </c>
      <c r="Q5" s="266">
        <f>'Potencia Instalada Prevista'!K$4*RelPotInst[[#This Row],[2027]]/100</f>
        <v>0</v>
      </c>
      <c r="R5" s="266">
        <f>'Potencia Instalada Prevista'!L$4*RelPotInst[[#This Row],[2028]]/100</f>
        <v>0</v>
      </c>
      <c r="S5" s="267">
        <f>'Potencia Instalada Prevista'!M$4*RelPotInst[[#This Row],[2029]]/100</f>
        <v>0</v>
      </c>
      <c r="T5" s="255"/>
      <c r="U5" s="264" t="str">
        <f>RelPotInst[[#This Row],[Barra]]</f>
        <v>Barra03</v>
      </c>
      <c r="V5" s="268" t="s">
        <v>388</v>
      </c>
      <c r="W5" s="269" t="e">
        <f t="shared" si="1"/>
        <v>#DIV/0!</v>
      </c>
      <c r="X5" s="269" t="e">
        <f t="shared" si="0"/>
        <v>#DIV/0!</v>
      </c>
      <c r="Y5" s="269" t="e">
        <f t="shared" si="0"/>
        <v>#DIV/0!</v>
      </c>
      <c r="Z5" s="269" t="e">
        <f t="shared" si="0"/>
        <v>#DIV/0!</v>
      </c>
      <c r="AA5" s="269" t="e">
        <f t="shared" si="0"/>
        <v>#DIV/0!</v>
      </c>
      <c r="AB5" s="269" t="e">
        <f t="shared" si="0"/>
        <v>#DIV/0!</v>
      </c>
      <c r="AC5" s="269" t="e">
        <f t="shared" si="0"/>
        <v>#DIV/0!</v>
      </c>
    </row>
    <row r="6" spans="1:29" ht="15.75" x14ac:dyDescent="0.25">
      <c r="A6" s="21" t="s">
        <v>271</v>
      </c>
      <c r="B6" s="21">
        <v>15</v>
      </c>
      <c r="C6" s="21">
        <v>15</v>
      </c>
      <c r="D6" s="21">
        <v>15.1</v>
      </c>
      <c r="E6" s="21">
        <v>15.5</v>
      </c>
      <c r="F6" s="21">
        <v>15</v>
      </c>
      <c r="G6" s="21">
        <v>16</v>
      </c>
      <c r="H6" s="21">
        <v>15</v>
      </c>
      <c r="I6" s="21">
        <v>14</v>
      </c>
      <c r="J6" s="255"/>
      <c r="K6" s="264" t="str">
        <f>RelPotInst[[#This Row],[Barra]]</f>
        <v>Barra04</v>
      </c>
      <c r="L6" s="265">
        <f>'Potencia Instalada Prevista'!F$4*RelPotInst[[#This Row],[2022]]/100</f>
        <v>0</v>
      </c>
      <c r="M6" s="266">
        <f>'Potencia Instalada Prevista'!G$4*RelPotInst[[#This Row],[2023]]/100</f>
        <v>0</v>
      </c>
      <c r="N6" s="266">
        <f>'Potencia Instalada Prevista'!H$4*RelPotInst[[#This Row],[2024]]/100</f>
        <v>0</v>
      </c>
      <c r="O6" s="266">
        <f>'Potencia Instalada Prevista'!I$4*RelPotInst[[#This Row],[2025]]/100</f>
        <v>0</v>
      </c>
      <c r="P6" s="266">
        <f>'Potencia Instalada Prevista'!J$4*RelPotInst[[#This Row],[2026]]/100</f>
        <v>0</v>
      </c>
      <c r="Q6" s="266">
        <f>'Potencia Instalada Prevista'!K$4*RelPotInst[[#This Row],[2027]]/100</f>
        <v>0</v>
      </c>
      <c r="R6" s="266">
        <f>'Potencia Instalada Prevista'!L$4*RelPotInst[[#This Row],[2028]]/100</f>
        <v>0</v>
      </c>
      <c r="S6" s="267">
        <f>'Potencia Instalada Prevista'!M$4*RelPotInst[[#This Row],[2029]]/100</f>
        <v>0</v>
      </c>
      <c r="T6" s="255"/>
      <c r="U6" s="264" t="str">
        <f>RelPotInst[[#This Row],[Barra]]</f>
        <v>Barra04</v>
      </c>
      <c r="V6" s="268" t="s">
        <v>388</v>
      </c>
      <c r="W6" s="269" t="e">
        <f t="shared" si="1"/>
        <v>#DIV/0!</v>
      </c>
      <c r="X6" s="269" t="e">
        <f t="shared" si="0"/>
        <v>#DIV/0!</v>
      </c>
      <c r="Y6" s="269" t="e">
        <f t="shared" si="0"/>
        <v>#DIV/0!</v>
      </c>
      <c r="Z6" s="269" t="e">
        <f t="shared" si="0"/>
        <v>#DIV/0!</v>
      </c>
      <c r="AA6" s="269" t="e">
        <f t="shared" si="0"/>
        <v>#DIV/0!</v>
      </c>
      <c r="AB6" s="269" t="e">
        <f t="shared" si="0"/>
        <v>#DIV/0!</v>
      </c>
      <c r="AC6" s="269" t="e">
        <f t="shared" si="0"/>
        <v>#DIV/0!</v>
      </c>
    </row>
    <row r="7" spans="1:29" ht="15.75" x14ac:dyDescent="0.25">
      <c r="A7" s="21" t="s">
        <v>272</v>
      </c>
      <c r="B7" s="21">
        <v>19.989999999999995</v>
      </c>
      <c r="C7" s="21">
        <v>20</v>
      </c>
      <c r="D7" s="21">
        <v>20.100000000000001</v>
      </c>
      <c r="E7" s="21">
        <v>20</v>
      </c>
      <c r="F7" s="21">
        <v>20</v>
      </c>
      <c r="G7" s="21">
        <v>19</v>
      </c>
      <c r="H7" s="21">
        <v>18</v>
      </c>
      <c r="I7" s="21">
        <v>17</v>
      </c>
      <c r="J7" s="255"/>
      <c r="K7" s="264" t="str">
        <f>RelPotInst[[#This Row],[Barra]]</f>
        <v>Barra05</v>
      </c>
      <c r="L7" s="265">
        <f>'Potencia Instalada Prevista'!F$4*RelPotInst[[#This Row],[2022]]/100</f>
        <v>0</v>
      </c>
      <c r="M7" s="266">
        <f>'Potencia Instalada Prevista'!G$4*RelPotInst[[#This Row],[2023]]/100</f>
        <v>0</v>
      </c>
      <c r="N7" s="266">
        <f>'Potencia Instalada Prevista'!H$4*RelPotInst[[#This Row],[2024]]/100</f>
        <v>0</v>
      </c>
      <c r="O7" s="266">
        <f>'Potencia Instalada Prevista'!I$4*RelPotInst[[#This Row],[2025]]/100</f>
        <v>0</v>
      </c>
      <c r="P7" s="266">
        <f>'Potencia Instalada Prevista'!J$4*RelPotInst[[#This Row],[2026]]/100</f>
        <v>0</v>
      </c>
      <c r="Q7" s="266">
        <f>'Potencia Instalada Prevista'!K$4*RelPotInst[[#This Row],[2027]]/100</f>
        <v>0</v>
      </c>
      <c r="R7" s="266">
        <f>'Potencia Instalada Prevista'!L$4*RelPotInst[[#This Row],[2028]]/100</f>
        <v>0</v>
      </c>
      <c r="S7" s="267">
        <f>'Potencia Instalada Prevista'!M$4*RelPotInst[[#This Row],[2029]]/100</f>
        <v>0</v>
      </c>
      <c r="T7" s="255"/>
      <c r="U7" s="264" t="str">
        <f>RelPotInst[[#This Row],[Barra]]</f>
        <v>Barra05</v>
      </c>
      <c r="V7" s="268" t="s">
        <v>388</v>
      </c>
      <c r="W7" s="269" t="e">
        <f t="shared" si="1"/>
        <v>#DIV/0!</v>
      </c>
      <c r="X7" s="269" t="e">
        <f t="shared" si="0"/>
        <v>#DIV/0!</v>
      </c>
      <c r="Y7" s="269" t="e">
        <f t="shared" si="0"/>
        <v>#DIV/0!</v>
      </c>
      <c r="Z7" s="269" t="e">
        <f t="shared" si="0"/>
        <v>#DIV/0!</v>
      </c>
      <c r="AA7" s="269" t="e">
        <f t="shared" si="0"/>
        <v>#DIV/0!</v>
      </c>
      <c r="AB7" s="269" t="e">
        <f t="shared" si="0"/>
        <v>#DIV/0!</v>
      </c>
      <c r="AC7" s="269" t="e">
        <f t="shared" si="0"/>
        <v>#DIV/0!</v>
      </c>
    </row>
    <row r="8" spans="1:29" ht="15.75" x14ac:dyDescent="0.25">
      <c r="A8" s="21" t="s">
        <v>282</v>
      </c>
      <c r="B8" s="21">
        <v>2</v>
      </c>
      <c r="C8" s="21">
        <v>2.5</v>
      </c>
      <c r="D8" s="21">
        <v>2.5</v>
      </c>
      <c r="E8" s="21">
        <v>3</v>
      </c>
      <c r="F8" s="21">
        <v>3.5</v>
      </c>
      <c r="G8" s="21">
        <v>4</v>
      </c>
      <c r="H8" s="21">
        <v>4.5</v>
      </c>
      <c r="I8" s="21">
        <v>5</v>
      </c>
      <c r="J8" s="255"/>
      <c r="K8" s="264" t="str">
        <f>RelPotInst[[#This Row],[Barra]]</f>
        <v>Barra06</v>
      </c>
      <c r="L8" s="265">
        <f>'Potencia Instalada Prevista'!F$4*RelPotInst[[#This Row],[2022]]/100</f>
        <v>0</v>
      </c>
      <c r="M8" s="266">
        <f>'Potencia Instalada Prevista'!G$4*RelPotInst[[#This Row],[2023]]/100</f>
        <v>0</v>
      </c>
      <c r="N8" s="266">
        <f>'Potencia Instalada Prevista'!H$4*RelPotInst[[#This Row],[2024]]/100</f>
        <v>0</v>
      </c>
      <c r="O8" s="266">
        <f>'Potencia Instalada Prevista'!I$4*RelPotInst[[#This Row],[2025]]/100</f>
        <v>0</v>
      </c>
      <c r="P8" s="266">
        <f>'Potencia Instalada Prevista'!J$4*RelPotInst[[#This Row],[2026]]/100</f>
        <v>0</v>
      </c>
      <c r="Q8" s="266">
        <f>'Potencia Instalada Prevista'!K$4*RelPotInst[[#This Row],[2027]]/100</f>
        <v>0</v>
      </c>
      <c r="R8" s="266">
        <f>'Potencia Instalada Prevista'!L$4*RelPotInst[[#This Row],[2028]]/100</f>
        <v>0</v>
      </c>
      <c r="S8" s="267">
        <f>'Potencia Instalada Prevista'!M$4*RelPotInst[[#This Row],[2029]]/100</f>
        <v>0</v>
      </c>
      <c r="T8" s="255"/>
      <c r="U8" s="264" t="str">
        <f>RelPotInst[[#This Row],[Barra]]</f>
        <v>Barra06</v>
      </c>
      <c r="V8" s="268" t="s">
        <v>388</v>
      </c>
      <c r="W8" s="269" t="e">
        <f t="shared" si="1"/>
        <v>#DIV/0!</v>
      </c>
      <c r="X8" s="269" t="e">
        <f t="shared" si="0"/>
        <v>#DIV/0!</v>
      </c>
      <c r="Y8" s="269" t="e">
        <f t="shared" si="0"/>
        <v>#DIV/0!</v>
      </c>
      <c r="Z8" s="269" t="e">
        <f t="shared" si="0"/>
        <v>#DIV/0!</v>
      </c>
      <c r="AA8" s="269" t="e">
        <f t="shared" si="0"/>
        <v>#DIV/0!</v>
      </c>
      <c r="AB8" s="269" t="e">
        <f t="shared" si="0"/>
        <v>#DIV/0!</v>
      </c>
      <c r="AC8" s="269" t="e">
        <f t="shared" si="0"/>
        <v>#DIV/0!</v>
      </c>
    </row>
    <row r="9" spans="1:29" ht="16.5" thickBot="1" x14ac:dyDescent="0.3">
      <c r="A9" s="21" t="s">
        <v>283</v>
      </c>
      <c r="B9" s="21">
        <v>1</v>
      </c>
      <c r="C9" s="21">
        <v>1.5</v>
      </c>
      <c r="D9" s="21">
        <v>1.5</v>
      </c>
      <c r="E9" s="21">
        <v>2</v>
      </c>
      <c r="F9" s="21">
        <v>2.5</v>
      </c>
      <c r="G9" s="21">
        <v>3.5</v>
      </c>
      <c r="H9" s="21">
        <v>4.5</v>
      </c>
      <c r="I9" s="21">
        <v>5.5</v>
      </c>
      <c r="J9" s="255"/>
      <c r="K9" s="270" t="str">
        <f>RelPotInst[[#This Row],[Barra]]</f>
        <v>Barra07</v>
      </c>
      <c r="L9" s="271">
        <f>'Potencia Instalada Prevista'!F$4*RelPotInst[[#This Row],[2022]]/100</f>
        <v>0</v>
      </c>
      <c r="M9" s="272">
        <f>'Potencia Instalada Prevista'!G$4*RelPotInst[[#This Row],[2023]]/100</f>
        <v>0</v>
      </c>
      <c r="N9" s="272">
        <f>'Potencia Instalada Prevista'!H$4*RelPotInst[[#This Row],[2024]]/100</f>
        <v>0</v>
      </c>
      <c r="O9" s="272">
        <f>'Potencia Instalada Prevista'!I$4*RelPotInst[[#This Row],[2025]]/100</f>
        <v>0</v>
      </c>
      <c r="P9" s="272">
        <f>'Potencia Instalada Prevista'!J$4*RelPotInst[[#This Row],[2026]]/100</f>
        <v>0</v>
      </c>
      <c r="Q9" s="272">
        <f>'Potencia Instalada Prevista'!K$4*RelPotInst[[#This Row],[2027]]/100</f>
        <v>0</v>
      </c>
      <c r="R9" s="272">
        <f>'Potencia Instalada Prevista'!L$4*RelPotInst[[#This Row],[2028]]/100</f>
        <v>0</v>
      </c>
      <c r="S9" s="273">
        <f>'Potencia Instalada Prevista'!M$4*RelPotInst[[#This Row],[2029]]/100</f>
        <v>0</v>
      </c>
      <c r="T9" s="255"/>
      <c r="U9" s="270" t="str">
        <f>RelPotInst[[#This Row],[Barra]]</f>
        <v>Barra07</v>
      </c>
      <c r="V9" s="274" t="s">
        <v>388</v>
      </c>
      <c r="W9" s="275" t="e">
        <f t="shared" si="1"/>
        <v>#DIV/0!</v>
      </c>
      <c r="X9" s="275" t="e">
        <f t="shared" si="0"/>
        <v>#DIV/0!</v>
      </c>
      <c r="Y9" s="275" t="e">
        <f t="shared" si="0"/>
        <v>#DIV/0!</v>
      </c>
      <c r="Z9" s="275" t="e">
        <f t="shared" si="0"/>
        <v>#DIV/0!</v>
      </c>
      <c r="AA9" s="275" t="e">
        <f t="shared" si="0"/>
        <v>#DIV/0!</v>
      </c>
      <c r="AB9" s="275" t="e">
        <f t="shared" si="0"/>
        <v>#DIV/0!</v>
      </c>
      <c r="AC9" s="275" t="e">
        <f t="shared" si="0"/>
        <v>#DIV/0!</v>
      </c>
    </row>
    <row r="10" spans="1:29" ht="16.5" thickTop="1" x14ac:dyDescent="0.25">
      <c r="A10" s="21"/>
      <c r="B10" s="21"/>
      <c r="C10" s="21"/>
      <c r="D10" s="21"/>
      <c r="E10" s="21"/>
      <c r="F10" s="21"/>
      <c r="G10" s="21"/>
      <c r="H10" s="21"/>
      <c r="I10" s="21"/>
      <c r="J10" s="255"/>
      <c r="K10" s="255"/>
      <c r="L10" s="255"/>
      <c r="M10" s="255"/>
      <c r="N10" s="255"/>
      <c r="O10" s="255"/>
      <c r="P10" s="255"/>
      <c r="Q10" s="255"/>
      <c r="R10" s="255"/>
      <c r="S10" s="255"/>
      <c r="T10" s="255"/>
      <c r="U10" s="255"/>
      <c r="V10" s="255"/>
      <c r="W10" s="255"/>
      <c r="X10" s="255"/>
      <c r="Y10" s="255"/>
      <c r="Z10" s="255"/>
      <c r="AA10" s="255"/>
      <c r="AB10" s="255"/>
      <c r="AC10" s="255"/>
    </row>
    <row r="11" spans="1:29" ht="15.75" x14ac:dyDescent="0.25">
      <c r="A11" s="21" t="s">
        <v>281</v>
      </c>
      <c r="B11" s="21">
        <f>SUM(RelPotInst[2022])</f>
        <v>100</v>
      </c>
      <c r="C11" s="21">
        <f>SUM(RelPotInst[2023])</f>
        <v>100</v>
      </c>
      <c r="D11" s="21">
        <f>SUM(RelPotInst[2024])</f>
        <v>100</v>
      </c>
      <c r="E11" s="21">
        <f>SUM(RelPotInst[2025])</f>
        <v>100</v>
      </c>
      <c r="F11" s="21">
        <f>SUM(RelPotInst[2026])</f>
        <v>100</v>
      </c>
      <c r="G11" s="21">
        <f>SUM(RelPotInst[2027])</f>
        <v>100</v>
      </c>
      <c r="H11" s="21">
        <f>SUM(RelPotInst[2028])</f>
        <v>100</v>
      </c>
      <c r="I11" s="21">
        <f>SUM(RelPotInst[2029])</f>
        <v>100</v>
      </c>
      <c r="J11" s="255"/>
      <c r="K11" s="255" t="s">
        <v>281</v>
      </c>
      <c r="L11" s="276">
        <f>'Potencia Instalada Prevista'!F4</f>
        <v>0</v>
      </c>
      <c r="M11" s="276">
        <f>'Potencia Instalada Prevista'!G4</f>
        <v>0</v>
      </c>
      <c r="N11" s="276">
        <f>'Potencia Instalada Prevista'!H4</f>
        <v>0</v>
      </c>
      <c r="O11" s="276">
        <f>'Potencia Instalada Prevista'!I4</f>
        <v>0</v>
      </c>
      <c r="P11" s="276">
        <f>'Potencia Instalada Prevista'!J4</f>
        <v>0</v>
      </c>
      <c r="Q11" s="276">
        <f>'Potencia Instalada Prevista'!K4</f>
        <v>0</v>
      </c>
      <c r="R11" s="276">
        <f>'Potencia Instalada Prevista'!L4</f>
        <v>0</v>
      </c>
      <c r="S11" s="276">
        <f>'Potencia Instalada Prevista'!M4</f>
        <v>0</v>
      </c>
      <c r="T11" s="255"/>
      <c r="U11" s="255" t="s">
        <v>281</v>
      </c>
      <c r="V11" s="277" t="s">
        <v>388</v>
      </c>
      <c r="W11" s="276" t="e">
        <f>M11/L11*100-100</f>
        <v>#DIV/0!</v>
      </c>
      <c r="X11" s="276" t="e">
        <f t="shared" ref="X11" si="2">N11/M11*100-100</f>
        <v>#DIV/0!</v>
      </c>
      <c r="Y11" s="276" t="e">
        <f t="shared" ref="Y11" si="3">O11/N11*100-100</f>
        <v>#DIV/0!</v>
      </c>
      <c r="Z11" s="276" t="e">
        <f t="shared" ref="Z11" si="4">P11/O11*100-100</f>
        <v>#DIV/0!</v>
      </c>
      <c r="AA11" s="276" t="e">
        <f t="shared" ref="AA11" si="5">Q11/P11*100-100</f>
        <v>#DIV/0!</v>
      </c>
      <c r="AB11" s="276" t="e">
        <f t="shared" ref="AB11" si="6">R11/Q11*100-100</f>
        <v>#DIV/0!</v>
      </c>
      <c r="AC11" s="276" t="e">
        <f t="shared" ref="AC11" si="7">S11/R11*100-100</f>
        <v>#DIV/0!</v>
      </c>
    </row>
    <row r="12" spans="1:29" ht="15.75" x14ac:dyDescent="0.25">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row>
    <row r="13" spans="1:29" ht="15.75" x14ac:dyDescent="0.25">
      <c r="A13" s="255"/>
      <c r="B13" s="278"/>
      <c r="C13" s="278"/>
      <c r="D13" s="255"/>
      <c r="E13" s="255"/>
      <c r="F13" s="278"/>
      <c r="G13" s="255"/>
      <c r="H13" s="255"/>
      <c r="I13" s="255"/>
      <c r="J13" s="255"/>
      <c r="K13" s="279" t="s">
        <v>389</v>
      </c>
      <c r="L13" s="276">
        <f>SUM(L3:L9)</f>
        <v>0</v>
      </c>
      <c r="M13" s="276">
        <f t="shared" ref="M13:R13" si="8">SUM(M3:M9)</f>
        <v>0</v>
      </c>
      <c r="N13" s="276">
        <f t="shared" si="8"/>
        <v>0</v>
      </c>
      <c r="O13" s="276">
        <f t="shared" si="8"/>
        <v>0</v>
      </c>
      <c r="P13" s="276">
        <f t="shared" si="8"/>
        <v>0</v>
      </c>
      <c r="Q13" s="276">
        <f t="shared" si="8"/>
        <v>0</v>
      </c>
      <c r="R13" s="276">
        <f t="shared" si="8"/>
        <v>0</v>
      </c>
      <c r="S13" s="276">
        <f>SUM(S3:S9)</f>
        <v>0</v>
      </c>
      <c r="T13" s="255"/>
      <c r="U13" s="255"/>
      <c r="V13" s="255"/>
      <c r="W13" s="255"/>
      <c r="X13" s="255"/>
      <c r="Y13" s="255"/>
      <c r="Z13" s="255"/>
      <c r="AA13" s="255"/>
      <c r="AB13" s="255"/>
      <c r="AC13" s="255"/>
    </row>
    <row r="21" spans="12:12" x14ac:dyDescent="0.25">
      <c r="L21" s="242" t="s">
        <v>370</v>
      </c>
    </row>
  </sheetData>
  <phoneticPr fontId="10" type="noConversion"/>
  <conditionalFormatting sqref="W3:AC9">
    <cfRule type="cellIs" dxfId="178" priority="1" operator="lessThan">
      <formula>0</formula>
    </cfRule>
  </conditionalFormatting>
  <pageMargins left="0.511811024" right="0.511811024" top="0.78740157499999996" bottom="0.78740157499999996" header="0.31496062000000002" footer="0.31496062000000002"/>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DFF5-B310-4996-9C83-8C496EAD5347}">
  <sheetPr>
    <tabColor rgb="FF7030A0"/>
  </sheetPr>
  <dimension ref="A1:J87"/>
  <sheetViews>
    <sheetView workbookViewId="0">
      <pane xSplit="2" ySplit="3" topLeftCell="C4" activePane="bottomRight" state="frozen"/>
      <selection pane="topRight" activeCell="C1" sqref="C1"/>
      <selection pane="bottomLeft" activeCell="A4" sqref="A4"/>
      <selection pane="bottomRight" activeCell="B4" sqref="B4"/>
    </sheetView>
  </sheetViews>
  <sheetFormatPr defaultRowHeight="15" x14ac:dyDescent="0.2"/>
  <cols>
    <col min="1" max="2" width="9.140625" style="280"/>
    <col min="3" max="3" width="22.140625" style="1" customWidth="1"/>
    <col min="4" max="4" width="19.7109375" style="1" customWidth="1"/>
    <col min="5" max="5" width="19.42578125" style="1" customWidth="1"/>
    <col min="6" max="6" width="32.7109375" style="1" customWidth="1"/>
    <col min="7" max="7" width="23" style="1" customWidth="1"/>
    <col min="8" max="8" width="20.5703125" style="1" customWidth="1"/>
    <col min="9" max="9" width="24" style="1" customWidth="1"/>
    <col min="10" max="10" width="21.5703125" style="1" customWidth="1"/>
    <col min="11" max="11" width="13.5703125" style="1" customWidth="1"/>
    <col min="12" max="16384" width="9.140625" style="1"/>
  </cols>
  <sheetData>
    <row r="1" spans="1:10" ht="18" x14ac:dyDescent="0.25">
      <c r="A1" s="35" t="s">
        <v>306</v>
      </c>
    </row>
    <row r="3" spans="1:10" x14ac:dyDescent="0.2">
      <c r="A3" s="14" t="s">
        <v>285</v>
      </c>
      <c r="B3" s="14" t="s">
        <v>251</v>
      </c>
      <c r="C3" s="14" t="s">
        <v>298</v>
      </c>
      <c r="D3" s="14" t="s">
        <v>299</v>
      </c>
      <c r="E3" s="14" t="s">
        <v>300</v>
      </c>
      <c r="F3" s="14" t="s">
        <v>301</v>
      </c>
      <c r="G3" s="14" t="s">
        <v>302</v>
      </c>
      <c r="H3" s="14" t="s">
        <v>303</v>
      </c>
      <c r="I3" s="14" t="s">
        <v>304</v>
      </c>
      <c r="J3" s="14" t="s">
        <v>305</v>
      </c>
    </row>
    <row r="4" spans="1:10" x14ac:dyDescent="0.2">
      <c r="A4" s="280">
        <v>2023</v>
      </c>
      <c r="B4" s="280" t="s">
        <v>373</v>
      </c>
      <c r="C4" s="280">
        <v>22</v>
      </c>
      <c r="D4" s="280">
        <v>15</v>
      </c>
      <c r="E4" s="280">
        <v>5</v>
      </c>
      <c r="F4" s="280">
        <v>8</v>
      </c>
      <c r="G4" s="280">
        <v>19</v>
      </c>
      <c r="H4" s="280">
        <v>12</v>
      </c>
      <c r="I4" s="280">
        <v>19</v>
      </c>
      <c r="J4" s="280">
        <v>12</v>
      </c>
    </row>
    <row r="5" spans="1:10" x14ac:dyDescent="0.2">
      <c r="A5" s="280">
        <v>2023</v>
      </c>
      <c r="B5" s="280" t="s">
        <v>374</v>
      </c>
      <c r="C5" s="280">
        <v>22</v>
      </c>
      <c r="D5" s="280">
        <v>15</v>
      </c>
      <c r="E5" s="280">
        <v>5</v>
      </c>
      <c r="F5" s="280">
        <v>8</v>
      </c>
      <c r="G5" s="280">
        <v>19</v>
      </c>
      <c r="H5" s="280">
        <v>12</v>
      </c>
      <c r="I5" s="280">
        <v>19</v>
      </c>
      <c r="J5" s="280">
        <v>12</v>
      </c>
    </row>
    <row r="6" spans="1:10" x14ac:dyDescent="0.2">
      <c r="A6" s="280">
        <v>2023</v>
      </c>
      <c r="B6" s="280" t="s">
        <v>375</v>
      </c>
      <c r="C6" s="280">
        <v>20</v>
      </c>
      <c r="D6" s="280">
        <v>15</v>
      </c>
      <c r="E6" s="280">
        <v>5</v>
      </c>
      <c r="F6" s="280">
        <v>8</v>
      </c>
      <c r="G6" s="280">
        <v>19</v>
      </c>
      <c r="H6" s="280">
        <v>12</v>
      </c>
      <c r="I6" s="280">
        <v>19</v>
      </c>
      <c r="J6" s="280">
        <v>12</v>
      </c>
    </row>
    <row r="7" spans="1:10" x14ac:dyDescent="0.2">
      <c r="A7" s="280">
        <v>2023</v>
      </c>
      <c r="B7" s="280" t="s">
        <v>376</v>
      </c>
      <c r="C7" s="280">
        <v>19</v>
      </c>
      <c r="D7" s="280">
        <v>15</v>
      </c>
      <c r="E7" s="280">
        <v>5</v>
      </c>
      <c r="F7" s="280">
        <v>8</v>
      </c>
      <c r="G7" s="280">
        <v>19</v>
      </c>
      <c r="H7" s="280">
        <v>12</v>
      </c>
      <c r="I7" s="280">
        <v>19</v>
      </c>
      <c r="J7" s="280">
        <v>12</v>
      </c>
    </row>
    <row r="8" spans="1:10" x14ac:dyDescent="0.2">
      <c r="A8" s="280">
        <v>2023</v>
      </c>
      <c r="B8" s="280" t="s">
        <v>377</v>
      </c>
      <c r="C8" s="280">
        <v>19</v>
      </c>
      <c r="D8" s="280">
        <v>15</v>
      </c>
      <c r="E8" s="280">
        <v>5</v>
      </c>
      <c r="F8" s="280">
        <v>8</v>
      </c>
      <c r="G8" s="280">
        <v>19</v>
      </c>
      <c r="H8" s="280">
        <v>12</v>
      </c>
      <c r="I8" s="280">
        <v>19</v>
      </c>
      <c r="J8" s="280">
        <v>12</v>
      </c>
    </row>
    <row r="9" spans="1:10" x14ac:dyDescent="0.2">
      <c r="A9" s="280">
        <v>2023</v>
      </c>
      <c r="B9" s="280" t="s">
        <v>378</v>
      </c>
      <c r="C9" s="280">
        <v>19</v>
      </c>
      <c r="D9" s="280">
        <v>15</v>
      </c>
      <c r="E9" s="280">
        <v>5</v>
      </c>
      <c r="F9" s="280">
        <v>8</v>
      </c>
      <c r="G9" s="280">
        <v>19</v>
      </c>
      <c r="H9" s="280">
        <v>12</v>
      </c>
      <c r="I9" s="280">
        <v>19</v>
      </c>
      <c r="J9" s="280">
        <v>12</v>
      </c>
    </row>
    <row r="10" spans="1:10" x14ac:dyDescent="0.2">
      <c r="A10" s="280">
        <v>2023</v>
      </c>
      <c r="B10" s="280" t="s">
        <v>379</v>
      </c>
      <c r="C10" s="280">
        <v>19</v>
      </c>
      <c r="D10" s="280">
        <v>15</v>
      </c>
      <c r="E10" s="280">
        <v>5</v>
      </c>
      <c r="F10" s="280">
        <v>8</v>
      </c>
      <c r="G10" s="280">
        <v>19</v>
      </c>
      <c r="H10" s="280">
        <v>12</v>
      </c>
      <c r="I10" s="280">
        <v>19</v>
      </c>
      <c r="J10" s="280">
        <v>12</v>
      </c>
    </row>
    <row r="11" spans="1:10" x14ac:dyDescent="0.2">
      <c r="A11" s="280">
        <v>2023</v>
      </c>
      <c r="B11" s="280" t="s">
        <v>380</v>
      </c>
      <c r="C11" s="280">
        <v>19</v>
      </c>
      <c r="D11" s="280">
        <v>15</v>
      </c>
      <c r="E11" s="280">
        <v>5</v>
      </c>
      <c r="F11" s="280">
        <v>8</v>
      </c>
      <c r="G11" s="280">
        <v>19</v>
      </c>
      <c r="H11" s="280">
        <v>12</v>
      </c>
      <c r="I11" s="280">
        <v>19</v>
      </c>
      <c r="J11" s="280">
        <v>12</v>
      </c>
    </row>
    <row r="12" spans="1:10" x14ac:dyDescent="0.2">
      <c r="A12" s="280">
        <v>2023</v>
      </c>
      <c r="B12" s="280" t="s">
        <v>381</v>
      </c>
      <c r="C12" s="280">
        <v>19</v>
      </c>
      <c r="D12" s="280">
        <v>15</v>
      </c>
      <c r="E12" s="280">
        <v>5</v>
      </c>
      <c r="F12" s="280">
        <v>8</v>
      </c>
      <c r="G12" s="280">
        <v>19</v>
      </c>
      <c r="H12" s="280">
        <v>12</v>
      </c>
      <c r="I12" s="280">
        <v>19</v>
      </c>
      <c r="J12" s="280">
        <v>12</v>
      </c>
    </row>
    <row r="13" spans="1:10" x14ac:dyDescent="0.2">
      <c r="A13" s="280">
        <v>2023</v>
      </c>
      <c r="B13" s="280" t="s">
        <v>382</v>
      </c>
      <c r="C13" s="280">
        <v>19</v>
      </c>
      <c r="D13" s="280">
        <v>15</v>
      </c>
      <c r="E13" s="280">
        <v>5</v>
      </c>
      <c r="F13" s="280">
        <v>8</v>
      </c>
      <c r="G13" s="280">
        <v>19</v>
      </c>
      <c r="H13" s="280">
        <v>12</v>
      </c>
      <c r="I13" s="280">
        <v>19</v>
      </c>
      <c r="J13" s="280">
        <v>12</v>
      </c>
    </row>
    <row r="14" spans="1:10" x14ac:dyDescent="0.2">
      <c r="A14" s="280">
        <v>2023</v>
      </c>
      <c r="B14" s="280" t="s">
        <v>383</v>
      </c>
      <c r="C14" s="280">
        <v>21</v>
      </c>
      <c r="D14" s="280">
        <v>15</v>
      </c>
      <c r="E14" s="280">
        <v>5</v>
      </c>
      <c r="F14" s="280">
        <v>8</v>
      </c>
      <c r="G14" s="280">
        <v>19</v>
      </c>
      <c r="H14" s="280">
        <v>12</v>
      </c>
      <c r="I14" s="280">
        <v>19</v>
      </c>
      <c r="J14" s="280">
        <v>12</v>
      </c>
    </row>
    <row r="15" spans="1:10" x14ac:dyDescent="0.2">
      <c r="A15" s="280">
        <v>2023</v>
      </c>
      <c r="B15" s="280" t="s">
        <v>384</v>
      </c>
      <c r="C15" s="280">
        <v>22</v>
      </c>
      <c r="D15" s="280">
        <v>15</v>
      </c>
      <c r="E15" s="280">
        <v>5</v>
      </c>
      <c r="F15" s="280">
        <v>8</v>
      </c>
      <c r="G15" s="280">
        <v>19</v>
      </c>
      <c r="H15" s="280">
        <v>12</v>
      </c>
      <c r="I15" s="280">
        <v>19</v>
      </c>
      <c r="J15" s="280">
        <v>12</v>
      </c>
    </row>
    <row r="16" spans="1:10" x14ac:dyDescent="0.2">
      <c r="A16" s="280">
        <f>A4+1</f>
        <v>2024</v>
      </c>
      <c r="B16" s="280" t="s">
        <v>373</v>
      </c>
      <c r="C16" s="280">
        <v>22</v>
      </c>
      <c r="D16" s="280">
        <v>15</v>
      </c>
      <c r="E16" s="280">
        <v>5</v>
      </c>
      <c r="F16" s="280">
        <v>8</v>
      </c>
      <c r="G16" s="280">
        <v>19</v>
      </c>
      <c r="H16" s="280">
        <v>12</v>
      </c>
      <c r="I16" s="280">
        <v>19</v>
      </c>
      <c r="J16" s="280">
        <v>12</v>
      </c>
    </row>
    <row r="17" spans="1:10" x14ac:dyDescent="0.2">
      <c r="A17" s="280">
        <f t="shared" ref="A17:A80" si="0">A5+1</f>
        <v>2024</v>
      </c>
      <c r="B17" s="280" t="s">
        <v>374</v>
      </c>
      <c r="C17" s="280">
        <v>22</v>
      </c>
      <c r="D17" s="280">
        <v>15</v>
      </c>
      <c r="E17" s="280">
        <v>5</v>
      </c>
      <c r="F17" s="280">
        <v>8</v>
      </c>
      <c r="G17" s="280">
        <v>19</v>
      </c>
      <c r="H17" s="280">
        <v>12</v>
      </c>
      <c r="I17" s="280">
        <v>19</v>
      </c>
      <c r="J17" s="280">
        <v>12</v>
      </c>
    </row>
    <row r="18" spans="1:10" x14ac:dyDescent="0.2">
      <c r="A18" s="280">
        <f t="shared" si="0"/>
        <v>2024</v>
      </c>
      <c r="B18" s="280" t="s">
        <v>375</v>
      </c>
      <c r="C18" s="280">
        <v>20</v>
      </c>
      <c r="D18" s="280">
        <v>15</v>
      </c>
      <c r="E18" s="280">
        <v>5</v>
      </c>
      <c r="F18" s="280">
        <v>8</v>
      </c>
      <c r="G18" s="280">
        <v>19</v>
      </c>
      <c r="H18" s="280">
        <v>12</v>
      </c>
      <c r="I18" s="280">
        <v>19</v>
      </c>
      <c r="J18" s="280">
        <v>12</v>
      </c>
    </row>
    <row r="19" spans="1:10" x14ac:dyDescent="0.2">
      <c r="A19" s="280">
        <f t="shared" si="0"/>
        <v>2024</v>
      </c>
      <c r="B19" s="280" t="s">
        <v>376</v>
      </c>
      <c r="C19" s="280">
        <v>19</v>
      </c>
      <c r="D19" s="280">
        <v>15</v>
      </c>
      <c r="E19" s="280">
        <v>5</v>
      </c>
      <c r="F19" s="280">
        <v>8</v>
      </c>
      <c r="G19" s="280">
        <v>19</v>
      </c>
      <c r="H19" s="280">
        <v>12</v>
      </c>
      <c r="I19" s="280">
        <v>19</v>
      </c>
      <c r="J19" s="280">
        <v>12</v>
      </c>
    </row>
    <row r="20" spans="1:10" x14ac:dyDescent="0.2">
      <c r="A20" s="280">
        <f t="shared" si="0"/>
        <v>2024</v>
      </c>
      <c r="B20" s="280" t="s">
        <v>377</v>
      </c>
      <c r="C20" s="280">
        <v>19</v>
      </c>
      <c r="D20" s="280">
        <v>15</v>
      </c>
      <c r="E20" s="280">
        <v>5</v>
      </c>
      <c r="F20" s="280">
        <v>8</v>
      </c>
      <c r="G20" s="280">
        <v>19</v>
      </c>
      <c r="H20" s="280">
        <v>12</v>
      </c>
      <c r="I20" s="280">
        <v>19</v>
      </c>
      <c r="J20" s="280">
        <v>12</v>
      </c>
    </row>
    <row r="21" spans="1:10" x14ac:dyDescent="0.2">
      <c r="A21" s="280">
        <f t="shared" si="0"/>
        <v>2024</v>
      </c>
      <c r="B21" s="280" t="s">
        <v>378</v>
      </c>
      <c r="C21" s="280">
        <v>19</v>
      </c>
      <c r="D21" s="280">
        <v>15</v>
      </c>
      <c r="E21" s="280">
        <v>5</v>
      </c>
      <c r="F21" s="280">
        <v>8</v>
      </c>
      <c r="G21" s="280">
        <v>19</v>
      </c>
      <c r="H21" s="280">
        <v>12</v>
      </c>
      <c r="I21" s="280">
        <v>19</v>
      </c>
      <c r="J21" s="280">
        <v>12</v>
      </c>
    </row>
    <row r="22" spans="1:10" x14ac:dyDescent="0.2">
      <c r="A22" s="280">
        <f t="shared" si="0"/>
        <v>2024</v>
      </c>
      <c r="B22" s="280" t="s">
        <v>379</v>
      </c>
      <c r="C22" s="280">
        <v>19</v>
      </c>
      <c r="D22" s="280">
        <v>15</v>
      </c>
      <c r="E22" s="280">
        <v>5</v>
      </c>
      <c r="F22" s="280">
        <v>8</v>
      </c>
      <c r="G22" s="280">
        <v>19</v>
      </c>
      <c r="H22" s="280">
        <v>12</v>
      </c>
      <c r="I22" s="280">
        <v>19</v>
      </c>
      <c r="J22" s="280">
        <v>12</v>
      </c>
    </row>
    <row r="23" spans="1:10" x14ac:dyDescent="0.2">
      <c r="A23" s="280">
        <f t="shared" si="0"/>
        <v>2024</v>
      </c>
      <c r="B23" s="280" t="s">
        <v>380</v>
      </c>
      <c r="C23" s="280">
        <v>19</v>
      </c>
      <c r="D23" s="280">
        <v>15</v>
      </c>
      <c r="E23" s="280">
        <v>5</v>
      </c>
      <c r="F23" s="280">
        <v>8</v>
      </c>
      <c r="G23" s="280">
        <v>19</v>
      </c>
      <c r="H23" s="280">
        <v>12</v>
      </c>
      <c r="I23" s="280">
        <v>19</v>
      </c>
      <c r="J23" s="280">
        <v>12</v>
      </c>
    </row>
    <row r="24" spans="1:10" x14ac:dyDescent="0.2">
      <c r="A24" s="280">
        <f t="shared" si="0"/>
        <v>2024</v>
      </c>
      <c r="B24" s="280" t="s">
        <v>381</v>
      </c>
      <c r="C24" s="280">
        <v>19</v>
      </c>
      <c r="D24" s="280">
        <v>15</v>
      </c>
      <c r="E24" s="280">
        <v>5</v>
      </c>
      <c r="F24" s="280">
        <v>8</v>
      </c>
      <c r="G24" s="280">
        <v>19</v>
      </c>
      <c r="H24" s="280">
        <v>12</v>
      </c>
      <c r="I24" s="280">
        <v>19</v>
      </c>
      <c r="J24" s="280">
        <v>12</v>
      </c>
    </row>
    <row r="25" spans="1:10" x14ac:dyDescent="0.2">
      <c r="A25" s="280">
        <f t="shared" si="0"/>
        <v>2024</v>
      </c>
      <c r="B25" s="280" t="s">
        <v>382</v>
      </c>
      <c r="C25" s="280">
        <v>19</v>
      </c>
      <c r="D25" s="280">
        <v>15</v>
      </c>
      <c r="E25" s="280">
        <v>5</v>
      </c>
      <c r="F25" s="280">
        <v>8</v>
      </c>
      <c r="G25" s="280">
        <v>19</v>
      </c>
      <c r="H25" s="280">
        <v>12</v>
      </c>
      <c r="I25" s="280">
        <v>19</v>
      </c>
      <c r="J25" s="280">
        <v>12</v>
      </c>
    </row>
    <row r="26" spans="1:10" x14ac:dyDescent="0.2">
      <c r="A26" s="280">
        <f t="shared" si="0"/>
        <v>2024</v>
      </c>
      <c r="B26" s="280" t="s">
        <v>383</v>
      </c>
      <c r="C26" s="280">
        <v>21</v>
      </c>
      <c r="D26" s="280">
        <v>15</v>
      </c>
      <c r="E26" s="280">
        <v>5</v>
      </c>
      <c r="F26" s="280">
        <v>8</v>
      </c>
      <c r="G26" s="280">
        <v>19</v>
      </c>
      <c r="H26" s="280">
        <v>12</v>
      </c>
      <c r="I26" s="280">
        <v>19</v>
      </c>
      <c r="J26" s="280">
        <v>12</v>
      </c>
    </row>
    <row r="27" spans="1:10" x14ac:dyDescent="0.2">
      <c r="A27" s="280">
        <f t="shared" si="0"/>
        <v>2024</v>
      </c>
      <c r="B27" s="280" t="s">
        <v>384</v>
      </c>
      <c r="C27" s="280">
        <v>22</v>
      </c>
      <c r="D27" s="280">
        <v>15</v>
      </c>
      <c r="E27" s="280">
        <v>5</v>
      </c>
      <c r="F27" s="280">
        <v>8</v>
      </c>
      <c r="G27" s="280">
        <v>19</v>
      </c>
      <c r="H27" s="280">
        <v>12</v>
      </c>
      <c r="I27" s="280">
        <v>19</v>
      </c>
      <c r="J27" s="280">
        <v>12</v>
      </c>
    </row>
    <row r="28" spans="1:10" x14ac:dyDescent="0.2">
      <c r="A28" s="280">
        <f t="shared" si="0"/>
        <v>2025</v>
      </c>
      <c r="B28" s="280" t="s">
        <v>373</v>
      </c>
      <c r="C28" s="280">
        <v>22</v>
      </c>
      <c r="D28" s="280">
        <v>15</v>
      </c>
      <c r="E28" s="280">
        <v>5</v>
      </c>
      <c r="F28" s="280">
        <v>8</v>
      </c>
      <c r="G28" s="280">
        <v>19</v>
      </c>
      <c r="H28" s="280">
        <v>12</v>
      </c>
      <c r="I28" s="280">
        <v>19</v>
      </c>
      <c r="J28" s="280">
        <v>12</v>
      </c>
    </row>
    <row r="29" spans="1:10" x14ac:dyDescent="0.2">
      <c r="A29" s="280">
        <f t="shared" si="0"/>
        <v>2025</v>
      </c>
      <c r="B29" s="280" t="s">
        <v>374</v>
      </c>
      <c r="C29" s="280">
        <v>22</v>
      </c>
      <c r="D29" s="280">
        <v>15</v>
      </c>
      <c r="E29" s="280">
        <v>5</v>
      </c>
      <c r="F29" s="280">
        <v>8</v>
      </c>
      <c r="G29" s="280">
        <v>19</v>
      </c>
      <c r="H29" s="280">
        <v>12</v>
      </c>
      <c r="I29" s="280">
        <v>19</v>
      </c>
      <c r="J29" s="280">
        <v>12</v>
      </c>
    </row>
    <row r="30" spans="1:10" x14ac:dyDescent="0.2">
      <c r="A30" s="280">
        <f t="shared" si="0"/>
        <v>2025</v>
      </c>
      <c r="B30" s="280" t="s">
        <v>375</v>
      </c>
      <c r="C30" s="280">
        <v>20</v>
      </c>
      <c r="D30" s="280">
        <v>15</v>
      </c>
      <c r="E30" s="280">
        <v>5</v>
      </c>
      <c r="F30" s="280">
        <v>8</v>
      </c>
      <c r="G30" s="280">
        <v>19</v>
      </c>
      <c r="H30" s="280">
        <v>12</v>
      </c>
      <c r="I30" s="280">
        <v>19</v>
      </c>
      <c r="J30" s="280">
        <v>12</v>
      </c>
    </row>
    <row r="31" spans="1:10" x14ac:dyDescent="0.2">
      <c r="A31" s="280">
        <f t="shared" si="0"/>
        <v>2025</v>
      </c>
      <c r="B31" s="280" t="s">
        <v>376</v>
      </c>
      <c r="C31" s="280">
        <v>19</v>
      </c>
      <c r="D31" s="280">
        <v>15</v>
      </c>
      <c r="E31" s="280">
        <v>5</v>
      </c>
      <c r="F31" s="280">
        <v>8</v>
      </c>
      <c r="G31" s="280">
        <v>19</v>
      </c>
      <c r="H31" s="280">
        <v>12</v>
      </c>
      <c r="I31" s="280">
        <v>19</v>
      </c>
      <c r="J31" s="280">
        <v>12</v>
      </c>
    </row>
    <row r="32" spans="1:10" x14ac:dyDescent="0.2">
      <c r="A32" s="280">
        <f t="shared" si="0"/>
        <v>2025</v>
      </c>
      <c r="B32" s="280" t="s">
        <v>377</v>
      </c>
      <c r="C32" s="280">
        <v>19</v>
      </c>
      <c r="D32" s="280">
        <v>15</v>
      </c>
      <c r="E32" s="280">
        <v>5</v>
      </c>
      <c r="F32" s="280">
        <v>8</v>
      </c>
      <c r="G32" s="280">
        <v>19</v>
      </c>
      <c r="H32" s="280">
        <v>12</v>
      </c>
      <c r="I32" s="280">
        <v>19</v>
      </c>
      <c r="J32" s="280">
        <v>12</v>
      </c>
    </row>
    <row r="33" spans="1:10" x14ac:dyDescent="0.2">
      <c r="A33" s="280">
        <f t="shared" si="0"/>
        <v>2025</v>
      </c>
      <c r="B33" s="280" t="s">
        <v>378</v>
      </c>
      <c r="C33" s="280">
        <v>19</v>
      </c>
      <c r="D33" s="280">
        <v>15</v>
      </c>
      <c r="E33" s="280">
        <v>5</v>
      </c>
      <c r="F33" s="280">
        <v>8</v>
      </c>
      <c r="G33" s="280">
        <v>19</v>
      </c>
      <c r="H33" s="280">
        <v>12</v>
      </c>
      <c r="I33" s="280">
        <v>19</v>
      </c>
      <c r="J33" s="280">
        <v>12</v>
      </c>
    </row>
    <row r="34" spans="1:10" x14ac:dyDescent="0.2">
      <c r="A34" s="280">
        <f t="shared" si="0"/>
        <v>2025</v>
      </c>
      <c r="B34" s="280" t="s">
        <v>379</v>
      </c>
      <c r="C34" s="280">
        <v>19</v>
      </c>
      <c r="D34" s="280">
        <v>15</v>
      </c>
      <c r="E34" s="280">
        <v>5</v>
      </c>
      <c r="F34" s="280">
        <v>8</v>
      </c>
      <c r="G34" s="280">
        <v>19</v>
      </c>
      <c r="H34" s="280">
        <v>12</v>
      </c>
      <c r="I34" s="280">
        <v>19</v>
      </c>
      <c r="J34" s="280">
        <v>12</v>
      </c>
    </row>
    <row r="35" spans="1:10" x14ac:dyDescent="0.2">
      <c r="A35" s="280">
        <f t="shared" si="0"/>
        <v>2025</v>
      </c>
      <c r="B35" s="280" t="s">
        <v>380</v>
      </c>
      <c r="C35" s="280">
        <v>19</v>
      </c>
      <c r="D35" s="280">
        <v>15</v>
      </c>
      <c r="E35" s="280">
        <v>5</v>
      </c>
      <c r="F35" s="280">
        <v>8</v>
      </c>
      <c r="G35" s="280">
        <v>19</v>
      </c>
      <c r="H35" s="280">
        <v>12</v>
      </c>
      <c r="I35" s="280">
        <v>19</v>
      </c>
      <c r="J35" s="280">
        <v>12</v>
      </c>
    </row>
    <row r="36" spans="1:10" x14ac:dyDescent="0.2">
      <c r="A36" s="280">
        <f t="shared" si="0"/>
        <v>2025</v>
      </c>
      <c r="B36" s="280" t="s">
        <v>381</v>
      </c>
      <c r="C36" s="280">
        <v>19</v>
      </c>
      <c r="D36" s="280">
        <v>15</v>
      </c>
      <c r="E36" s="280">
        <v>5</v>
      </c>
      <c r="F36" s="280">
        <v>8</v>
      </c>
      <c r="G36" s="280">
        <v>19</v>
      </c>
      <c r="H36" s="280">
        <v>12</v>
      </c>
      <c r="I36" s="280">
        <v>19</v>
      </c>
      <c r="J36" s="280">
        <v>12</v>
      </c>
    </row>
    <row r="37" spans="1:10" x14ac:dyDescent="0.2">
      <c r="A37" s="280">
        <f t="shared" si="0"/>
        <v>2025</v>
      </c>
      <c r="B37" s="280" t="s">
        <v>382</v>
      </c>
      <c r="C37" s="280">
        <v>19</v>
      </c>
      <c r="D37" s="280">
        <v>15</v>
      </c>
      <c r="E37" s="280">
        <v>5</v>
      </c>
      <c r="F37" s="280">
        <v>8</v>
      </c>
      <c r="G37" s="280">
        <v>19</v>
      </c>
      <c r="H37" s="280">
        <v>12</v>
      </c>
      <c r="I37" s="280">
        <v>19</v>
      </c>
      <c r="J37" s="280">
        <v>12</v>
      </c>
    </row>
    <row r="38" spans="1:10" x14ac:dyDescent="0.2">
      <c r="A38" s="280">
        <f t="shared" si="0"/>
        <v>2025</v>
      </c>
      <c r="B38" s="280" t="s">
        <v>383</v>
      </c>
      <c r="C38" s="280">
        <v>21</v>
      </c>
      <c r="D38" s="280">
        <v>15</v>
      </c>
      <c r="E38" s="280">
        <v>5</v>
      </c>
      <c r="F38" s="280">
        <v>8</v>
      </c>
      <c r="G38" s="280">
        <v>19</v>
      </c>
      <c r="H38" s="280">
        <v>12</v>
      </c>
      <c r="I38" s="280">
        <v>19</v>
      </c>
      <c r="J38" s="280">
        <v>12</v>
      </c>
    </row>
    <row r="39" spans="1:10" x14ac:dyDescent="0.2">
      <c r="A39" s="280">
        <f t="shared" si="0"/>
        <v>2025</v>
      </c>
      <c r="B39" s="280" t="s">
        <v>384</v>
      </c>
      <c r="C39" s="280">
        <v>22</v>
      </c>
      <c r="D39" s="280">
        <v>15</v>
      </c>
      <c r="E39" s="280">
        <v>5</v>
      </c>
      <c r="F39" s="280">
        <v>8</v>
      </c>
      <c r="G39" s="280">
        <v>19</v>
      </c>
      <c r="H39" s="280">
        <v>12</v>
      </c>
      <c r="I39" s="280">
        <v>19</v>
      </c>
      <c r="J39" s="280">
        <v>12</v>
      </c>
    </row>
    <row r="40" spans="1:10" x14ac:dyDescent="0.2">
      <c r="A40" s="280">
        <f t="shared" si="0"/>
        <v>2026</v>
      </c>
      <c r="B40" s="280" t="s">
        <v>373</v>
      </c>
      <c r="C40" s="280">
        <v>22</v>
      </c>
      <c r="D40" s="280">
        <v>15</v>
      </c>
      <c r="E40" s="280">
        <v>5</v>
      </c>
      <c r="F40" s="280">
        <v>8</v>
      </c>
      <c r="G40" s="280">
        <v>19</v>
      </c>
      <c r="H40" s="280">
        <v>12</v>
      </c>
      <c r="I40" s="280">
        <v>19</v>
      </c>
      <c r="J40" s="280">
        <v>12</v>
      </c>
    </row>
    <row r="41" spans="1:10" x14ac:dyDescent="0.2">
      <c r="A41" s="280">
        <f t="shared" si="0"/>
        <v>2026</v>
      </c>
      <c r="B41" s="280" t="s">
        <v>374</v>
      </c>
      <c r="C41" s="280">
        <v>22</v>
      </c>
      <c r="D41" s="280">
        <v>15</v>
      </c>
      <c r="E41" s="280">
        <v>5</v>
      </c>
      <c r="F41" s="280">
        <v>8</v>
      </c>
      <c r="G41" s="280">
        <v>19</v>
      </c>
      <c r="H41" s="280">
        <v>12</v>
      </c>
      <c r="I41" s="280">
        <v>19</v>
      </c>
      <c r="J41" s="280">
        <v>12</v>
      </c>
    </row>
    <row r="42" spans="1:10" x14ac:dyDescent="0.2">
      <c r="A42" s="280">
        <f t="shared" si="0"/>
        <v>2026</v>
      </c>
      <c r="B42" s="280" t="s">
        <v>375</v>
      </c>
      <c r="C42" s="280">
        <v>20</v>
      </c>
      <c r="D42" s="280">
        <v>15</v>
      </c>
      <c r="E42" s="280">
        <v>5</v>
      </c>
      <c r="F42" s="280">
        <v>8</v>
      </c>
      <c r="G42" s="280">
        <v>19</v>
      </c>
      <c r="H42" s="280">
        <v>12</v>
      </c>
      <c r="I42" s="280">
        <v>19</v>
      </c>
      <c r="J42" s="280">
        <v>12</v>
      </c>
    </row>
    <row r="43" spans="1:10" x14ac:dyDescent="0.2">
      <c r="A43" s="280">
        <f t="shared" si="0"/>
        <v>2026</v>
      </c>
      <c r="B43" s="280" t="s">
        <v>376</v>
      </c>
      <c r="C43" s="280">
        <v>19</v>
      </c>
      <c r="D43" s="280">
        <v>15</v>
      </c>
      <c r="E43" s="280">
        <v>5</v>
      </c>
      <c r="F43" s="280">
        <v>8</v>
      </c>
      <c r="G43" s="280">
        <v>19</v>
      </c>
      <c r="H43" s="280">
        <v>12</v>
      </c>
      <c r="I43" s="280">
        <v>19</v>
      </c>
      <c r="J43" s="280">
        <v>12</v>
      </c>
    </row>
    <row r="44" spans="1:10" x14ac:dyDescent="0.2">
      <c r="A44" s="280">
        <f t="shared" si="0"/>
        <v>2026</v>
      </c>
      <c r="B44" s="280" t="s">
        <v>377</v>
      </c>
      <c r="C44" s="280">
        <v>19</v>
      </c>
      <c r="D44" s="280">
        <v>15</v>
      </c>
      <c r="E44" s="280">
        <v>5</v>
      </c>
      <c r="F44" s="280">
        <v>8</v>
      </c>
      <c r="G44" s="280">
        <v>19</v>
      </c>
      <c r="H44" s="280">
        <v>12</v>
      </c>
      <c r="I44" s="280">
        <v>19</v>
      </c>
      <c r="J44" s="280">
        <v>12</v>
      </c>
    </row>
    <row r="45" spans="1:10" x14ac:dyDescent="0.2">
      <c r="A45" s="280">
        <f t="shared" si="0"/>
        <v>2026</v>
      </c>
      <c r="B45" s="280" t="s">
        <v>378</v>
      </c>
      <c r="C45" s="280">
        <v>19</v>
      </c>
      <c r="D45" s="280">
        <v>15</v>
      </c>
      <c r="E45" s="280">
        <v>5</v>
      </c>
      <c r="F45" s="280">
        <v>8</v>
      </c>
      <c r="G45" s="280">
        <v>19</v>
      </c>
      <c r="H45" s="280">
        <v>12</v>
      </c>
      <c r="I45" s="280">
        <v>19</v>
      </c>
      <c r="J45" s="280">
        <v>12</v>
      </c>
    </row>
    <row r="46" spans="1:10" x14ac:dyDescent="0.2">
      <c r="A46" s="280">
        <f t="shared" si="0"/>
        <v>2026</v>
      </c>
      <c r="B46" s="280" t="s">
        <v>379</v>
      </c>
      <c r="C46" s="280">
        <v>19</v>
      </c>
      <c r="D46" s="280">
        <v>15</v>
      </c>
      <c r="E46" s="280">
        <v>5</v>
      </c>
      <c r="F46" s="280">
        <v>8</v>
      </c>
      <c r="G46" s="280">
        <v>19</v>
      </c>
      <c r="H46" s="280">
        <v>12</v>
      </c>
      <c r="I46" s="280">
        <v>19</v>
      </c>
      <c r="J46" s="280">
        <v>12</v>
      </c>
    </row>
    <row r="47" spans="1:10" x14ac:dyDescent="0.2">
      <c r="A47" s="280">
        <f t="shared" si="0"/>
        <v>2026</v>
      </c>
      <c r="B47" s="280" t="s">
        <v>380</v>
      </c>
      <c r="C47" s="280">
        <v>19</v>
      </c>
      <c r="D47" s="280">
        <v>15</v>
      </c>
      <c r="E47" s="280">
        <v>5</v>
      </c>
      <c r="F47" s="280">
        <v>8</v>
      </c>
      <c r="G47" s="280">
        <v>19</v>
      </c>
      <c r="H47" s="280">
        <v>12</v>
      </c>
      <c r="I47" s="280">
        <v>19</v>
      </c>
      <c r="J47" s="280">
        <v>12</v>
      </c>
    </row>
    <row r="48" spans="1:10" x14ac:dyDescent="0.2">
      <c r="A48" s="280">
        <f t="shared" si="0"/>
        <v>2026</v>
      </c>
      <c r="B48" s="280" t="s">
        <v>381</v>
      </c>
      <c r="C48" s="280">
        <v>19</v>
      </c>
      <c r="D48" s="280">
        <v>15</v>
      </c>
      <c r="E48" s="280">
        <v>5</v>
      </c>
      <c r="F48" s="280">
        <v>8</v>
      </c>
      <c r="G48" s="280">
        <v>19</v>
      </c>
      <c r="H48" s="280">
        <v>12</v>
      </c>
      <c r="I48" s="280">
        <v>19</v>
      </c>
      <c r="J48" s="280">
        <v>12</v>
      </c>
    </row>
    <row r="49" spans="1:10" x14ac:dyDescent="0.2">
      <c r="A49" s="280">
        <f t="shared" si="0"/>
        <v>2026</v>
      </c>
      <c r="B49" s="280" t="s">
        <v>382</v>
      </c>
      <c r="C49" s="280">
        <v>19</v>
      </c>
      <c r="D49" s="280">
        <v>15</v>
      </c>
      <c r="E49" s="280">
        <v>5</v>
      </c>
      <c r="F49" s="280">
        <v>8</v>
      </c>
      <c r="G49" s="280">
        <v>19</v>
      </c>
      <c r="H49" s="280">
        <v>12</v>
      </c>
      <c r="I49" s="280">
        <v>19</v>
      </c>
      <c r="J49" s="280">
        <v>12</v>
      </c>
    </row>
    <row r="50" spans="1:10" x14ac:dyDescent="0.2">
      <c r="A50" s="280">
        <f t="shared" si="0"/>
        <v>2026</v>
      </c>
      <c r="B50" s="280" t="s">
        <v>383</v>
      </c>
      <c r="C50" s="280">
        <v>21</v>
      </c>
      <c r="D50" s="280">
        <v>15</v>
      </c>
      <c r="E50" s="280">
        <v>5</v>
      </c>
      <c r="F50" s="280">
        <v>8</v>
      </c>
      <c r="G50" s="280">
        <v>19</v>
      </c>
      <c r="H50" s="280">
        <v>12</v>
      </c>
      <c r="I50" s="280">
        <v>19</v>
      </c>
      <c r="J50" s="280">
        <v>12</v>
      </c>
    </row>
    <row r="51" spans="1:10" x14ac:dyDescent="0.2">
      <c r="A51" s="280">
        <f t="shared" si="0"/>
        <v>2026</v>
      </c>
      <c r="B51" s="280" t="s">
        <v>384</v>
      </c>
      <c r="C51" s="280">
        <v>22</v>
      </c>
      <c r="D51" s="280">
        <v>15</v>
      </c>
      <c r="E51" s="280">
        <v>5</v>
      </c>
      <c r="F51" s="280">
        <v>8</v>
      </c>
      <c r="G51" s="280">
        <v>19</v>
      </c>
      <c r="H51" s="280">
        <v>12</v>
      </c>
      <c r="I51" s="280">
        <v>19</v>
      </c>
      <c r="J51" s="280">
        <v>12</v>
      </c>
    </row>
    <row r="52" spans="1:10" x14ac:dyDescent="0.2">
      <c r="A52" s="280">
        <f t="shared" si="0"/>
        <v>2027</v>
      </c>
      <c r="B52" s="280" t="s">
        <v>373</v>
      </c>
      <c r="C52" s="280">
        <v>22</v>
      </c>
      <c r="D52" s="280">
        <v>15</v>
      </c>
      <c r="E52" s="280">
        <v>5</v>
      </c>
      <c r="F52" s="280">
        <v>8</v>
      </c>
      <c r="G52" s="280">
        <v>19</v>
      </c>
      <c r="H52" s="280">
        <v>12</v>
      </c>
      <c r="I52" s="280">
        <v>19</v>
      </c>
      <c r="J52" s="280">
        <v>12</v>
      </c>
    </row>
    <row r="53" spans="1:10" x14ac:dyDescent="0.2">
      <c r="A53" s="280">
        <f t="shared" si="0"/>
        <v>2027</v>
      </c>
      <c r="B53" s="280" t="s">
        <v>374</v>
      </c>
      <c r="C53" s="280">
        <v>22</v>
      </c>
      <c r="D53" s="280">
        <v>15</v>
      </c>
      <c r="E53" s="280">
        <v>5</v>
      </c>
      <c r="F53" s="280">
        <v>8</v>
      </c>
      <c r="G53" s="280">
        <v>19</v>
      </c>
      <c r="H53" s="280">
        <v>12</v>
      </c>
      <c r="I53" s="280">
        <v>19</v>
      </c>
      <c r="J53" s="280">
        <v>12</v>
      </c>
    </row>
    <row r="54" spans="1:10" x14ac:dyDescent="0.2">
      <c r="A54" s="280">
        <f t="shared" si="0"/>
        <v>2027</v>
      </c>
      <c r="B54" s="280" t="s">
        <v>375</v>
      </c>
      <c r="C54" s="280">
        <v>20</v>
      </c>
      <c r="D54" s="280">
        <v>15</v>
      </c>
      <c r="E54" s="280">
        <v>5</v>
      </c>
      <c r="F54" s="280">
        <v>8</v>
      </c>
      <c r="G54" s="280">
        <v>19</v>
      </c>
      <c r="H54" s="280">
        <v>12</v>
      </c>
      <c r="I54" s="280">
        <v>19</v>
      </c>
      <c r="J54" s="280">
        <v>12</v>
      </c>
    </row>
    <row r="55" spans="1:10" x14ac:dyDescent="0.2">
      <c r="A55" s="280">
        <f t="shared" si="0"/>
        <v>2027</v>
      </c>
      <c r="B55" s="280" t="s">
        <v>376</v>
      </c>
      <c r="C55" s="280">
        <v>19</v>
      </c>
      <c r="D55" s="280">
        <v>15</v>
      </c>
      <c r="E55" s="280">
        <v>5</v>
      </c>
      <c r="F55" s="280">
        <v>8</v>
      </c>
      <c r="G55" s="280">
        <v>19</v>
      </c>
      <c r="H55" s="280">
        <v>12</v>
      </c>
      <c r="I55" s="280">
        <v>19</v>
      </c>
      <c r="J55" s="280">
        <v>12</v>
      </c>
    </row>
    <row r="56" spans="1:10" x14ac:dyDescent="0.2">
      <c r="A56" s="280">
        <f t="shared" si="0"/>
        <v>2027</v>
      </c>
      <c r="B56" s="280" t="s">
        <v>377</v>
      </c>
      <c r="C56" s="280">
        <v>19</v>
      </c>
      <c r="D56" s="280">
        <v>15</v>
      </c>
      <c r="E56" s="280">
        <v>5</v>
      </c>
      <c r="F56" s="280">
        <v>8</v>
      </c>
      <c r="G56" s="280">
        <v>19</v>
      </c>
      <c r="H56" s="280">
        <v>12</v>
      </c>
      <c r="I56" s="280">
        <v>19</v>
      </c>
      <c r="J56" s="280">
        <v>12</v>
      </c>
    </row>
    <row r="57" spans="1:10" x14ac:dyDescent="0.2">
      <c r="A57" s="280">
        <f t="shared" si="0"/>
        <v>2027</v>
      </c>
      <c r="B57" s="280" t="s">
        <v>378</v>
      </c>
      <c r="C57" s="280">
        <v>19</v>
      </c>
      <c r="D57" s="280">
        <v>15</v>
      </c>
      <c r="E57" s="280">
        <v>5</v>
      </c>
      <c r="F57" s="280">
        <v>8</v>
      </c>
      <c r="G57" s="280">
        <v>19</v>
      </c>
      <c r="H57" s="280">
        <v>12</v>
      </c>
      <c r="I57" s="280">
        <v>19</v>
      </c>
      <c r="J57" s="280">
        <v>12</v>
      </c>
    </row>
    <row r="58" spans="1:10" x14ac:dyDescent="0.2">
      <c r="A58" s="280">
        <f t="shared" si="0"/>
        <v>2027</v>
      </c>
      <c r="B58" s="280" t="s">
        <v>379</v>
      </c>
      <c r="C58" s="280">
        <v>19</v>
      </c>
      <c r="D58" s="280">
        <v>15</v>
      </c>
      <c r="E58" s="280">
        <v>5</v>
      </c>
      <c r="F58" s="280">
        <v>8</v>
      </c>
      <c r="G58" s="280">
        <v>19</v>
      </c>
      <c r="H58" s="280">
        <v>12</v>
      </c>
      <c r="I58" s="280">
        <v>19</v>
      </c>
      <c r="J58" s="280">
        <v>12</v>
      </c>
    </row>
    <row r="59" spans="1:10" x14ac:dyDescent="0.2">
      <c r="A59" s="280">
        <f t="shared" si="0"/>
        <v>2027</v>
      </c>
      <c r="B59" s="280" t="s">
        <v>380</v>
      </c>
      <c r="C59" s="280">
        <v>19</v>
      </c>
      <c r="D59" s="280">
        <v>15</v>
      </c>
      <c r="E59" s="280">
        <v>5</v>
      </c>
      <c r="F59" s="280">
        <v>8</v>
      </c>
      <c r="G59" s="280">
        <v>19</v>
      </c>
      <c r="H59" s="280">
        <v>12</v>
      </c>
      <c r="I59" s="280">
        <v>19</v>
      </c>
      <c r="J59" s="280">
        <v>12</v>
      </c>
    </row>
    <row r="60" spans="1:10" x14ac:dyDescent="0.2">
      <c r="A60" s="280">
        <f>A48+1</f>
        <v>2027</v>
      </c>
      <c r="B60" s="280" t="s">
        <v>381</v>
      </c>
      <c r="C60" s="280">
        <v>19</v>
      </c>
      <c r="D60" s="280">
        <v>15</v>
      </c>
      <c r="E60" s="280">
        <v>5</v>
      </c>
      <c r="F60" s="280">
        <v>8</v>
      </c>
      <c r="G60" s="280">
        <v>19</v>
      </c>
      <c r="H60" s="280">
        <v>12</v>
      </c>
      <c r="I60" s="280">
        <v>19</v>
      </c>
      <c r="J60" s="280">
        <v>12</v>
      </c>
    </row>
    <row r="61" spans="1:10" x14ac:dyDescent="0.2">
      <c r="A61" s="280">
        <f t="shared" si="0"/>
        <v>2027</v>
      </c>
      <c r="B61" s="280" t="s">
        <v>382</v>
      </c>
      <c r="C61" s="280">
        <v>19</v>
      </c>
      <c r="D61" s="280">
        <v>15</v>
      </c>
      <c r="E61" s="280">
        <v>5</v>
      </c>
      <c r="F61" s="280">
        <v>8</v>
      </c>
      <c r="G61" s="280">
        <v>19</v>
      </c>
      <c r="H61" s="280">
        <v>12</v>
      </c>
      <c r="I61" s="280">
        <v>19</v>
      </c>
      <c r="J61" s="280">
        <v>12</v>
      </c>
    </row>
    <row r="62" spans="1:10" x14ac:dyDescent="0.2">
      <c r="A62" s="280">
        <f t="shared" si="0"/>
        <v>2027</v>
      </c>
      <c r="B62" s="280" t="s">
        <v>383</v>
      </c>
      <c r="C62" s="280">
        <v>21</v>
      </c>
      <c r="D62" s="280">
        <v>15</v>
      </c>
      <c r="E62" s="280">
        <v>5</v>
      </c>
      <c r="F62" s="280">
        <v>8</v>
      </c>
      <c r="G62" s="280">
        <v>19</v>
      </c>
      <c r="H62" s="280">
        <v>12</v>
      </c>
      <c r="I62" s="280">
        <v>19</v>
      </c>
      <c r="J62" s="280">
        <v>12</v>
      </c>
    </row>
    <row r="63" spans="1:10" x14ac:dyDescent="0.2">
      <c r="A63" s="280">
        <f t="shared" si="0"/>
        <v>2027</v>
      </c>
      <c r="B63" s="280" t="s">
        <v>384</v>
      </c>
      <c r="C63" s="280">
        <v>22</v>
      </c>
      <c r="D63" s="280">
        <v>15</v>
      </c>
      <c r="E63" s="280">
        <v>5</v>
      </c>
      <c r="F63" s="280">
        <v>8</v>
      </c>
      <c r="G63" s="280">
        <v>19</v>
      </c>
      <c r="H63" s="280">
        <v>12</v>
      </c>
      <c r="I63" s="280">
        <v>19</v>
      </c>
      <c r="J63" s="280">
        <v>12</v>
      </c>
    </row>
    <row r="64" spans="1:10" x14ac:dyDescent="0.2">
      <c r="A64" s="280">
        <f t="shared" si="0"/>
        <v>2028</v>
      </c>
      <c r="B64" s="280" t="s">
        <v>373</v>
      </c>
      <c r="C64" s="280">
        <v>22</v>
      </c>
      <c r="D64" s="280">
        <v>15</v>
      </c>
      <c r="E64" s="280">
        <v>5</v>
      </c>
      <c r="F64" s="280">
        <v>8</v>
      </c>
      <c r="G64" s="280">
        <v>19</v>
      </c>
      <c r="H64" s="280">
        <v>12</v>
      </c>
      <c r="I64" s="280">
        <v>19</v>
      </c>
      <c r="J64" s="280">
        <v>12</v>
      </c>
    </row>
    <row r="65" spans="1:10" x14ac:dyDescent="0.2">
      <c r="A65" s="280">
        <f t="shared" si="0"/>
        <v>2028</v>
      </c>
      <c r="B65" s="280" t="s">
        <v>374</v>
      </c>
      <c r="C65" s="280">
        <v>22</v>
      </c>
      <c r="D65" s="280">
        <v>15</v>
      </c>
      <c r="E65" s="280">
        <v>5</v>
      </c>
      <c r="F65" s="280">
        <v>8</v>
      </c>
      <c r="G65" s="280">
        <v>19</v>
      </c>
      <c r="H65" s="280">
        <v>12</v>
      </c>
      <c r="I65" s="280">
        <v>19</v>
      </c>
      <c r="J65" s="280">
        <v>12</v>
      </c>
    </row>
    <row r="66" spans="1:10" x14ac:dyDescent="0.2">
      <c r="A66" s="280">
        <f t="shared" si="0"/>
        <v>2028</v>
      </c>
      <c r="B66" s="280" t="s">
        <v>375</v>
      </c>
      <c r="C66" s="280">
        <v>20</v>
      </c>
      <c r="D66" s="280">
        <v>15</v>
      </c>
      <c r="E66" s="280">
        <v>5</v>
      </c>
      <c r="F66" s="280">
        <v>8</v>
      </c>
      <c r="G66" s="280">
        <v>19</v>
      </c>
      <c r="H66" s="280">
        <v>12</v>
      </c>
      <c r="I66" s="280">
        <v>19</v>
      </c>
      <c r="J66" s="280">
        <v>12</v>
      </c>
    </row>
    <row r="67" spans="1:10" x14ac:dyDescent="0.2">
      <c r="A67" s="280">
        <f t="shared" si="0"/>
        <v>2028</v>
      </c>
      <c r="B67" s="280" t="s">
        <v>376</v>
      </c>
      <c r="C67" s="280">
        <v>19</v>
      </c>
      <c r="D67" s="280">
        <v>15</v>
      </c>
      <c r="E67" s="280">
        <v>5</v>
      </c>
      <c r="F67" s="280">
        <v>8</v>
      </c>
      <c r="G67" s="280">
        <v>19</v>
      </c>
      <c r="H67" s="280">
        <v>12</v>
      </c>
      <c r="I67" s="280">
        <v>19</v>
      </c>
      <c r="J67" s="280">
        <v>12</v>
      </c>
    </row>
    <row r="68" spans="1:10" x14ac:dyDescent="0.2">
      <c r="A68" s="280">
        <f t="shared" si="0"/>
        <v>2028</v>
      </c>
      <c r="B68" s="280" t="s">
        <v>377</v>
      </c>
      <c r="C68" s="280">
        <v>19</v>
      </c>
      <c r="D68" s="280">
        <v>15</v>
      </c>
      <c r="E68" s="280">
        <v>5</v>
      </c>
      <c r="F68" s="280">
        <v>8</v>
      </c>
      <c r="G68" s="280">
        <v>19</v>
      </c>
      <c r="H68" s="280">
        <v>12</v>
      </c>
      <c r="I68" s="280">
        <v>19</v>
      </c>
      <c r="J68" s="280">
        <v>12</v>
      </c>
    </row>
    <row r="69" spans="1:10" x14ac:dyDescent="0.2">
      <c r="A69" s="280">
        <f t="shared" si="0"/>
        <v>2028</v>
      </c>
      <c r="B69" s="280" t="s">
        <v>378</v>
      </c>
      <c r="C69" s="280">
        <v>19</v>
      </c>
      <c r="D69" s="280">
        <v>15</v>
      </c>
      <c r="E69" s="280">
        <v>5</v>
      </c>
      <c r="F69" s="280">
        <v>8</v>
      </c>
      <c r="G69" s="280">
        <v>19</v>
      </c>
      <c r="H69" s="280">
        <v>12</v>
      </c>
      <c r="I69" s="280">
        <v>19</v>
      </c>
      <c r="J69" s="280">
        <v>12</v>
      </c>
    </row>
    <row r="70" spans="1:10" x14ac:dyDescent="0.2">
      <c r="A70" s="280">
        <f t="shared" si="0"/>
        <v>2028</v>
      </c>
      <c r="B70" s="280" t="s">
        <v>379</v>
      </c>
      <c r="C70" s="280">
        <v>19</v>
      </c>
      <c r="D70" s="280">
        <v>15</v>
      </c>
      <c r="E70" s="280">
        <v>5</v>
      </c>
      <c r="F70" s="280">
        <v>8</v>
      </c>
      <c r="G70" s="280">
        <v>19</v>
      </c>
      <c r="H70" s="280">
        <v>12</v>
      </c>
      <c r="I70" s="280">
        <v>19</v>
      </c>
      <c r="J70" s="280">
        <v>12</v>
      </c>
    </row>
    <row r="71" spans="1:10" x14ac:dyDescent="0.2">
      <c r="A71" s="280">
        <f t="shared" si="0"/>
        <v>2028</v>
      </c>
      <c r="B71" s="280" t="s">
        <v>380</v>
      </c>
      <c r="C71" s="280">
        <v>19</v>
      </c>
      <c r="D71" s="280">
        <v>15</v>
      </c>
      <c r="E71" s="280">
        <v>5</v>
      </c>
      <c r="F71" s="280">
        <v>8</v>
      </c>
      <c r="G71" s="280">
        <v>19</v>
      </c>
      <c r="H71" s="280">
        <v>12</v>
      </c>
      <c r="I71" s="280">
        <v>19</v>
      </c>
      <c r="J71" s="280">
        <v>12</v>
      </c>
    </row>
    <row r="72" spans="1:10" x14ac:dyDescent="0.2">
      <c r="A72" s="280">
        <f t="shared" si="0"/>
        <v>2028</v>
      </c>
      <c r="B72" s="280" t="s">
        <v>381</v>
      </c>
      <c r="C72" s="280">
        <v>19</v>
      </c>
      <c r="D72" s="280">
        <v>15</v>
      </c>
      <c r="E72" s="280">
        <v>5</v>
      </c>
      <c r="F72" s="280">
        <v>8</v>
      </c>
      <c r="G72" s="280">
        <v>19</v>
      </c>
      <c r="H72" s="280">
        <v>12</v>
      </c>
      <c r="I72" s="280">
        <v>19</v>
      </c>
      <c r="J72" s="280">
        <v>12</v>
      </c>
    </row>
    <row r="73" spans="1:10" x14ac:dyDescent="0.2">
      <c r="A73" s="280">
        <f t="shared" si="0"/>
        <v>2028</v>
      </c>
      <c r="B73" s="280" t="s">
        <v>382</v>
      </c>
      <c r="C73" s="280">
        <v>19</v>
      </c>
      <c r="D73" s="280">
        <v>15</v>
      </c>
      <c r="E73" s="280">
        <v>5</v>
      </c>
      <c r="F73" s="280">
        <v>8</v>
      </c>
      <c r="G73" s="280">
        <v>19</v>
      </c>
      <c r="H73" s="280">
        <v>12</v>
      </c>
      <c r="I73" s="280">
        <v>19</v>
      </c>
      <c r="J73" s="280">
        <v>12</v>
      </c>
    </row>
    <row r="74" spans="1:10" x14ac:dyDescent="0.2">
      <c r="A74" s="280">
        <f t="shared" si="0"/>
        <v>2028</v>
      </c>
      <c r="B74" s="280" t="s">
        <v>383</v>
      </c>
      <c r="C74" s="280">
        <v>21</v>
      </c>
      <c r="D74" s="280">
        <v>15</v>
      </c>
      <c r="E74" s="280">
        <v>5</v>
      </c>
      <c r="F74" s="280">
        <v>8</v>
      </c>
      <c r="G74" s="280">
        <v>19</v>
      </c>
      <c r="H74" s="280">
        <v>12</v>
      </c>
      <c r="I74" s="280">
        <v>19</v>
      </c>
      <c r="J74" s="280">
        <v>12</v>
      </c>
    </row>
    <row r="75" spans="1:10" x14ac:dyDescent="0.2">
      <c r="A75" s="280">
        <f t="shared" si="0"/>
        <v>2028</v>
      </c>
      <c r="B75" s="280" t="s">
        <v>384</v>
      </c>
      <c r="C75" s="280">
        <v>22</v>
      </c>
      <c r="D75" s="280">
        <v>15</v>
      </c>
      <c r="E75" s="280">
        <v>5</v>
      </c>
      <c r="F75" s="280">
        <v>8</v>
      </c>
      <c r="G75" s="280">
        <v>19</v>
      </c>
      <c r="H75" s="280">
        <v>12</v>
      </c>
      <c r="I75" s="280">
        <v>19</v>
      </c>
      <c r="J75" s="280">
        <v>12</v>
      </c>
    </row>
    <row r="76" spans="1:10" x14ac:dyDescent="0.2">
      <c r="A76" s="280">
        <f t="shared" si="0"/>
        <v>2029</v>
      </c>
      <c r="B76" s="280" t="s">
        <v>373</v>
      </c>
      <c r="C76" s="280">
        <v>22</v>
      </c>
      <c r="D76" s="280">
        <v>15</v>
      </c>
      <c r="E76" s="280">
        <v>5</v>
      </c>
      <c r="F76" s="280">
        <v>8</v>
      </c>
      <c r="G76" s="280">
        <v>19</v>
      </c>
      <c r="H76" s="280">
        <v>12</v>
      </c>
      <c r="I76" s="280">
        <v>19</v>
      </c>
      <c r="J76" s="280">
        <v>12</v>
      </c>
    </row>
    <row r="77" spans="1:10" x14ac:dyDescent="0.2">
      <c r="A77" s="280">
        <f t="shared" si="0"/>
        <v>2029</v>
      </c>
      <c r="B77" s="280" t="s">
        <v>374</v>
      </c>
      <c r="C77" s="280">
        <v>22</v>
      </c>
      <c r="D77" s="280">
        <v>15</v>
      </c>
      <c r="E77" s="280">
        <v>5</v>
      </c>
      <c r="F77" s="280">
        <v>8</v>
      </c>
      <c r="G77" s="280">
        <v>19</v>
      </c>
      <c r="H77" s="280">
        <v>12</v>
      </c>
      <c r="I77" s="280">
        <v>19</v>
      </c>
      <c r="J77" s="280">
        <v>12</v>
      </c>
    </row>
    <row r="78" spans="1:10" x14ac:dyDescent="0.2">
      <c r="A78" s="280">
        <f t="shared" si="0"/>
        <v>2029</v>
      </c>
      <c r="B78" s="280" t="s">
        <v>375</v>
      </c>
      <c r="C78" s="280">
        <v>20</v>
      </c>
      <c r="D78" s="280">
        <v>15</v>
      </c>
      <c r="E78" s="280">
        <v>5</v>
      </c>
      <c r="F78" s="280">
        <v>8</v>
      </c>
      <c r="G78" s="280">
        <v>19</v>
      </c>
      <c r="H78" s="280">
        <v>12</v>
      </c>
      <c r="I78" s="280">
        <v>19</v>
      </c>
      <c r="J78" s="280">
        <v>12</v>
      </c>
    </row>
    <row r="79" spans="1:10" x14ac:dyDescent="0.2">
      <c r="A79" s="280">
        <f t="shared" si="0"/>
        <v>2029</v>
      </c>
      <c r="B79" s="280" t="s">
        <v>376</v>
      </c>
      <c r="C79" s="280">
        <v>19</v>
      </c>
      <c r="D79" s="280">
        <v>15</v>
      </c>
      <c r="E79" s="280">
        <v>5</v>
      </c>
      <c r="F79" s="280">
        <v>8</v>
      </c>
      <c r="G79" s="280">
        <v>19</v>
      </c>
      <c r="H79" s="280">
        <v>12</v>
      </c>
      <c r="I79" s="280">
        <v>19</v>
      </c>
      <c r="J79" s="280">
        <v>12</v>
      </c>
    </row>
    <row r="80" spans="1:10" x14ac:dyDescent="0.2">
      <c r="A80" s="280">
        <f t="shared" si="0"/>
        <v>2029</v>
      </c>
      <c r="B80" s="280" t="s">
        <v>377</v>
      </c>
      <c r="C80" s="280">
        <v>19</v>
      </c>
      <c r="D80" s="280">
        <v>15</v>
      </c>
      <c r="E80" s="280">
        <v>5</v>
      </c>
      <c r="F80" s="280">
        <v>8</v>
      </c>
      <c r="G80" s="280">
        <v>19</v>
      </c>
      <c r="H80" s="280">
        <v>12</v>
      </c>
      <c r="I80" s="280">
        <v>19</v>
      </c>
      <c r="J80" s="280">
        <v>12</v>
      </c>
    </row>
    <row r="81" spans="1:10" x14ac:dyDescent="0.2">
      <c r="A81" s="280">
        <f t="shared" ref="A81:A87" si="1">A69+1</f>
        <v>2029</v>
      </c>
      <c r="B81" s="280" t="s">
        <v>378</v>
      </c>
      <c r="C81" s="280">
        <v>19</v>
      </c>
      <c r="D81" s="280">
        <v>15</v>
      </c>
      <c r="E81" s="280">
        <v>5</v>
      </c>
      <c r="F81" s="280">
        <v>8</v>
      </c>
      <c r="G81" s="280">
        <v>19</v>
      </c>
      <c r="H81" s="280">
        <v>12</v>
      </c>
      <c r="I81" s="280">
        <v>19</v>
      </c>
      <c r="J81" s="280">
        <v>12</v>
      </c>
    </row>
    <row r="82" spans="1:10" x14ac:dyDescent="0.2">
      <c r="A82" s="280">
        <f t="shared" si="1"/>
        <v>2029</v>
      </c>
      <c r="B82" s="280" t="s">
        <v>379</v>
      </c>
      <c r="C82" s="280">
        <v>19</v>
      </c>
      <c r="D82" s="280">
        <v>15</v>
      </c>
      <c r="E82" s="280">
        <v>5</v>
      </c>
      <c r="F82" s="280">
        <v>8</v>
      </c>
      <c r="G82" s="280">
        <v>19</v>
      </c>
      <c r="H82" s="280">
        <v>12</v>
      </c>
      <c r="I82" s="280">
        <v>19</v>
      </c>
      <c r="J82" s="280">
        <v>12</v>
      </c>
    </row>
    <row r="83" spans="1:10" x14ac:dyDescent="0.2">
      <c r="A83" s="280">
        <f t="shared" si="1"/>
        <v>2029</v>
      </c>
      <c r="B83" s="280" t="s">
        <v>380</v>
      </c>
      <c r="C83" s="280">
        <v>19</v>
      </c>
      <c r="D83" s="280">
        <v>15</v>
      </c>
      <c r="E83" s="280">
        <v>5</v>
      </c>
      <c r="F83" s="280">
        <v>8</v>
      </c>
      <c r="G83" s="280">
        <v>19</v>
      </c>
      <c r="H83" s="280">
        <v>12</v>
      </c>
      <c r="I83" s="280">
        <v>19</v>
      </c>
      <c r="J83" s="280">
        <v>12</v>
      </c>
    </row>
    <row r="84" spans="1:10" x14ac:dyDescent="0.2">
      <c r="A84" s="280">
        <f t="shared" si="1"/>
        <v>2029</v>
      </c>
      <c r="B84" s="280" t="s">
        <v>381</v>
      </c>
      <c r="C84" s="280">
        <v>19</v>
      </c>
      <c r="D84" s="280">
        <v>15</v>
      </c>
      <c r="E84" s="280">
        <v>5</v>
      </c>
      <c r="F84" s="280">
        <v>8</v>
      </c>
      <c r="G84" s="280">
        <v>19</v>
      </c>
      <c r="H84" s="280">
        <v>12</v>
      </c>
      <c r="I84" s="280">
        <v>19</v>
      </c>
      <c r="J84" s="280">
        <v>12</v>
      </c>
    </row>
    <row r="85" spans="1:10" x14ac:dyDescent="0.2">
      <c r="A85" s="280">
        <f t="shared" si="1"/>
        <v>2029</v>
      </c>
      <c r="B85" s="280" t="s">
        <v>382</v>
      </c>
      <c r="C85" s="280">
        <v>19</v>
      </c>
      <c r="D85" s="280">
        <v>15</v>
      </c>
      <c r="E85" s="280">
        <v>5</v>
      </c>
      <c r="F85" s="280">
        <v>8</v>
      </c>
      <c r="G85" s="280">
        <v>19</v>
      </c>
      <c r="H85" s="280">
        <v>12</v>
      </c>
      <c r="I85" s="280">
        <v>19</v>
      </c>
      <c r="J85" s="280">
        <v>12</v>
      </c>
    </row>
    <row r="86" spans="1:10" x14ac:dyDescent="0.2">
      <c r="A86" s="280">
        <f t="shared" si="1"/>
        <v>2029</v>
      </c>
      <c r="B86" s="280" t="s">
        <v>383</v>
      </c>
      <c r="C86" s="280">
        <v>21</v>
      </c>
      <c r="D86" s="280">
        <v>15</v>
      </c>
      <c r="E86" s="280">
        <v>5</v>
      </c>
      <c r="F86" s="280">
        <v>8</v>
      </c>
      <c r="G86" s="280">
        <v>19</v>
      </c>
      <c r="H86" s="280">
        <v>12</v>
      </c>
      <c r="I86" s="280">
        <v>19</v>
      </c>
      <c r="J86" s="280">
        <v>12</v>
      </c>
    </row>
    <row r="87" spans="1:10" x14ac:dyDescent="0.2">
      <c r="A87" s="280">
        <f t="shared" si="1"/>
        <v>2029</v>
      </c>
      <c r="B87" s="280" t="s">
        <v>384</v>
      </c>
      <c r="C87" s="280">
        <v>22</v>
      </c>
      <c r="D87" s="280">
        <v>15</v>
      </c>
      <c r="E87" s="280">
        <v>5</v>
      </c>
      <c r="F87" s="280">
        <v>8</v>
      </c>
      <c r="G87" s="280">
        <v>19</v>
      </c>
      <c r="H87" s="280">
        <v>12</v>
      </c>
      <c r="I87" s="280">
        <v>19</v>
      </c>
      <c r="J87" s="280">
        <v>12</v>
      </c>
    </row>
  </sheetData>
  <phoneticPr fontId="10" type="noConversion"/>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804E-342E-42C8-A1F7-172E67C4F1DD}">
  <sheetPr>
    <tabColor rgb="FF7030A0"/>
  </sheetPr>
  <dimension ref="A1:HT16"/>
  <sheetViews>
    <sheetView workbookViewId="0">
      <pane xSplit="4" ySplit="6" topLeftCell="E7" activePane="bottomRight" state="frozen"/>
      <selection pane="topRight" activeCell="E1" sqref="E1"/>
      <selection pane="bottomLeft" activeCell="A7" sqref="A7"/>
      <selection pane="bottomRight" activeCell="E5" sqref="E5"/>
    </sheetView>
  </sheetViews>
  <sheetFormatPr defaultRowHeight="15" x14ac:dyDescent="0.25"/>
  <cols>
    <col min="4" max="4" width="12.5703125" bestFit="1" customWidth="1"/>
    <col min="5" max="5" width="9.5703125" bestFit="1" customWidth="1"/>
  </cols>
  <sheetData>
    <row r="1" spans="1:228" s="78" customFormat="1" ht="13.5" customHeight="1" x14ac:dyDescent="0.25">
      <c r="A1" s="73">
        <f>'Potencia Instalada Prevista'!B3</f>
        <v>0</v>
      </c>
      <c r="B1" s="74"/>
      <c r="E1" s="75" t="s">
        <v>357</v>
      </c>
      <c r="F1" s="246">
        <v>2023</v>
      </c>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7"/>
      <c r="FS1" s="76"/>
      <c r="FT1" s="76"/>
      <c r="FU1" s="76"/>
      <c r="FV1" s="76"/>
      <c r="FW1" s="76"/>
      <c r="FX1" s="76"/>
      <c r="FY1" s="76"/>
      <c r="FZ1" s="76"/>
      <c r="GA1" s="76"/>
      <c r="GB1" s="76"/>
      <c r="GC1" s="76"/>
      <c r="GD1" s="76"/>
      <c r="GE1" s="76"/>
      <c r="GF1" s="76"/>
      <c r="GG1" s="76"/>
      <c r="GH1" s="76"/>
      <c r="GI1" s="76"/>
      <c r="GJ1" s="76"/>
      <c r="GK1" s="76"/>
      <c r="GL1" s="76"/>
      <c r="GM1" s="76"/>
      <c r="GN1" s="76"/>
      <c r="HM1"/>
      <c r="HN1"/>
    </row>
    <row r="2" spans="1:228" s="78" customFormat="1" ht="13.5" customHeight="1" x14ac:dyDescent="0.25">
      <c r="A2" s="74"/>
      <c r="B2" s="74"/>
      <c r="C2" s="74"/>
      <c r="D2" s="74"/>
      <c r="FR2" s="79" t="s">
        <v>358</v>
      </c>
      <c r="HM2"/>
      <c r="HN2"/>
    </row>
    <row r="3" spans="1:228" s="78" customFormat="1" ht="13.5" customHeight="1" thickBot="1" x14ac:dyDescent="0.3">
      <c r="A3" s="73" t="str">
        <f>"CARGA OU GERAÇÃO NO HORÁRIO DA CONDIÇÃO DE CARGA POR BARRAMENTO PREVISTA PARA O ANO DE "&amp;F1&amp;" NO ESTUDO PAR-PEL2024-2028"</f>
        <v>CARGA OU GERAÇÃO NO HORÁRIO DA CONDIÇÃO DE CARGA POR BARRAMENTO PREVISTA PARA O ANO DE 2023 NO ESTUDO PAR-PEL2024-2028</v>
      </c>
      <c r="B3" s="74"/>
      <c r="C3" s="74"/>
      <c r="D3" s="74"/>
      <c r="HM3"/>
      <c r="HN3"/>
      <c r="HP3" s="80"/>
      <c r="HQ3" s="80"/>
      <c r="HR3" s="80"/>
      <c r="HS3" s="80"/>
    </row>
    <row r="4" spans="1:228" s="125" customFormat="1" ht="52.5" thickTop="1" thickBot="1" x14ac:dyDescent="0.25">
      <c r="A4" s="287" t="s">
        <v>359</v>
      </c>
      <c r="B4" s="288"/>
      <c r="C4" s="291" t="s">
        <v>360</v>
      </c>
      <c r="D4" s="292"/>
      <c r="E4" s="81" t="s">
        <v>298</v>
      </c>
      <c r="F4" s="82" t="s">
        <v>298</v>
      </c>
      <c r="G4" s="81" t="s">
        <v>298</v>
      </c>
      <c r="H4" s="82" t="s">
        <v>298</v>
      </c>
      <c r="I4" s="81" t="s">
        <v>298</v>
      </c>
      <c r="J4" s="82" t="s">
        <v>298</v>
      </c>
      <c r="K4" s="81" t="s">
        <v>298</v>
      </c>
      <c r="L4" s="82" t="s">
        <v>298</v>
      </c>
      <c r="M4" s="81" t="s">
        <v>298</v>
      </c>
      <c r="N4" s="82" t="s">
        <v>298</v>
      </c>
      <c r="O4" s="81" t="s">
        <v>298</v>
      </c>
      <c r="P4" s="82" t="s">
        <v>298</v>
      </c>
      <c r="Q4" s="81" t="s">
        <v>298</v>
      </c>
      <c r="R4" s="82" t="s">
        <v>298</v>
      </c>
      <c r="S4" s="81" t="s">
        <v>298</v>
      </c>
      <c r="T4" s="82" t="s">
        <v>298</v>
      </c>
      <c r="U4" s="81" t="s">
        <v>298</v>
      </c>
      <c r="V4" s="82" t="s">
        <v>298</v>
      </c>
      <c r="W4" s="81" t="s">
        <v>298</v>
      </c>
      <c r="X4" s="82" t="s">
        <v>298</v>
      </c>
      <c r="Y4" s="81" t="s">
        <v>298</v>
      </c>
      <c r="Z4" s="82" t="s">
        <v>298</v>
      </c>
      <c r="AA4" s="81" t="s">
        <v>298</v>
      </c>
      <c r="AB4" s="82" t="s">
        <v>298</v>
      </c>
      <c r="AC4" s="83" t="s">
        <v>299</v>
      </c>
      <c r="AD4" s="84" t="s">
        <v>299</v>
      </c>
      <c r="AE4" s="85" t="s">
        <v>299</v>
      </c>
      <c r="AF4" s="84" t="s">
        <v>299</v>
      </c>
      <c r="AG4" s="86" t="s">
        <v>299</v>
      </c>
      <c r="AH4" s="84" t="s">
        <v>299</v>
      </c>
      <c r="AI4" s="86" t="s">
        <v>299</v>
      </c>
      <c r="AJ4" s="84" t="s">
        <v>299</v>
      </c>
      <c r="AK4" s="86" t="s">
        <v>299</v>
      </c>
      <c r="AL4" s="84" t="s">
        <v>299</v>
      </c>
      <c r="AM4" s="86" t="s">
        <v>299</v>
      </c>
      <c r="AN4" s="84" t="s">
        <v>299</v>
      </c>
      <c r="AO4" s="86" t="s">
        <v>299</v>
      </c>
      <c r="AP4" s="84" t="s">
        <v>299</v>
      </c>
      <c r="AQ4" s="86" t="s">
        <v>299</v>
      </c>
      <c r="AR4" s="84" t="s">
        <v>299</v>
      </c>
      <c r="AS4" s="86" t="s">
        <v>299</v>
      </c>
      <c r="AT4" s="84" t="s">
        <v>299</v>
      </c>
      <c r="AU4" s="86" t="s">
        <v>299</v>
      </c>
      <c r="AV4" s="84" t="s">
        <v>299</v>
      </c>
      <c r="AW4" s="86" t="s">
        <v>299</v>
      </c>
      <c r="AX4" s="84" t="s">
        <v>299</v>
      </c>
      <c r="AY4" s="86" t="s">
        <v>299</v>
      </c>
      <c r="AZ4" s="87" t="s">
        <v>299</v>
      </c>
      <c r="BA4" s="88" t="s">
        <v>300</v>
      </c>
      <c r="BB4" s="89" t="s">
        <v>300</v>
      </c>
      <c r="BC4" s="90" t="s">
        <v>300</v>
      </c>
      <c r="BD4" s="89" t="s">
        <v>300</v>
      </c>
      <c r="BE4" s="91" t="s">
        <v>300</v>
      </c>
      <c r="BF4" s="89" t="s">
        <v>300</v>
      </c>
      <c r="BG4" s="91" t="s">
        <v>300</v>
      </c>
      <c r="BH4" s="89" t="s">
        <v>300</v>
      </c>
      <c r="BI4" s="91" t="s">
        <v>300</v>
      </c>
      <c r="BJ4" s="89" t="s">
        <v>300</v>
      </c>
      <c r="BK4" s="91" t="s">
        <v>300</v>
      </c>
      <c r="BL4" s="89" t="s">
        <v>300</v>
      </c>
      <c r="BM4" s="91" t="s">
        <v>300</v>
      </c>
      <c r="BN4" s="89" t="s">
        <v>300</v>
      </c>
      <c r="BO4" s="91" t="s">
        <v>300</v>
      </c>
      <c r="BP4" s="89" t="s">
        <v>300</v>
      </c>
      <c r="BQ4" s="91" t="s">
        <v>300</v>
      </c>
      <c r="BR4" s="89" t="s">
        <v>300</v>
      </c>
      <c r="BS4" s="91" t="s">
        <v>300</v>
      </c>
      <c r="BT4" s="89" t="s">
        <v>300</v>
      </c>
      <c r="BU4" s="91" t="s">
        <v>300</v>
      </c>
      <c r="BV4" s="89" t="s">
        <v>300</v>
      </c>
      <c r="BW4" s="91" t="s">
        <v>300</v>
      </c>
      <c r="BX4" s="92" t="s">
        <v>300</v>
      </c>
      <c r="BY4" s="93" t="s">
        <v>301</v>
      </c>
      <c r="BZ4" s="94" t="s">
        <v>301</v>
      </c>
      <c r="CA4" s="95" t="s">
        <v>301</v>
      </c>
      <c r="CB4" s="94" t="s">
        <v>301</v>
      </c>
      <c r="CC4" s="96" t="s">
        <v>301</v>
      </c>
      <c r="CD4" s="94" t="s">
        <v>301</v>
      </c>
      <c r="CE4" s="96" t="s">
        <v>301</v>
      </c>
      <c r="CF4" s="94" t="s">
        <v>301</v>
      </c>
      <c r="CG4" s="96" t="s">
        <v>301</v>
      </c>
      <c r="CH4" s="94" t="s">
        <v>301</v>
      </c>
      <c r="CI4" s="96" t="s">
        <v>301</v>
      </c>
      <c r="CJ4" s="94" t="s">
        <v>301</v>
      </c>
      <c r="CK4" s="96" t="s">
        <v>301</v>
      </c>
      <c r="CL4" s="94" t="s">
        <v>301</v>
      </c>
      <c r="CM4" s="96" t="s">
        <v>301</v>
      </c>
      <c r="CN4" s="94" t="s">
        <v>301</v>
      </c>
      <c r="CO4" s="96" t="s">
        <v>301</v>
      </c>
      <c r="CP4" s="94" t="s">
        <v>301</v>
      </c>
      <c r="CQ4" s="96" t="s">
        <v>301</v>
      </c>
      <c r="CR4" s="94" t="s">
        <v>301</v>
      </c>
      <c r="CS4" s="96" t="s">
        <v>301</v>
      </c>
      <c r="CT4" s="94" t="s">
        <v>301</v>
      </c>
      <c r="CU4" s="96" t="s">
        <v>301</v>
      </c>
      <c r="CV4" s="97" t="s">
        <v>301</v>
      </c>
      <c r="CW4" s="98" t="s">
        <v>302</v>
      </c>
      <c r="CX4" s="99" t="s">
        <v>302</v>
      </c>
      <c r="CY4" s="100" t="s">
        <v>302</v>
      </c>
      <c r="CZ4" s="99" t="s">
        <v>302</v>
      </c>
      <c r="DA4" s="101" t="s">
        <v>302</v>
      </c>
      <c r="DB4" s="99" t="s">
        <v>302</v>
      </c>
      <c r="DC4" s="101" t="s">
        <v>302</v>
      </c>
      <c r="DD4" s="99" t="s">
        <v>302</v>
      </c>
      <c r="DE4" s="101" t="s">
        <v>302</v>
      </c>
      <c r="DF4" s="99" t="s">
        <v>302</v>
      </c>
      <c r="DG4" s="101" t="s">
        <v>302</v>
      </c>
      <c r="DH4" s="99" t="s">
        <v>302</v>
      </c>
      <c r="DI4" s="101" t="s">
        <v>302</v>
      </c>
      <c r="DJ4" s="99" t="s">
        <v>302</v>
      </c>
      <c r="DK4" s="101" t="s">
        <v>302</v>
      </c>
      <c r="DL4" s="99" t="s">
        <v>302</v>
      </c>
      <c r="DM4" s="101" t="s">
        <v>302</v>
      </c>
      <c r="DN4" s="99" t="s">
        <v>302</v>
      </c>
      <c r="DO4" s="101" t="s">
        <v>302</v>
      </c>
      <c r="DP4" s="99" t="s">
        <v>302</v>
      </c>
      <c r="DQ4" s="101" t="s">
        <v>302</v>
      </c>
      <c r="DR4" s="99" t="s">
        <v>302</v>
      </c>
      <c r="DS4" s="101" t="s">
        <v>302</v>
      </c>
      <c r="DT4" s="102" t="s">
        <v>302</v>
      </c>
      <c r="DU4" s="103" t="s">
        <v>303</v>
      </c>
      <c r="DV4" s="104" t="s">
        <v>303</v>
      </c>
      <c r="DW4" s="105" t="s">
        <v>303</v>
      </c>
      <c r="DX4" s="104" t="s">
        <v>303</v>
      </c>
      <c r="DY4" s="106" t="s">
        <v>303</v>
      </c>
      <c r="DZ4" s="104" t="s">
        <v>303</v>
      </c>
      <c r="EA4" s="106" t="s">
        <v>303</v>
      </c>
      <c r="EB4" s="104" t="s">
        <v>303</v>
      </c>
      <c r="EC4" s="106" t="s">
        <v>303</v>
      </c>
      <c r="ED4" s="104" t="s">
        <v>303</v>
      </c>
      <c r="EE4" s="106" t="s">
        <v>303</v>
      </c>
      <c r="EF4" s="104" t="s">
        <v>303</v>
      </c>
      <c r="EG4" s="106" t="s">
        <v>303</v>
      </c>
      <c r="EH4" s="104" t="s">
        <v>303</v>
      </c>
      <c r="EI4" s="106" t="s">
        <v>303</v>
      </c>
      <c r="EJ4" s="104" t="s">
        <v>303</v>
      </c>
      <c r="EK4" s="106" t="s">
        <v>303</v>
      </c>
      <c r="EL4" s="104" t="s">
        <v>303</v>
      </c>
      <c r="EM4" s="106" t="s">
        <v>303</v>
      </c>
      <c r="EN4" s="104" t="s">
        <v>303</v>
      </c>
      <c r="EO4" s="106" t="s">
        <v>303</v>
      </c>
      <c r="EP4" s="104" t="s">
        <v>303</v>
      </c>
      <c r="EQ4" s="106" t="s">
        <v>303</v>
      </c>
      <c r="ER4" s="107" t="s">
        <v>303</v>
      </c>
      <c r="ES4" s="108" t="s">
        <v>304</v>
      </c>
      <c r="ET4" s="109" t="s">
        <v>304</v>
      </c>
      <c r="EU4" s="110" t="s">
        <v>304</v>
      </c>
      <c r="EV4" s="109" t="s">
        <v>304</v>
      </c>
      <c r="EW4" s="111" t="s">
        <v>304</v>
      </c>
      <c r="EX4" s="109" t="s">
        <v>304</v>
      </c>
      <c r="EY4" s="111" t="s">
        <v>304</v>
      </c>
      <c r="EZ4" s="109" t="s">
        <v>304</v>
      </c>
      <c r="FA4" s="111" t="s">
        <v>304</v>
      </c>
      <c r="FB4" s="109" t="s">
        <v>304</v>
      </c>
      <c r="FC4" s="111" t="s">
        <v>304</v>
      </c>
      <c r="FD4" s="109" t="s">
        <v>304</v>
      </c>
      <c r="FE4" s="111" t="s">
        <v>304</v>
      </c>
      <c r="FF4" s="109" t="s">
        <v>304</v>
      </c>
      <c r="FG4" s="111" t="s">
        <v>304</v>
      </c>
      <c r="FH4" s="109" t="s">
        <v>304</v>
      </c>
      <c r="FI4" s="111" t="s">
        <v>304</v>
      </c>
      <c r="FJ4" s="109" t="s">
        <v>304</v>
      </c>
      <c r="FK4" s="111" t="s">
        <v>304</v>
      </c>
      <c r="FL4" s="109" t="s">
        <v>304</v>
      </c>
      <c r="FM4" s="111" t="s">
        <v>304</v>
      </c>
      <c r="FN4" s="109" t="s">
        <v>304</v>
      </c>
      <c r="FO4" s="111" t="s">
        <v>304</v>
      </c>
      <c r="FP4" s="112" t="s">
        <v>304</v>
      </c>
      <c r="FQ4" s="113" t="s">
        <v>305</v>
      </c>
      <c r="FR4" s="114" t="s">
        <v>305</v>
      </c>
      <c r="FS4" s="115" t="s">
        <v>305</v>
      </c>
      <c r="FT4" s="114" t="s">
        <v>305</v>
      </c>
      <c r="FU4" s="116" t="s">
        <v>305</v>
      </c>
      <c r="FV4" s="114" t="s">
        <v>305</v>
      </c>
      <c r="FW4" s="116" t="s">
        <v>305</v>
      </c>
      <c r="FX4" s="114" t="s">
        <v>305</v>
      </c>
      <c r="FY4" s="116" t="s">
        <v>305</v>
      </c>
      <c r="FZ4" s="114" t="s">
        <v>305</v>
      </c>
      <c r="GA4" s="116" t="s">
        <v>305</v>
      </c>
      <c r="GB4" s="114" t="s">
        <v>305</v>
      </c>
      <c r="GC4" s="116" t="s">
        <v>305</v>
      </c>
      <c r="GD4" s="114" t="s">
        <v>305</v>
      </c>
      <c r="GE4" s="116" t="s">
        <v>305</v>
      </c>
      <c r="GF4" s="114" t="s">
        <v>305</v>
      </c>
      <c r="GG4" s="116" t="s">
        <v>305</v>
      </c>
      <c r="GH4" s="114" t="s">
        <v>305</v>
      </c>
      <c r="GI4" s="116" t="s">
        <v>305</v>
      </c>
      <c r="GJ4" s="114" t="s">
        <v>305</v>
      </c>
      <c r="GK4" s="116" t="s">
        <v>305</v>
      </c>
      <c r="GL4" s="114" t="s">
        <v>305</v>
      </c>
      <c r="GM4" s="116" t="s">
        <v>305</v>
      </c>
      <c r="GN4" s="117" t="s">
        <v>305</v>
      </c>
      <c r="GO4" s="118" t="s">
        <v>361</v>
      </c>
      <c r="GP4" s="119" t="s">
        <v>361</v>
      </c>
      <c r="GQ4" s="118" t="s">
        <v>361</v>
      </c>
      <c r="GR4" s="119" t="s">
        <v>361</v>
      </c>
      <c r="GS4" s="120" t="s">
        <v>361</v>
      </c>
      <c r="GT4" s="119" t="s">
        <v>361</v>
      </c>
      <c r="GU4" s="120" t="s">
        <v>361</v>
      </c>
      <c r="GV4" s="119" t="s">
        <v>361</v>
      </c>
      <c r="GW4" s="120" t="s">
        <v>361</v>
      </c>
      <c r="GX4" s="119" t="s">
        <v>361</v>
      </c>
      <c r="GY4" s="120" t="s">
        <v>361</v>
      </c>
      <c r="GZ4" s="119" t="s">
        <v>361</v>
      </c>
      <c r="HA4" s="120" t="s">
        <v>361</v>
      </c>
      <c r="HB4" s="119" t="s">
        <v>361</v>
      </c>
      <c r="HC4" s="120" t="s">
        <v>361</v>
      </c>
      <c r="HD4" s="119" t="s">
        <v>361</v>
      </c>
      <c r="HE4" s="120" t="s">
        <v>361</v>
      </c>
      <c r="HF4" s="119" t="s">
        <v>361</v>
      </c>
      <c r="HG4" s="120" t="s">
        <v>361</v>
      </c>
      <c r="HH4" s="119" t="s">
        <v>361</v>
      </c>
      <c r="HI4" s="120" t="s">
        <v>361</v>
      </c>
      <c r="HJ4" s="119" t="s">
        <v>361</v>
      </c>
      <c r="HK4" s="120" t="s">
        <v>361</v>
      </c>
      <c r="HL4" s="121" t="s">
        <v>361</v>
      </c>
      <c r="HM4" s="122" t="s">
        <v>362</v>
      </c>
      <c r="HN4" s="123" t="s">
        <v>362</v>
      </c>
      <c r="HO4" s="295" t="s">
        <v>363</v>
      </c>
      <c r="HP4" s="298" t="s">
        <v>364</v>
      </c>
      <c r="HQ4" s="299"/>
      <c r="HR4" s="299"/>
      <c r="HS4" s="300"/>
      <c r="HT4" s="124"/>
    </row>
    <row r="5" spans="1:228" s="125" customFormat="1" ht="13.5" customHeight="1" thickTop="1" thickBot="1" x14ac:dyDescent="0.25">
      <c r="A5" s="289"/>
      <c r="B5" s="290"/>
      <c r="C5" s="293"/>
      <c r="D5" s="294"/>
      <c r="E5" s="126">
        <f>DATE($F$1,COLUMN(A1),1)</f>
        <v>44927</v>
      </c>
      <c r="F5" s="127">
        <f>DATE($F$1,COLUMN(A1),1)</f>
        <v>44927</v>
      </c>
      <c r="G5" s="126">
        <f>DATE($F$1,COLUMN(B1),1)</f>
        <v>44958</v>
      </c>
      <c r="H5" s="127">
        <f>DATE($F$1,COLUMN(B1),1)</f>
        <v>44958</v>
      </c>
      <c r="I5" s="126">
        <f>DATE($F$1,COLUMN(C1),1)</f>
        <v>44986</v>
      </c>
      <c r="J5" s="127">
        <f>DATE($F$1,COLUMN(C1),1)</f>
        <v>44986</v>
      </c>
      <c r="K5" s="126">
        <f>DATE($F$1,COLUMN(D1),1)</f>
        <v>45017</v>
      </c>
      <c r="L5" s="127">
        <f>DATE($F$1,COLUMN(D1),1)</f>
        <v>45017</v>
      </c>
      <c r="M5" s="126">
        <f>DATE($F$1,COLUMN(E1),1)</f>
        <v>45047</v>
      </c>
      <c r="N5" s="127">
        <f>DATE($F$1,COLUMN(E1),1)</f>
        <v>45047</v>
      </c>
      <c r="O5" s="126">
        <f>DATE($F$1,COLUMN(F1),1)</f>
        <v>45078</v>
      </c>
      <c r="P5" s="127">
        <f>DATE($F$1,COLUMN(F1),1)</f>
        <v>45078</v>
      </c>
      <c r="Q5" s="126">
        <f>DATE($F$1,COLUMN(G1),1)</f>
        <v>45108</v>
      </c>
      <c r="R5" s="127">
        <f>DATE($F$1,COLUMN(G1),1)</f>
        <v>45108</v>
      </c>
      <c r="S5" s="126">
        <f>DATE($F$1,COLUMN(H1),1)</f>
        <v>45139</v>
      </c>
      <c r="T5" s="127">
        <f>DATE($F$1,COLUMN(H1),1)</f>
        <v>45139</v>
      </c>
      <c r="U5" s="126">
        <f>DATE($F$1,COLUMN(I1),1)</f>
        <v>45170</v>
      </c>
      <c r="V5" s="127">
        <f>DATE($F$1,COLUMN(I1),1)</f>
        <v>45170</v>
      </c>
      <c r="W5" s="126">
        <f>DATE($F$1,COLUMN(J1),1)</f>
        <v>45200</v>
      </c>
      <c r="X5" s="127">
        <f>DATE($F$1,COLUMN(J1),1)</f>
        <v>45200</v>
      </c>
      <c r="Y5" s="126">
        <f>DATE($F$1,COLUMN(K1),1)</f>
        <v>45231</v>
      </c>
      <c r="Z5" s="127">
        <f>DATE($F$1,COLUMN(K1),1)</f>
        <v>45231</v>
      </c>
      <c r="AA5" s="126">
        <f>DATE($F$1,COLUMN(L1),1)</f>
        <v>45261</v>
      </c>
      <c r="AB5" s="127">
        <f>DATE($F$1,COLUMN(L1),1)</f>
        <v>45261</v>
      </c>
      <c r="AC5" s="128">
        <f>E5</f>
        <v>44927</v>
      </c>
      <c r="AD5" s="129">
        <f t="shared" ref="AD5:CO5" si="0">F5</f>
        <v>44927</v>
      </c>
      <c r="AE5" s="130">
        <f t="shared" si="0"/>
        <v>44958</v>
      </c>
      <c r="AF5" s="129">
        <f t="shared" si="0"/>
        <v>44958</v>
      </c>
      <c r="AG5" s="131">
        <f t="shared" si="0"/>
        <v>44986</v>
      </c>
      <c r="AH5" s="129">
        <f t="shared" si="0"/>
        <v>44986</v>
      </c>
      <c r="AI5" s="131">
        <f t="shared" si="0"/>
        <v>45017</v>
      </c>
      <c r="AJ5" s="129">
        <f t="shared" si="0"/>
        <v>45017</v>
      </c>
      <c r="AK5" s="131">
        <f t="shared" si="0"/>
        <v>45047</v>
      </c>
      <c r="AL5" s="129">
        <f t="shared" si="0"/>
        <v>45047</v>
      </c>
      <c r="AM5" s="131">
        <f t="shared" si="0"/>
        <v>45078</v>
      </c>
      <c r="AN5" s="129">
        <f t="shared" si="0"/>
        <v>45078</v>
      </c>
      <c r="AO5" s="131">
        <f t="shared" si="0"/>
        <v>45108</v>
      </c>
      <c r="AP5" s="129">
        <f t="shared" si="0"/>
        <v>45108</v>
      </c>
      <c r="AQ5" s="131">
        <f t="shared" si="0"/>
        <v>45139</v>
      </c>
      <c r="AR5" s="129">
        <f t="shared" si="0"/>
        <v>45139</v>
      </c>
      <c r="AS5" s="131">
        <f t="shared" si="0"/>
        <v>45170</v>
      </c>
      <c r="AT5" s="129">
        <f t="shared" si="0"/>
        <v>45170</v>
      </c>
      <c r="AU5" s="131">
        <f t="shared" si="0"/>
        <v>45200</v>
      </c>
      <c r="AV5" s="129">
        <f t="shared" si="0"/>
        <v>45200</v>
      </c>
      <c r="AW5" s="131">
        <f t="shared" si="0"/>
        <v>45231</v>
      </c>
      <c r="AX5" s="129">
        <f t="shared" si="0"/>
        <v>45231</v>
      </c>
      <c r="AY5" s="131">
        <f t="shared" si="0"/>
        <v>45261</v>
      </c>
      <c r="AZ5" s="132">
        <f t="shared" si="0"/>
        <v>45261</v>
      </c>
      <c r="BA5" s="133">
        <f t="shared" si="0"/>
        <v>44927</v>
      </c>
      <c r="BB5" s="134">
        <f t="shared" si="0"/>
        <v>44927</v>
      </c>
      <c r="BC5" s="135">
        <f t="shared" si="0"/>
        <v>44958</v>
      </c>
      <c r="BD5" s="134">
        <f t="shared" si="0"/>
        <v>44958</v>
      </c>
      <c r="BE5" s="136">
        <f t="shared" si="0"/>
        <v>44986</v>
      </c>
      <c r="BF5" s="134">
        <f t="shared" si="0"/>
        <v>44986</v>
      </c>
      <c r="BG5" s="136">
        <f t="shared" si="0"/>
        <v>45017</v>
      </c>
      <c r="BH5" s="134">
        <f t="shared" si="0"/>
        <v>45017</v>
      </c>
      <c r="BI5" s="136">
        <f t="shared" si="0"/>
        <v>45047</v>
      </c>
      <c r="BJ5" s="134">
        <f t="shared" si="0"/>
        <v>45047</v>
      </c>
      <c r="BK5" s="136">
        <f t="shared" si="0"/>
        <v>45078</v>
      </c>
      <c r="BL5" s="134">
        <f t="shared" si="0"/>
        <v>45078</v>
      </c>
      <c r="BM5" s="136">
        <f t="shared" si="0"/>
        <v>45108</v>
      </c>
      <c r="BN5" s="134">
        <f t="shared" si="0"/>
        <v>45108</v>
      </c>
      <c r="BO5" s="136">
        <f t="shared" si="0"/>
        <v>45139</v>
      </c>
      <c r="BP5" s="134">
        <f t="shared" si="0"/>
        <v>45139</v>
      </c>
      <c r="BQ5" s="136">
        <f t="shared" si="0"/>
        <v>45170</v>
      </c>
      <c r="BR5" s="134">
        <f t="shared" si="0"/>
        <v>45170</v>
      </c>
      <c r="BS5" s="136">
        <f t="shared" si="0"/>
        <v>45200</v>
      </c>
      <c r="BT5" s="134">
        <f t="shared" si="0"/>
        <v>45200</v>
      </c>
      <c r="BU5" s="136">
        <f t="shared" si="0"/>
        <v>45231</v>
      </c>
      <c r="BV5" s="134">
        <f t="shared" si="0"/>
        <v>45231</v>
      </c>
      <c r="BW5" s="136">
        <f t="shared" si="0"/>
        <v>45261</v>
      </c>
      <c r="BX5" s="137">
        <f t="shared" si="0"/>
        <v>45261</v>
      </c>
      <c r="BY5" s="138">
        <f t="shared" si="0"/>
        <v>44927</v>
      </c>
      <c r="BZ5" s="139">
        <f t="shared" si="0"/>
        <v>44927</v>
      </c>
      <c r="CA5" s="140">
        <f t="shared" si="0"/>
        <v>44958</v>
      </c>
      <c r="CB5" s="139">
        <f t="shared" si="0"/>
        <v>44958</v>
      </c>
      <c r="CC5" s="141">
        <f t="shared" si="0"/>
        <v>44986</v>
      </c>
      <c r="CD5" s="139">
        <f t="shared" si="0"/>
        <v>44986</v>
      </c>
      <c r="CE5" s="141">
        <f t="shared" si="0"/>
        <v>45017</v>
      </c>
      <c r="CF5" s="139">
        <f t="shared" si="0"/>
        <v>45017</v>
      </c>
      <c r="CG5" s="141">
        <f t="shared" si="0"/>
        <v>45047</v>
      </c>
      <c r="CH5" s="139">
        <f t="shared" si="0"/>
        <v>45047</v>
      </c>
      <c r="CI5" s="141">
        <f t="shared" si="0"/>
        <v>45078</v>
      </c>
      <c r="CJ5" s="139">
        <f t="shared" si="0"/>
        <v>45078</v>
      </c>
      <c r="CK5" s="141">
        <f t="shared" si="0"/>
        <v>45108</v>
      </c>
      <c r="CL5" s="139">
        <f t="shared" si="0"/>
        <v>45108</v>
      </c>
      <c r="CM5" s="141">
        <f t="shared" si="0"/>
        <v>45139</v>
      </c>
      <c r="CN5" s="139">
        <f t="shared" si="0"/>
        <v>45139</v>
      </c>
      <c r="CO5" s="141">
        <f t="shared" si="0"/>
        <v>45170</v>
      </c>
      <c r="CP5" s="139">
        <f t="shared" ref="CP5:FA5" si="1">BR5</f>
        <v>45170</v>
      </c>
      <c r="CQ5" s="141">
        <f t="shared" si="1"/>
        <v>45200</v>
      </c>
      <c r="CR5" s="139">
        <f t="shared" si="1"/>
        <v>45200</v>
      </c>
      <c r="CS5" s="141">
        <f t="shared" si="1"/>
        <v>45231</v>
      </c>
      <c r="CT5" s="139">
        <f t="shared" si="1"/>
        <v>45231</v>
      </c>
      <c r="CU5" s="141">
        <f t="shared" si="1"/>
        <v>45261</v>
      </c>
      <c r="CV5" s="142">
        <f t="shared" si="1"/>
        <v>45261</v>
      </c>
      <c r="CW5" s="143">
        <f t="shared" si="1"/>
        <v>44927</v>
      </c>
      <c r="CX5" s="144">
        <f t="shared" si="1"/>
        <v>44927</v>
      </c>
      <c r="CY5" s="145">
        <f t="shared" si="1"/>
        <v>44958</v>
      </c>
      <c r="CZ5" s="144">
        <f t="shared" si="1"/>
        <v>44958</v>
      </c>
      <c r="DA5" s="146">
        <f t="shared" si="1"/>
        <v>44986</v>
      </c>
      <c r="DB5" s="144">
        <f t="shared" si="1"/>
        <v>44986</v>
      </c>
      <c r="DC5" s="146">
        <f t="shared" si="1"/>
        <v>45017</v>
      </c>
      <c r="DD5" s="144">
        <f t="shared" si="1"/>
        <v>45017</v>
      </c>
      <c r="DE5" s="146">
        <f t="shared" si="1"/>
        <v>45047</v>
      </c>
      <c r="DF5" s="144">
        <f t="shared" si="1"/>
        <v>45047</v>
      </c>
      <c r="DG5" s="146">
        <f t="shared" si="1"/>
        <v>45078</v>
      </c>
      <c r="DH5" s="144">
        <f t="shared" si="1"/>
        <v>45078</v>
      </c>
      <c r="DI5" s="146">
        <f t="shared" si="1"/>
        <v>45108</v>
      </c>
      <c r="DJ5" s="144">
        <f t="shared" si="1"/>
        <v>45108</v>
      </c>
      <c r="DK5" s="146">
        <f t="shared" si="1"/>
        <v>45139</v>
      </c>
      <c r="DL5" s="144">
        <f t="shared" si="1"/>
        <v>45139</v>
      </c>
      <c r="DM5" s="146">
        <f t="shared" si="1"/>
        <v>45170</v>
      </c>
      <c r="DN5" s="144">
        <f t="shared" si="1"/>
        <v>45170</v>
      </c>
      <c r="DO5" s="146">
        <f t="shared" si="1"/>
        <v>45200</v>
      </c>
      <c r="DP5" s="144">
        <f t="shared" si="1"/>
        <v>45200</v>
      </c>
      <c r="DQ5" s="146">
        <f t="shared" si="1"/>
        <v>45231</v>
      </c>
      <c r="DR5" s="144">
        <f t="shared" si="1"/>
        <v>45231</v>
      </c>
      <c r="DS5" s="146">
        <f t="shared" si="1"/>
        <v>45261</v>
      </c>
      <c r="DT5" s="147">
        <f t="shared" si="1"/>
        <v>45261</v>
      </c>
      <c r="DU5" s="148">
        <f t="shared" si="1"/>
        <v>44927</v>
      </c>
      <c r="DV5" s="149">
        <f t="shared" si="1"/>
        <v>44927</v>
      </c>
      <c r="DW5" s="150">
        <f t="shared" si="1"/>
        <v>44958</v>
      </c>
      <c r="DX5" s="149">
        <f t="shared" si="1"/>
        <v>44958</v>
      </c>
      <c r="DY5" s="151">
        <f t="shared" si="1"/>
        <v>44986</v>
      </c>
      <c r="DZ5" s="149">
        <f t="shared" si="1"/>
        <v>44986</v>
      </c>
      <c r="EA5" s="151">
        <f t="shared" si="1"/>
        <v>45017</v>
      </c>
      <c r="EB5" s="149">
        <f t="shared" si="1"/>
        <v>45017</v>
      </c>
      <c r="EC5" s="151">
        <f t="shared" si="1"/>
        <v>45047</v>
      </c>
      <c r="ED5" s="149">
        <f t="shared" si="1"/>
        <v>45047</v>
      </c>
      <c r="EE5" s="151">
        <f t="shared" si="1"/>
        <v>45078</v>
      </c>
      <c r="EF5" s="149">
        <f t="shared" si="1"/>
        <v>45078</v>
      </c>
      <c r="EG5" s="151">
        <f t="shared" si="1"/>
        <v>45108</v>
      </c>
      <c r="EH5" s="149">
        <f t="shared" si="1"/>
        <v>45108</v>
      </c>
      <c r="EI5" s="151">
        <f t="shared" si="1"/>
        <v>45139</v>
      </c>
      <c r="EJ5" s="149">
        <f t="shared" si="1"/>
        <v>45139</v>
      </c>
      <c r="EK5" s="151">
        <f t="shared" si="1"/>
        <v>45170</v>
      </c>
      <c r="EL5" s="149">
        <f t="shared" si="1"/>
        <v>45170</v>
      </c>
      <c r="EM5" s="151">
        <f t="shared" si="1"/>
        <v>45200</v>
      </c>
      <c r="EN5" s="149">
        <f t="shared" si="1"/>
        <v>45200</v>
      </c>
      <c r="EO5" s="151">
        <f t="shared" si="1"/>
        <v>45231</v>
      </c>
      <c r="EP5" s="149">
        <f t="shared" si="1"/>
        <v>45231</v>
      </c>
      <c r="EQ5" s="151">
        <f t="shared" si="1"/>
        <v>45261</v>
      </c>
      <c r="ER5" s="152">
        <f t="shared" si="1"/>
        <v>45261</v>
      </c>
      <c r="ES5" s="153">
        <f t="shared" si="1"/>
        <v>44927</v>
      </c>
      <c r="ET5" s="154">
        <f t="shared" si="1"/>
        <v>44927</v>
      </c>
      <c r="EU5" s="155">
        <f t="shared" si="1"/>
        <v>44958</v>
      </c>
      <c r="EV5" s="154">
        <f t="shared" si="1"/>
        <v>44958</v>
      </c>
      <c r="EW5" s="156">
        <f t="shared" si="1"/>
        <v>44986</v>
      </c>
      <c r="EX5" s="154">
        <f t="shared" si="1"/>
        <v>44986</v>
      </c>
      <c r="EY5" s="156">
        <f t="shared" si="1"/>
        <v>45017</v>
      </c>
      <c r="EZ5" s="154">
        <f t="shared" si="1"/>
        <v>45017</v>
      </c>
      <c r="FA5" s="156">
        <f t="shared" si="1"/>
        <v>45047</v>
      </c>
      <c r="FB5" s="154">
        <f t="shared" ref="FB5:HM5" si="2">ED5</f>
        <v>45047</v>
      </c>
      <c r="FC5" s="156">
        <f t="shared" si="2"/>
        <v>45078</v>
      </c>
      <c r="FD5" s="154">
        <f t="shared" si="2"/>
        <v>45078</v>
      </c>
      <c r="FE5" s="156">
        <f t="shared" si="2"/>
        <v>45108</v>
      </c>
      <c r="FF5" s="154">
        <f t="shared" si="2"/>
        <v>45108</v>
      </c>
      <c r="FG5" s="156">
        <f t="shared" si="2"/>
        <v>45139</v>
      </c>
      <c r="FH5" s="154">
        <f t="shared" si="2"/>
        <v>45139</v>
      </c>
      <c r="FI5" s="156">
        <f t="shared" si="2"/>
        <v>45170</v>
      </c>
      <c r="FJ5" s="154">
        <f t="shared" si="2"/>
        <v>45170</v>
      </c>
      <c r="FK5" s="156">
        <f t="shared" si="2"/>
        <v>45200</v>
      </c>
      <c r="FL5" s="154">
        <f t="shared" si="2"/>
        <v>45200</v>
      </c>
      <c r="FM5" s="156">
        <f t="shared" si="2"/>
        <v>45231</v>
      </c>
      <c r="FN5" s="154">
        <f t="shared" si="2"/>
        <v>45231</v>
      </c>
      <c r="FO5" s="156">
        <f t="shared" si="2"/>
        <v>45261</v>
      </c>
      <c r="FP5" s="157">
        <f t="shared" si="2"/>
        <v>45261</v>
      </c>
      <c r="FQ5" s="158">
        <f t="shared" si="2"/>
        <v>44927</v>
      </c>
      <c r="FR5" s="159">
        <f t="shared" si="2"/>
        <v>44927</v>
      </c>
      <c r="FS5" s="160">
        <f t="shared" si="2"/>
        <v>44958</v>
      </c>
      <c r="FT5" s="159">
        <f t="shared" si="2"/>
        <v>44958</v>
      </c>
      <c r="FU5" s="161">
        <f t="shared" si="2"/>
        <v>44986</v>
      </c>
      <c r="FV5" s="159">
        <f t="shared" si="2"/>
        <v>44986</v>
      </c>
      <c r="FW5" s="161">
        <f t="shared" si="2"/>
        <v>45017</v>
      </c>
      <c r="FX5" s="159">
        <f t="shared" si="2"/>
        <v>45017</v>
      </c>
      <c r="FY5" s="161">
        <f t="shared" si="2"/>
        <v>45047</v>
      </c>
      <c r="FZ5" s="159">
        <f t="shared" si="2"/>
        <v>45047</v>
      </c>
      <c r="GA5" s="161">
        <f t="shared" si="2"/>
        <v>45078</v>
      </c>
      <c r="GB5" s="159">
        <f t="shared" si="2"/>
        <v>45078</v>
      </c>
      <c r="GC5" s="161">
        <f t="shared" si="2"/>
        <v>45108</v>
      </c>
      <c r="GD5" s="159">
        <f t="shared" si="2"/>
        <v>45108</v>
      </c>
      <c r="GE5" s="161">
        <f t="shared" si="2"/>
        <v>45139</v>
      </c>
      <c r="GF5" s="159">
        <f t="shared" si="2"/>
        <v>45139</v>
      </c>
      <c r="GG5" s="161">
        <f t="shared" si="2"/>
        <v>45170</v>
      </c>
      <c r="GH5" s="159">
        <f t="shared" si="2"/>
        <v>45170</v>
      </c>
      <c r="GI5" s="161">
        <f t="shared" si="2"/>
        <v>45200</v>
      </c>
      <c r="GJ5" s="159">
        <f t="shared" si="2"/>
        <v>45200</v>
      </c>
      <c r="GK5" s="161">
        <f t="shared" si="2"/>
        <v>45231</v>
      </c>
      <c r="GL5" s="159">
        <f t="shared" si="2"/>
        <v>45231</v>
      </c>
      <c r="GM5" s="161">
        <f t="shared" si="2"/>
        <v>45261</v>
      </c>
      <c r="GN5" s="162">
        <f t="shared" si="2"/>
        <v>45261</v>
      </c>
      <c r="GO5" s="163">
        <f t="shared" si="2"/>
        <v>44927</v>
      </c>
      <c r="GP5" s="164">
        <f t="shared" si="2"/>
        <v>44927</v>
      </c>
      <c r="GQ5" s="163">
        <f t="shared" si="2"/>
        <v>44958</v>
      </c>
      <c r="GR5" s="164">
        <f t="shared" si="2"/>
        <v>44958</v>
      </c>
      <c r="GS5" s="165">
        <f t="shared" si="2"/>
        <v>44986</v>
      </c>
      <c r="GT5" s="164">
        <f t="shared" si="2"/>
        <v>44986</v>
      </c>
      <c r="GU5" s="165">
        <f t="shared" si="2"/>
        <v>45017</v>
      </c>
      <c r="GV5" s="164">
        <f t="shared" si="2"/>
        <v>45017</v>
      </c>
      <c r="GW5" s="165">
        <f t="shared" si="2"/>
        <v>45047</v>
      </c>
      <c r="GX5" s="164">
        <f t="shared" si="2"/>
        <v>45047</v>
      </c>
      <c r="GY5" s="165">
        <f t="shared" si="2"/>
        <v>45078</v>
      </c>
      <c r="GZ5" s="164">
        <f t="shared" si="2"/>
        <v>45078</v>
      </c>
      <c r="HA5" s="165">
        <f t="shared" si="2"/>
        <v>45108</v>
      </c>
      <c r="HB5" s="164">
        <f t="shared" si="2"/>
        <v>45108</v>
      </c>
      <c r="HC5" s="165">
        <f t="shared" si="2"/>
        <v>45139</v>
      </c>
      <c r="HD5" s="164">
        <f t="shared" si="2"/>
        <v>45139</v>
      </c>
      <c r="HE5" s="165">
        <f t="shared" si="2"/>
        <v>45170</v>
      </c>
      <c r="HF5" s="164">
        <f t="shared" si="2"/>
        <v>45170</v>
      </c>
      <c r="HG5" s="165">
        <f t="shared" si="2"/>
        <v>45200</v>
      </c>
      <c r="HH5" s="164">
        <f t="shared" si="2"/>
        <v>45200</v>
      </c>
      <c r="HI5" s="165">
        <f t="shared" si="2"/>
        <v>45231</v>
      </c>
      <c r="HJ5" s="164">
        <f t="shared" si="2"/>
        <v>45231</v>
      </c>
      <c r="HK5" s="165">
        <f t="shared" si="2"/>
        <v>45261</v>
      </c>
      <c r="HL5" s="166">
        <f t="shared" si="2"/>
        <v>45261</v>
      </c>
      <c r="HM5" s="167">
        <f t="shared" si="2"/>
        <v>44927</v>
      </c>
      <c r="HN5" s="168">
        <f t="shared" ref="HN5" si="3">GP5</f>
        <v>44927</v>
      </c>
      <c r="HO5" s="296"/>
      <c r="HP5" s="301"/>
      <c r="HQ5" s="302"/>
      <c r="HR5" s="302"/>
      <c r="HS5" s="303"/>
      <c r="HT5" s="124"/>
    </row>
    <row r="6" spans="1:228" s="125" customFormat="1" ht="13.5" customHeight="1" thickBot="1" x14ac:dyDescent="0.25">
      <c r="A6" s="169" t="s">
        <v>365</v>
      </c>
      <c r="B6" s="170" t="s">
        <v>366</v>
      </c>
      <c r="C6" s="170" t="s">
        <v>367</v>
      </c>
      <c r="D6" s="171" t="s">
        <v>366</v>
      </c>
      <c r="E6" s="172" t="s">
        <v>368</v>
      </c>
      <c r="F6" s="173" t="s">
        <v>369</v>
      </c>
      <c r="G6" s="174" t="s">
        <v>368</v>
      </c>
      <c r="H6" s="173" t="s">
        <v>369</v>
      </c>
      <c r="I6" s="175" t="s">
        <v>368</v>
      </c>
      <c r="J6" s="173" t="s">
        <v>369</v>
      </c>
      <c r="K6" s="175" t="s">
        <v>368</v>
      </c>
      <c r="L6" s="173" t="s">
        <v>369</v>
      </c>
      <c r="M6" s="175" t="s">
        <v>368</v>
      </c>
      <c r="N6" s="173" t="s">
        <v>369</v>
      </c>
      <c r="O6" s="175" t="s">
        <v>368</v>
      </c>
      <c r="P6" s="173" t="s">
        <v>369</v>
      </c>
      <c r="Q6" s="175" t="s">
        <v>368</v>
      </c>
      <c r="R6" s="173" t="s">
        <v>369</v>
      </c>
      <c r="S6" s="175" t="s">
        <v>368</v>
      </c>
      <c r="T6" s="173" t="s">
        <v>369</v>
      </c>
      <c r="U6" s="175" t="s">
        <v>368</v>
      </c>
      <c r="V6" s="173" t="s">
        <v>369</v>
      </c>
      <c r="W6" s="175" t="s">
        <v>368</v>
      </c>
      <c r="X6" s="173" t="s">
        <v>369</v>
      </c>
      <c r="Y6" s="175" t="s">
        <v>368</v>
      </c>
      <c r="Z6" s="173" t="s">
        <v>369</v>
      </c>
      <c r="AA6" s="175" t="s">
        <v>368</v>
      </c>
      <c r="AB6" s="176" t="s">
        <v>369</v>
      </c>
      <c r="AC6" s="177" t="s">
        <v>368</v>
      </c>
      <c r="AD6" s="178" t="s">
        <v>369</v>
      </c>
      <c r="AE6" s="179" t="s">
        <v>368</v>
      </c>
      <c r="AF6" s="178" t="s">
        <v>369</v>
      </c>
      <c r="AG6" s="180" t="s">
        <v>368</v>
      </c>
      <c r="AH6" s="178" t="s">
        <v>369</v>
      </c>
      <c r="AI6" s="180" t="s">
        <v>368</v>
      </c>
      <c r="AJ6" s="178" t="s">
        <v>369</v>
      </c>
      <c r="AK6" s="180" t="s">
        <v>368</v>
      </c>
      <c r="AL6" s="178" t="s">
        <v>369</v>
      </c>
      <c r="AM6" s="180" t="s">
        <v>368</v>
      </c>
      <c r="AN6" s="178" t="s">
        <v>369</v>
      </c>
      <c r="AO6" s="180" t="s">
        <v>368</v>
      </c>
      <c r="AP6" s="178" t="s">
        <v>369</v>
      </c>
      <c r="AQ6" s="180" t="s">
        <v>368</v>
      </c>
      <c r="AR6" s="178" t="s">
        <v>369</v>
      </c>
      <c r="AS6" s="180" t="s">
        <v>368</v>
      </c>
      <c r="AT6" s="178" t="s">
        <v>369</v>
      </c>
      <c r="AU6" s="180" t="s">
        <v>368</v>
      </c>
      <c r="AV6" s="178" t="s">
        <v>369</v>
      </c>
      <c r="AW6" s="180" t="s">
        <v>368</v>
      </c>
      <c r="AX6" s="178" t="s">
        <v>369</v>
      </c>
      <c r="AY6" s="180" t="s">
        <v>368</v>
      </c>
      <c r="AZ6" s="181" t="s">
        <v>369</v>
      </c>
      <c r="BA6" s="182" t="s">
        <v>368</v>
      </c>
      <c r="BB6" s="183" t="s">
        <v>369</v>
      </c>
      <c r="BC6" s="184" t="s">
        <v>368</v>
      </c>
      <c r="BD6" s="183" t="s">
        <v>369</v>
      </c>
      <c r="BE6" s="185" t="s">
        <v>368</v>
      </c>
      <c r="BF6" s="183" t="s">
        <v>369</v>
      </c>
      <c r="BG6" s="185" t="s">
        <v>368</v>
      </c>
      <c r="BH6" s="183" t="s">
        <v>369</v>
      </c>
      <c r="BI6" s="185" t="s">
        <v>368</v>
      </c>
      <c r="BJ6" s="183" t="s">
        <v>369</v>
      </c>
      <c r="BK6" s="185" t="s">
        <v>368</v>
      </c>
      <c r="BL6" s="183" t="s">
        <v>369</v>
      </c>
      <c r="BM6" s="185" t="s">
        <v>368</v>
      </c>
      <c r="BN6" s="183" t="s">
        <v>369</v>
      </c>
      <c r="BO6" s="185" t="s">
        <v>368</v>
      </c>
      <c r="BP6" s="183" t="s">
        <v>369</v>
      </c>
      <c r="BQ6" s="185" t="s">
        <v>368</v>
      </c>
      <c r="BR6" s="183" t="s">
        <v>369</v>
      </c>
      <c r="BS6" s="185" t="s">
        <v>368</v>
      </c>
      <c r="BT6" s="183" t="s">
        <v>369</v>
      </c>
      <c r="BU6" s="185" t="s">
        <v>368</v>
      </c>
      <c r="BV6" s="183" t="s">
        <v>369</v>
      </c>
      <c r="BW6" s="185" t="s">
        <v>368</v>
      </c>
      <c r="BX6" s="186" t="s">
        <v>369</v>
      </c>
      <c r="BY6" s="187" t="s">
        <v>368</v>
      </c>
      <c r="BZ6" s="188" t="s">
        <v>369</v>
      </c>
      <c r="CA6" s="189" t="s">
        <v>368</v>
      </c>
      <c r="CB6" s="188" t="s">
        <v>369</v>
      </c>
      <c r="CC6" s="190" t="s">
        <v>368</v>
      </c>
      <c r="CD6" s="188" t="s">
        <v>369</v>
      </c>
      <c r="CE6" s="190" t="s">
        <v>368</v>
      </c>
      <c r="CF6" s="188" t="s">
        <v>369</v>
      </c>
      <c r="CG6" s="190" t="s">
        <v>368</v>
      </c>
      <c r="CH6" s="188" t="s">
        <v>369</v>
      </c>
      <c r="CI6" s="190" t="s">
        <v>368</v>
      </c>
      <c r="CJ6" s="188" t="s">
        <v>369</v>
      </c>
      <c r="CK6" s="190" t="s">
        <v>368</v>
      </c>
      <c r="CL6" s="188" t="s">
        <v>369</v>
      </c>
      <c r="CM6" s="190" t="s">
        <v>368</v>
      </c>
      <c r="CN6" s="188" t="s">
        <v>369</v>
      </c>
      <c r="CO6" s="190" t="s">
        <v>368</v>
      </c>
      <c r="CP6" s="188" t="s">
        <v>369</v>
      </c>
      <c r="CQ6" s="190" t="s">
        <v>368</v>
      </c>
      <c r="CR6" s="188" t="s">
        <v>369</v>
      </c>
      <c r="CS6" s="190" t="s">
        <v>368</v>
      </c>
      <c r="CT6" s="188" t="s">
        <v>369</v>
      </c>
      <c r="CU6" s="190" t="s">
        <v>368</v>
      </c>
      <c r="CV6" s="191" t="s">
        <v>369</v>
      </c>
      <c r="CW6" s="192" t="s">
        <v>368</v>
      </c>
      <c r="CX6" s="193" t="s">
        <v>369</v>
      </c>
      <c r="CY6" s="194" t="s">
        <v>368</v>
      </c>
      <c r="CZ6" s="193" t="s">
        <v>369</v>
      </c>
      <c r="DA6" s="195" t="s">
        <v>368</v>
      </c>
      <c r="DB6" s="193" t="s">
        <v>369</v>
      </c>
      <c r="DC6" s="195" t="s">
        <v>368</v>
      </c>
      <c r="DD6" s="193" t="s">
        <v>369</v>
      </c>
      <c r="DE6" s="195" t="s">
        <v>368</v>
      </c>
      <c r="DF6" s="193" t="s">
        <v>369</v>
      </c>
      <c r="DG6" s="195" t="s">
        <v>368</v>
      </c>
      <c r="DH6" s="193" t="s">
        <v>369</v>
      </c>
      <c r="DI6" s="195" t="s">
        <v>368</v>
      </c>
      <c r="DJ6" s="193" t="s">
        <v>369</v>
      </c>
      <c r="DK6" s="195" t="s">
        <v>368</v>
      </c>
      <c r="DL6" s="193" t="s">
        <v>369</v>
      </c>
      <c r="DM6" s="195" t="s">
        <v>368</v>
      </c>
      <c r="DN6" s="193" t="s">
        <v>369</v>
      </c>
      <c r="DO6" s="195" t="s">
        <v>368</v>
      </c>
      <c r="DP6" s="193" t="s">
        <v>369</v>
      </c>
      <c r="DQ6" s="195" t="s">
        <v>368</v>
      </c>
      <c r="DR6" s="193" t="s">
        <v>369</v>
      </c>
      <c r="DS6" s="195" t="s">
        <v>368</v>
      </c>
      <c r="DT6" s="196" t="s">
        <v>369</v>
      </c>
      <c r="DU6" s="197" t="s">
        <v>368</v>
      </c>
      <c r="DV6" s="198" t="s">
        <v>369</v>
      </c>
      <c r="DW6" s="199" t="s">
        <v>368</v>
      </c>
      <c r="DX6" s="198" t="s">
        <v>369</v>
      </c>
      <c r="DY6" s="200" t="s">
        <v>368</v>
      </c>
      <c r="DZ6" s="198" t="s">
        <v>369</v>
      </c>
      <c r="EA6" s="200" t="s">
        <v>368</v>
      </c>
      <c r="EB6" s="198" t="s">
        <v>369</v>
      </c>
      <c r="EC6" s="200" t="s">
        <v>368</v>
      </c>
      <c r="ED6" s="198" t="s">
        <v>369</v>
      </c>
      <c r="EE6" s="200" t="s">
        <v>368</v>
      </c>
      <c r="EF6" s="198" t="s">
        <v>369</v>
      </c>
      <c r="EG6" s="200" t="s">
        <v>368</v>
      </c>
      <c r="EH6" s="198" t="s">
        <v>369</v>
      </c>
      <c r="EI6" s="200" t="s">
        <v>368</v>
      </c>
      <c r="EJ6" s="198" t="s">
        <v>369</v>
      </c>
      <c r="EK6" s="200" t="s">
        <v>368</v>
      </c>
      <c r="EL6" s="198" t="s">
        <v>369</v>
      </c>
      <c r="EM6" s="200" t="s">
        <v>368</v>
      </c>
      <c r="EN6" s="198" t="s">
        <v>369</v>
      </c>
      <c r="EO6" s="200" t="s">
        <v>368</v>
      </c>
      <c r="EP6" s="198" t="s">
        <v>369</v>
      </c>
      <c r="EQ6" s="200" t="s">
        <v>368</v>
      </c>
      <c r="ER6" s="201" t="s">
        <v>369</v>
      </c>
      <c r="ES6" s="202" t="s">
        <v>368</v>
      </c>
      <c r="ET6" s="203" t="s">
        <v>369</v>
      </c>
      <c r="EU6" s="204" t="s">
        <v>368</v>
      </c>
      <c r="EV6" s="203" t="s">
        <v>369</v>
      </c>
      <c r="EW6" s="205" t="s">
        <v>368</v>
      </c>
      <c r="EX6" s="203" t="s">
        <v>369</v>
      </c>
      <c r="EY6" s="205" t="s">
        <v>368</v>
      </c>
      <c r="EZ6" s="203" t="s">
        <v>369</v>
      </c>
      <c r="FA6" s="205" t="s">
        <v>368</v>
      </c>
      <c r="FB6" s="203" t="s">
        <v>369</v>
      </c>
      <c r="FC6" s="205" t="s">
        <v>368</v>
      </c>
      <c r="FD6" s="203" t="s">
        <v>369</v>
      </c>
      <c r="FE6" s="205" t="s">
        <v>368</v>
      </c>
      <c r="FF6" s="203" t="s">
        <v>369</v>
      </c>
      <c r="FG6" s="205" t="s">
        <v>368</v>
      </c>
      <c r="FH6" s="203" t="s">
        <v>369</v>
      </c>
      <c r="FI6" s="205" t="s">
        <v>368</v>
      </c>
      <c r="FJ6" s="203" t="s">
        <v>369</v>
      </c>
      <c r="FK6" s="205" t="s">
        <v>368</v>
      </c>
      <c r="FL6" s="203" t="s">
        <v>369</v>
      </c>
      <c r="FM6" s="205" t="s">
        <v>368</v>
      </c>
      <c r="FN6" s="203" t="s">
        <v>369</v>
      </c>
      <c r="FO6" s="205" t="s">
        <v>368</v>
      </c>
      <c r="FP6" s="206" t="s">
        <v>369</v>
      </c>
      <c r="FQ6" s="207" t="s">
        <v>368</v>
      </c>
      <c r="FR6" s="208" t="s">
        <v>369</v>
      </c>
      <c r="FS6" s="209" t="s">
        <v>368</v>
      </c>
      <c r="FT6" s="208" t="s">
        <v>369</v>
      </c>
      <c r="FU6" s="210" t="s">
        <v>368</v>
      </c>
      <c r="FV6" s="208" t="s">
        <v>369</v>
      </c>
      <c r="FW6" s="210" t="s">
        <v>368</v>
      </c>
      <c r="FX6" s="208" t="s">
        <v>369</v>
      </c>
      <c r="FY6" s="210" t="s">
        <v>368</v>
      </c>
      <c r="FZ6" s="208" t="s">
        <v>369</v>
      </c>
      <c r="GA6" s="210" t="s">
        <v>368</v>
      </c>
      <c r="GB6" s="208" t="s">
        <v>369</v>
      </c>
      <c r="GC6" s="210" t="s">
        <v>368</v>
      </c>
      <c r="GD6" s="208" t="s">
        <v>369</v>
      </c>
      <c r="GE6" s="210" t="s">
        <v>368</v>
      </c>
      <c r="GF6" s="208" t="s">
        <v>369</v>
      </c>
      <c r="GG6" s="210" t="s">
        <v>368</v>
      </c>
      <c r="GH6" s="208" t="s">
        <v>369</v>
      </c>
      <c r="GI6" s="210" t="s">
        <v>368</v>
      </c>
      <c r="GJ6" s="208" t="s">
        <v>369</v>
      </c>
      <c r="GK6" s="210" t="s">
        <v>368</v>
      </c>
      <c r="GL6" s="208" t="s">
        <v>369</v>
      </c>
      <c r="GM6" s="210" t="s">
        <v>368</v>
      </c>
      <c r="GN6" s="211" t="s">
        <v>369</v>
      </c>
      <c r="GO6" s="212" t="s">
        <v>368</v>
      </c>
      <c r="GP6" s="213" t="s">
        <v>369</v>
      </c>
      <c r="GQ6" s="212" t="s">
        <v>368</v>
      </c>
      <c r="GR6" s="213" t="s">
        <v>369</v>
      </c>
      <c r="GS6" s="214" t="s">
        <v>368</v>
      </c>
      <c r="GT6" s="213" t="s">
        <v>369</v>
      </c>
      <c r="GU6" s="214" t="s">
        <v>368</v>
      </c>
      <c r="GV6" s="213" t="s">
        <v>369</v>
      </c>
      <c r="GW6" s="214" t="s">
        <v>368</v>
      </c>
      <c r="GX6" s="213" t="s">
        <v>369</v>
      </c>
      <c r="GY6" s="214" t="s">
        <v>368</v>
      </c>
      <c r="GZ6" s="213" t="s">
        <v>369</v>
      </c>
      <c r="HA6" s="214" t="s">
        <v>368</v>
      </c>
      <c r="HB6" s="213" t="s">
        <v>369</v>
      </c>
      <c r="HC6" s="214" t="s">
        <v>368</v>
      </c>
      <c r="HD6" s="213" t="s">
        <v>369</v>
      </c>
      <c r="HE6" s="214" t="s">
        <v>368</v>
      </c>
      <c r="HF6" s="213" t="s">
        <v>369</v>
      </c>
      <c r="HG6" s="214" t="s">
        <v>368</v>
      </c>
      <c r="HH6" s="213" t="s">
        <v>369</v>
      </c>
      <c r="HI6" s="214" t="s">
        <v>368</v>
      </c>
      <c r="HJ6" s="213" t="s">
        <v>369</v>
      </c>
      <c r="HK6" s="214" t="s">
        <v>368</v>
      </c>
      <c r="HL6" s="215" t="s">
        <v>369</v>
      </c>
      <c r="HM6" s="216" t="s">
        <v>368</v>
      </c>
      <c r="HN6" s="217" t="s">
        <v>369</v>
      </c>
      <c r="HO6" s="297"/>
      <c r="HP6" s="218">
        <v>1</v>
      </c>
      <c r="HQ6" s="219">
        <v>2</v>
      </c>
      <c r="HR6" s="220">
        <v>3</v>
      </c>
      <c r="HS6" s="221">
        <v>4</v>
      </c>
      <c r="HT6" s="124"/>
    </row>
    <row r="7" spans="1:228" s="78" customFormat="1" ht="13.7" customHeight="1" thickTop="1" x14ac:dyDescent="0.25">
      <c r="A7" s="247">
        <f>PotInst_Barra!A3</f>
        <v>9002</v>
      </c>
      <c r="B7" s="248"/>
      <c r="C7" s="249"/>
      <c r="D7" s="250"/>
      <c r="E7" s="222">
        <f ca="1">SUMIFS(FatorHorario[FatorDU],FatorHorario[UF],'Curva Tipica'!$N$1,FatorHorario[Meses],TEXT(E$5,"MMM"),FatorHorario[Hora],SUMIFS(INDIRECT("HCondCarga[" &amp; E$4 &amp; "]"),HCondCarga[Ano],$F$1,HCondCarga[Mês],TEXT(E$5,"MMM")))*VLOOKUP(DATE($F$1,MONTH(E$5),1),PrevPotInstalada[[Referência]:[Potência Prevista (MW)]],2,FALSE)*VLOOKUP($A7,RelPotInst[[Barra]:[2029]],IF($F$1=2023,3,IF($F$1=2024,4,IF($F$1=2025,5,IF($F$1=2026,6,IF($F$1=2027,7,IF($F$1=2028,8,9)))))),FALSE)/100</f>
        <v>0</v>
      </c>
      <c r="F7" s="223">
        <f ca="1">E7*'CB-RefFP'!F7/'CB-RefFP'!E7</f>
        <v>0</v>
      </c>
      <c r="G7" s="222">
        <f ca="1">SUMIFS(FatorHorario[FatorDU],FatorHorario[UF],'Curva Tipica'!$N$1,FatorHorario[Meses],TEXT(G$5,"MMM"),FatorHorario[Hora],SUMIFS(INDIRECT("HCondCarga[" &amp; G$4 &amp; "]"),HCondCarga[Ano],$F$1,HCondCarga[Mês],TEXT(G$5,"MMM")))*VLOOKUP(DATE($F$1,MONTH(G$5),1),PrevPotInstalada[[Referência]:[Potência Prevista (MW)]],2,FALSE)*VLOOKUP($A7,RelPotInst[[Barra]:[2029]],IF($F$1=2023,3,IF($F$1=2024,4,IF($F$1=2025,5,IF($F$1=2026,6,IF($F$1=2027,7,IF($F$1=2028,8,9)))))),FALSE)/100</f>
        <v>0</v>
      </c>
      <c r="H7" s="223">
        <f ca="1">G7*'CB-RefFP'!H7/'CB-RefFP'!G7</f>
        <v>0</v>
      </c>
      <c r="I7" s="222">
        <f ca="1">SUMIFS(FatorHorario[FatorDU],FatorHorario[UF],'Curva Tipica'!$N$1,FatorHorario[Meses],TEXT(I$5,"MMM"),FatorHorario[Hora],SUMIFS(INDIRECT("HCondCarga[" &amp; I$4 &amp; "]"),HCondCarga[Ano],$F$1,HCondCarga[Mês],TEXT(I$5,"MMM")))*VLOOKUP(DATE($F$1,MONTH(I$5),1),PrevPotInstalada[[Referência]:[Potência Prevista (MW)]],2,FALSE)*VLOOKUP($A7,RelPotInst[[Barra]:[2029]],IF($F$1=2023,3,IF($F$1=2024,4,IF($F$1=2025,5,IF($F$1=2026,6,IF($F$1=2027,7,IF($F$1=2028,8,9)))))),FALSE)/100</f>
        <v>0</v>
      </c>
      <c r="J7" s="223">
        <f ca="1">I7*'CB-RefFP'!J7/'CB-RefFP'!I7</f>
        <v>0</v>
      </c>
      <c r="K7" s="222">
        <f ca="1">SUMIFS(FatorHorario[FatorDU],FatorHorario[UF],'Curva Tipica'!$N$1,FatorHorario[Meses],TEXT(K$5,"MMM"),FatorHorario[Hora],SUMIFS(INDIRECT("HCondCarga[" &amp; K$4 &amp; "]"),HCondCarga[Ano],$F$1,HCondCarga[Mês],TEXT(K$5,"MMM")))*VLOOKUP(DATE($F$1,MONTH(K$5),1),PrevPotInstalada[[Referência]:[Potência Prevista (MW)]],2,FALSE)*VLOOKUP($A7,RelPotInst[[Barra]:[2029]],IF($F$1=2023,3,IF($F$1=2024,4,IF($F$1=2025,5,IF($F$1=2026,6,IF($F$1=2027,7,IF($F$1=2028,8,9)))))),FALSE)/100</f>
        <v>0</v>
      </c>
      <c r="L7" s="223">
        <f ca="1">K7*'CB-RefFP'!L7/'CB-RefFP'!K7</f>
        <v>0</v>
      </c>
      <c r="M7" s="222">
        <f ca="1">SUMIFS(FatorHorario[FatorDU],FatorHorario[UF],'Curva Tipica'!$N$1,FatorHorario[Meses],TEXT(M$5,"MMM"),FatorHorario[Hora],SUMIFS(INDIRECT("HCondCarga[" &amp; M$4 &amp; "]"),HCondCarga[Ano],$F$1,HCondCarga[Mês],TEXT(M$5,"MMM")))*VLOOKUP(DATE($F$1,MONTH(M$5),1),PrevPotInstalada[[Referência]:[Potência Prevista (MW)]],2,FALSE)*VLOOKUP($A7,RelPotInst[[Barra]:[2029]],IF($F$1=2023,3,IF($F$1=2024,4,IF($F$1=2025,5,IF($F$1=2026,6,IF($F$1=2027,7,IF($F$1=2028,8,9)))))),FALSE)/100</f>
        <v>0</v>
      </c>
      <c r="N7" s="223">
        <f ca="1">M7*'CB-RefFP'!N7/'CB-RefFP'!M7</f>
        <v>0</v>
      </c>
      <c r="O7" s="222">
        <f ca="1">SUMIFS(FatorHorario[FatorDU],FatorHorario[UF],'Curva Tipica'!$N$1,FatorHorario[Meses],TEXT(O$5,"MMM"),FatorHorario[Hora],SUMIFS(INDIRECT("HCondCarga[" &amp; O$4 &amp; "]"),HCondCarga[Ano],$F$1,HCondCarga[Mês],TEXT(O$5,"MMM")))*VLOOKUP(DATE($F$1,MONTH(O$5),1),PrevPotInstalada[[Referência]:[Potência Prevista (MW)]],2,FALSE)*VLOOKUP($A7,RelPotInst[[Barra]:[2029]],IF($F$1=2023,3,IF($F$1=2024,4,IF($F$1=2025,5,IF($F$1=2026,6,IF($F$1=2027,7,IF($F$1=2028,8,9)))))),FALSE)/100</f>
        <v>0</v>
      </c>
      <c r="P7" s="223">
        <f ca="1">O7*'CB-RefFP'!P7/'CB-RefFP'!O7</f>
        <v>0</v>
      </c>
      <c r="Q7" s="222">
        <f ca="1">SUMIFS(FatorHorario[FatorDU],FatorHorario[UF],'Curva Tipica'!$N$1,FatorHorario[Meses],TEXT(Q$5,"MMM"),FatorHorario[Hora],SUMIFS(INDIRECT("HCondCarga[" &amp; Q$4 &amp; "]"),HCondCarga[Ano],$F$1,HCondCarga[Mês],TEXT(Q$5,"MMM")))*VLOOKUP(DATE($F$1,MONTH(Q$5),1),PrevPotInstalada[[Referência]:[Potência Prevista (MW)]],2,FALSE)*VLOOKUP($A7,RelPotInst[[Barra]:[2029]],IF($F$1=2023,3,IF($F$1=2024,4,IF($F$1=2025,5,IF($F$1=2026,6,IF($F$1=2027,7,IF($F$1=2028,8,9)))))),FALSE)/100</f>
        <v>0</v>
      </c>
      <c r="R7" s="223">
        <f ca="1">Q7*'CB-RefFP'!R7/'CB-RefFP'!Q7</f>
        <v>0</v>
      </c>
      <c r="S7" s="222">
        <f ca="1">SUMIFS(FatorHorario[FatorDU],FatorHorario[UF],'Curva Tipica'!$N$1,FatorHorario[Meses],TEXT(S$5,"MMM"),FatorHorario[Hora],SUMIFS(INDIRECT("HCondCarga[" &amp; S$4 &amp; "]"),HCondCarga[Ano],$F$1,HCondCarga[Mês],TEXT(S$5,"MMM")))*VLOOKUP(DATE($F$1,MONTH(S$5),1),PrevPotInstalada[[Referência]:[Potência Prevista (MW)]],2,FALSE)*VLOOKUP($A7,RelPotInst[[Barra]:[2029]],IF($F$1=2023,3,IF($F$1=2024,4,IF($F$1=2025,5,IF($F$1=2026,6,IF($F$1=2027,7,IF($F$1=2028,8,9)))))),FALSE)/100</f>
        <v>0</v>
      </c>
      <c r="T7" s="223">
        <f ca="1">S7*'CB-RefFP'!T7/'CB-RefFP'!S7</f>
        <v>0</v>
      </c>
      <c r="U7" s="222">
        <f ca="1">SUMIFS(FatorHorario[FatorDU],FatorHorario[UF],'Curva Tipica'!$N$1,FatorHorario[Meses],TEXT(U$5,"MMM"),FatorHorario[Hora],SUMIFS(INDIRECT("HCondCarga[" &amp; U$4 &amp; "]"),HCondCarga[Ano],$F$1,HCondCarga[Mês],TEXT(U$5,"MMM")))*VLOOKUP(DATE($F$1,MONTH(U$5),1),PrevPotInstalada[[Referência]:[Potência Prevista (MW)]],2,FALSE)*VLOOKUP($A7,RelPotInst[[Barra]:[2029]],IF($F$1=2023,3,IF($F$1=2024,4,IF($F$1=2025,5,IF($F$1=2026,6,IF($F$1=2027,7,IF($F$1=2028,8,9)))))),FALSE)/100</f>
        <v>0</v>
      </c>
      <c r="V7" s="223">
        <f ca="1">U7*'CB-RefFP'!V7/'CB-RefFP'!U7</f>
        <v>0</v>
      </c>
      <c r="W7" s="222">
        <f ca="1">SUMIFS(FatorHorario[FatorDU],FatorHorario[UF],'Curva Tipica'!$N$1,FatorHorario[Meses],TEXT(W$5,"MMM"),FatorHorario[Hora],SUMIFS(INDIRECT("HCondCarga[" &amp; W$4 &amp; "]"),HCondCarga[Ano],$F$1,HCondCarga[Mês],TEXT(W$5,"MMM")))*VLOOKUP(DATE($F$1,MONTH(W$5),1),PrevPotInstalada[[Referência]:[Potência Prevista (MW)]],2,FALSE)*VLOOKUP($A7,RelPotInst[[Barra]:[2029]],IF($F$1=2023,3,IF($F$1=2024,4,IF($F$1=2025,5,IF($F$1=2026,6,IF($F$1=2027,7,IF($F$1=2028,8,9)))))),FALSE)/100</f>
        <v>0</v>
      </c>
      <c r="X7" s="223">
        <f ca="1">W7*'CB-RefFP'!X7/'CB-RefFP'!W7</f>
        <v>0</v>
      </c>
      <c r="Y7" s="222">
        <f ca="1">SUMIFS(FatorHorario[FatorDU],FatorHorario[UF],'Curva Tipica'!$N$1,FatorHorario[Meses],TEXT(Y$5,"MMM"),FatorHorario[Hora],SUMIFS(INDIRECT("HCondCarga[" &amp; Y$4 &amp; "]"),HCondCarga[Ano],$F$1,HCondCarga[Mês],TEXT(Y$5,"MMM")))*VLOOKUP(DATE($F$1,MONTH(Y$5),1),PrevPotInstalada[[Referência]:[Potência Prevista (MW)]],2,FALSE)*VLOOKUP($A7,RelPotInst[[Barra]:[2029]],IF($F$1=2023,3,IF($F$1=2024,4,IF($F$1=2025,5,IF($F$1=2026,6,IF($F$1=2027,7,IF($F$1=2028,8,9)))))),FALSE)/100</f>
        <v>0</v>
      </c>
      <c r="Z7" s="223">
        <f ca="1">Y7*'CB-RefFP'!Z7/'CB-RefFP'!Y7</f>
        <v>0</v>
      </c>
      <c r="AA7" s="222">
        <f ca="1">SUMIFS(FatorHorario[FatorDU],FatorHorario[UF],'Curva Tipica'!$N$1,FatorHorario[Meses],TEXT(AA$5,"MMM"),FatorHorario[Hora],SUMIFS(INDIRECT("HCondCarga[" &amp; AA$4 &amp; "]"),HCondCarga[Ano],$F$1,HCondCarga[Mês],TEXT(AA$5,"MMM")))*VLOOKUP(DATE($F$1,MONTH(AA$5),1),PrevPotInstalada[[Referência]:[Potência Prevista (MW)]],2,FALSE)*VLOOKUP($A7,RelPotInst[[Barra]:[2029]],IF($F$1=2023,3,IF($F$1=2024,4,IF($F$1=2025,5,IF($F$1=2026,6,IF($F$1=2027,7,IF($F$1=2028,8,9)))))),FALSE)/100</f>
        <v>0</v>
      </c>
      <c r="AB7" s="224">
        <f ca="1">AA7*'CB-RefFP'!AB7/'CB-RefFP'!AA7</f>
        <v>0</v>
      </c>
      <c r="AC7" s="222">
        <f ca="1">SUMIFS(FatorHorario[FatorDU],FatorHorario[UF],'Curva Tipica'!$N$1,FatorHorario[Meses],TEXT(AC$5,"MMM"),FatorHorario[Hora],SUMIFS(INDIRECT("HCondCarga[" &amp; AC$4 &amp; "]"),HCondCarga[Ano],$F$1,HCondCarga[Mês],TEXT(AC$5,"MMM")))*VLOOKUP(DATE($F$1,MONTH(AC$5),1),PrevPotInstalada[[Referência]:[Potência Prevista (MW)]],2,FALSE)*VLOOKUP($A7,RelPotInst[[Barra]:[2029]],IF($F$1=2023,3,IF($F$1=2024,4,IF($F$1=2025,5,IF($F$1=2026,6,IF($F$1=2027,7,IF($F$1=2028,8,9)))))),FALSE)/100</f>
        <v>0</v>
      </c>
      <c r="AD7" s="223">
        <f ca="1">AC7*'CB-RefFP'!AD7/'CB-RefFP'!AC7</f>
        <v>0</v>
      </c>
      <c r="AE7" s="222">
        <f ca="1">SUMIFS(FatorHorario[FatorDU],FatorHorario[UF],'Curva Tipica'!$N$1,FatorHorario[Meses],TEXT(AE$5,"MMM"),FatorHorario[Hora],SUMIFS(INDIRECT("HCondCarga[" &amp; AE$4 &amp; "]"),HCondCarga[Ano],$F$1,HCondCarga[Mês],TEXT(AE$5,"MMM")))*VLOOKUP(DATE($F$1,MONTH(AE$5),1),PrevPotInstalada[[Referência]:[Potência Prevista (MW)]],2,FALSE)*VLOOKUP($A7,RelPotInst[[Barra]:[2029]],IF($F$1=2023,3,IF($F$1=2024,4,IF($F$1=2025,5,IF($F$1=2026,6,IF($F$1=2027,7,IF($F$1=2028,8,9)))))),FALSE)/100</f>
        <v>0</v>
      </c>
      <c r="AF7" s="223">
        <f ca="1">AE7*'CB-RefFP'!AF7/'CB-RefFP'!AE7</f>
        <v>0</v>
      </c>
      <c r="AG7" s="222">
        <f ca="1">SUMIFS(FatorHorario[FatorDU],FatorHorario[UF],'Curva Tipica'!$N$1,FatorHorario[Meses],TEXT(AG$5,"MMM"),FatorHorario[Hora],SUMIFS(INDIRECT("HCondCarga[" &amp; AG$4 &amp; "]"),HCondCarga[Ano],$F$1,HCondCarga[Mês],TEXT(AG$5,"MMM")))*VLOOKUP(DATE($F$1,MONTH(AG$5),1),PrevPotInstalada[[Referência]:[Potência Prevista (MW)]],2,FALSE)*VLOOKUP($A7,RelPotInst[[Barra]:[2029]],IF($F$1=2023,3,IF($F$1=2024,4,IF($F$1=2025,5,IF($F$1=2026,6,IF($F$1=2027,7,IF($F$1=2028,8,9)))))),FALSE)/100</f>
        <v>0</v>
      </c>
      <c r="AH7" s="223">
        <f ca="1">AG7*'CB-RefFP'!AH7/'CB-RefFP'!AG7</f>
        <v>0</v>
      </c>
      <c r="AI7" s="222">
        <f ca="1">SUMIFS(FatorHorario[FatorDU],FatorHorario[UF],'Curva Tipica'!$N$1,FatorHorario[Meses],TEXT(AI$5,"MMM"),FatorHorario[Hora],SUMIFS(INDIRECT("HCondCarga[" &amp; AI$4 &amp; "]"),HCondCarga[Ano],$F$1,HCondCarga[Mês],TEXT(AI$5,"MMM")))*VLOOKUP(DATE($F$1,MONTH(AI$5),1),PrevPotInstalada[[Referência]:[Potência Prevista (MW)]],2,FALSE)*VLOOKUP($A7,RelPotInst[[Barra]:[2029]],IF($F$1=2023,3,IF($F$1=2024,4,IF($F$1=2025,5,IF($F$1=2026,6,IF($F$1=2027,7,IF($F$1=2028,8,9)))))),FALSE)/100</f>
        <v>0</v>
      </c>
      <c r="AJ7" s="223">
        <f ca="1">AI7*'CB-RefFP'!AJ7/'CB-RefFP'!AI7</f>
        <v>0</v>
      </c>
      <c r="AK7" s="222">
        <f ca="1">SUMIFS(FatorHorario[FatorDU],FatorHorario[UF],'Curva Tipica'!$N$1,FatorHorario[Meses],TEXT(AK$5,"MMM"),FatorHorario[Hora],SUMIFS(INDIRECT("HCondCarga[" &amp; AK$4 &amp; "]"),HCondCarga[Ano],$F$1,HCondCarga[Mês],TEXT(AK$5,"MMM")))*VLOOKUP(DATE($F$1,MONTH(AK$5),1),PrevPotInstalada[[Referência]:[Potência Prevista (MW)]],2,FALSE)*VLOOKUP($A7,RelPotInst[[Barra]:[2029]],IF($F$1=2023,3,IF($F$1=2024,4,IF($F$1=2025,5,IF($F$1=2026,6,IF($F$1=2027,7,IF($F$1=2028,8,9)))))),FALSE)/100</f>
        <v>0</v>
      </c>
      <c r="AL7" s="223">
        <f ca="1">AK7*'CB-RefFP'!AL7/'CB-RefFP'!AK7</f>
        <v>0</v>
      </c>
      <c r="AM7" s="222">
        <f ca="1">SUMIFS(FatorHorario[FatorDU],FatorHorario[UF],'Curva Tipica'!$N$1,FatorHorario[Meses],TEXT(AM$5,"MMM"),FatorHorario[Hora],SUMIFS(INDIRECT("HCondCarga[" &amp; AM$4 &amp; "]"),HCondCarga[Ano],$F$1,HCondCarga[Mês],TEXT(AM$5,"MMM")))*VLOOKUP(DATE($F$1,MONTH(AM$5),1),PrevPotInstalada[[Referência]:[Potência Prevista (MW)]],2,FALSE)*VLOOKUP($A7,RelPotInst[[Barra]:[2029]],IF($F$1=2023,3,IF($F$1=2024,4,IF($F$1=2025,5,IF($F$1=2026,6,IF($F$1=2027,7,IF($F$1=2028,8,9)))))),FALSE)/100</f>
        <v>0</v>
      </c>
      <c r="AN7" s="223">
        <f ca="1">AM7*'CB-RefFP'!AN7/'CB-RefFP'!AM7</f>
        <v>0</v>
      </c>
      <c r="AO7" s="222">
        <f ca="1">SUMIFS(FatorHorario[FatorDU],FatorHorario[UF],'Curva Tipica'!$N$1,FatorHorario[Meses],TEXT(AO$5,"MMM"),FatorHorario[Hora],SUMIFS(INDIRECT("HCondCarga[" &amp; AO$4 &amp; "]"),HCondCarga[Ano],$F$1,HCondCarga[Mês],TEXT(AO$5,"MMM")))*VLOOKUP(DATE($F$1,MONTH(AO$5),1),PrevPotInstalada[[Referência]:[Potência Prevista (MW)]],2,FALSE)*VLOOKUP($A7,RelPotInst[[Barra]:[2029]],IF($F$1=2023,3,IF($F$1=2024,4,IF($F$1=2025,5,IF($F$1=2026,6,IF($F$1=2027,7,IF($F$1=2028,8,9)))))),FALSE)/100</f>
        <v>0</v>
      </c>
      <c r="AP7" s="223">
        <f ca="1">AO7*'CB-RefFP'!AP7/'CB-RefFP'!AO7</f>
        <v>0</v>
      </c>
      <c r="AQ7" s="222">
        <f ca="1">SUMIFS(FatorHorario[FatorDU],FatorHorario[UF],'Curva Tipica'!$N$1,FatorHorario[Meses],TEXT(AQ$5,"MMM"),FatorHorario[Hora],SUMIFS(INDIRECT("HCondCarga[" &amp; AQ$4 &amp; "]"),HCondCarga[Ano],$F$1,HCondCarga[Mês],TEXT(AQ$5,"MMM")))*VLOOKUP(DATE($F$1,MONTH(AQ$5),1),PrevPotInstalada[[Referência]:[Potência Prevista (MW)]],2,FALSE)*VLOOKUP($A7,RelPotInst[[Barra]:[2029]],IF($F$1=2023,3,IF($F$1=2024,4,IF($F$1=2025,5,IF($F$1=2026,6,IF($F$1=2027,7,IF($F$1=2028,8,9)))))),FALSE)/100</f>
        <v>0</v>
      </c>
      <c r="AR7" s="223">
        <f ca="1">AQ7*'CB-RefFP'!AR7/'CB-RefFP'!AQ7</f>
        <v>0</v>
      </c>
      <c r="AS7" s="222">
        <f ca="1">SUMIFS(FatorHorario[FatorDU],FatorHorario[UF],'Curva Tipica'!$N$1,FatorHorario[Meses],TEXT(AS$5,"MMM"),FatorHorario[Hora],SUMIFS(INDIRECT("HCondCarga[" &amp; AS$4 &amp; "]"),HCondCarga[Ano],$F$1,HCondCarga[Mês],TEXT(AS$5,"MMM")))*VLOOKUP(DATE($F$1,MONTH(AS$5),1),PrevPotInstalada[[Referência]:[Potência Prevista (MW)]],2,FALSE)*VLOOKUP($A7,RelPotInst[[Barra]:[2029]],IF($F$1=2023,3,IF($F$1=2024,4,IF($F$1=2025,5,IF($F$1=2026,6,IF($F$1=2027,7,IF($F$1=2028,8,9)))))),FALSE)/100</f>
        <v>0</v>
      </c>
      <c r="AT7" s="223">
        <f ca="1">AS7*'CB-RefFP'!AT7/'CB-RefFP'!AS7</f>
        <v>0</v>
      </c>
      <c r="AU7" s="222">
        <f ca="1">SUMIFS(FatorHorario[FatorDU],FatorHorario[UF],'Curva Tipica'!$N$1,FatorHorario[Meses],TEXT(AU$5,"MMM"),FatorHorario[Hora],SUMIFS(INDIRECT("HCondCarga[" &amp; AU$4 &amp; "]"),HCondCarga[Ano],$F$1,HCondCarga[Mês],TEXT(AU$5,"MMM")))*VLOOKUP(DATE($F$1,MONTH(AU$5),1),PrevPotInstalada[[Referência]:[Potência Prevista (MW)]],2,FALSE)*VLOOKUP($A7,RelPotInst[[Barra]:[2029]],IF($F$1=2023,3,IF($F$1=2024,4,IF($F$1=2025,5,IF($F$1=2026,6,IF($F$1=2027,7,IF($F$1=2028,8,9)))))),FALSE)/100</f>
        <v>0</v>
      </c>
      <c r="AV7" s="223">
        <f ca="1">AU7*'CB-RefFP'!AV7/'CB-RefFP'!AU7</f>
        <v>0</v>
      </c>
      <c r="AW7" s="222">
        <f ca="1">SUMIFS(FatorHorario[FatorDU],FatorHorario[UF],'Curva Tipica'!$N$1,FatorHorario[Meses],TEXT(AW$5,"MMM"),FatorHorario[Hora],SUMIFS(INDIRECT("HCondCarga[" &amp; AW$4 &amp; "]"),HCondCarga[Ano],$F$1,HCondCarga[Mês],TEXT(AW$5,"MMM")))*VLOOKUP(DATE($F$1,MONTH(AW$5),1),PrevPotInstalada[[Referência]:[Potência Prevista (MW)]],2,FALSE)*VLOOKUP($A7,RelPotInst[[Barra]:[2029]],IF($F$1=2023,3,IF($F$1=2024,4,IF($F$1=2025,5,IF($F$1=2026,6,IF($F$1=2027,7,IF($F$1=2028,8,9)))))),FALSE)/100</f>
        <v>0</v>
      </c>
      <c r="AX7" s="223">
        <f ca="1">AW7*'CB-RefFP'!AX7/'CB-RefFP'!AW7</f>
        <v>0</v>
      </c>
      <c r="AY7" s="222">
        <f ca="1">SUMIFS(FatorHorario[FatorDU],FatorHorario[UF],'Curva Tipica'!$N$1,FatorHorario[Meses],TEXT(AY$5,"MMM"),FatorHorario[Hora],SUMIFS(INDIRECT("HCondCarga[" &amp; AY$4 &amp; "]"),HCondCarga[Ano],$F$1,HCondCarga[Mês],TEXT(AY$5,"MMM")))*VLOOKUP(DATE($F$1,MONTH(AY$5),1),PrevPotInstalada[[Referência]:[Potência Prevista (MW)]],2,FALSE)*VLOOKUP($A7,RelPotInst[[Barra]:[2029]],IF($F$1=2023,3,IF($F$1=2024,4,IF($F$1=2025,5,IF($F$1=2026,6,IF($F$1=2027,7,IF($F$1=2028,8,9)))))),FALSE)/100</f>
        <v>0</v>
      </c>
      <c r="AZ7" s="224">
        <f ca="1">AY7*'CB-RefFP'!AZ7/'CB-RefFP'!AY7</f>
        <v>0</v>
      </c>
      <c r="BA7" s="222">
        <f ca="1">SUMIFS(FatorHorario[FatorDU],FatorHorario[UF],'Curva Tipica'!$N$1,FatorHorario[Meses],TEXT(BA$5,"MMM"),FatorHorario[Hora],SUMIFS(INDIRECT("HCondCarga[" &amp; BA$4 &amp; "]"),HCondCarga[Ano],$F$1,HCondCarga[Mês],TEXT(BA$5,"MMM")))*VLOOKUP(DATE($F$1,MONTH(BA$5),1),PrevPotInstalada[[Referência]:[Potência Prevista (MW)]],2,FALSE)*VLOOKUP($A7,RelPotInst[[Barra]:[2029]],IF($F$1=2023,3,IF($F$1=2024,4,IF($F$1=2025,5,IF($F$1=2026,6,IF($F$1=2027,7,IF($F$1=2028,8,9)))))),FALSE)/100</f>
        <v>0</v>
      </c>
      <c r="BB7" s="223">
        <f ca="1">BA7*'CB-RefFP'!BB7/'CB-RefFP'!BA7</f>
        <v>0</v>
      </c>
      <c r="BC7" s="222">
        <f ca="1">SUMIFS(FatorHorario[FatorDU],FatorHorario[UF],'Curva Tipica'!$N$1,FatorHorario[Meses],TEXT(BC$5,"MMM"),FatorHorario[Hora],SUMIFS(INDIRECT("HCondCarga[" &amp; BC$4 &amp; "]"),HCondCarga[Ano],$F$1,HCondCarga[Mês],TEXT(BC$5,"MMM")))*VLOOKUP(DATE($F$1,MONTH(BC$5),1),PrevPotInstalada[[Referência]:[Potência Prevista (MW)]],2,FALSE)*VLOOKUP($A7,RelPotInst[[Barra]:[2029]],IF($F$1=2023,3,IF($F$1=2024,4,IF($F$1=2025,5,IF($F$1=2026,6,IF($F$1=2027,7,IF($F$1=2028,8,9)))))),FALSE)/100</f>
        <v>0</v>
      </c>
      <c r="BD7" s="223">
        <f ca="1">BC7*'CB-RefFP'!BD7/'CB-RefFP'!BC7</f>
        <v>0</v>
      </c>
      <c r="BE7" s="222">
        <f ca="1">SUMIFS(FatorHorario[FatorDU],FatorHorario[UF],'Curva Tipica'!$N$1,FatorHorario[Meses],TEXT(BE$5,"MMM"),FatorHorario[Hora],SUMIFS(INDIRECT("HCondCarga[" &amp; BE$4 &amp; "]"),HCondCarga[Ano],$F$1,HCondCarga[Mês],TEXT(BE$5,"MMM")))*VLOOKUP(DATE($F$1,MONTH(BE$5),1),PrevPotInstalada[[Referência]:[Potência Prevista (MW)]],2,FALSE)*VLOOKUP($A7,RelPotInst[[Barra]:[2029]],IF($F$1=2023,3,IF($F$1=2024,4,IF($F$1=2025,5,IF($F$1=2026,6,IF($F$1=2027,7,IF($F$1=2028,8,9)))))),FALSE)/100</f>
        <v>0</v>
      </c>
      <c r="BF7" s="223">
        <f ca="1">BE7*'CB-RefFP'!BF7/'CB-RefFP'!BE7</f>
        <v>0</v>
      </c>
      <c r="BG7" s="222">
        <f ca="1">SUMIFS(FatorHorario[FatorDU],FatorHorario[UF],'Curva Tipica'!$N$1,FatorHorario[Meses],TEXT(BG$5,"MMM"),FatorHorario[Hora],SUMIFS(INDIRECT("HCondCarga[" &amp; BG$4 &amp; "]"),HCondCarga[Ano],$F$1,HCondCarga[Mês],TEXT(BG$5,"MMM")))*VLOOKUP(DATE($F$1,MONTH(BG$5),1),PrevPotInstalada[[Referência]:[Potência Prevista (MW)]],2,FALSE)*VLOOKUP($A7,RelPotInst[[Barra]:[2029]],IF($F$1=2023,3,IF($F$1=2024,4,IF($F$1=2025,5,IF($F$1=2026,6,IF($F$1=2027,7,IF($F$1=2028,8,9)))))),FALSE)/100</f>
        <v>0</v>
      </c>
      <c r="BH7" s="223">
        <f ca="1">BG7*'CB-RefFP'!BH7/'CB-RefFP'!BG7</f>
        <v>0</v>
      </c>
      <c r="BI7" s="222">
        <f ca="1">SUMIFS(FatorHorario[FatorDU],FatorHorario[UF],'Curva Tipica'!$N$1,FatorHorario[Meses],TEXT(BI$5,"MMM"),FatorHorario[Hora],SUMIFS(INDIRECT("HCondCarga[" &amp; BI$4 &amp; "]"),HCondCarga[Ano],$F$1,HCondCarga[Mês],TEXT(BI$5,"MMM")))*VLOOKUP(DATE($F$1,MONTH(BI$5),1),PrevPotInstalada[[Referência]:[Potência Prevista (MW)]],2,FALSE)*VLOOKUP($A7,RelPotInst[[Barra]:[2029]],IF($F$1=2023,3,IF($F$1=2024,4,IF($F$1=2025,5,IF($F$1=2026,6,IF($F$1=2027,7,IF($F$1=2028,8,9)))))),FALSE)/100</f>
        <v>0</v>
      </c>
      <c r="BJ7" s="223">
        <f ca="1">BI7*'CB-RefFP'!BJ7/'CB-RefFP'!BI7</f>
        <v>0</v>
      </c>
      <c r="BK7" s="222">
        <f ca="1">SUMIFS(FatorHorario[FatorDU],FatorHorario[UF],'Curva Tipica'!$N$1,FatorHorario[Meses],TEXT(BK$5,"MMM"),FatorHorario[Hora],SUMIFS(INDIRECT("HCondCarga[" &amp; BK$4 &amp; "]"),HCondCarga[Ano],$F$1,HCondCarga[Mês],TEXT(BK$5,"MMM")))*VLOOKUP(DATE($F$1,MONTH(BK$5),1),PrevPotInstalada[[Referência]:[Potência Prevista (MW)]],2,FALSE)*VLOOKUP($A7,RelPotInst[[Barra]:[2029]],IF($F$1=2023,3,IF($F$1=2024,4,IF($F$1=2025,5,IF($F$1=2026,6,IF($F$1=2027,7,IF($F$1=2028,8,9)))))),FALSE)/100</f>
        <v>0</v>
      </c>
      <c r="BL7" s="223">
        <f ca="1">BK7*'CB-RefFP'!BL7/'CB-RefFP'!BK7</f>
        <v>0</v>
      </c>
      <c r="BM7" s="222">
        <f ca="1">SUMIFS(FatorHorario[FatorDU],FatorHorario[UF],'Curva Tipica'!$N$1,FatorHorario[Meses],TEXT(BM$5,"MMM"),FatorHorario[Hora],SUMIFS(INDIRECT("HCondCarga[" &amp; BM$4 &amp; "]"),HCondCarga[Ano],$F$1,HCondCarga[Mês],TEXT(BM$5,"MMM")))*VLOOKUP(DATE($F$1,MONTH(BM$5),1),PrevPotInstalada[[Referência]:[Potência Prevista (MW)]],2,FALSE)*VLOOKUP($A7,RelPotInst[[Barra]:[2029]],IF($F$1=2023,3,IF($F$1=2024,4,IF($F$1=2025,5,IF($F$1=2026,6,IF($F$1=2027,7,IF($F$1=2028,8,9)))))),FALSE)/100</f>
        <v>0</v>
      </c>
      <c r="BN7" s="223">
        <f ca="1">BM7*'CB-RefFP'!BN7/'CB-RefFP'!BM7</f>
        <v>0</v>
      </c>
      <c r="BO7" s="222">
        <f ca="1">SUMIFS(FatorHorario[FatorDU],FatorHorario[UF],'Curva Tipica'!$N$1,FatorHorario[Meses],TEXT(BO$5,"MMM"),FatorHorario[Hora],SUMIFS(INDIRECT("HCondCarga[" &amp; BO$4 &amp; "]"),HCondCarga[Ano],$F$1,HCondCarga[Mês],TEXT(BO$5,"MMM")))*VLOOKUP(DATE($F$1,MONTH(BO$5),1),PrevPotInstalada[[Referência]:[Potência Prevista (MW)]],2,FALSE)*VLOOKUP($A7,RelPotInst[[Barra]:[2029]],IF($F$1=2023,3,IF($F$1=2024,4,IF($F$1=2025,5,IF($F$1=2026,6,IF($F$1=2027,7,IF($F$1=2028,8,9)))))),FALSE)/100</f>
        <v>0</v>
      </c>
      <c r="BP7" s="223">
        <f ca="1">BO7*'CB-RefFP'!BP7/'CB-RefFP'!BO7</f>
        <v>0</v>
      </c>
      <c r="BQ7" s="222">
        <f ca="1">SUMIFS(FatorHorario[FatorDU],FatorHorario[UF],'Curva Tipica'!$N$1,FatorHorario[Meses],TEXT(BQ$5,"MMM"),FatorHorario[Hora],SUMIFS(INDIRECT("HCondCarga[" &amp; BQ$4 &amp; "]"),HCondCarga[Ano],$F$1,HCondCarga[Mês],TEXT(BQ$5,"MMM")))*VLOOKUP(DATE($F$1,MONTH(BQ$5),1),PrevPotInstalada[[Referência]:[Potência Prevista (MW)]],2,FALSE)*VLOOKUP($A7,RelPotInst[[Barra]:[2029]],IF($F$1=2023,3,IF($F$1=2024,4,IF($F$1=2025,5,IF($F$1=2026,6,IF($F$1=2027,7,IF($F$1=2028,8,9)))))),FALSE)/100</f>
        <v>0</v>
      </c>
      <c r="BR7" s="223">
        <f ca="1">BQ7*'CB-RefFP'!BR7/'CB-RefFP'!BQ7</f>
        <v>0</v>
      </c>
      <c r="BS7" s="222">
        <f ca="1">SUMIFS(FatorHorario[FatorDU],FatorHorario[UF],'Curva Tipica'!$N$1,FatorHorario[Meses],TEXT(BS$5,"MMM"),FatorHorario[Hora],SUMIFS(INDIRECT("HCondCarga[" &amp; BS$4 &amp; "]"),HCondCarga[Ano],$F$1,HCondCarga[Mês],TEXT(BS$5,"MMM")))*VLOOKUP(DATE($F$1,MONTH(BS$5),1),PrevPotInstalada[[Referência]:[Potência Prevista (MW)]],2,FALSE)*VLOOKUP($A7,RelPotInst[[Barra]:[2029]],IF($F$1=2023,3,IF($F$1=2024,4,IF($F$1=2025,5,IF($F$1=2026,6,IF($F$1=2027,7,IF($F$1=2028,8,9)))))),FALSE)/100</f>
        <v>0</v>
      </c>
      <c r="BT7" s="223">
        <f ca="1">BS7*'CB-RefFP'!BT7/'CB-RefFP'!BS7</f>
        <v>0</v>
      </c>
      <c r="BU7" s="222">
        <f ca="1">SUMIFS(FatorHorario[FatorDU],FatorHorario[UF],'Curva Tipica'!$N$1,FatorHorario[Meses],TEXT(BU$5,"MMM"),FatorHorario[Hora],SUMIFS(INDIRECT("HCondCarga[" &amp; BU$4 &amp; "]"),HCondCarga[Ano],$F$1,HCondCarga[Mês],TEXT(BU$5,"MMM")))*VLOOKUP(DATE($F$1,MONTH(BU$5),1),PrevPotInstalada[[Referência]:[Potência Prevista (MW)]],2,FALSE)*VLOOKUP($A7,RelPotInst[[Barra]:[2029]],IF($F$1=2023,3,IF($F$1=2024,4,IF($F$1=2025,5,IF($F$1=2026,6,IF($F$1=2027,7,IF($F$1=2028,8,9)))))),FALSE)/100</f>
        <v>0</v>
      </c>
      <c r="BV7" s="223">
        <f ca="1">BU7*'CB-RefFP'!BV7/'CB-RefFP'!BU7</f>
        <v>0</v>
      </c>
      <c r="BW7" s="222">
        <f ca="1">SUMIFS(FatorHorario[FatorDU],FatorHorario[UF],'Curva Tipica'!$N$1,FatorHorario[Meses],TEXT(BW$5,"MMM"),FatorHorario[Hora],SUMIFS(INDIRECT("HCondCarga[" &amp; BW$4 &amp; "]"),HCondCarga[Ano],$F$1,HCondCarga[Mês],TEXT(BW$5,"MMM")))*VLOOKUP(DATE($F$1,MONTH(BW$5),1),PrevPotInstalada[[Referência]:[Potência Prevista (MW)]],2,FALSE)*VLOOKUP($A7,RelPotInst[[Barra]:[2029]],IF($F$1=2023,3,IF($F$1=2024,4,IF($F$1=2025,5,IF($F$1=2026,6,IF($F$1=2027,7,IF($F$1=2028,8,9)))))),FALSE)/100</f>
        <v>0</v>
      </c>
      <c r="BX7" s="224">
        <f ca="1">BW7*'CB-RefFP'!BX7/'CB-RefFP'!BW7</f>
        <v>0</v>
      </c>
      <c r="BY7" s="222">
        <f ca="1">SUMIFS(FatorHorario[FatorDom],FatorHorario[UF],'Curva Tipica'!$N$1,FatorHorario[Meses],TEXT(BY$5,"MMM"),FatorHorario[Hora],SUMIFS(INDIRECT("HCondCarga[" &amp; BY$4 &amp; "]"),HCondCarga[Ano],$F$1,HCondCarga[Mês],TEXT(BY$5,"MMM")))*VLOOKUP(DATE($F$1,MONTH(BY$5),1),PrevPotInstalada[[Referência]:[Potência Prevista (MW)]],2,FALSE)*VLOOKUP($A7,RelPotInst[[Barra]:[2029]],IF($F$1=2023,3,IF($F$1=2024,4,IF($F$1=2025,5,IF($F$1=2026,6,IF($F$1=2027,7,IF($F$1=2028,8,9)))))),FALSE)/100</f>
        <v>0</v>
      </c>
      <c r="BZ7" s="223">
        <f ca="1">BY7*'CB-RefFP'!BZ7/'CB-RefFP'!BY7</f>
        <v>0</v>
      </c>
      <c r="CA7" s="222">
        <f ca="1">SUMIFS(FatorHorario[FatorDom],FatorHorario[UF],'Curva Tipica'!$N$1,FatorHorario[Meses],TEXT(CA$5,"MMM"),FatorHorario[Hora],SUMIFS(INDIRECT("HCondCarga[" &amp; CA$4 &amp; "]"),HCondCarga[Ano],$F$1,HCondCarga[Mês],TEXT(CA$5,"MMM")))*VLOOKUP(DATE($F$1,MONTH(CA$5),1),PrevPotInstalada[[Referência]:[Potência Prevista (MW)]],2,FALSE)*VLOOKUP($A7,RelPotInst[[Barra]:[2029]],IF($F$1=2023,3,IF($F$1=2024,4,IF($F$1=2025,5,IF($F$1=2026,6,IF($F$1=2027,7,IF($F$1=2028,8,9)))))),FALSE)/100</f>
        <v>0</v>
      </c>
      <c r="CB7" s="223">
        <f ca="1">CA7*'CB-RefFP'!CB7/'CB-RefFP'!CA7</f>
        <v>0</v>
      </c>
      <c r="CC7" s="222">
        <f ca="1">SUMIFS(FatorHorario[FatorDom],FatorHorario[UF],'Curva Tipica'!$N$1,FatorHorario[Meses],TEXT(CC$5,"MMM"),FatorHorario[Hora],SUMIFS(INDIRECT("HCondCarga[" &amp; CC$4 &amp; "]"),HCondCarga[Ano],$F$1,HCondCarga[Mês],TEXT(CC$5,"MMM")))*VLOOKUP(DATE($F$1,MONTH(CC$5),1),PrevPotInstalada[[Referência]:[Potência Prevista (MW)]],2,FALSE)*VLOOKUP($A7,RelPotInst[[Barra]:[2029]],IF($F$1=2023,3,IF($F$1=2024,4,IF($F$1=2025,5,IF($F$1=2026,6,IF($F$1=2027,7,IF($F$1=2028,8,9)))))),FALSE)/100</f>
        <v>0</v>
      </c>
      <c r="CD7" s="223">
        <f ca="1">CC7*'CB-RefFP'!CD7/'CB-RefFP'!CC7</f>
        <v>0</v>
      </c>
      <c r="CE7" s="222">
        <f ca="1">SUMIFS(FatorHorario[FatorDom],FatorHorario[UF],'Curva Tipica'!$N$1,FatorHorario[Meses],TEXT(CE$5,"MMM"),FatorHorario[Hora],SUMIFS(INDIRECT("HCondCarga[" &amp; CE$4 &amp; "]"),HCondCarga[Ano],$F$1,HCondCarga[Mês],TEXT(CE$5,"MMM")))*VLOOKUP(DATE($F$1,MONTH(CE$5),1),PrevPotInstalada[[Referência]:[Potência Prevista (MW)]],2,FALSE)*VLOOKUP($A7,RelPotInst[[Barra]:[2029]],IF($F$1=2023,3,IF($F$1=2024,4,IF($F$1=2025,5,IF($F$1=2026,6,IF($F$1=2027,7,IF($F$1=2028,8,9)))))),FALSE)/100</f>
        <v>0</v>
      </c>
      <c r="CF7" s="223">
        <f ca="1">CE7*'CB-RefFP'!CF7/'CB-RefFP'!CE7</f>
        <v>0</v>
      </c>
      <c r="CG7" s="222">
        <f ca="1">SUMIFS(FatorHorario[FatorDom],FatorHorario[UF],'Curva Tipica'!$N$1,FatorHorario[Meses],TEXT(CG$5,"MMM"),FatorHorario[Hora],SUMIFS(INDIRECT("HCondCarga[" &amp; CG$4 &amp; "]"),HCondCarga[Ano],$F$1,HCondCarga[Mês],TEXT(CG$5,"MMM")))*VLOOKUP(DATE($F$1,MONTH(CG$5),1),PrevPotInstalada[[Referência]:[Potência Prevista (MW)]],2,FALSE)*VLOOKUP($A7,RelPotInst[[Barra]:[2029]],IF($F$1=2023,3,IF($F$1=2024,4,IF($F$1=2025,5,IF($F$1=2026,6,IF($F$1=2027,7,IF($F$1=2028,8,9)))))),FALSE)/100</f>
        <v>0</v>
      </c>
      <c r="CH7" s="223">
        <f ca="1">CG7*'CB-RefFP'!CH7/'CB-RefFP'!CG7</f>
        <v>0</v>
      </c>
      <c r="CI7" s="222">
        <f ca="1">SUMIFS(FatorHorario[FatorDom],FatorHorario[UF],'Curva Tipica'!$N$1,FatorHorario[Meses],TEXT(CI$5,"MMM"),FatorHorario[Hora],SUMIFS(INDIRECT("HCondCarga[" &amp; CI$4 &amp; "]"),HCondCarga[Ano],$F$1,HCondCarga[Mês],TEXT(CI$5,"MMM")))*VLOOKUP(DATE($F$1,MONTH(CI$5),1),PrevPotInstalada[[Referência]:[Potência Prevista (MW)]],2,FALSE)*VLOOKUP($A7,RelPotInst[[Barra]:[2029]],IF($F$1=2023,3,IF($F$1=2024,4,IF($F$1=2025,5,IF($F$1=2026,6,IF($F$1=2027,7,IF($F$1=2028,8,9)))))),FALSE)/100</f>
        <v>0</v>
      </c>
      <c r="CJ7" s="223">
        <f ca="1">CI7*'CB-RefFP'!CJ7/'CB-RefFP'!CI7</f>
        <v>0</v>
      </c>
      <c r="CK7" s="222">
        <f ca="1">SUMIFS(FatorHorario[FatorDom],FatorHorario[UF],'Curva Tipica'!$N$1,FatorHorario[Meses],TEXT(CK$5,"MMM"),FatorHorario[Hora],SUMIFS(INDIRECT("HCondCarga[" &amp; CK$4 &amp; "]"),HCondCarga[Ano],$F$1,HCondCarga[Mês],TEXT(CK$5,"MMM")))*VLOOKUP(DATE($F$1,MONTH(CK$5),1),PrevPotInstalada[[Referência]:[Potência Prevista (MW)]],2,FALSE)*VLOOKUP($A7,RelPotInst[[Barra]:[2029]],IF($F$1=2023,3,IF($F$1=2024,4,IF($F$1=2025,5,IF($F$1=2026,6,IF($F$1=2027,7,IF($F$1=2028,8,9)))))),FALSE)/100</f>
        <v>0</v>
      </c>
      <c r="CL7" s="223">
        <f ca="1">CK7*'CB-RefFP'!CL7/'CB-RefFP'!CK7</f>
        <v>0</v>
      </c>
      <c r="CM7" s="222">
        <f ca="1">SUMIFS(FatorHorario[FatorDom],FatorHorario[UF],'Curva Tipica'!$N$1,FatorHorario[Meses],TEXT(CM$5,"MMM"),FatorHorario[Hora],SUMIFS(INDIRECT("HCondCarga[" &amp; CM$4 &amp; "]"),HCondCarga[Ano],$F$1,HCondCarga[Mês],TEXT(CM$5,"MMM")))*VLOOKUP(DATE($F$1,MONTH(CM$5),1),PrevPotInstalada[[Referência]:[Potência Prevista (MW)]],2,FALSE)*VLOOKUP($A7,RelPotInst[[Barra]:[2029]],IF($F$1=2023,3,IF($F$1=2024,4,IF($F$1=2025,5,IF($F$1=2026,6,IF($F$1=2027,7,IF($F$1=2028,8,9)))))),FALSE)/100</f>
        <v>0</v>
      </c>
      <c r="CN7" s="223">
        <f ca="1">CM7*'CB-RefFP'!CN7/'CB-RefFP'!CM7</f>
        <v>0</v>
      </c>
      <c r="CO7" s="222">
        <f ca="1">SUMIFS(FatorHorario[FatorDom],FatorHorario[UF],'Curva Tipica'!$N$1,FatorHorario[Meses],TEXT(CO$5,"MMM"),FatorHorario[Hora],SUMIFS(INDIRECT("HCondCarga[" &amp; CO$4 &amp; "]"),HCondCarga[Ano],$F$1,HCondCarga[Mês],TEXT(CO$5,"MMM")))*VLOOKUP(DATE($F$1,MONTH(CO$5),1),PrevPotInstalada[[Referência]:[Potência Prevista (MW)]],2,FALSE)*VLOOKUP($A7,RelPotInst[[Barra]:[2029]],IF($F$1=2023,3,IF($F$1=2024,4,IF($F$1=2025,5,IF($F$1=2026,6,IF($F$1=2027,7,IF($F$1=2028,8,9)))))),FALSE)/100</f>
        <v>0</v>
      </c>
      <c r="CP7" s="223">
        <f ca="1">CO7*'CB-RefFP'!CP7/'CB-RefFP'!CO7</f>
        <v>0</v>
      </c>
      <c r="CQ7" s="222">
        <f ca="1">SUMIFS(FatorHorario[FatorDom],FatorHorario[UF],'Curva Tipica'!$N$1,FatorHorario[Meses],TEXT(CQ$5,"MMM"),FatorHorario[Hora],SUMIFS(INDIRECT("HCondCarga[" &amp; CQ$4 &amp; "]"),HCondCarga[Ano],$F$1,HCondCarga[Mês],TEXT(CQ$5,"MMM")))*VLOOKUP(DATE($F$1,MONTH(CQ$5),1),PrevPotInstalada[[Referência]:[Potência Prevista (MW)]],2,FALSE)*VLOOKUP($A7,RelPotInst[[Barra]:[2029]],IF($F$1=2023,3,IF($F$1=2024,4,IF($F$1=2025,5,IF($F$1=2026,6,IF($F$1=2027,7,IF($F$1=2028,8,9)))))),FALSE)/100</f>
        <v>0</v>
      </c>
      <c r="CR7" s="223">
        <f ca="1">CQ7*'CB-RefFP'!CR7/'CB-RefFP'!CQ7</f>
        <v>0</v>
      </c>
      <c r="CS7" s="222">
        <f ca="1">SUMIFS(FatorHorario[FatorDom],FatorHorario[UF],'Curva Tipica'!$N$1,FatorHorario[Meses],TEXT(CS$5,"MMM"),FatorHorario[Hora],SUMIFS(INDIRECT("HCondCarga[" &amp; CS$4 &amp; "]"),HCondCarga[Ano],$F$1,HCondCarga[Mês],TEXT(CS$5,"MMM")))*VLOOKUP(DATE($F$1,MONTH(CS$5),1),PrevPotInstalada[[Referência]:[Potência Prevista (MW)]],2,FALSE)*VLOOKUP($A7,RelPotInst[[Barra]:[2029]],IF($F$1=2023,3,IF($F$1=2024,4,IF($F$1=2025,5,IF($F$1=2026,6,IF($F$1=2027,7,IF($F$1=2028,8,9)))))),FALSE)/100</f>
        <v>0</v>
      </c>
      <c r="CT7" s="223">
        <f ca="1">CS7*'CB-RefFP'!CT7/'CB-RefFP'!CS7</f>
        <v>0</v>
      </c>
      <c r="CU7" s="222">
        <f ca="1">SUMIFS(FatorHorario[FatorDom],FatorHorario[UF],'Curva Tipica'!$N$1,FatorHorario[Meses],TEXT(CU$5,"MMM"),FatorHorario[Hora],SUMIFS(INDIRECT("HCondCarga[" &amp; CU$4 &amp; "]"),HCondCarga[Ano],$F$1,HCondCarga[Mês],TEXT(CU$5,"MMM")))*VLOOKUP(DATE($F$1,MONTH(CU$5),1),PrevPotInstalada[[Referência]:[Potência Prevista (MW)]],2,FALSE)*VLOOKUP($A7,RelPotInst[[Barra]:[2029]],IF($F$1=2023,3,IF($F$1=2024,4,IF($F$1=2025,5,IF($F$1=2026,6,IF($F$1=2027,7,IF($F$1=2028,8,9)))))),FALSE)/100</f>
        <v>0</v>
      </c>
      <c r="CV7" s="224">
        <f ca="1">CU7*'CB-RefFP'!CV7/'CB-RefFP'!CU7</f>
        <v>0</v>
      </c>
      <c r="CW7" s="222">
        <f ca="1">SUMIFS(FatorHorario[FatorDU],FatorHorario[UF],'Curva Tipica'!$N$1,FatorHorario[Meses],TEXT(CW$5,"MMM"),FatorHorario[Hora],SUMIFS(INDIRECT("HCondCarga[" &amp; CW$4 &amp; "]"),HCondCarga[Ano],$F$1,HCondCarga[Mês],TEXT(CW$5,"MMM")))*VLOOKUP(DATE($F$1,MONTH(CW$5),1),PrevPotInstalada[[Referência]:[Potência Prevista (MW)]],2,FALSE)*VLOOKUP($A7,RelPotInst[[Barra]:[2029]],IF($F$1=2023,3,IF($F$1=2024,4,IF($F$1=2025,5,IF($F$1=2026,6,IF($F$1=2027,7,IF($F$1=2028,8,9)))))),FALSE)/100</f>
        <v>0</v>
      </c>
      <c r="CX7" s="223">
        <f ca="1">CW7*'CB-RefFP'!CX7/'CB-RefFP'!CW7</f>
        <v>0</v>
      </c>
      <c r="CY7" s="222">
        <f ca="1">SUMIFS(FatorHorario[FatorDU],FatorHorario[UF],'Curva Tipica'!$N$1,FatorHorario[Meses],TEXT(CY$5,"MMM"),FatorHorario[Hora],SUMIFS(INDIRECT("HCondCarga[" &amp; CY$4 &amp; "]"),HCondCarga[Ano],$F$1,HCondCarga[Mês],TEXT(CY$5,"MMM")))*VLOOKUP(DATE($F$1,MONTH(CY$5),1),PrevPotInstalada[[Referência]:[Potência Prevista (MW)]],2,FALSE)*VLOOKUP($A7,RelPotInst[[Barra]:[2029]],IF($F$1=2023,3,IF($F$1=2024,4,IF($F$1=2025,5,IF($F$1=2026,6,IF($F$1=2027,7,IF($F$1=2028,8,9)))))),FALSE)/100</f>
        <v>0</v>
      </c>
      <c r="CZ7" s="223">
        <f ca="1">CY7*'CB-RefFP'!CZ7/'CB-RefFP'!CY7</f>
        <v>0</v>
      </c>
      <c r="DA7" s="222">
        <f ca="1">SUMIFS(FatorHorario[FatorDU],FatorHorario[UF],'Curva Tipica'!$N$1,FatorHorario[Meses],TEXT(DA$5,"MMM"),FatorHorario[Hora],SUMIFS(INDIRECT("HCondCarga[" &amp; DA$4 &amp; "]"),HCondCarga[Ano],$F$1,HCondCarga[Mês],TEXT(DA$5,"MMM")))*VLOOKUP(DATE($F$1,MONTH(DA$5),1),PrevPotInstalada[[Referência]:[Potência Prevista (MW)]],2,FALSE)*VLOOKUP($A7,RelPotInst[[Barra]:[2029]],IF($F$1=2023,3,IF($F$1=2024,4,IF($F$1=2025,5,IF($F$1=2026,6,IF($F$1=2027,7,IF($F$1=2028,8,9)))))),FALSE)/100</f>
        <v>0</v>
      </c>
      <c r="DB7" s="223">
        <f ca="1">DA7*'CB-RefFP'!DB7/'CB-RefFP'!DA7</f>
        <v>0</v>
      </c>
      <c r="DC7" s="222">
        <f ca="1">SUMIFS(FatorHorario[FatorDU],FatorHorario[UF],'Curva Tipica'!$N$1,FatorHorario[Meses],TEXT(DC$5,"MMM"),FatorHorario[Hora],SUMIFS(INDIRECT("HCondCarga[" &amp; DC$4 &amp; "]"),HCondCarga[Ano],$F$1,HCondCarga[Mês],TEXT(DC$5,"MMM")))*VLOOKUP(DATE($F$1,MONTH(DC$5),1),PrevPotInstalada[[Referência]:[Potência Prevista (MW)]],2,FALSE)*VLOOKUP($A7,RelPotInst[[Barra]:[2029]],IF($F$1=2023,3,IF($F$1=2024,4,IF($F$1=2025,5,IF($F$1=2026,6,IF($F$1=2027,7,IF($F$1=2028,8,9)))))),FALSE)/100</f>
        <v>0</v>
      </c>
      <c r="DD7" s="223">
        <f ca="1">DC7*'CB-RefFP'!DD7/'CB-RefFP'!DC7</f>
        <v>0</v>
      </c>
      <c r="DE7" s="222">
        <f ca="1">SUMIFS(FatorHorario[FatorDU],FatorHorario[UF],'Curva Tipica'!$N$1,FatorHorario[Meses],TEXT(DE$5,"MMM"),FatorHorario[Hora],SUMIFS(INDIRECT("HCondCarga[" &amp; DE$4 &amp; "]"),HCondCarga[Ano],$F$1,HCondCarga[Mês],TEXT(DE$5,"MMM")))*VLOOKUP(DATE($F$1,MONTH(DE$5),1),PrevPotInstalada[[Referência]:[Potência Prevista (MW)]],2,FALSE)*VLOOKUP($A7,RelPotInst[[Barra]:[2029]],IF($F$1=2023,3,IF($F$1=2024,4,IF($F$1=2025,5,IF($F$1=2026,6,IF($F$1=2027,7,IF($F$1=2028,8,9)))))),FALSE)/100</f>
        <v>0</v>
      </c>
      <c r="DF7" s="223">
        <f ca="1">DE7*'CB-RefFP'!DF7/'CB-RefFP'!DE7</f>
        <v>0</v>
      </c>
      <c r="DG7" s="222">
        <f ca="1">SUMIFS(FatorHorario[FatorDU],FatorHorario[UF],'Curva Tipica'!$N$1,FatorHorario[Meses],TEXT(DG$5,"MMM"),FatorHorario[Hora],SUMIFS(INDIRECT("HCondCarga[" &amp; DG$4 &amp; "]"),HCondCarga[Ano],$F$1,HCondCarga[Mês],TEXT(DG$5,"MMM")))*VLOOKUP(DATE($F$1,MONTH(DG$5),1),PrevPotInstalada[[Referência]:[Potência Prevista (MW)]],2,FALSE)*VLOOKUP($A7,RelPotInst[[Barra]:[2029]],IF($F$1=2023,3,IF($F$1=2024,4,IF($F$1=2025,5,IF($F$1=2026,6,IF($F$1=2027,7,IF($F$1=2028,8,9)))))),FALSE)/100</f>
        <v>0</v>
      </c>
      <c r="DH7" s="223">
        <f ca="1">DG7*'CB-RefFP'!DH7/'CB-RefFP'!DG7</f>
        <v>0</v>
      </c>
      <c r="DI7" s="222">
        <f ca="1">SUMIFS(FatorHorario[FatorDU],FatorHorario[UF],'Curva Tipica'!$N$1,FatorHorario[Meses],TEXT(DI$5,"MMM"),FatorHorario[Hora],SUMIFS(INDIRECT("HCondCarga[" &amp; DI$4 &amp; "]"),HCondCarga[Ano],$F$1,HCondCarga[Mês],TEXT(DI$5,"MMM")))*VLOOKUP(DATE($F$1,MONTH(DI$5),1),PrevPotInstalada[[Referência]:[Potência Prevista (MW)]],2,FALSE)*VLOOKUP($A7,RelPotInst[[Barra]:[2029]],IF($F$1=2023,3,IF($F$1=2024,4,IF($F$1=2025,5,IF($F$1=2026,6,IF($F$1=2027,7,IF($F$1=2028,8,9)))))),FALSE)/100</f>
        <v>0</v>
      </c>
      <c r="DJ7" s="223">
        <f ca="1">DI7*'CB-RefFP'!DJ7/'CB-RefFP'!DI7</f>
        <v>0</v>
      </c>
      <c r="DK7" s="222">
        <f ca="1">SUMIFS(FatorHorario[FatorDU],FatorHorario[UF],'Curva Tipica'!$N$1,FatorHorario[Meses],TEXT(DK$5,"MMM"),FatorHorario[Hora],SUMIFS(INDIRECT("HCondCarga[" &amp; DK$4 &amp; "]"),HCondCarga[Ano],$F$1,HCondCarga[Mês],TEXT(DK$5,"MMM")))*VLOOKUP(DATE($F$1,MONTH(DK$5),1),PrevPotInstalada[[Referência]:[Potência Prevista (MW)]],2,FALSE)*VLOOKUP($A7,RelPotInst[[Barra]:[2029]],IF($F$1=2023,3,IF($F$1=2024,4,IF($F$1=2025,5,IF($F$1=2026,6,IF($F$1=2027,7,IF($F$1=2028,8,9)))))),FALSE)/100</f>
        <v>0</v>
      </c>
      <c r="DL7" s="223">
        <f ca="1">DK7*'CB-RefFP'!DL7/'CB-RefFP'!DK7</f>
        <v>0</v>
      </c>
      <c r="DM7" s="222">
        <f ca="1">SUMIFS(FatorHorario[FatorDU],FatorHorario[UF],'Curva Tipica'!$N$1,FatorHorario[Meses],TEXT(DM$5,"MMM"),FatorHorario[Hora],SUMIFS(INDIRECT("HCondCarga[" &amp; DM$4 &amp; "]"),HCondCarga[Ano],$F$1,HCondCarga[Mês],TEXT(DM$5,"MMM")))*VLOOKUP(DATE($F$1,MONTH(DM$5),1),PrevPotInstalada[[Referência]:[Potência Prevista (MW)]],2,FALSE)*VLOOKUP($A7,RelPotInst[[Barra]:[2029]],IF($F$1=2023,3,IF($F$1=2024,4,IF($F$1=2025,5,IF($F$1=2026,6,IF($F$1=2027,7,IF($F$1=2028,8,9)))))),FALSE)/100</f>
        <v>0</v>
      </c>
      <c r="DN7" s="223">
        <f ca="1">DM7*'CB-RefFP'!DN7/'CB-RefFP'!DM7</f>
        <v>0</v>
      </c>
      <c r="DO7" s="222">
        <f ca="1">SUMIFS(FatorHorario[FatorDU],FatorHorario[UF],'Curva Tipica'!$N$1,FatorHorario[Meses],TEXT(DO$5,"MMM"),FatorHorario[Hora],SUMIFS(INDIRECT("HCondCarga[" &amp; DO$4 &amp; "]"),HCondCarga[Ano],$F$1,HCondCarga[Mês],TEXT(DO$5,"MMM")))*VLOOKUP(DATE($F$1,MONTH(DO$5),1),PrevPotInstalada[[Referência]:[Potência Prevista (MW)]],2,FALSE)*VLOOKUP($A7,RelPotInst[[Barra]:[2029]],IF($F$1=2023,3,IF($F$1=2024,4,IF($F$1=2025,5,IF($F$1=2026,6,IF($F$1=2027,7,IF($F$1=2028,8,9)))))),FALSE)/100</f>
        <v>0</v>
      </c>
      <c r="DP7" s="223">
        <f ca="1">DO7*'CB-RefFP'!DP7/'CB-RefFP'!DO7</f>
        <v>0</v>
      </c>
      <c r="DQ7" s="222">
        <f ca="1">SUMIFS(FatorHorario[FatorDU],FatorHorario[UF],'Curva Tipica'!$N$1,FatorHorario[Meses],TEXT(DQ$5,"MMM"),FatorHorario[Hora],SUMIFS(INDIRECT("HCondCarga[" &amp; DQ$4 &amp; "]"),HCondCarga[Ano],$F$1,HCondCarga[Mês],TEXT(DQ$5,"MMM")))*VLOOKUP(DATE($F$1,MONTH(DQ$5),1),PrevPotInstalada[[Referência]:[Potência Prevista (MW)]],2,FALSE)*VLOOKUP($A7,RelPotInst[[Barra]:[2029]],IF($F$1=2023,3,IF($F$1=2024,4,IF($F$1=2025,5,IF($F$1=2026,6,IF($F$1=2027,7,IF($F$1=2028,8,9)))))),FALSE)/100</f>
        <v>0</v>
      </c>
      <c r="DR7" s="223">
        <f ca="1">DQ7*'CB-RefFP'!DR7/'CB-RefFP'!DQ7</f>
        <v>0</v>
      </c>
      <c r="DS7" s="222">
        <f ca="1">SUMIFS(FatorHorario[FatorDU],FatorHorario[UF],'Curva Tipica'!$N$1,FatorHorario[Meses],TEXT(DS$5,"MMM"),FatorHorario[Hora],SUMIFS(INDIRECT("HCondCarga[" &amp; DS$4 &amp; "]"),HCondCarga[Ano],$F$1,HCondCarga[Mês],TEXT(DS$5,"MMM")))*VLOOKUP(DATE($F$1,MONTH(DS$5),1),PrevPotInstalada[[Referência]:[Potência Prevista (MW)]],2,FALSE)*VLOOKUP($A7,RelPotInst[[Barra]:[2029]],IF($F$1=2023,3,IF($F$1=2024,4,IF($F$1=2025,5,IF($F$1=2026,6,IF($F$1=2027,7,IF($F$1=2028,8,9)))))),FALSE)/100</f>
        <v>0</v>
      </c>
      <c r="DT7" s="224">
        <f ca="1">DS7*'CB-RefFP'!DT7/'CB-RefFP'!DS7</f>
        <v>0</v>
      </c>
      <c r="DU7" s="222">
        <f ca="1">SUMIFS(FatorHorario[FatorDU],FatorHorario[UF],'Curva Tipica'!$N$1,FatorHorario[Meses],TEXT(DU$5,"MMM"),FatorHorario[Hora],SUMIFS(INDIRECT("HCondCarga[" &amp; DU$4 &amp; "]"),HCondCarga[Ano],$F$1,HCondCarga[Mês],TEXT(DU$5,"MMM")))*VLOOKUP(DATE($F$1,MONTH(DU$5),1),PrevPotInstalada[[Referência]:[Potência Prevista (MW)]],2,FALSE)*VLOOKUP($A7,RelPotInst[[Barra]:[2029]],IF($F$1=2023,3,IF($F$1=2024,4,IF($F$1=2025,5,IF($F$1=2026,6,IF($F$1=2027,7,IF($F$1=2028,8,9)))))),FALSE)/100</f>
        <v>0</v>
      </c>
      <c r="DV7" s="223">
        <f ca="1">DU7*'CB-RefFP'!DV7/'CB-RefFP'!DU7</f>
        <v>0</v>
      </c>
      <c r="DW7" s="222">
        <f ca="1">SUMIFS(FatorHorario[FatorDU],FatorHorario[UF],'Curva Tipica'!$N$1,FatorHorario[Meses],TEXT(DW$5,"MMM"),FatorHorario[Hora],SUMIFS(INDIRECT("HCondCarga[" &amp; DW$4 &amp; "]"),HCondCarga[Ano],$F$1,HCondCarga[Mês],TEXT(DW$5,"MMM")))*VLOOKUP(DATE($F$1,MONTH(DW$5),1),PrevPotInstalada[[Referência]:[Potência Prevista (MW)]],2,FALSE)*VLOOKUP($A7,RelPotInst[[Barra]:[2029]],IF($F$1=2023,3,IF($F$1=2024,4,IF($F$1=2025,5,IF($F$1=2026,6,IF($F$1=2027,7,IF($F$1=2028,8,9)))))),FALSE)/100</f>
        <v>0</v>
      </c>
      <c r="DX7" s="223">
        <f ca="1">DW7*'CB-RefFP'!DX7/'CB-RefFP'!DW7</f>
        <v>0</v>
      </c>
      <c r="DY7" s="222">
        <f ca="1">SUMIFS(FatorHorario[FatorDU],FatorHorario[UF],'Curva Tipica'!$N$1,FatorHorario[Meses],TEXT(DY$5,"MMM"),FatorHorario[Hora],SUMIFS(INDIRECT("HCondCarga[" &amp; DY$4 &amp; "]"),HCondCarga[Ano],$F$1,HCondCarga[Mês],TEXT(DY$5,"MMM")))*VLOOKUP(DATE($F$1,MONTH(DY$5),1),PrevPotInstalada[[Referência]:[Potência Prevista (MW)]],2,FALSE)*VLOOKUP($A7,RelPotInst[[Barra]:[2029]],IF($F$1=2023,3,IF($F$1=2024,4,IF($F$1=2025,5,IF($F$1=2026,6,IF($F$1=2027,7,IF($F$1=2028,8,9)))))),FALSE)/100</f>
        <v>0</v>
      </c>
      <c r="DZ7" s="223">
        <f ca="1">DY7*'CB-RefFP'!DZ7/'CB-RefFP'!DY7</f>
        <v>0</v>
      </c>
      <c r="EA7" s="222">
        <f ca="1">SUMIFS(FatorHorario[FatorDU],FatorHorario[UF],'Curva Tipica'!$N$1,FatorHorario[Meses],TEXT(EA$5,"MMM"),FatorHorario[Hora],SUMIFS(INDIRECT("HCondCarga[" &amp; EA$4 &amp; "]"),HCondCarga[Ano],$F$1,HCondCarga[Mês],TEXT(EA$5,"MMM")))*VLOOKUP(DATE($F$1,MONTH(EA$5),1),PrevPotInstalada[[Referência]:[Potência Prevista (MW)]],2,FALSE)*VLOOKUP($A7,RelPotInst[[Barra]:[2029]],IF($F$1=2023,3,IF($F$1=2024,4,IF($F$1=2025,5,IF($F$1=2026,6,IF($F$1=2027,7,IF($F$1=2028,8,9)))))),FALSE)/100</f>
        <v>0</v>
      </c>
      <c r="EB7" s="223">
        <f ca="1">EA7*'CB-RefFP'!EB7/'CB-RefFP'!EA7</f>
        <v>0</v>
      </c>
      <c r="EC7" s="222">
        <f ca="1">SUMIFS(FatorHorario[FatorDU],FatorHorario[UF],'Curva Tipica'!$N$1,FatorHorario[Meses],TEXT(EC$5,"MMM"),FatorHorario[Hora],SUMIFS(INDIRECT("HCondCarga[" &amp; EC$4 &amp; "]"),HCondCarga[Ano],$F$1,HCondCarga[Mês],TEXT(EC$5,"MMM")))*VLOOKUP(DATE($F$1,MONTH(EC$5),1),PrevPotInstalada[[Referência]:[Potência Prevista (MW)]],2,FALSE)*VLOOKUP($A7,RelPotInst[[Barra]:[2029]],IF($F$1=2023,3,IF($F$1=2024,4,IF($F$1=2025,5,IF($F$1=2026,6,IF($F$1=2027,7,IF($F$1=2028,8,9)))))),FALSE)/100</f>
        <v>0</v>
      </c>
      <c r="ED7" s="223">
        <f ca="1">EC7*'CB-RefFP'!ED7/'CB-RefFP'!EC7</f>
        <v>0</v>
      </c>
      <c r="EE7" s="222">
        <f ca="1">SUMIFS(FatorHorario[FatorDU],FatorHorario[UF],'Curva Tipica'!$N$1,FatorHorario[Meses],TEXT(EE$5,"MMM"),FatorHorario[Hora],SUMIFS(INDIRECT("HCondCarga[" &amp; EE$4 &amp; "]"),HCondCarga[Ano],$F$1,HCondCarga[Mês],TEXT(EE$5,"MMM")))*VLOOKUP(DATE($F$1,MONTH(EE$5),1),PrevPotInstalada[[Referência]:[Potência Prevista (MW)]],2,FALSE)*VLOOKUP($A7,RelPotInst[[Barra]:[2029]],IF($F$1=2023,3,IF($F$1=2024,4,IF($F$1=2025,5,IF($F$1=2026,6,IF($F$1=2027,7,IF($F$1=2028,8,9)))))),FALSE)/100</f>
        <v>0</v>
      </c>
      <c r="EF7" s="223">
        <f ca="1">EE7*'CB-RefFP'!EF7/'CB-RefFP'!EE7</f>
        <v>0</v>
      </c>
      <c r="EG7" s="222">
        <f ca="1">SUMIFS(FatorHorario[FatorDU],FatorHorario[UF],'Curva Tipica'!$N$1,FatorHorario[Meses],TEXT(EG$5,"MMM"),FatorHorario[Hora],SUMIFS(INDIRECT("HCondCarga[" &amp; EG$4 &amp; "]"),HCondCarga[Ano],$F$1,HCondCarga[Mês],TEXT(EG$5,"MMM")))*VLOOKUP(DATE($F$1,MONTH(EG$5),1),PrevPotInstalada[[Referência]:[Potência Prevista (MW)]],2,FALSE)*VLOOKUP($A7,RelPotInst[[Barra]:[2029]],IF($F$1=2023,3,IF($F$1=2024,4,IF($F$1=2025,5,IF($F$1=2026,6,IF($F$1=2027,7,IF($F$1=2028,8,9)))))),FALSE)/100</f>
        <v>0</v>
      </c>
      <c r="EH7" s="223">
        <f ca="1">EG7*'CB-RefFP'!EH7/'CB-RefFP'!EG7</f>
        <v>0</v>
      </c>
      <c r="EI7" s="222">
        <f ca="1">SUMIFS(FatorHorario[FatorDU],FatorHorario[UF],'Curva Tipica'!$N$1,FatorHorario[Meses],TEXT(EI$5,"MMM"),FatorHorario[Hora],SUMIFS(INDIRECT("HCondCarga[" &amp; EI$4 &amp; "]"),HCondCarga[Ano],$F$1,HCondCarga[Mês],TEXT(EI$5,"MMM")))*VLOOKUP(DATE($F$1,MONTH(EI$5),1),PrevPotInstalada[[Referência]:[Potência Prevista (MW)]],2,FALSE)*VLOOKUP($A7,RelPotInst[[Barra]:[2029]],IF($F$1=2023,3,IF($F$1=2024,4,IF($F$1=2025,5,IF($F$1=2026,6,IF($F$1=2027,7,IF($F$1=2028,8,9)))))),FALSE)/100</f>
        <v>0</v>
      </c>
      <c r="EJ7" s="223">
        <f ca="1">EI7*'CB-RefFP'!EJ7/'CB-RefFP'!EI7</f>
        <v>0</v>
      </c>
      <c r="EK7" s="222">
        <f ca="1">SUMIFS(FatorHorario[FatorDU],FatorHorario[UF],'Curva Tipica'!$N$1,FatorHorario[Meses],TEXT(EK$5,"MMM"),FatorHorario[Hora],SUMIFS(INDIRECT("HCondCarga[" &amp; EK$4 &amp; "]"),HCondCarga[Ano],$F$1,HCondCarga[Mês],TEXT(EK$5,"MMM")))*VLOOKUP(DATE($F$1,MONTH(EK$5),1),PrevPotInstalada[[Referência]:[Potência Prevista (MW)]],2,FALSE)*VLOOKUP($A7,RelPotInst[[Barra]:[2029]],IF($F$1=2023,3,IF($F$1=2024,4,IF($F$1=2025,5,IF($F$1=2026,6,IF($F$1=2027,7,IF($F$1=2028,8,9)))))),FALSE)/100</f>
        <v>0</v>
      </c>
      <c r="EL7" s="223">
        <f ca="1">EK7*'CB-RefFP'!EL7/'CB-RefFP'!EK7</f>
        <v>0</v>
      </c>
      <c r="EM7" s="222">
        <f ca="1">SUMIFS(FatorHorario[FatorDU],FatorHorario[UF],'Curva Tipica'!$N$1,FatorHorario[Meses],TEXT(EM$5,"MMM"),FatorHorario[Hora],SUMIFS(INDIRECT("HCondCarga[" &amp; EM$4 &amp; "]"),HCondCarga[Ano],$F$1,HCondCarga[Mês],TEXT(EM$5,"MMM")))*VLOOKUP(DATE($F$1,MONTH(EM$5),1),PrevPotInstalada[[Referência]:[Potência Prevista (MW)]],2,FALSE)*VLOOKUP($A7,RelPotInst[[Barra]:[2029]],IF($F$1=2023,3,IF($F$1=2024,4,IF($F$1=2025,5,IF($F$1=2026,6,IF($F$1=2027,7,IF($F$1=2028,8,9)))))),FALSE)/100</f>
        <v>0</v>
      </c>
      <c r="EN7" s="223">
        <f ca="1">EM7*'CB-RefFP'!EN7/'CB-RefFP'!EM7</f>
        <v>0</v>
      </c>
      <c r="EO7" s="222">
        <f ca="1">SUMIFS(FatorHorario[FatorDU],FatorHorario[UF],'Curva Tipica'!$N$1,FatorHorario[Meses],TEXT(EO$5,"MMM"),FatorHorario[Hora],SUMIFS(INDIRECT("HCondCarga[" &amp; EO$4 &amp; "]"),HCondCarga[Ano],$F$1,HCondCarga[Mês],TEXT(EO$5,"MMM")))*VLOOKUP(DATE($F$1,MONTH(EO$5),1),PrevPotInstalada[[Referência]:[Potência Prevista (MW)]],2,FALSE)*VLOOKUP($A7,RelPotInst[[Barra]:[2029]],IF($F$1=2023,3,IF($F$1=2024,4,IF($F$1=2025,5,IF($F$1=2026,6,IF($F$1=2027,7,IF($F$1=2028,8,9)))))),FALSE)/100</f>
        <v>0</v>
      </c>
      <c r="EP7" s="223">
        <f ca="1">EO7*'CB-RefFP'!EP7/'CB-RefFP'!EO7</f>
        <v>0</v>
      </c>
      <c r="EQ7" s="222">
        <f ca="1">SUMIFS(FatorHorario[FatorDU],FatorHorario[UF],'Curva Tipica'!$N$1,FatorHorario[Meses],TEXT(EQ$5,"MMM"),FatorHorario[Hora],SUMIFS(INDIRECT("HCondCarga[" &amp; EQ$4 &amp; "]"),HCondCarga[Ano],$F$1,HCondCarga[Mês],TEXT(EQ$5,"MMM")))*VLOOKUP(DATE($F$1,MONTH(EQ$5),1),PrevPotInstalada[[Referência]:[Potência Prevista (MW)]],2,FALSE)*VLOOKUP($A7,RelPotInst[[Barra]:[2029]],IF($F$1=2023,3,IF($F$1=2024,4,IF($F$1=2025,5,IF($F$1=2026,6,IF($F$1=2027,7,IF($F$1=2028,8,9)))))),FALSE)/100</f>
        <v>0</v>
      </c>
      <c r="ER7" s="224">
        <f ca="1">EQ7*'CB-RefFP'!ER7/'CB-RefFP'!EQ7</f>
        <v>0</v>
      </c>
      <c r="ES7" s="222">
        <f ca="1">SUMIFS(FatorHorario[FatorDU],FatorHorario[UF],'Curva Tipica'!$N$1,FatorHorario[Meses],TEXT(ES$5,"MMM"),FatorHorario[Hora],SUMIFS(INDIRECT("HCondCarga[" &amp; ES$4 &amp; "]"),HCondCarga[Ano],$F$1,HCondCarga[Mês],TEXT(ES$5,"MMM")))*VLOOKUP(DATE($F$1,MONTH(ES$5),1),PrevPotInstalada[[Referência]:[Potência Prevista (MW)]],2,FALSE)*VLOOKUP($A7,RelPotInst[[Barra]:[2029]],IF($F$1=2023,3,IF($F$1=2024,4,IF($F$1=2025,5,IF($F$1=2026,6,IF($F$1=2027,7,IF($F$1=2028,8,9)))))),FALSE)/100</f>
        <v>0</v>
      </c>
      <c r="ET7" s="223">
        <f ca="1">ES7*'CB-RefFP'!ET7/'CB-RefFP'!ES7</f>
        <v>0</v>
      </c>
      <c r="EU7" s="222">
        <f ca="1">SUMIFS(FatorHorario[FatorDU],FatorHorario[UF],'Curva Tipica'!$N$1,FatorHorario[Meses],TEXT(EU$5,"MMM"),FatorHorario[Hora],SUMIFS(INDIRECT("HCondCarga[" &amp; EU$4 &amp; "]"),HCondCarga[Ano],$F$1,HCondCarga[Mês],TEXT(EU$5,"MMM")))*VLOOKUP(DATE($F$1,MONTH(EU$5),1),PrevPotInstalada[[Referência]:[Potência Prevista (MW)]],2,FALSE)*VLOOKUP($A7,RelPotInst[[Barra]:[2029]],IF($F$1=2023,3,IF($F$1=2024,4,IF($F$1=2025,5,IF($F$1=2026,6,IF($F$1=2027,7,IF($F$1=2028,8,9)))))),FALSE)/100</f>
        <v>0</v>
      </c>
      <c r="EV7" s="223">
        <f ca="1">EU7*'CB-RefFP'!EV7/'CB-RefFP'!EU7</f>
        <v>0</v>
      </c>
      <c r="EW7" s="222">
        <f ca="1">SUMIFS(FatorHorario[FatorDU],FatorHorario[UF],'Curva Tipica'!$N$1,FatorHorario[Meses],TEXT(EW$5,"MMM"),FatorHorario[Hora],SUMIFS(INDIRECT("HCondCarga[" &amp; EW$4 &amp; "]"),HCondCarga[Ano],$F$1,HCondCarga[Mês],TEXT(EW$5,"MMM")))*VLOOKUP(DATE($F$1,MONTH(EW$5),1),PrevPotInstalada[[Referência]:[Potência Prevista (MW)]],2,FALSE)*VLOOKUP($A7,RelPotInst[[Barra]:[2029]],IF($F$1=2023,3,IF($F$1=2024,4,IF($F$1=2025,5,IF($F$1=2026,6,IF($F$1=2027,7,IF($F$1=2028,8,9)))))),FALSE)/100</f>
        <v>0</v>
      </c>
      <c r="EX7" s="223">
        <f ca="1">EW7*'CB-RefFP'!EX7/'CB-RefFP'!EW7</f>
        <v>0</v>
      </c>
      <c r="EY7" s="222">
        <f ca="1">SUMIFS(FatorHorario[FatorDU],FatorHorario[UF],'Curva Tipica'!$N$1,FatorHorario[Meses],TEXT(EY$5,"MMM"),FatorHorario[Hora],SUMIFS(INDIRECT("HCondCarga[" &amp; EY$4 &amp; "]"),HCondCarga[Ano],$F$1,HCondCarga[Mês],TEXT(EY$5,"MMM")))*VLOOKUP(DATE($F$1,MONTH(EY$5),1),PrevPotInstalada[[Referência]:[Potência Prevista (MW)]],2,FALSE)*VLOOKUP($A7,RelPotInst[[Barra]:[2029]],IF($F$1=2023,3,IF($F$1=2024,4,IF($F$1=2025,5,IF($F$1=2026,6,IF($F$1=2027,7,IF($F$1=2028,8,9)))))),FALSE)/100</f>
        <v>0</v>
      </c>
      <c r="EZ7" s="223">
        <f ca="1">EY7*'CB-RefFP'!EZ7/'CB-RefFP'!EY7</f>
        <v>0</v>
      </c>
      <c r="FA7" s="222">
        <f ca="1">SUMIFS(FatorHorario[FatorDU],FatorHorario[UF],'Curva Tipica'!$N$1,FatorHorario[Meses],TEXT(FA$5,"MMM"),FatorHorario[Hora],SUMIFS(INDIRECT("HCondCarga[" &amp; FA$4 &amp; "]"),HCondCarga[Ano],$F$1,HCondCarga[Mês],TEXT(FA$5,"MMM")))*VLOOKUP(DATE($F$1,MONTH(FA$5),1),PrevPotInstalada[[Referência]:[Potência Prevista (MW)]],2,FALSE)*VLOOKUP($A7,RelPotInst[[Barra]:[2029]],IF($F$1=2023,3,IF($F$1=2024,4,IF($F$1=2025,5,IF($F$1=2026,6,IF($F$1=2027,7,IF($F$1=2028,8,9)))))),FALSE)/100</f>
        <v>0</v>
      </c>
      <c r="FB7" s="223">
        <f ca="1">FA7*'CB-RefFP'!FB7/'CB-RefFP'!FA7</f>
        <v>0</v>
      </c>
      <c r="FC7" s="222">
        <f ca="1">SUMIFS(FatorHorario[FatorDU],FatorHorario[UF],'Curva Tipica'!$N$1,FatorHorario[Meses],TEXT(FC$5,"MMM"),FatorHorario[Hora],SUMIFS(INDIRECT("HCondCarga[" &amp; FC$4 &amp; "]"),HCondCarga[Ano],$F$1,HCondCarga[Mês],TEXT(FC$5,"MMM")))*VLOOKUP(DATE($F$1,MONTH(FC$5),1),PrevPotInstalada[[Referência]:[Potência Prevista (MW)]],2,FALSE)*VLOOKUP($A7,RelPotInst[[Barra]:[2029]],IF($F$1=2023,3,IF($F$1=2024,4,IF($F$1=2025,5,IF($F$1=2026,6,IF($F$1=2027,7,IF($F$1=2028,8,9)))))),FALSE)/100</f>
        <v>0</v>
      </c>
      <c r="FD7" s="223">
        <f ca="1">FC7*'CB-RefFP'!FD7/'CB-RefFP'!FC7</f>
        <v>0</v>
      </c>
      <c r="FE7" s="222">
        <f ca="1">SUMIFS(FatorHorario[FatorDU],FatorHorario[UF],'Curva Tipica'!$N$1,FatorHorario[Meses],TEXT(FE$5,"MMM"),FatorHorario[Hora],SUMIFS(INDIRECT("HCondCarga[" &amp; FE$4 &amp; "]"),HCondCarga[Ano],$F$1,HCondCarga[Mês],TEXT(FE$5,"MMM")))*VLOOKUP(DATE($F$1,MONTH(FE$5),1),PrevPotInstalada[[Referência]:[Potência Prevista (MW)]],2,FALSE)*VLOOKUP($A7,RelPotInst[[Barra]:[2029]],IF($F$1=2023,3,IF($F$1=2024,4,IF($F$1=2025,5,IF($F$1=2026,6,IF($F$1=2027,7,IF($F$1=2028,8,9)))))),FALSE)/100</f>
        <v>0</v>
      </c>
      <c r="FF7" s="223">
        <f ca="1">FE7*'CB-RefFP'!FF7/'CB-RefFP'!FE7</f>
        <v>0</v>
      </c>
      <c r="FG7" s="222">
        <f ca="1">SUMIFS(FatorHorario[FatorDU],FatorHorario[UF],'Curva Tipica'!$N$1,FatorHorario[Meses],TEXT(FG$5,"MMM"),FatorHorario[Hora],SUMIFS(INDIRECT("HCondCarga[" &amp; FG$4 &amp; "]"),HCondCarga[Ano],$F$1,HCondCarga[Mês],TEXT(FG$5,"MMM")))*VLOOKUP(DATE($F$1,MONTH(FG$5),1),PrevPotInstalada[[Referência]:[Potência Prevista (MW)]],2,FALSE)*VLOOKUP($A7,RelPotInst[[Barra]:[2029]],IF($F$1=2023,3,IF($F$1=2024,4,IF($F$1=2025,5,IF($F$1=2026,6,IF($F$1=2027,7,IF($F$1=2028,8,9)))))),FALSE)/100</f>
        <v>0</v>
      </c>
      <c r="FH7" s="223">
        <f ca="1">FG7*'CB-RefFP'!FH7/'CB-RefFP'!FG7</f>
        <v>0</v>
      </c>
      <c r="FI7" s="222">
        <f ca="1">SUMIFS(FatorHorario[FatorDU],FatorHorario[UF],'Curva Tipica'!$N$1,FatorHorario[Meses],TEXT(FI$5,"MMM"),FatorHorario[Hora],SUMIFS(INDIRECT("HCondCarga[" &amp; FI$4 &amp; "]"),HCondCarga[Ano],$F$1,HCondCarga[Mês],TEXT(FI$5,"MMM")))*VLOOKUP(DATE($F$1,MONTH(FI$5),1),PrevPotInstalada[[Referência]:[Potência Prevista (MW)]],2,FALSE)*VLOOKUP($A7,RelPotInst[[Barra]:[2029]],IF($F$1=2023,3,IF($F$1=2024,4,IF($F$1=2025,5,IF($F$1=2026,6,IF($F$1=2027,7,IF($F$1=2028,8,9)))))),FALSE)/100</f>
        <v>0</v>
      </c>
      <c r="FJ7" s="223">
        <f ca="1">FI7*'CB-RefFP'!FJ7/'CB-RefFP'!FI7</f>
        <v>0</v>
      </c>
      <c r="FK7" s="222">
        <f ca="1">SUMIFS(FatorHorario[FatorDU],FatorHorario[UF],'Curva Tipica'!$N$1,FatorHorario[Meses],TEXT(FK$5,"MMM"),FatorHorario[Hora],SUMIFS(INDIRECT("HCondCarga[" &amp; FK$4 &amp; "]"),HCondCarga[Ano],$F$1,HCondCarga[Mês],TEXT(FK$5,"MMM")))*VLOOKUP(DATE($F$1,MONTH(FK$5),1),PrevPotInstalada[[Referência]:[Potência Prevista (MW)]],2,FALSE)*VLOOKUP($A7,RelPotInst[[Barra]:[2029]],IF($F$1=2023,3,IF($F$1=2024,4,IF($F$1=2025,5,IF($F$1=2026,6,IF($F$1=2027,7,IF($F$1=2028,8,9)))))),FALSE)/100</f>
        <v>0</v>
      </c>
      <c r="FL7" s="223">
        <f ca="1">FK7*'CB-RefFP'!FL7/'CB-RefFP'!FK7</f>
        <v>0</v>
      </c>
      <c r="FM7" s="222">
        <f ca="1">SUMIFS(FatorHorario[FatorDU],FatorHorario[UF],'Curva Tipica'!$N$1,FatorHorario[Meses],TEXT(FM$5,"MMM"),FatorHorario[Hora],SUMIFS(INDIRECT("HCondCarga[" &amp; FM$4 &amp; "]"),HCondCarga[Ano],$F$1,HCondCarga[Mês],TEXT(FM$5,"MMM")))*VLOOKUP(DATE($F$1,MONTH(FM$5),1),PrevPotInstalada[[Referência]:[Potência Prevista (MW)]],2,FALSE)*VLOOKUP($A7,RelPotInst[[Barra]:[2029]],IF($F$1=2023,3,IF($F$1=2024,4,IF($F$1=2025,5,IF($F$1=2026,6,IF($F$1=2027,7,IF($F$1=2028,8,9)))))),FALSE)/100</f>
        <v>0</v>
      </c>
      <c r="FN7" s="223">
        <f ca="1">FM7*'CB-RefFP'!FN7/'CB-RefFP'!FM7</f>
        <v>0</v>
      </c>
      <c r="FO7" s="222">
        <f ca="1">SUMIFS(FatorHorario[FatorDU],FatorHorario[UF],'Curva Tipica'!$N$1,FatorHorario[Meses],TEXT(FO$5,"MMM"),FatorHorario[Hora],SUMIFS(INDIRECT("HCondCarga[" &amp; FO$4 &amp; "]"),HCondCarga[Ano],$F$1,HCondCarga[Mês],TEXT(FO$5,"MMM")))*VLOOKUP(DATE($F$1,MONTH(FO$5),1),PrevPotInstalada[[Referência]:[Potência Prevista (MW)]],2,FALSE)*VLOOKUP($A7,RelPotInst[[Barra]:[2029]],IF($F$1=2023,3,IF($F$1=2024,4,IF($F$1=2025,5,IF($F$1=2026,6,IF($F$1=2027,7,IF($F$1=2028,8,9)))))),FALSE)/100</f>
        <v>0</v>
      </c>
      <c r="FP7" s="224">
        <f ca="1">FO7*'CB-RefFP'!FP7/'CB-RefFP'!FO7</f>
        <v>0</v>
      </c>
      <c r="FQ7" s="222">
        <f ca="1">SUMIFS(FatorHorario[FatorDU],FatorHorario[UF],'Curva Tipica'!$N$1,FatorHorario[Meses],TEXT(FQ$5,"MMM"),FatorHorario[Hora],SUMIFS(INDIRECT("HCondCarga[" &amp; FQ$4 &amp; "]"),HCondCarga[Ano],$F$1,HCondCarga[Mês],TEXT(FQ$5,"MMM")))*VLOOKUP(DATE($F$1,MONTH(FQ$5),1),PrevPotInstalada[[Referência]:[Potência Prevista (MW)]],2,FALSE)*VLOOKUP($A7,RelPotInst[[Barra]:[2029]],IF($F$1=2023,3,IF($F$1=2024,4,IF($F$1=2025,5,IF($F$1=2026,6,IF($F$1=2027,7,IF($F$1=2028,8,9)))))),FALSE)/100</f>
        <v>0</v>
      </c>
      <c r="FR7" s="223">
        <f ca="1">FQ7*'CB-RefFP'!FR7/'CB-RefFP'!FQ7</f>
        <v>0</v>
      </c>
      <c r="FS7" s="222">
        <f ca="1">SUMIFS(FatorHorario[FatorDU],FatorHorario[UF],'Curva Tipica'!$N$1,FatorHorario[Meses],TEXT(FS$5,"MMM"),FatorHorario[Hora],SUMIFS(INDIRECT("HCondCarga[" &amp; FS$4 &amp; "]"),HCondCarga[Ano],$F$1,HCondCarga[Mês],TEXT(FS$5,"MMM")))*VLOOKUP(DATE($F$1,MONTH(FS$5),1),PrevPotInstalada[[Referência]:[Potência Prevista (MW)]],2,FALSE)*VLOOKUP($A7,RelPotInst[[Barra]:[2029]],IF($F$1=2023,3,IF($F$1=2024,4,IF($F$1=2025,5,IF($F$1=2026,6,IF($F$1=2027,7,IF($F$1=2028,8,9)))))),FALSE)/100</f>
        <v>0</v>
      </c>
      <c r="FT7" s="223">
        <f ca="1">FS7*'CB-RefFP'!FT7/'CB-RefFP'!FS7</f>
        <v>0</v>
      </c>
      <c r="FU7" s="222">
        <f ca="1">SUMIFS(FatorHorario[FatorDU],FatorHorario[UF],'Curva Tipica'!$N$1,FatorHorario[Meses],TEXT(FU$5,"MMM"),FatorHorario[Hora],SUMIFS(INDIRECT("HCondCarga[" &amp; FU$4 &amp; "]"),HCondCarga[Ano],$F$1,HCondCarga[Mês],TEXT(FU$5,"MMM")))*VLOOKUP(DATE($F$1,MONTH(FU$5),1),PrevPotInstalada[[Referência]:[Potência Prevista (MW)]],2,FALSE)*VLOOKUP($A7,RelPotInst[[Barra]:[2029]],IF($F$1=2023,3,IF($F$1=2024,4,IF($F$1=2025,5,IF($F$1=2026,6,IF($F$1=2027,7,IF($F$1=2028,8,9)))))),FALSE)/100</f>
        <v>0</v>
      </c>
      <c r="FV7" s="223">
        <f ca="1">FU7*'CB-RefFP'!FV7/'CB-RefFP'!FU7</f>
        <v>0</v>
      </c>
      <c r="FW7" s="222">
        <f ca="1">SUMIFS(FatorHorario[FatorDU],FatorHorario[UF],'Curva Tipica'!$N$1,FatorHorario[Meses],TEXT(FW$5,"MMM"),FatorHorario[Hora],SUMIFS(INDIRECT("HCondCarga[" &amp; FW$4 &amp; "]"),HCondCarga[Ano],$F$1,HCondCarga[Mês],TEXT(FW$5,"MMM")))*VLOOKUP(DATE($F$1,MONTH(FW$5),1),PrevPotInstalada[[Referência]:[Potência Prevista (MW)]],2,FALSE)*VLOOKUP($A7,RelPotInst[[Barra]:[2029]],IF($F$1=2023,3,IF($F$1=2024,4,IF($F$1=2025,5,IF($F$1=2026,6,IF($F$1=2027,7,IF($F$1=2028,8,9)))))),FALSE)/100</f>
        <v>0</v>
      </c>
      <c r="FX7" s="223">
        <f ca="1">FW7*'CB-RefFP'!FX7/'CB-RefFP'!FW7</f>
        <v>0</v>
      </c>
      <c r="FY7" s="222">
        <f ca="1">SUMIFS(FatorHorario[FatorDU],FatorHorario[UF],'Curva Tipica'!$N$1,FatorHorario[Meses],TEXT(FY$5,"MMM"),FatorHorario[Hora],SUMIFS(INDIRECT("HCondCarga[" &amp; FY$4 &amp; "]"),HCondCarga[Ano],$F$1,HCondCarga[Mês],TEXT(FY$5,"MMM")))*VLOOKUP(DATE($F$1,MONTH(FY$5),1),PrevPotInstalada[[Referência]:[Potência Prevista (MW)]],2,FALSE)*VLOOKUP($A7,RelPotInst[[Barra]:[2029]],IF($F$1=2023,3,IF($F$1=2024,4,IF($F$1=2025,5,IF($F$1=2026,6,IF($F$1=2027,7,IF($F$1=2028,8,9)))))),FALSE)/100</f>
        <v>0</v>
      </c>
      <c r="FZ7" s="223">
        <f ca="1">FY7*'CB-RefFP'!FZ7/'CB-RefFP'!FY7</f>
        <v>0</v>
      </c>
      <c r="GA7" s="222">
        <f ca="1">SUMIFS(FatorHorario[FatorDU],FatorHorario[UF],'Curva Tipica'!$N$1,FatorHorario[Meses],TEXT(GA$5,"MMM"),FatorHorario[Hora],SUMIFS(INDIRECT("HCondCarga[" &amp; GA$4 &amp; "]"),HCondCarga[Ano],$F$1,HCondCarga[Mês],TEXT(GA$5,"MMM")))*VLOOKUP(DATE($F$1,MONTH(GA$5),1),PrevPotInstalada[[Referência]:[Potência Prevista (MW)]],2,FALSE)*VLOOKUP($A7,RelPotInst[[Barra]:[2029]],IF($F$1=2023,3,IF($F$1=2024,4,IF($F$1=2025,5,IF($F$1=2026,6,IF($F$1=2027,7,IF($F$1=2028,8,9)))))),FALSE)/100</f>
        <v>0</v>
      </c>
      <c r="GB7" s="223">
        <f ca="1">GA7*'CB-RefFP'!GB7/'CB-RefFP'!GA7</f>
        <v>0</v>
      </c>
      <c r="GC7" s="222">
        <f ca="1">SUMIFS(FatorHorario[FatorDU],FatorHorario[UF],'Curva Tipica'!$N$1,FatorHorario[Meses],TEXT(GC$5,"MMM"),FatorHorario[Hora],SUMIFS(INDIRECT("HCondCarga[" &amp; GC$4 &amp; "]"),HCondCarga[Ano],$F$1,HCondCarga[Mês],TEXT(GC$5,"MMM")))*VLOOKUP(DATE($F$1,MONTH(GC$5),1),PrevPotInstalada[[Referência]:[Potência Prevista (MW)]],2,FALSE)*VLOOKUP($A7,RelPotInst[[Barra]:[2029]],IF($F$1=2023,3,IF($F$1=2024,4,IF($F$1=2025,5,IF($F$1=2026,6,IF($F$1=2027,7,IF($F$1=2028,8,9)))))),FALSE)/100</f>
        <v>0</v>
      </c>
      <c r="GD7" s="223">
        <f ca="1">GC7*'CB-RefFP'!GD7/'CB-RefFP'!GC7</f>
        <v>0</v>
      </c>
      <c r="GE7" s="222">
        <f ca="1">SUMIFS(FatorHorario[FatorDU],FatorHorario[UF],'Curva Tipica'!$N$1,FatorHorario[Meses],TEXT(GE$5,"MMM"),FatorHorario[Hora],SUMIFS(INDIRECT("HCondCarga[" &amp; GE$4 &amp; "]"),HCondCarga[Ano],$F$1,HCondCarga[Mês],TEXT(GE$5,"MMM")))*VLOOKUP(DATE($F$1,MONTH(GE$5),1),PrevPotInstalada[[Referência]:[Potência Prevista (MW)]],2,FALSE)*VLOOKUP($A7,RelPotInst[[Barra]:[2029]],IF($F$1=2023,3,IF($F$1=2024,4,IF($F$1=2025,5,IF($F$1=2026,6,IF($F$1=2027,7,IF($F$1=2028,8,9)))))),FALSE)/100</f>
        <v>0</v>
      </c>
      <c r="GF7" s="223">
        <f ca="1">GE7*'CB-RefFP'!GF7/'CB-RefFP'!GE7</f>
        <v>0</v>
      </c>
      <c r="GG7" s="222">
        <f ca="1">SUMIFS(FatorHorario[FatorDU],FatorHorario[UF],'Curva Tipica'!$N$1,FatorHorario[Meses],TEXT(GG$5,"MMM"),FatorHorario[Hora],SUMIFS(INDIRECT("HCondCarga[" &amp; GG$4 &amp; "]"),HCondCarga[Ano],$F$1,HCondCarga[Mês],TEXT(GG$5,"MMM")))*VLOOKUP(DATE($F$1,MONTH(GG$5),1),PrevPotInstalada[[Referência]:[Potência Prevista (MW)]],2,FALSE)*VLOOKUP($A7,RelPotInst[[Barra]:[2029]],IF($F$1=2023,3,IF($F$1=2024,4,IF($F$1=2025,5,IF($F$1=2026,6,IF($F$1=2027,7,IF($F$1=2028,8,9)))))),FALSE)/100</f>
        <v>0</v>
      </c>
      <c r="GH7" s="223">
        <f ca="1">GG7*'CB-RefFP'!GH7/'CB-RefFP'!GG7</f>
        <v>0</v>
      </c>
      <c r="GI7" s="222">
        <f ca="1">SUMIFS(FatorHorario[FatorDU],FatorHorario[UF],'Curva Tipica'!$N$1,FatorHorario[Meses],TEXT(GI$5,"MMM"),FatorHorario[Hora],SUMIFS(INDIRECT("HCondCarga[" &amp; GI$4 &amp; "]"),HCondCarga[Ano],$F$1,HCondCarga[Mês],TEXT(GI$5,"MMM")))*VLOOKUP(DATE($F$1,MONTH(GI$5),1),PrevPotInstalada[[Referência]:[Potência Prevista (MW)]],2,FALSE)*VLOOKUP($A7,RelPotInst[[Barra]:[2029]],IF($F$1=2023,3,IF($F$1=2024,4,IF($F$1=2025,5,IF($F$1=2026,6,IF($F$1=2027,7,IF($F$1=2028,8,9)))))),FALSE)/100</f>
        <v>0</v>
      </c>
      <c r="GJ7" s="223">
        <f ca="1">GI7*'CB-RefFP'!GJ7/'CB-RefFP'!GI7</f>
        <v>0</v>
      </c>
      <c r="GK7" s="222">
        <f ca="1">SUMIFS(FatorHorario[FatorDU],FatorHorario[UF],'Curva Tipica'!$N$1,FatorHorario[Meses],TEXT(GK$5,"MMM"),FatorHorario[Hora],SUMIFS(INDIRECT("HCondCarga[" &amp; GK$4 &amp; "]"),HCondCarga[Ano],$F$1,HCondCarga[Mês],TEXT(GK$5,"MMM")))*VLOOKUP(DATE($F$1,MONTH(GK$5),1),PrevPotInstalada[[Referência]:[Potência Prevista (MW)]],2,FALSE)*VLOOKUP($A7,RelPotInst[[Barra]:[2029]],IF($F$1=2023,3,IF($F$1=2024,4,IF($F$1=2025,5,IF($F$1=2026,6,IF($F$1=2027,7,IF($F$1=2028,8,9)))))),FALSE)/100</f>
        <v>0</v>
      </c>
      <c r="GL7" s="223">
        <f ca="1">GK7*'CB-RefFP'!GL7/'CB-RefFP'!GK7</f>
        <v>0</v>
      </c>
      <c r="GM7" s="222">
        <f ca="1">SUMIFS(FatorHorario[FatorDU],FatorHorario[UF],'Curva Tipica'!$N$1,FatorHorario[Meses],TEXT(GM$5,"MMM"),FatorHorario[Hora],SUMIFS(INDIRECT("HCondCarga[" &amp; GM$4 &amp; "]"),HCondCarga[Ano],$F$1,HCondCarga[Mês],TEXT(GM$5,"MMM")))*VLOOKUP(DATE($F$1,MONTH(GM$5),1),PrevPotInstalada[[Referência]:[Potência Prevista (MW)]],2,FALSE)*VLOOKUP($A7,RelPotInst[[Barra]:[2029]],IF($F$1=2023,3,IF($F$1=2024,4,IF($F$1=2025,5,IF($F$1=2026,6,IF($F$1=2027,7,IF($F$1=2028,8,9)))))),FALSE)/100</f>
        <v>0</v>
      </c>
      <c r="GN7" s="224">
        <f ca="1">GM7*'CB-RefFP'!GN7/'CB-RefFP'!GM7</f>
        <v>0</v>
      </c>
      <c r="GO7" s="222"/>
      <c r="GP7" s="223"/>
      <c r="GQ7" s="222"/>
      <c r="GR7" s="223"/>
      <c r="GS7" s="222"/>
      <c r="GT7" s="223"/>
      <c r="GU7" s="222"/>
      <c r="GV7" s="223"/>
      <c r="GW7" s="222"/>
      <c r="GX7" s="223"/>
      <c r="GY7" s="222"/>
      <c r="GZ7" s="223"/>
      <c r="HA7" s="222"/>
      <c r="HB7" s="223"/>
      <c r="HC7" s="222"/>
      <c r="HD7" s="223"/>
      <c r="HE7" s="222"/>
      <c r="HF7" s="223"/>
      <c r="HG7" s="222"/>
      <c r="HH7" s="223"/>
      <c r="HI7" s="222"/>
      <c r="HJ7" s="223"/>
      <c r="HK7" s="222"/>
      <c r="HL7" s="225"/>
      <c r="HM7" s="226"/>
      <c r="HN7" s="225"/>
      <c r="HO7" s="227" t="str">
        <f t="shared" ref="HO7:HO13" ca="1" si="4">IF(COUNTBLANK(INDIRECT(ADDRESS(ROW(),5)&amp;":"&amp;ADDRESS(ROW(),COLUMN()-1)))=COLUMN()-5,"S","N")</f>
        <v>N</v>
      </c>
      <c r="HP7" s="228"/>
      <c r="HQ7" s="229"/>
      <c r="HR7" s="229" t="s">
        <v>370</v>
      </c>
      <c r="HS7" s="230" t="s">
        <v>370</v>
      </c>
    </row>
    <row r="8" spans="1:228" s="78" customFormat="1" ht="13.7" customHeight="1" x14ac:dyDescent="0.25">
      <c r="A8" s="251" t="str">
        <f>PotInst_Barra!A4</f>
        <v>Barra02</v>
      </c>
      <c r="B8" s="252"/>
      <c r="C8" s="253"/>
      <c r="D8" s="254"/>
      <c r="E8" s="231">
        <f ca="1">SUMIFS(FatorHorario[FatorDU],FatorHorario[UF],'Curva Tipica'!$N$1,FatorHorario[Meses],TEXT(E$5,"MMM"),FatorHorario[Hora],SUMIFS(INDIRECT("HCondCarga[" &amp; E$4 &amp; "]"),HCondCarga[Ano],$F$1,HCondCarga[Mês],TEXT(E$5,"MMM")))*VLOOKUP(DATE($F$1,MONTH(E$5),1),PrevPotInstalada[[Referência]:[Potência Prevista (MW)]],2,FALSE)*VLOOKUP($A8,RelPotInst[[Barra]:[2029]],IF($F$1=2023,3,IF($F$1=2024,4,IF($F$1=2025,5,IF($F$1=2026,6,IF($F$1=2027,7,IF($F$1=2028,8,9)))))),FALSE)/100</f>
        <v>0</v>
      </c>
      <c r="F8" s="232">
        <f ca="1">E8*'CB-RefFP'!F8/'CB-RefFP'!E8</f>
        <v>0</v>
      </c>
      <c r="G8" s="231">
        <f ca="1">SUMIFS(FatorHorario[FatorDU],FatorHorario[UF],'Curva Tipica'!$N$1,FatorHorario[Meses],TEXT(G$5,"MMM"),FatorHorario[Hora],SUMIFS(INDIRECT("HCondCarga[" &amp; G$4 &amp; "]"),HCondCarga[Ano],$F$1,HCondCarga[Mês],TEXT(G$5,"MMM")))*VLOOKUP(DATE($F$1,MONTH(G$5),1),PrevPotInstalada[[Referência]:[Potência Prevista (MW)]],2,FALSE)*VLOOKUP($A8,RelPotInst[[Barra]:[2029]],IF($F$1=2023,3,IF($F$1=2024,4,IF($F$1=2025,5,IF($F$1=2026,6,IF($F$1=2027,7,IF($F$1=2028,8,9)))))),FALSE)/100</f>
        <v>0</v>
      </c>
      <c r="H8" s="232">
        <f ca="1">G8*'CB-RefFP'!H8/'CB-RefFP'!G8</f>
        <v>0</v>
      </c>
      <c r="I8" s="231">
        <f ca="1">SUMIFS(FatorHorario[FatorDU],FatorHorario[UF],'Curva Tipica'!$N$1,FatorHorario[Meses],TEXT(I$5,"MMM"),FatorHorario[Hora],SUMIFS(INDIRECT("HCondCarga[" &amp; I$4 &amp; "]"),HCondCarga[Ano],$F$1,HCondCarga[Mês],TEXT(I$5,"MMM")))*VLOOKUP(DATE($F$1,MONTH(I$5),1),PrevPotInstalada[[Referência]:[Potência Prevista (MW)]],2,FALSE)*VLOOKUP($A8,RelPotInst[[Barra]:[2029]],IF($F$1=2023,3,IF($F$1=2024,4,IF($F$1=2025,5,IF($F$1=2026,6,IF($F$1=2027,7,IF($F$1=2028,8,9)))))),FALSE)/100</f>
        <v>0</v>
      </c>
      <c r="J8" s="232">
        <f ca="1">I8*'CB-RefFP'!J8/'CB-RefFP'!I8</f>
        <v>0</v>
      </c>
      <c r="K8" s="231">
        <f ca="1">SUMIFS(FatorHorario[FatorDU],FatorHorario[UF],'Curva Tipica'!$N$1,FatorHorario[Meses],TEXT(K$5,"MMM"),FatorHorario[Hora],SUMIFS(INDIRECT("HCondCarga[" &amp; K$4 &amp; "]"),HCondCarga[Ano],$F$1,HCondCarga[Mês],TEXT(K$5,"MMM")))*VLOOKUP(DATE($F$1,MONTH(K$5),1),PrevPotInstalada[[Referência]:[Potência Prevista (MW)]],2,FALSE)*VLOOKUP($A8,RelPotInst[[Barra]:[2029]],IF($F$1=2023,3,IF($F$1=2024,4,IF($F$1=2025,5,IF($F$1=2026,6,IF($F$1=2027,7,IF($F$1=2028,8,9)))))),FALSE)/100</f>
        <v>0</v>
      </c>
      <c r="L8" s="232">
        <f ca="1">K8*'CB-RefFP'!L8/'CB-RefFP'!K8</f>
        <v>0</v>
      </c>
      <c r="M8" s="231">
        <f ca="1">SUMIFS(FatorHorario[FatorDU],FatorHorario[UF],'Curva Tipica'!$N$1,FatorHorario[Meses],TEXT(M$5,"MMM"),FatorHorario[Hora],SUMIFS(INDIRECT("HCondCarga[" &amp; M$4 &amp; "]"),HCondCarga[Ano],$F$1,HCondCarga[Mês],TEXT(M$5,"MMM")))*VLOOKUP(DATE($F$1,MONTH(M$5),1),PrevPotInstalada[[Referência]:[Potência Prevista (MW)]],2,FALSE)*VLOOKUP($A8,RelPotInst[[Barra]:[2029]],IF($F$1=2023,3,IF($F$1=2024,4,IF($F$1=2025,5,IF($F$1=2026,6,IF($F$1=2027,7,IF($F$1=2028,8,9)))))),FALSE)/100</f>
        <v>0</v>
      </c>
      <c r="N8" s="232">
        <f ca="1">M8*'CB-RefFP'!N8/'CB-RefFP'!M8</f>
        <v>0</v>
      </c>
      <c r="O8" s="231">
        <f ca="1">SUMIFS(FatorHorario[FatorDU],FatorHorario[UF],'Curva Tipica'!$N$1,FatorHorario[Meses],TEXT(O$5,"MMM"),FatorHorario[Hora],SUMIFS(INDIRECT("HCondCarga[" &amp; O$4 &amp; "]"),HCondCarga[Ano],$F$1,HCondCarga[Mês],TEXT(O$5,"MMM")))*VLOOKUP(DATE($F$1,MONTH(O$5),1),PrevPotInstalada[[Referência]:[Potência Prevista (MW)]],2,FALSE)*VLOOKUP($A8,RelPotInst[[Barra]:[2029]],IF($F$1=2023,3,IF($F$1=2024,4,IF($F$1=2025,5,IF($F$1=2026,6,IF($F$1=2027,7,IF($F$1=2028,8,9)))))),FALSE)/100</f>
        <v>0</v>
      </c>
      <c r="P8" s="232">
        <f ca="1">O8*'CB-RefFP'!P8/'CB-RefFP'!O8</f>
        <v>0</v>
      </c>
      <c r="Q8" s="231">
        <f ca="1">SUMIFS(FatorHorario[FatorDU],FatorHorario[UF],'Curva Tipica'!$N$1,FatorHorario[Meses],TEXT(Q$5,"MMM"),FatorHorario[Hora],SUMIFS(INDIRECT("HCondCarga[" &amp; Q$4 &amp; "]"),HCondCarga[Ano],$F$1,HCondCarga[Mês],TEXT(Q$5,"MMM")))*VLOOKUP(DATE($F$1,MONTH(Q$5),1),PrevPotInstalada[[Referência]:[Potência Prevista (MW)]],2,FALSE)*VLOOKUP($A8,RelPotInst[[Barra]:[2029]],IF($F$1=2023,3,IF($F$1=2024,4,IF($F$1=2025,5,IF($F$1=2026,6,IF($F$1=2027,7,IF($F$1=2028,8,9)))))),FALSE)/100</f>
        <v>0</v>
      </c>
      <c r="R8" s="232">
        <f ca="1">Q8*'CB-RefFP'!R8/'CB-RefFP'!Q8</f>
        <v>0</v>
      </c>
      <c r="S8" s="231">
        <f ca="1">SUMIFS(FatorHorario[FatorDU],FatorHorario[UF],'Curva Tipica'!$N$1,FatorHorario[Meses],TEXT(S$5,"MMM"),FatorHorario[Hora],SUMIFS(INDIRECT("HCondCarga[" &amp; S$4 &amp; "]"),HCondCarga[Ano],$F$1,HCondCarga[Mês],TEXT(S$5,"MMM")))*VLOOKUP(DATE($F$1,MONTH(S$5),1),PrevPotInstalada[[Referência]:[Potência Prevista (MW)]],2,FALSE)*VLOOKUP($A8,RelPotInst[[Barra]:[2029]],IF($F$1=2023,3,IF($F$1=2024,4,IF($F$1=2025,5,IF($F$1=2026,6,IF($F$1=2027,7,IF($F$1=2028,8,9)))))),FALSE)/100</f>
        <v>0</v>
      </c>
      <c r="T8" s="232">
        <f ca="1">S8*'CB-RefFP'!T8/'CB-RefFP'!S8</f>
        <v>0</v>
      </c>
      <c r="U8" s="231">
        <f ca="1">SUMIFS(FatorHorario[FatorDU],FatorHorario[UF],'Curva Tipica'!$N$1,FatorHorario[Meses],TEXT(U$5,"MMM"),FatorHorario[Hora],SUMIFS(INDIRECT("HCondCarga[" &amp; U$4 &amp; "]"),HCondCarga[Ano],$F$1,HCondCarga[Mês],TEXT(U$5,"MMM")))*VLOOKUP(DATE($F$1,MONTH(U$5),1),PrevPotInstalada[[Referência]:[Potência Prevista (MW)]],2,FALSE)*VLOOKUP($A8,RelPotInst[[Barra]:[2029]],IF($F$1=2023,3,IF($F$1=2024,4,IF($F$1=2025,5,IF($F$1=2026,6,IF($F$1=2027,7,IF($F$1=2028,8,9)))))),FALSE)/100</f>
        <v>0</v>
      </c>
      <c r="V8" s="232">
        <f ca="1">U8*'CB-RefFP'!V8/'CB-RefFP'!U8</f>
        <v>0</v>
      </c>
      <c r="W8" s="231">
        <f ca="1">SUMIFS(FatorHorario[FatorDU],FatorHorario[UF],'Curva Tipica'!$N$1,FatorHorario[Meses],TEXT(W$5,"MMM"),FatorHorario[Hora],SUMIFS(INDIRECT("HCondCarga[" &amp; W$4 &amp; "]"),HCondCarga[Ano],$F$1,HCondCarga[Mês],TEXT(W$5,"MMM")))*VLOOKUP(DATE($F$1,MONTH(W$5),1),PrevPotInstalada[[Referência]:[Potência Prevista (MW)]],2,FALSE)*VLOOKUP($A8,RelPotInst[[Barra]:[2029]],IF($F$1=2023,3,IF($F$1=2024,4,IF($F$1=2025,5,IF($F$1=2026,6,IF($F$1=2027,7,IF($F$1=2028,8,9)))))),FALSE)/100</f>
        <v>0</v>
      </c>
      <c r="X8" s="232">
        <f ca="1">W8*'CB-RefFP'!X8/'CB-RefFP'!W8</f>
        <v>0</v>
      </c>
      <c r="Y8" s="231">
        <f ca="1">SUMIFS(FatorHorario[FatorDU],FatorHorario[UF],'Curva Tipica'!$N$1,FatorHorario[Meses],TEXT(Y$5,"MMM"),FatorHorario[Hora],SUMIFS(INDIRECT("HCondCarga[" &amp; Y$4 &amp; "]"),HCondCarga[Ano],$F$1,HCondCarga[Mês],TEXT(Y$5,"MMM")))*VLOOKUP(DATE($F$1,MONTH(Y$5),1),PrevPotInstalada[[Referência]:[Potência Prevista (MW)]],2,FALSE)*VLOOKUP($A8,RelPotInst[[Barra]:[2029]],IF($F$1=2023,3,IF($F$1=2024,4,IF($F$1=2025,5,IF($F$1=2026,6,IF($F$1=2027,7,IF($F$1=2028,8,9)))))),FALSE)/100</f>
        <v>0</v>
      </c>
      <c r="Z8" s="232">
        <f ca="1">Y8*'CB-RefFP'!Z8/'CB-RefFP'!Y8</f>
        <v>0</v>
      </c>
      <c r="AA8" s="231">
        <f ca="1">SUMIFS(FatorHorario[FatorDU],FatorHorario[UF],'Curva Tipica'!$N$1,FatorHorario[Meses],TEXT(AA$5,"MMM"),FatorHorario[Hora],SUMIFS(INDIRECT("HCondCarga[" &amp; AA$4 &amp; "]"),HCondCarga[Ano],$F$1,HCondCarga[Mês],TEXT(AA$5,"MMM")))*VLOOKUP(DATE($F$1,MONTH(AA$5),1),PrevPotInstalada[[Referência]:[Potência Prevista (MW)]],2,FALSE)*VLOOKUP($A8,RelPotInst[[Barra]:[2029]],IF($F$1=2023,3,IF($F$1=2024,4,IF($F$1=2025,5,IF($F$1=2026,6,IF($F$1=2027,7,IF($F$1=2028,8,9)))))),FALSE)/100</f>
        <v>0</v>
      </c>
      <c r="AB8" s="233">
        <f ca="1">AA8*'CB-RefFP'!AB8/'CB-RefFP'!AA8</f>
        <v>0</v>
      </c>
      <c r="AC8" s="231">
        <f ca="1">SUMIFS(FatorHorario[FatorDU],FatorHorario[UF],'Curva Tipica'!$N$1,FatorHorario[Meses],TEXT(AC$5,"MMM"),FatorHorario[Hora],SUMIFS(INDIRECT("HCondCarga[" &amp; AC$4 &amp; "]"),HCondCarga[Ano],$F$1,HCondCarga[Mês],TEXT(AC$5,"MMM")))*VLOOKUP(DATE($F$1,MONTH(AC$5),1),PrevPotInstalada[[Referência]:[Potência Prevista (MW)]],2,FALSE)*VLOOKUP($A8,RelPotInst[[Barra]:[2029]],IF($F$1=2023,3,IF($F$1=2024,4,IF($F$1=2025,5,IF($F$1=2026,6,IF($F$1=2027,7,IF($F$1=2028,8,9)))))),FALSE)/100</f>
        <v>0</v>
      </c>
      <c r="AD8" s="232">
        <f ca="1">AC8*'CB-RefFP'!AD8/'CB-RefFP'!AC8</f>
        <v>0</v>
      </c>
      <c r="AE8" s="231">
        <f ca="1">SUMIFS(FatorHorario[FatorDU],FatorHorario[UF],'Curva Tipica'!$N$1,FatorHorario[Meses],TEXT(AE$5,"MMM"),FatorHorario[Hora],SUMIFS(INDIRECT("HCondCarga[" &amp; AE$4 &amp; "]"),HCondCarga[Ano],$F$1,HCondCarga[Mês],TEXT(AE$5,"MMM")))*VLOOKUP(DATE($F$1,MONTH(AE$5),1),PrevPotInstalada[[Referência]:[Potência Prevista (MW)]],2,FALSE)*VLOOKUP($A8,RelPotInst[[Barra]:[2029]],IF($F$1=2023,3,IF($F$1=2024,4,IF($F$1=2025,5,IF($F$1=2026,6,IF($F$1=2027,7,IF($F$1=2028,8,9)))))),FALSE)/100</f>
        <v>0</v>
      </c>
      <c r="AF8" s="232">
        <f ca="1">AE8*'CB-RefFP'!AF8/'CB-RefFP'!AE8</f>
        <v>0</v>
      </c>
      <c r="AG8" s="231">
        <f ca="1">SUMIFS(FatorHorario[FatorDU],FatorHorario[UF],'Curva Tipica'!$N$1,FatorHorario[Meses],TEXT(AG$5,"MMM"),FatorHorario[Hora],SUMIFS(INDIRECT("HCondCarga[" &amp; AG$4 &amp; "]"),HCondCarga[Ano],$F$1,HCondCarga[Mês],TEXT(AG$5,"MMM")))*VLOOKUP(DATE($F$1,MONTH(AG$5),1),PrevPotInstalada[[Referência]:[Potência Prevista (MW)]],2,FALSE)*VLOOKUP($A8,RelPotInst[[Barra]:[2029]],IF($F$1=2023,3,IF($F$1=2024,4,IF($F$1=2025,5,IF($F$1=2026,6,IF($F$1=2027,7,IF($F$1=2028,8,9)))))),FALSE)/100</f>
        <v>0</v>
      </c>
      <c r="AH8" s="232">
        <f ca="1">AG8*'CB-RefFP'!AH8/'CB-RefFP'!AG8</f>
        <v>0</v>
      </c>
      <c r="AI8" s="231">
        <f ca="1">SUMIFS(FatorHorario[FatorDU],FatorHorario[UF],'Curva Tipica'!$N$1,FatorHorario[Meses],TEXT(AI$5,"MMM"),FatorHorario[Hora],SUMIFS(INDIRECT("HCondCarga[" &amp; AI$4 &amp; "]"),HCondCarga[Ano],$F$1,HCondCarga[Mês],TEXT(AI$5,"MMM")))*VLOOKUP(DATE($F$1,MONTH(AI$5),1),PrevPotInstalada[[Referência]:[Potência Prevista (MW)]],2,FALSE)*VLOOKUP($A8,RelPotInst[[Barra]:[2029]],IF($F$1=2023,3,IF($F$1=2024,4,IF($F$1=2025,5,IF($F$1=2026,6,IF($F$1=2027,7,IF($F$1=2028,8,9)))))),FALSE)/100</f>
        <v>0</v>
      </c>
      <c r="AJ8" s="232">
        <f ca="1">AI8*'CB-RefFP'!AJ8/'CB-RefFP'!AI8</f>
        <v>0</v>
      </c>
      <c r="AK8" s="231">
        <f ca="1">SUMIFS(FatorHorario[FatorDU],FatorHorario[UF],'Curva Tipica'!$N$1,FatorHorario[Meses],TEXT(AK$5,"MMM"),FatorHorario[Hora],SUMIFS(INDIRECT("HCondCarga[" &amp; AK$4 &amp; "]"),HCondCarga[Ano],$F$1,HCondCarga[Mês],TEXT(AK$5,"MMM")))*VLOOKUP(DATE($F$1,MONTH(AK$5),1),PrevPotInstalada[[Referência]:[Potência Prevista (MW)]],2,FALSE)*VLOOKUP($A8,RelPotInst[[Barra]:[2029]],IF($F$1=2023,3,IF($F$1=2024,4,IF($F$1=2025,5,IF($F$1=2026,6,IF($F$1=2027,7,IF($F$1=2028,8,9)))))),FALSE)/100</f>
        <v>0</v>
      </c>
      <c r="AL8" s="232">
        <f ca="1">AK8*'CB-RefFP'!AL8/'CB-RefFP'!AK8</f>
        <v>0</v>
      </c>
      <c r="AM8" s="231">
        <f ca="1">SUMIFS(FatorHorario[FatorDU],FatorHorario[UF],'Curva Tipica'!$N$1,FatorHorario[Meses],TEXT(AM$5,"MMM"),FatorHorario[Hora],SUMIFS(INDIRECT("HCondCarga[" &amp; AM$4 &amp; "]"),HCondCarga[Ano],$F$1,HCondCarga[Mês],TEXT(AM$5,"MMM")))*VLOOKUP(DATE($F$1,MONTH(AM$5),1),PrevPotInstalada[[Referência]:[Potência Prevista (MW)]],2,FALSE)*VLOOKUP($A8,RelPotInst[[Barra]:[2029]],IF($F$1=2023,3,IF($F$1=2024,4,IF($F$1=2025,5,IF($F$1=2026,6,IF($F$1=2027,7,IF($F$1=2028,8,9)))))),FALSE)/100</f>
        <v>0</v>
      </c>
      <c r="AN8" s="232">
        <f ca="1">AM8*'CB-RefFP'!AN8/'CB-RefFP'!AM8</f>
        <v>0</v>
      </c>
      <c r="AO8" s="231">
        <f ca="1">SUMIFS(FatorHorario[FatorDU],FatorHorario[UF],'Curva Tipica'!$N$1,FatorHorario[Meses],TEXT(AO$5,"MMM"),FatorHorario[Hora],SUMIFS(INDIRECT("HCondCarga[" &amp; AO$4 &amp; "]"),HCondCarga[Ano],$F$1,HCondCarga[Mês],TEXT(AO$5,"MMM")))*VLOOKUP(DATE($F$1,MONTH(AO$5),1),PrevPotInstalada[[Referência]:[Potência Prevista (MW)]],2,FALSE)*VLOOKUP($A8,RelPotInst[[Barra]:[2029]],IF($F$1=2023,3,IF($F$1=2024,4,IF($F$1=2025,5,IF($F$1=2026,6,IF($F$1=2027,7,IF($F$1=2028,8,9)))))),FALSE)/100</f>
        <v>0</v>
      </c>
      <c r="AP8" s="232">
        <f ca="1">AO8*'CB-RefFP'!AP8/'CB-RefFP'!AO8</f>
        <v>0</v>
      </c>
      <c r="AQ8" s="231">
        <f ca="1">SUMIFS(FatorHorario[FatorDU],FatorHorario[UF],'Curva Tipica'!$N$1,FatorHorario[Meses],TEXT(AQ$5,"MMM"),FatorHorario[Hora],SUMIFS(INDIRECT("HCondCarga[" &amp; AQ$4 &amp; "]"),HCondCarga[Ano],$F$1,HCondCarga[Mês],TEXT(AQ$5,"MMM")))*VLOOKUP(DATE($F$1,MONTH(AQ$5),1),PrevPotInstalada[[Referência]:[Potência Prevista (MW)]],2,FALSE)*VLOOKUP($A8,RelPotInst[[Barra]:[2029]],IF($F$1=2023,3,IF($F$1=2024,4,IF($F$1=2025,5,IF($F$1=2026,6,IF($F$1=2027,7,IF($F$1=2028,8,9)))))),FALSE)/100</f>
        <v>0</v>
      </c>
      <c r="AR8" s="232">
        <f ca="1">AQ8*'CB-RefFP'!AR8/'CB-RefFP'!AQ8</f>
        <v>0</v>
      </c>
      <c r="AS8" s="231">
        <f ca="1">SUMIFS(FatorHorario[FatorDU],FatorHorario[UF],'Curva Tipica'!$N$1,FatorHorario[Meses],TEXT(AS$5,"MMM"),FatorHorario[Hora],SUMIFS(INDIRECT("HCondCarga[" &amp; AS$4 &amp; "]"),HCondCarga[Ano],$F$1,HCondCarga[Mês],TEXT(AS$5,"MMM")))*VLOOKUP(DATE($F$1,MONTH(AS$5),1),PrevPotInstalada[[Referência]:[Potência Prevista (MW)]],2,FALSE)*VLOOKUP($A8,RelPotInst[[Barra]:[2029]],IF($F$1=2023,3,IF($F$1=2024,4,IF($F$1=2025,5,IF($F$1=2026,6,IF($F$1=2027,7,IF($F$1=2028,8,9)))))),FALSE)/100</f>
        <v>0</v>
      </c>
      <c r="AT8" s="232">
        <f ca="1">AS8*'CB-RefFP'!AT8/'CB-RefFP'!AS8</f>
        <v>0</v>
      </c>
      <c r="AU8" s="231">
        <f ca="1">SUMIFS(FatorHorario[FatorDU],FatorHorario[UF],'Curva Tipica'!$N$1,FatorHorario[Meses],TEXT(AU$5,"MMM"),FatorHorario[Hora],SUMIFS(INDIRECT("HCondCarga[" &amp; AU$4 &amp; "]"),HCondCarga[Ano],$F$1,HCondCarga[Mês],TEXT(AU$5,"MMM")))*VLOOKUP(DATE($F$1,MONTH(AU$5),1),PrevPotInstalada[[Referência]:[Potência Prevista (MW)]],2,FALSE)*VLOOKUP($A8,RelPotInst[[Barra]:[2029]],IF($F$1=2023,3,IF($F$1=2024,4,IF($F$1=2025,5,IF($F$1=2026,6,IF($F$1=2027,7,IF($F$1=2028,8,9)))))),FALSE)/100</f>
        <v>0</v>
      </c>
      <c r="AV8" s="232">
        <f ca="1">AU8*'CB-RefFP'!AV8/'CB-RefFP'!AU8</f>
        <v>0</v>
      </c>
      <c r="AW8" s="231">
        <f ca="1">SUMIFS(FatorHorario[FatorDU],FatorHorario[UF],'Curva Tipica'!$N$1,FatorHorario[Meses],TEXT(AW$5,"MMM"),FatorHorario[Hora],SUMIFS(INDIRECT("HCondCarga[" &amp; AW$4 &amp; "]"),HCondCarga[Ano],$F$1,HCondCarga[Mês],TEXT(AW$5,"MMM")))*VLOOKUP(DATE($F$1,MONTH(AW$5),1),PrevPotInstalada[[Referência]:[Potência Prevista (MW)]],2,FALSE)*VLOOKUP($A8,RelPotInst[[Barra]:[2029]],IF($F$1=2023,3,IF($F$1=2024,4,IF($F$1=2025,5,IF($F$1=2026,6,IF($F$1=2027,7,IF($F$1=2028,8,9)))))),FALSE)/100</f>
        <v>0</v>
      </c>
      <c r="AX8" s="232">
        <f ca="1">AW8*'CB-RefFP'!AX8/'CB-RefFP'!AW8</f>
        <v>0</v>
      </c>
      <c r="AY8" s="231">
        <f ca="1">SUMIFS(FatorHorario[FatorDU],FatorHorario[UF],'Curva Tipica'!$N$1,FatorHorario[Meses],TEXT(AY$5,"MMM"),FatorHorario[Hora],SUMIFS(INDIRECT("HCondCarga[" &amp; AY$4 &amp; "]"),HCondCarga[Ano],$F$1,HCondCarga[Mês],TEXT(AY$5,"MMM")))*VLOOKUP(DATE($F$1,MONTH(AY$5),1),PrevPotInstalada[[Referência]:[Potência Prevista (MW)]],2,FALSE)*VLOOKUP($A8,RelPotInst[[Barra]:[2029]],IF($F$1=2023,3,IF($F$1=2024,4,IF($F$1=2025,5,IF($F$1=2026,6,IF($F$1=2027,7,IF($F$1=2028,8,9)))))),FALSE)/100</f>
        <v>0</v>
      </c>
      <c r="AZ8" s="233">
        <f ca="1">AY8*'CB-RefFP'!AZ8/'CB-RefFP'!AY8</f>
        <v>0</v>
      </c>
      <c r="BA8" s="231">
        <f ca="1">SUMIFS(FatorHorario[FatorDU],FatorHorario[UF],'Curva Tipica'!$N$1,FatorHorario[Meses],TEXT(BA$5,"MMM"),FatorHorario[Hora],SUMIFS(INDIRECT("HCondCarga[" &amp; BA$4 &amp; "]"),HCondCarga[Ano],$F$1,HCondCarga[Mês],TEXT(BA$5,"MMM")))*VLOOKUP(DATE($F$1,MONTH(BA$5),1),PrevPotInstalada[[Referência]:[Potência Prevista (MW)]],2,FALSE)*VLOOKUP($A8,RelPotInst[[Barra]:[2029]],IF($F$1=2023,3,IF($F$1=2024,4,IF($F$1=2025,5,IF($F$1=2026,6,IF($F$1=2027,7,IF($F$1=2028,8,9)))))),FALSE)/100</f>
        <v>0</v>
      </c>
      <c r="BB8" s="232">
        <f ca="1">BA8*'CB-RefFP'!BB8/'CB-RefFP'!BA8</f>
        <v>0</v>
      </c>
      <c r="BC8" s="231">
        <f ca="1">SUMIFS(FatorHorario[FatorDU],FatorHorario[UF],'Curva Tipica'!$N$1,FatorHorario[Meses],TEXT(BC$5,"MMM"),FatorHorario[Hora],SUMIFS(INDIRECT("HCondCarga[" &amp; BC$4 &amp; "]"),HCondCarga[Ano],$F$1,HCondCarga[Mês],TEXT(BC$5,"MMM")))*VLOOKUP(DATE($F$1,MONTH(BC$5),1),PrevPotInstalada[[Referência]:[Potência Prevista (MW)]],2,FALSE)*VLOOKUP($A8,RelPotInst[[Barra]:[2029]],IF($F$1=2023,3,IF($F$1=2024,4,IF($F$1=2025,5,IF($F$1=2026,6,IF($F$1=2027,7,IF($F$1=2028,8,9)))))),FALSE)/100</f>
        <v>0</v>
      </c>
      <c r="BD8" s="232">
        <f ca="1">BC8*'CB-RefFP'!BD8/'CB-RefFP'!BC8</f>
        <v>0</v>
      </c>
      <c r="BE8" s="231">
        <f ca="1">SUMIFS(FatorHorario[FatorDU],FatorHorario[UF],'Curva Tipica'!$N$1,FatorHorario[Meses],TEXT(BE$5,"MMM"),FatorHorario[Hora],SUMIFS(INDIRECT("HCondCarga[" &amp; BE$4 &amp; "]"),HCondCarga[Ano],$F$1,HCondCarga[Mês],TEXT(BE$5,"MMM")))*VLOOKUP(DATE($F$1,MONTH(BE$5),1),PrevPotInstalada[[Referência]:[Potência Prevista (MW)]],2,FALSE)*VLOOKUP($A8,RelPotInst[[Barra]:[2029]],IF($F$1=2023,3,IF($F$1=2024,4,IF($F$1=2025,5,IF($F$1=2026,6,IF($F$1=2027,7,IF($F$1=2028,8,9)))))),FALSE)/100</f>
        <v>0</v>
      </c>
      <c r="BF8" s="232">
        <f ca="1">BE8*'CB-RefFP'!BF8/'CB-RefFP'!BE8</f>
        <v>0</v>
      </c>
      <c r="BG8" s="231">
        <f ca="1">SUMIFS(FatorHorario[FatorDU],FatorHorario[UF],'Curva Tipica'!$N$1,FatorHorario[Meses],TEXT(BG$5,"MMM"),FatorHorario[Hora],SUMIFS(INDIRECT("HCondCarga[" &amp; BG$4 &amp; "]"),HCondCarga[Ano],$F$1,HCondCarga[Mês],TEXT(BG$5,"MMM")))*VLOOKUP(DATE($F$1,MONTH(BG$5),1),PrevPotInstalada[[Referência]:[Potência Prevista (MW)]],2,FALSE)*VLOOKUP($A8,RelPotInst[[Barra]:[2029]],IF($F$1=2023,3,IF($F$1=2024,4,IF($F$1=2025,5,IF($F$1=2026,6,IF($F$1=2027,7,IF($F$1=2028,8,9)))))),FALSE)/100</f>
        <v>0</v>
      </c>
      <c r="BH8" s="232">
        <f ca="1">BG8*'CB-RefFP'!BH8/'CB-RefFP'!BG8</f>
        <v>0</v>
      </c>
      <c r="BI8" s="231">
        <f ca="1">SUMIFS(FatorHorario[FatorDU],FatorHorario[UF],'Curva Tipica'!$N$1,FatorHorario[Meses],TEXT(BI$5,"MMM"),FatorHorario[Hora],SUMIFS(INDIRECT("HCondCarga[" &amp; BI$4 &amp; "]"),HCondCarga[Ano],$F$1,HCondCarga[Mês],TEXT(BI$5,"MMM")))*VLOOKUP(DATE($F$1,MONTH(BI$5),1),PrevPotInstalada[[Referência]:[Potência Prevista (MW)]],2,FALSE)*VLOOKUP($A8,RelPotInst[[Barra]:[2029]],IF($F$1=2023,3,IF($F$1=2024,4,IF($F$1=2025,5,IF($F$1=2026,6,IF($F$1=2027,7,IF($F$1=2028,8,9)))))),FALSE)/100</f>
        <v>0</v>
      </c>
      <c r="BJ8" s="232">
        <f ca="1">BI8*'CB-RefFP'!BJ8/'CB-RefFP'!BI8</f>
        <v>0</v>
      </c>
      <c r="BK8" s="231">
        <f ca="1">SUMIFS(FatorHorario[FatorDU],FatorHorario[UF],'Curva Tipica'!$N$1,FatorHorario[Meses],TEXT(BK$5,"MMM"),FatorHorario[Hora],SUMIFS(INDIRECT("HCondCarga[" &amp; BK$4 &amp; "]"),HCondCarga[Ano],$F$1,HCondCarga[Mês],TEXT(BK$5,"MMM")))*VLOOKUP(DATE($F$1,MONTH(BK$5),1),PrevPotInstalada[[Referência]:[Potência Prevista (MW)]],2,FALSE)*VLOOKUP($A8,RelPotInst[[Barra]:[2029]],IF($F$1=2023,3,IF($F$1=2024,4,IF($F$1=2025,5,IF($F$1=2026,6,IF($F$1=2027,7,IF($F$1=2028,8,9)))))),FALSE)/100</f>
        <v>0</v>
      </c>
      <c r="BL8" s="232">
        <f ca="1">BK8*'CB-RefFP'!BL8/'CB-RefFP'!BK8</f>
        <v>0</v>
      </c>
      <c r="BM8" s="231">
        <f ca="1">SUMIFS(FatorHorario[FatorDU],FatorHorario[UF],'Curva Tipica'!$N$1,FatorHorario[Meses],TEXT(BM$5,"MMM"),FatorHorario[Hora],SUMIFS(INDIRECT("HCondCarga[" &amp; BM$4 &amp; "]"),HCondCarga[Ano],$F$1,HCondCarga[Mês],TEXT(BM$5,"MMM")))*VLOOKUP(DATE($F$1,MONTH(BM$5),1),PrevPotInstalada[[Referência]:[Potência Prevista (MW)]],2,FALSE)*VLOOKUP($A8,RelPotInst[[Barra]:[2029]],IF($F$1=2023,3,IF($F$1=2024,4,IF($F$1=2025,5,IF($F$1=2026,6,IF($F$1=2027,7,IF($F$1=2028,8,9)))))),FALSE)/100</f>
        <v>0</v>
      </c>
      <c r="BN8" s="232">
        <f ca="1">BM8*'CB-RefFP'!BN8/'CB-RefFP'!BM8</f>
        <v>0</v>
      </c>
      <c r="BO8" s="231">
        <f ca="1">SUMIFS(FatorHorario[FatorDU],FatorHorario[UF],'Curva Tipica'!$N$1,FatorHorario[Meses],TEXT(BO$5,"MMM"),FatorHorario[Hora],SUMIFS(INDIRECT("HCondCarga[" &amp; BO$4 &amp; "]"),HCondCarga[Ano],$F$1,HCondCarga[Mês],TEXT(BO$5,"MMM")))*VLOOKUP(DATE($F$1,MONTH(BO$5),1),PrevPotInstalada[[Referência]:[Potência Prevista (MW)]],2,FALSE)*VLOOKUP($A8,RelPotInst[[Barra]:[2029]],IF($F$1=2023,3,IF($F$1=2024,4,IF($F$1=2025,5,IF($F$1=2026,6,IF($F$1=2027,7,IF($F$1=2028,8,9)))))),FALSE)/100</f>
        <v>0</v>
      </c>
      <c r="BP8" s="232">
        <f ca="1">BO8*'CB-RefFP'!BP8/'CB-RefFP'!BO8</f>
        <v>0</v>
      </c>
      <c r="BQ8" s="231">
        <f ca="1">SUMIFS(FatorHorario[FatorDU],FatorHorario[UF],'Curva Tipica'!$N$1,FatorHorario[Meses],TEXT(BQ$5,"MMM"),FatorHorario[Hora],SUMIFS(INDIRECT("HCondCarga[" &amp; BQ$4 &amp; "]"),HCondCarga[Ano],$F$1,HCondCarga[Mês],TEXT(BQ$5,"MMM")))*VLOOKUP(DATE($F$1,MONTH(BQ$5),1),PrevPotInstalada[[Referência]:[Potência Prevista (MW)]],2,FALSE)*VLOOKUP($A8,RelPotInst[[Barra]:[2029]],IF($F$1=2023,3,IF($F$1=2024,4,IF($F$1=2025,5,IF($F$1=2026,6,IF($F$1=2027,7,IF($F$1=2028,8,9)))))),FALSE)/100</f>
        <v>0</v>
      </c>
      <c r="BR8" s="232">
        <f ca="1">BQ8*'CB-RefFP'!BR8/'CB-RefFP'!BQ8</f>
        <v>0</v>
      </c>
      <c r="BS8" s="231">
        <f ca="1">SUMIFS(FatorHorario[FatorDU],FatorHorario[UF],'Curva Tipica'!$N$1,FatorHorario[Meses],TEXT(BS$5,"MMM"),FatorHorario[Hora],SUMIFS(INDIRECT("HCondCarga[" &amp; BS$4 &amp; "]"),HCondCarga[Ano],$F$1,HCondCarga[Mês],TEXT(BS$5,"MMM")))*VLOOKUP(DATE($F$1,MONTH(BS$5),1),PrevPotInstalada[[Referência]:[Potência Prevista (MW)]],2,FALSE)*VLOOKUP($A8,RelPotInst[[Barra]:[2029]],IF($F$1=2023,3,IF($F$1=2024,4,IF($F$1=2025,5,IF($F$1=2026,6,IF($F$1=2027,7,IF($F$1=2028,8,9)))))),FALSE)/100</f>
        <v>0</v>
      </c>
      <c r="BT8" s="232">
        <f ca="1">BS8*'CB-RefFP'!BT8/'CB-RefFP'!BS8</f>
        <v>0</v>
      </c>
      <c r="BU8" s="231">
        <f ca="1">SUMIFS(FatorHorario[FatorDU],FatorHorario[UF],'Curva Tipica'!$N$1,FatorHorario[Meses],TEXT(BU$5,"MMM"),FatorHorario[Hora],SUMIFS(INDIRECT("HCondCarga[" &amp; BU$4 &amp; "]"),HCondCarga[Ano],$F$1,HCondCarga[Mês],TEXT(BU$5,"MMM")))*VLOOKUP(DATE($F$1,MONTH(BU$5),1),PrevPotInstalada[[Referência]:[Potência Prevista (MW)]],2,FALSE)*VLOOKUP($A8,RelPotInst[[Barra]:[2029]],IF($F$1=2023,3,IF($F$1=2024,4,IF($F$1=2025,5,IF($F$1=2026,6,IF($F$1=2027,7,IF($F$1=2028,8,9)))))),FALSE)/100</f>
        <v>0</v>
      </c>
      <c r="BV8" s="232">
        <f ca="1">BU8*'CB-RefFP'!BV8/'CB-RefFP'!BU8</f>
        <v>0</v>
      </c>
      <c r="BW8" s="231">
        <f ca="1">SUMIFS(FatorHorario[FatorDU],FatorHorario[UF],'Curva Tipica'!$N$1,FatorHorario[Meses],TEXT(BW$5,"MMM"),FatorHorario[Hora],SUMIFS(INDIRECT("HCondCarga[" &amp; BW$4 &amp; "]"),HCondCarga[Ano],$F$1,HCondCarga[Mês],TEXT(BW$5,"MMM")))*VLOOKUP(DATE($F$1,MONTH(BW$5),1),PrevPotInstalada[[Referência]:[Potência Prevista (MW)]],2,FALSE)*VLOOKUP($A8,RelPotInst[[Barra]:[2029]],IF($F$1=2023,3,IF($F$1=2024,4,IF($F$1=2025,5,IF($F$1=2026,6,IF($F$1=2027,7,IF($F$1=2028,8,9)))))),FALSE)/100</f>
        <v>0</v>
      </c>
      <c r="BX8" s="233">
        <f ca="1">BW8*'CB-RefFP'!BX8/'CB-RefFP'!BW8</f>
        <v>0</v>
      </c>
      <c r="BY8" s="231">
        <f ca="1">SUMIFS(FatorHorario[FatorDom],FatorHorario[UF],'Curva Tipica'!$N$1,FatorHorario[Meses],TEXT(BY$5,"MMM"),FatorHorario[Hora],SUMIFS(INDIRECT("HCondCarga[" &amp; BY$4 &amp; "]"),HCondCarga[Ano],$F$1,HCondCarga[Mês],TEXT(BY$5,"MMM")))*VLOOKUP(DATE($F$1,MONTH(BY$5),1),PrevPotInstalada[[Referência]:[Potência Prevista (MW)]],2,FALSE)*VLOOKUP($A8,RelPotInst[[Barra]:[2029]],IF($F$1=2023,3,IF($F$1=2024,4,IF($F$1=2025,5,IF($F$1=2026,6,IF($F$1=2027,7,IF($F$1=2028,8,9)))))),FALSE)/100</f>
        <v>0</v>
      </c>
      <c r="BZ8" s="232">
        <f ca="1">BY8*'CB-RefFP'!BZ8/'CB-RefFP'!BY8</f>
        <v>0</v>
      </c>
      <c r="CA8" s="231">
        <f ca="1">SUMIFS(FatorHorario[FatorDom],FatorHorario[UF],'Curva Tipica'!$N$1,FatorHorario[Meses],TEXT(CA$5,"MMM"),FatorHorario[Hora],SUMIFS(INDIRECT("HCondCarga[" &amp; CA$4 &amp; "]"),HCondCarga[Ano],$F$1,HCondCarga[Mês],TEXT(CA$5,"MMM")))*VLOOKUP(DATE($F$1,MONTH(CA$5),1),PrevPotInstalada[[Referência]:[Potência Prevista (MW)]],2,FALSE)*VLOOKUP($A8,RelPotInst[[Barra]:[2029]],IF($F$1=2023,3,IF($F$1=2024,4,IF($F$1=2025,5,IF($F$1=2026,6,IF($F$1=2027,7,IF($F$1=2028,8,9)))))),FALSE)/100</f>
        <v>0</v>
      </c>
      <c r="CB8" s="232">
        <f ca="1">CA8*'CB-RefFP'!CB8/'CB-RefFP'!CA8</f>
        <v>0</v>
      </c>
      <c r="CC8" s="231">
        <f ca="1">SUMIFS(FatorHorario[FatorDom],FatorHorario[UF],'Curva Tipica'!$N$1,FatorHorario[Meses],TEXT(CC$5,"MMM"),FatorHorario[Hora],SUMIFS(INDIRECT("HCondCarga[" &amp; CC$4 &amp; "]"),HCondCarga[Ano],$F$1,HCondCarga[Mês],TEXT(CC$5,"MMM")))*VLOOKUP(DATE($F$1,MONTH(CC$5),1),PrevPotInstalada[[Referência]:[Potência Prevista (MW)]],2,FALSE)*VLOOKUP($A8,RelPotInst[[Barra]:[2029]],IF($F$1=2023,3,IF($F$1=2024,4,IF($F$1=2025,5,IF($F$1=2026,6,IF($F$1=2027,7,IF($F$1=2028,8,9)))))),FALSE)/100</f>
        <v>0</v>
      </c>
      <c r="CD8" s="232">
        <f ca="1">CC8*'CB-RefFP'!CD8/'CB-RefFP'!CC8</f>
        <v>0</v>
      </c>
      <c r="CE8" s="231">
        <f ca="1">SUMIFS(FatorHorario[FatorDom],FatorHorario[UF],'Curva Tipica'!$N$1,FatorHorario[Meses],TEXT(CE$5,"MMM"),FatorHorario[Hora],SUMIFS(INDIRECT("HCondCarga[" &amp; CE$4 &amp; "]"),HCondCarga[Ano],$F$1,HCondCarga[Mês],TEXT(CE$5,"MMM")))*VLOOKUP(DATE($F$1,MONTH(CE$5),1),PrevPotInstalada[[Referência]:[Potência Prevista (MW)]],2,FALSE)*VLOOKUP($A8,RelPotInst[[Barra]:[2029]],IF($F$1=2023,3,IF($F$1=2024,4,IF($F$1=2025,5,IF($F$1=2026,6,IF($F$1=2027,7,IF($F$1=2028,8,9)))))),FALSE)/100</f>
        <v>0</v>
      </c>
      <c r="CF8" s="232">
        <f ca="1">CE8*'CB-RefFP'!CF8/'CB-RefFP'!CE8</f>
        <v>0</v>
      </c>
      <c r="CG8" s="231">
        <f ca="1">SUMIFS(FatorHorario[FatorDom],FatorHorario[UF],'Curva Tipica'!$N$1,FatorHorario[Meses],TEXT(CG$5,"MMM"),FatorHorario[Hora],SUMIFS(INDIRECT("HCondCarga[" &amp; CG$4 &amp; "]"),HCondCarga[Ano],$F$1,HCondCarga[Mês],TEXT(CG$5,"MMM")))*VLOOKUP(DATE($F$1,MONTH(CG$5),1),PrevPotInstalada[[Referência]:[Potência Prevista (MW)]],2,FALSE)*VLOOKUP($A8,RelPotInst[[Barra]:[2029]],IF($F$1=2023,3,IF($F$1=2024,4,IF($F$1=2025,5,IF($F$1=2026,6,IF($F$1=2027,7,IF($F$1=2028,8,9)))))),FALSE)/100</f>
        <v>0</v>
      </c>
      <c r="CH8" s="232">
        <f ca="1">CG8*'CB-RefFP'!CH8/'CB-RefFP'!CG8</f>
        <v>0</v>
      </c>
      <c r="CI8" s="231">
        <f ca="1">SUMIFS(FatorHorario[FatorDom],FatorHorario[UF],'Curva Tipica'!$N$1,FatorHorario[Meses],TEXT(CI$5,"MMM"),FatorHorario[Hora],SUMIFS(INDIRECT("HCondCarga[" &amp; CI$4 &amp; "]"),HCondCarga[Ano],$F$1,HCondCarga[Mês],TEXT(CI$5,"MMM")))*VLOOKUP(DATE($F$1,MONTH(CI$5),1),PrevPotInstalada[[Referência]:[Potência Prevista (MW)]],2,FALSE)*VLOOKUP($A8,RelPotInst[[Barra]:[2029]],IF($F$1=2023,3,IF($F$1=2024,4,IF($F$1=2025,5,IF($F$1=2026,6,IF($F$1=2027,7,IF($F$1=2028,8,9)))))),FALSE)/100</f>
        <v>0</v>
      </c>
      <c r="CJ8" s="232">
        <f ca="1">CI8*'CB-RefFP'!CJ8/'CB-RefFP'!CI8</f>
        <v>0</v>
      </c>
      <c r="CK8" s="231">
        <f ca="1">SUMIFS(FatorHorario[FatorDom],FatorHorario[UF],'Curva Tipica'!$N$1,FatorHorario[Meses],TEXT(CK$5,"MMM"),FatorHorario[Hora],SUMIFS(INDIRECT("HCondCarga[" &amp; CK$4 &amp; "]"),HCondCarga[Ano],$F$1,HCondCarga[Mês],TEXT(CK$5,"MMM")))*VLOOKUP(DATE($F$1,MONTH(CK$5),1),PrevPotInstalada[[Referência]:[Potência Prevista (MW)]],2,FALSE)*VLOOKUP($A8,RelPotInst[[Barra]:[2029]],IF($F$1=2023,3,IF($F$1=2024,4,IF($F$1=2025,5,IF($F$1=2026,6,IF($F$1=2027,7,IF($F$1=2028,8,9)))))),FALSE)/100</f>
        <v>0</v>
      </c>
      <c r="CL8" s="232">
        <f ca="1">CK8*'CB-RefFP'!CL8/'CB-RefFP'!CK8</f>
        <v>0</v>
      </c>
      <c r="CM8" s="231">
        <f ca="1">SUMIFS(FatorHorario[FatorDom],FatorHorario[UF],'Curva Tipica'!$N$1,FatorHorario[Meses],TEXT(CM$5,"MMM"),FatorHorario[Hora],SUMIFS(INDIRECT("HCondCarga[" &amp; CM$4 &amp; "]"),HCondCarga[Ano],$F$1,HCondCarga[Mês],TEXT(CM$5,"MMM")))*VLOOKUP(DATE($F$1,MONTH(CM$5),1),PrevPotInstalada[[Referência]:[Potência Prevista (MW)]],2,FALSE)*VLOOKUP($A8,RelPotInst[[Barra]:[2029]],IF($F$1=2023,3,IF($F$1=2024,4,IF($F$1=2025,5,IF($F$1=2026,6,IF($F$1=2027,7,IF($F$1=2028,8,9)))))),FALSE)/100</f>
        <v>0</v>
      </c>
      <c r="CN8" s="232">
        <f ca="1">CM8*'CB-RefFP'!CN8/'CB-RefFP'!CM8</f>
        <v>0</v>
      </c>
      <c r="CO8" s="231">
        <f ca="1">SUMIFS(FatorHorario[FatorDom],FatorHorario[UF],'Curva Tipica'!$N$1,FatorHorario[Meses],TEXT(CO$5,"MMM"),FatorHorario[Hora],SUMIFS(INDIRECT("HCondCarga[" &amp; CO$4 &amp; "]"),HCondCarga[Ano],$F$1,HCondCarga[Mês],TEXT(CO$5,"MMM")))*VLOOKUP(DATE($F$1,MONTH(CO$5),1),PrevPotInstalada[[Referência]:[Potência Prevista (MW)]],2,FALSE)*VLOOKUP($A8,RelPotInst[[Barra]:[2029]],IF($F$1=2023,3,IF($F$1=2024,4,IF($F$1=2025,5,IF($F$1=2026,6,IF($F$1=2027,7,IF($F$1=2028,8,9)))))),FALSE)/100</f>
        <v>0</v>
      </c>
      <c r="CP8" s="232">
        <f ca="1">CO8*'CB-RefFP'!CP8/'CB-RefFP'!CO8</f>
        <v>0</v>
      </c>
      <c r="CQ8" s="231">
        <f ca="1">SUMIFS(FatorHorario[FatorDom],FatorHorario[UF],'Curva Tipica'!$N$1,FatorHorario[Meses],TEXT(CQ$5,"MMM"),FatorHorario[Hora],SUMIFS(INDIRECT("HCondCarga[" &amp; CQ$4 &amp; "]"),HCondCarga[Ano],$F$1,HCondCarga[Mês],TEXT(CQ$5,"MMM")))*VLOOKUP(DATE($F$1,MONTH(CQ$5),1),PrevPotInstalada[[Referência]:[Potência Prevista (MW)]],2,FALSE)*VLOOKUP($A8,RelPotInst[[Barra]:[2029]],IF($F$1=2023,3,IF($F$1=2024,4,IF($F$1=2025,5,IF($F$1=2026,6,IF($F$1=2027,7,IF($F$1=2028,8,9)))))),FALSE)/100</f>
        <v>0</v>
      </c>
      <c r="CR8" s="232">
        <f ca="1">CQ8*'CB-RefFP'!CR8/'CB-RefFP'!CQ8</f>
        <v>0</v>
      </c>
      <c r="CS8" s="231">
        <f ca="1">SUMIFS(FatorHorario[FatorDom],FatorHorario[UF],'Curva Tipica'!$N$1,FatorHorario[Meses],TEXT(CS$5,"MMM"),FatorHorario[Hora],SUMIFS(INDIRECT("HCondCarga[" &amp; CS$4 &amp; "]"),HCondCarga[Ano],$F$1,HCondCarga[Mês],TEXT(CS$5,"MMM")))*VLOOKUP(DATE($F$1,MONTH(CS$5),1),PrevPotInstalada[[Referência]:[Potência Prevista (MW)]],2,FALSE)*VLOOKUP($A8,RelPotInst[[Barra]:[2029]],IF($F$1=2023,3,IF($F$1=2024,4,IF($F$1=2025,5,IF($F$1=2026,6,IF($F$1=2027,7,IF($F$1=2028,8,9)))))),FALSE)/100</f>
        <v>0</v>
      </c>
      <c r="CT8" s="232">
        <f ca="1">CS8*'CB-RefFP'!CT8/'CB-RefFP'!CS8</f>
        <v>0</v>
      </c>
      <c r="CU8" s="231">
        <f ca="1">SUMIFS(FatorHorario[FatorDom],FatorHorario[UF],'Curva Tipica'!$N$1,FatorHorario[Meses],TEXT(CU$5,"MMM"),FatorHorario[Hora],SUMIFS(INDIRECT("HCondCarga[" &amp; CU$4 &amp; "]"),HCondCarga[Ano],$F$1,HCondCarga[Mês],TEXT(CU$5,"MMM")))*VLOOKUP(DATE($F$1,MONTH(CU$5),1),PrevPotInstalada[[Referência]:[Potência Prevista (MW)]],2,FALSE)*VLOOKUP($A8,RelPotInst[[Barra]:[2029]],IF($F$1=2023,3,IF($F$1=2024,4,IF($F$1=2025,5,IF($F$1=2026,6,IF($F$1=2027,7,IF($F$1=2028,8,9)))))),FALSE)/100</f>
        <v>0</v>
      </c>
      <c r="CV8" s="233">
        <f ca="1">CU8*'CB-RefFP'!CV8/'CB-RefFP'!CU8</f>
        <v>0</v>
      </c>
      <c r="CW8" s="231">
        <f ca="1">SUMIFS(FatorHorario[FatorDU],FatorHorario[UF],'Curva Tipica'!$N$1,FatorHorario[Meses],TEXT(CW$5,"MMM"),FatorHorario[Hora],SUMIFS(INDIRECT("HCondCarga[" &amp; CW$4 &amp; "]"),HCondCarga[Ano],$F$1,HCondCarga[Mês],TEXT(CW$5,"MMM")))*VLOOKUP(DATE($F$1,MONTH(CW$5),1),PrevPotInstalada[[Referência]:[Potência Prevista (MW)]],2,FALSE)*VLOOKUP($A8,RelPotInst[[Barra]:[2029]],IF($F$1=2023,3,IF($F$1=2024,4,IF($F$1=2025,5,IF($F$1=2026,6,IF($F$1=2027,7,IF($F$1=2028,8,9)))))),FALSE)/100</f>
        <v>0</v>
      </c>
      <c r="CX8" s="232">
        <f ca="1">CW8*'CB-RefFP'!CX8/'CB-RefFP'!CW8</f>
        <v>0</v>
      </c>
      <c r="CY8" s="231">
        <f ca="1">SUMIFS(FatorHorario[FatorDU],FatorHorario[UF],'Curva Tipica'!$N$1,FatorHorario[Meses],TEXT(CY$5,"MMM"),FatorHorario[Hora],SUMIFS(INDIRECT("HCondCarga[" &amp; CY$4 &amp; "]"),HCondCarga[Ano],$F$1,HCondCarga[Mês],TEXT(CY$5,"MMM")))*VLOOKUP(DATE($F$1,MONTH(CY$5),1),PrevPotInstalada[[Referência]:[Potência Prevista (MW)]],2,FALSE)*VLOOKUP($A8,RelPotInst[[Barra]:[2029]],IF($F$1=2023,3,IF($F$1=2024,4,IF($F$1=2025,5,IF($F$1=2026,6,IF($F$1=2027,7,IF($F$1=2028,8,9)))))),FALSE)/100</f>
        <v>0</v>
      </c>
      <c r="CZ8" s="232">
        <f ca="1">CY8*'CB-RefFP'!CZ8/'CB-RefFP'!CY8</f>
        <v>0</v>
      </c>
      <c r="DA8" s="231">
        <f ca="1">SUMIFS(FatorHorario[FatorDU],FatorHorario[UF],'Curva Tipica'!$N$1,FatorHorario[Meses],TEXT(DA$5,"MMM"),FatorHorario[Hora],SUMIFS(INDIRECT("HCondCarga[" &amp; DA$4 &amp; "]"),HCondCarga[Ano],$F$1,HCondCarga[Mês],TEXT(DA$5,"MMM")))*VLOOKUP(DATE($F$1,MONTH(DA$5),1),PrevPotInstalada[[Referência]:[Potência Prevista (MW)]],2,FALSE)*VLOOKUP($A8,RelPotInst[[Barra]:[2029]],IF($F$1=2023,3,IF($F$1=2024,4,IF($F$1=2025,5,IF($F$1=2026,6,IF($F$1=2027,7,IF($F$1=2028,8,9)))))),FALSE)/100</f>
        <v>0</v>
      </c>
      <c r="DB8" s="232">
        <f ca="1">DA8*'CB-RefFP'!DB8/'CB-RefFP'!DA8</f>
        <v>0</v>
      </c>
      <c r="DC8" s="231">
        <f ca="1">SUMIFS(FatorHorario[FatorDU],FatorHorario[UF],'Curva Tipica'!$N$1,FatorHorario[Meses],TEXT(DC$5,"MMM"),FatorHorario[Hora],SUMIFS(INDIRECT("HCondCarga[" &amp; DC$4 &amp; "]"),HCondCarga[Ano],$F$1,HCondCarga[Mês],TEXT(DC$5,"MMM")))*VLOOKUP(DATE($F$1,MONTH(DC$5),1),PrevPotInstalada[[Referência]:[Potência Prevista (MW)]],2,FALSE)*VLOOKUP($A8,RelPotInst[[Barra]:[2029]],IF($F$1=2023,3,IF($F$1=2024,4,IF($F$1=2025,5,IF($F$1=2026,6,IF($F$1=2027,7,IF($F$1=2028,8,9)))))),FALSE)/100</f>
        <v>0</v>
      </c>
      <c r="DD8" s="232">
        <f ca="1">DC8*'CB-RefFP'!DD8/'CB-RefFP'!DC8</f>
        <v>0</v>
      </c>
      <c r="DE8" s="231">
        <f ca="1">SUMIFS(FatorHorario[FatorDU],FatorHorario[UF],'Curva Tipica'!$N$1,FatorHorario[Meses],TEXT(DE$5,"MMM"),FatorHorario[Hora],SUMIFS(INDIRECT("HCondCarga[" &amp; DE$4 &amp; "]"),HCondCarga[Ano],$F$1,HCondCarga[Mês],TEXT(DE$5,"MMM")))*VLOOKUP(DATE($F$1,MONTH(DE$5),1),PrevPotInstalada[[Referência]:[Potência Prevista (MW)]],2,FALSE)*VLOOKUP($A8,RelPotInst[[Barra]:[2029]],IF($F$1=2023,3,IF($F$1=2024,4,IF($F$1=2025,5,IF($F$1=2026,6,IF($F$1=2027,7,IF($F$1=2028,8,9)))))),FALSE)/100</f>
        <v>0</v>
      </c>
      <c r="DF8" s="232">
        <f ca="1">DE8*'CB-RefFP'!DF8/'CB-RefFP'!DE8</f>
        <v>0</v>
      </c>
      <c r="DG8" s="231">
        <f ca="1">SUMIFS(FatorHorario[FatorDU],FatorHorario[UF],'Curva Tipica'!$N$1,FatorHorario[Meses],TEXT(DG$5,"MMM"),FatorHorario[Hora],SUMIFS(INDIRECT("HCondCarga[" &amp; DG$4 &amp; "]"),HCondCarga[Ano],$F$1,HCondCarga[Mês],TEXT(DG$5,"MMM")))*VLOOKUP(DATE($F$1,MONTH(DG$5),1),PrevPotInstalada[[Referência]:[Potência Prevista (MW)]],2,FALSE)*VLOOKUP($A8,RelPotInst[[Barra]:[2029]],IF($F$1=2023,3,IF($F$1=2024,4,IF($F$1=2025,5,IF($F$1=2026,6,IF($F$1=2027,7,IF($F$1=2028,8,9)))))),FALSE)/100</f>
        <v>0</v>
      </c>
      <c r="DH8" s="232">
        <f ca="1">DG8*'CB-RefFP'!DH8/'CB-RefFP'!DG8</f>
        <v>0</v>
      </c>
      <c r="DI8" s="231">
        <f ca="1">SUMIFS(FatorHorario[FatorDU],FatorHorario[UF],'Curva Tipica'!$N$1,FatorHorario[Meses],TEXT(DI$5,"MMM"),FatorHorario[Hora],SUMIFS(INDIRECT("HCondCarga[" &amp; DI$4 &amp; "]"),HCondCarga[Ano],$F$1,HCondCarga[Mês],TEXT(DI$5,"MMM")))*VLOOKUP(DATE($F$1,MONTH(DI$5),1),PrevPotInstalada[[Referência]:[Potência Prevista (MW)]],2,FALSE)*VLOOKUP($A8,RelPotInst[[Barra]:[2029]],IF($F$1=2023,3,IF($F$1=2024,4,IF($F$1=2025,5,IF($F$1=2026,6,IF($F$1=2027,7,IF($F$1=2028,8,9)))))),FALSE)/100</f>
        <v>0</v>
      </c>
      <c r="DJ8" s="232">
        <f ca="1">DI8*'CB-RefFP'!DJ8/'CB-RefFP'!DI8</f>
        <v>0</v>
      </c>
      <c r="DK8" s="231">
        <f ca="1">SUMIFS(FatorHorario[FatorDU],FatorHorario[UF],'Curva Tipica'!$N$1,FatorHorario[Meses],TEXT(DK$5,"MMM"),FatorHorario[Hora],SUMIFS(INDIRECT("HCondCarga[" &amp; DK$4 &amp; "]"),HCondCarga[Ano],$F$1,HCondCarga[Mês],TEXT(DK$5,"MMM")))*VLOOKUP(DATE($F$1,MONTH(DK$5),1),PrevPotInstalada[[Referência]:[Potência Prevista (MW)]],2,FALSE)*VLOOKUP($A8,RelPotInst[[Barra]:[2029]],IF($F$1=2023,3,IF($F$1=2024,4,IF($F$1=2025,5,IF($F$1=2026,6,IF($F$1=2027,7,IF($F$1=2028,8,9)))))),FALSE)/100</f>
        <v>0</v>
      </c>
      <c r="DL8" s="232">
        <f ca="1">DK8*'CB-RefFP'!DL8/'CB-RefFP'!DK8</f>
        <v>0</v>
      </c>
      <c r="DM8" s="231">
        <f ca="1">SUMIFS(FatorHorario[FatorDU],FatorHorario[UF],'Curva Tipica'!$N$1,FatorHorario[Meses],TEXT(DM$5,"MMM"),FatorHorario[Hora],SUMIFS(INDIRECT("HCondCarga[" &amp; DM$4 &amp; "]"),HCondCarga[Ano],$F$1,HCondCarga[Mês],TEXT(DM$5,"MMM")))*VLOOKUP(DATE($F$1,MONTH(DM$5),1),PrevPotInstalada[[Referência]:[Potência Prevista (MW)]],2,FALSE)*VLOOKUP($A8,RelPotInst[[Barra]:[2029]],IF($F$1=2023,3,IF($F$1=2024,4,IF($F$1=2025,5,IF($F$1=2026,6,IF($F$1=2027,7,IF($F$1=2028,8,9)))))),FALSE)/100</f>
        <v>0</v>
      </c>
      <c r="DN8" s="232">
        <f ca="1">DM8*'CB-RefFP'!DN8/'CB-RefFP'!DM8</f>
        <v>0</v>
      </c>
      <c r="DO8" s="231">
        <f ca="1">SUMIFS(FatorHorario[FatorDU],FatorHorario[UF],'Curva Tipica'!$N$1,FatorHorario[Meses],TEXT(DO$5,"MMM"),FatorHorario[Hora],SUMIFS(INDIRECT("HCondCarga[" &amp; DO$4 &amp; "]"),HCondCarga[Ano],$F$1,HCondCarga[Mês],TEXT(DO$5,"MMM")))*VLOOKUP(DATE($F$1,MONTH(DO$5),1),PrevPotInstalada[[Referência]:[Potência Prevista (MW)]],2,FALSE)*VLOOKUP($A8,RelPotInst[[Barra]:[2029]],IF($F$1=2023,3,IF($F$1=2024,4,IF($F$1=2025,5,IF($F$1=2026,6,IF($F$1=2027,7,IF($F$1=2028,8,9)))))),FALSE)/100</f>
        <v>0</v>
      </c>
      <c r="DP8" s="232">
        <f ca="1">DO8*'CB-RefFP'!DP8/'CB-RefFP'!DO8</f>
        <v>0</v>
      </c>
      <c r="DQ8" s="231">
        <f ca="1">SUMIFS(FatorHorario[FatorDU],FatorHorario[UF],'Curva Tipica'!$N$1,FatorHorario[Meses],TEXT(DQ$5,"MMM"),FatorHorario[Hora],SUMIFS(INDIRECT("HCondCarga[" &amp; DQ$4 &amp; "]"),HCondCarga[Ano],$F$1,HCondCarga[Mês],TEXT(DQ$5,"MMM")))*VLOOKUP(DATE($F$1,MONTH(DQ$5),1),PrevPotInstalada[[Referência]:[Potência Prevista (MW)]],2,FALSE)*VLOOKUP($A8,RelPotInst[[Barra]:[2029]],IF($F$1=2023,3,IF($F$1=2024,4,IF($F$1=2025,5,IF($F$1=2026,6,IF($F$1=2027,7,IF($F$1=2028,8,9)))))),FALSE)/100</f>
        <v>0</v>
      </c>
      <c r="DR8" s="232">
        <f ca="1">DQ8*'CB-RefFP'!DR8/'CB-RefFP'!DQ8</f>
        <v>0</v>
      </c>
      <c r="DS8" s="231">
        <f ca="1">SUMIFS(FatorHorario[FatorDU],FatorHorario[UF],'Curva Tipica'!$N$1,FatorHorario[Meses],TEXT(DS$5,"MMM"),FatorHorario[Hora],SUMIFS(INDIRECT("HCondCarga[" &amp; DS$4 &amp; "]"),HCondCarga[Ano],$F$1,HCondCarga[Mês],TEXT(DS$5,"MMM")))*VLOOKUP(DATE($F$1,MONTH(DS$5),1),PrevPotInstalada[[Referência]:[Potência Prevista (MW)]],2,FALSE)*VLOOKUP($A8,RelPotInst[[Barra]:[2029]],IF($F$1=2023,3,IF($F$1=2024,4,IF($F$1=2025,5,IF($F$1=2026,6,IF($F$1=2027,7,IF($F$1=2028,8,9)))))),FALSE)/100</f>
        <v>0</v>
      </c>
      <c r="DT8" s="233">
        <f ca="1">DS8*'CB-RefFP'!DT8/'CB-RefFP'!DS8</f>
        <v>0</v>
      </c>
      <c r="DU8" s="231">
        <f ca="1">SUMIFS(FatorHorario[FatorDU],FatorHorario[UF],'Curva Tipica'!$N$1,FatorHorario[Meses],TEXT(DU$5,"MMM"),FatorHorario[Hora],SUMIFS(INDIRECT("HCondCarga[" &amp; DU$4 &amp; "]"),HCondCarga[Ano],$F$1,HCondCarga[Mês],TEXT(DU$5,"MMM")))*VLOOKUP(DATE($F$1,MONTH(DU$5),1),PrevPotInstalada[[Referência]:[Potência Prevista (MW)]],2,FALSE)*VLOOKUP($A8,RelPotInst[[Barra]:[2029]],IF($F$1=2023,3,IF($F$1=2024,4,IF($F$1=2025,5,IF($F$1=2026,6,IF($F$1=2027,7,IF($F$1=2028,8,9)))))),FALSE)/100</f>
        <v>0</v>
      </c>
      <c r="DV8" s="232">
        <f ca="1">DU8*'CB-RefFP'!DV8/'CB-RefFP'!DU8</f>
        <v>0</v>
      </c>
      <c r="DW8" s="231">
        <f ca="1">SUMIFS(FatorHorario[FatorDU],FatorHorario[UF],'Curva Tipica'!$N$1,FatorHorario[Meses],TEXT(DW$5,"MMM"),FatorHorario[Hora],SUMIFS(INDIRECT("HCondCarga[" &amp; DW$4 &amp; "]"),HCondCarga[Ano],$F$1,HCondCarga[Mês],TEXT(DW$5,"MMM")))*VLOOKUP(DATE($F$1,MONTH(DW$5),1),PrevPotInstalada[[Referência]:[Potência Prevista (MW)]],2,FALSE)*VLOOKUP($A8,RelPotInst[[Barra]:[2029]],IF($F$1=2023,3,IF($F$1=2024,4,IF($F$1=2025,5,IF($F$1=2026,6,IF($F$1=2027,7,IF($F$1=2028,8,9)))))),FALSE)/100</f>
        <v>0</v>
      </c>
      <c r="DX8" s="232">
        <f ca="1">DW8*'CB-RefFP'!DX8/'CB-RefFP'!DW8</f>
        <v>0</v>
      </c>
      <c r="DY8" s="231">
        <f ca="1">SUMIFS(FatorHorario[FatorDU],FatorHorario[UF],'Curva Tipica'!$N$1,FatorHorario[Meses],TEXT(DY$5,"MMM"),FatorHorario[Hora],SUMIFS(INDIRECT("HCondCarga[" &amp; DY$4 &amp; "]"),HCondCarga[Ano],$F$1,HCondCarga[Mês],TEXT(DY$5,"MMM")))*VLOOKUP(DATE($F$1,MONTH(DY$5),1),PrevPotInstalada[[Referência]:[Potência Prevista (MW)]],2,FALSE)*VLOOKUP($A8,RelPotInst[[Barra]:[2029]],IF($F$1=2023,3,IF($F$1=2024,4,IF($F$1=2025,5,IF($F$1=2026,6,IF($F$1=2027,7,IF($F$1=2028,8,9)))))),FALSE)/100</f>
        <v>0</v>
      </c>
      <c r="DZ8" s="232">
        <f ca="1">DY8*'CB-RefFP'!DZ8/'CB-RefFP'!DY8</f>
        <v>0</v>
      </c>
      <c r="EA8" s="231">
        <f ca="1">SUMIFS(FatorHorario[FatorDU],FatorHorario[UF],'Curva Tipica'!$N$1,FatorHorario[Meses],TEXT(EA$5,"MMM"),FatorHorario[Hora],SUMIFS(INDIRECT("HCondCarga[" &amp; EA$4 &amp; "]"),HCondCarga[Ano],$F$1,HCondCarga[Mês],TEXT(EA$5,"MMM")))*VLOOKUP(DATE($F$1,MONTH(EA$5),1),PrevPotInstalada[[Referência]:[Potência Prevista (MW)]],2,FALSE)*VLOOKUP($A8,RelPotInst[[Barra]:[2029]],IF($F$1=2023,3,IF($F$1=2024,4,IF($F$1=2025,5,IF($F$1=2026,6,IF($F$1=2027,7,IF($F$1=2028,8,9)))))),FALSE)/100</f>
        <v>0</v>
      </c>
      <c r="EB8" s="232">
        <f ca="1">EA8*'CB-RefFP'!EB8/'CB-RefFP'!EA8</f>
        <v>0</v>
      </c>
      <c r="EC8" s="231">
        <f ca="1">SUMIFS(FatorHorario[FatorDU],FatorHorario[UF],'Curva Tipica'!$N$1,FatorHorario[Meses],TEXT(EC$5,"MMM"),FatorHorario[Hora],SUMIFS(INDIRECT("HCondCarga[" &amp; EC$4 &amp; "]"),HCondCarga[Ano],$F$1,HCondCarga[Mês],TEXT(EC$5,"MMM")))*VLOOKUP(DATE($F$1,MONTH(EC$5),1),PrevPotInstalada[[Referência]:[Potência Prevista (MW)]],2,FALSE)*VLOOKUP($A8,RelPotInst[[Barra]:[2029]],IF($F$1=2023,3,IF($F$1=2024,4,IF($F$1=2025,5,IF($F$1=2026,6,IF($F$1=2027,7,IF($F$1=2028,8,9)))))),FALSE)/100</f>
        <v>0</v>
      </c>
      <c r="ED8" s="232">
        <f ca="1">EC8*'CB-RefFP'!ED8/'CB-RefFP'!EC8</f>
        <v>0</v>
      </c>
      <c r="EE8" s="231">
        <f ca="1">SUMIFS(FatorHorario[FatorDU],FatorHorario[UF],'Curva Tipica'!$N$1,FatorHorario[Meses],TEXT(EE$5,"MMM"),FatorHorario[Hora],SUMIFS(INDIRECT("HCondCarga[" &amp; EE$4 &amp; "]"),HCondCarga[Ano],$F$1,HCondCarga[Mês],TEXT(EE$5,"MMM")))*VLOOKUP(DATE($F$1,MONTH(EE$5),1),PrevPotInstalada[[Referência]:[Potência Prevista (MW)]],2,FALSE)*VLOOKUP($A8,RelPotInst[[Barra]:[2029]],IF($F$1=2023,3,IF($F$1=2024,4,IF($F$1=2025,5,IF($F$1=2026,6,IF($F$1=2027,7,IF($F$1=2028,8,9)))))),FALSE)/100</f>
        <v>0</v>
      </c>
      <c r="EF8" s="232">
        <f ca="1">EE8*'CB-RefFP'!EF8/'CB-RefFP'!EE8</f>
        <v>0</v>
      </c>
      <c r="EG8" s="231">
        <f ca="1">SUMIFS(FatorHorario[FatorDU],FatorHorario[UF],'Curva Tipica'!$N$1,FatorHorario[Meses],TEXT(EG$5,"MMM"),FatorHorario[Hora],SUMIFS(INDIRECT("HCondCarga[" &amp; EG$4 &amp; "]"),HCondCarga[Ano],$F$1,HCondCarga[Mês],TEXT(EG$5,"MMM")))*VLOOKUP(DATE($F$1,MONTH(EG$5),1),PrevPotInstalada[[Referência]:[Potência Prevista (MW)]],2,FALSE)*VLOOKUP($A8,RelPotInst[[Barra]:[2029]],IF($F$1=2023,3,IF($F$1=2024,4,IF($F$1=2025,5,IF($F$1=2026,6,IF($F$1=2027,7,IF($F$1=2028,8,9)))))),FALSE)/100</f>
        <v>0</v>
      </c>
      <c r="EH8" s="232">
        <f ca="1">EG8*'CB-RefFP'!EH8/'CB-RefFP'!EG8</f>
        <v>0</v>
      </c>
      <c r="EI8" s="231">
        <f ca="1">SUMIFS(FatorHorario[FatorDU],FatorHorario[UF],'Curva Tipica'!$N$1,FatorHorario[Meses],TEXT(EI$5,"MMM"),FatorHorario[Hora],SUMIFS(INDIRECT("HCondCarga[" &amp; EI$4 &amp; "]"),HCondCarga[Ano],$F$1,HCondCarga[Mês],TEXT(EI$5,"MMM")))*VLOOKUP(DATE($F$1,MONTH(EI$5),1),PrevPotInstalada[[Referência]:[Potência Prevista (MW)]],2,FALSE)*VLOOKUP($A8,RelPotInst[[Barra]:[2029]],IF($F$1=2023,3,IF($F$1=2024,4,IF($F$1=2025,5,IF($F$1=2026,6,IF($F$1=2027,7,IF($F$1=2028,8,9)))))),FALSE)/100</f>
        <v>0</v>
      </c>
      <c r="EJ8" s="232">
        <f ca="1">EI8*'CB-RefFP'!EJ8/'CB-RefFP'!EI8</f>
        <v>0</v>
      </c>
      <c r="EK8" s="231">
        <f ca="1">SUMIFS(FatorHorario[FatorDU],FatorHorario[UF],'Curva Tipica'!$N$1,FatorHorario[Meses],TEXT(EK$5,"MMM"),FatorHorario[Hora],SUMIFS(INDIRECT("HCondCarga[" &amp; EK$4 &amp; "]"),HCondCarga[Ano],$F$1,HCondCarga[Mês],TEXT(EK$5,"MMM")))*VLOOKUP(DATE($F$1,MONTH(EK$5),1),PrevPotInstalada[[Referência]:[Potência Prevista (MW)]],2,FALSE)*VLOOKUP($A8,RelPotInst[[Barra]:[2029]],IF($F$1=2023,3,IF($F$1=2024,4,IF($F$1=2025,5,IF($F$1=2026,6,IF($F$1=2027,7,IF($F$1=2028,8,9)))))),FALSE)/100</f>
        <v>0</v>
      </c>
      <c r="EL8" s="232">
        <f ca="1">EK8*'CB-RefFP'!EL8/'CB-RefFP'!EK8</f>
        <v>0</v>
      </c>
      <c r="EM8" s="231">
        <f ca="1">SUMIFS(FatorHorario[FatorDU],FatorHorario[UF],'Curva Tipica'!$N$1,FatorHorario[Meses],TEXT(EM$5,"MMM"),FatorHorario[Hora],SUMIFS(INDIRECT("HCondCarga[" &amp; EM$4 &amp; "]"),HCondCarga[Ano],$F$1,HCondCarga[Mês],TEXT(EM$5,"MMM")))*VLOOKUP(DATE($F$1,MONTH(EM$5),1),PrevPotInstalada[[Referência]:[Potência Prevista (MW)]],2,FALSE)*VLOOKUP($A8,RelPotInst[[Barra]:[2029]],IF($F$1=2023,3,IF($F$1=2024,4,IF($F$1=2025,5,IF($F$1=2026,6,IF($F$1=2027,7,IF($F$1=2028,8,9)))))),FALSE)/100</f>
        <v>0</v>
      </c>
      <c r="EN8" s="232">
        <f ca="1">EM8*'CB-RefFP'!EN8/'CB-RefFP'!EM8</f>
        <v>0</v>
      </c>
      <c r="EO8" s="231">
        <f ca="1">SUMIFS(FatorHorario[FatorDU],FatorHorario[UF],'Curva Tipica'!$N$1,FatorHorario[Meses],TEXT(EO$5,"MMM"),FatorHorario[Hora],SUMIFS(INDIRECT("HCondCarga[" &amp; EO$4 &amp; "]"),HCondCarga[Ano],$F$1,HCondCarga[Mês],TEXT(EO$5,"MMM")))*VLOOKUP(DATE($F$1,MONTH(EO$5),1),PrevPotInstalada[[Referência]:[Potência Prevista (MW)]],2,FALSE)*VLOOKUP($A8,RelPotInst[[Barra]:[2029]],IF($F$1=2023,3,IF($F$1=2024,4,IF($F$1=2025,5,IF($F$1=2026,6,IF($F$1=2027,7,IF($F$1=2028,8,9)))))),FALSE)/100</f>
        <v>0</v>
      </c>
      <c r="EP8" s="232">
        <f ca="1">EO8*'CB-RefFP'!EP8/'CB-RefFP'!EO8</f>
        <v>0</v>
      </c>
      <c r="EQ8" s="231">
        <f ca="1">SUMIFS(FatorHorario[FatorDU],FatorHorario[UF],'Curva Tipica'!$N$1,FatorHorario[Meses],TEXT(EQ$5,"MMM"),FatorHorario[Hora],SUMIFS(INDIRECT("HCondCarga[" &amp; EQ$4 &amp; "]"),HCondCarga[Ano],$F$1,HCondCarga[Mês],TEXT(EQ$5,"MMM")))*VLOOKUP(DATE($F$1,MONTH(EQ$5),1),PrevPotInstalada[[Referência]:[Potência Prevista (MW)]],2,FALSE)*VLOOKUP($A8,RelPotInst[[Barra]:[2029]],IF($F$1=2023,3,IF($F$1=2024,4,IF($F$1=2025,5,IF($F$1=2026,6,IF($F$1=2027,7,IF($F$1=2028,8,9)))))),FALSE)/100</f>
        <v>0</v>
      </c>
      <c r="ER8" s="233">
        <f ca="1">EQ8*'CB-RefFP'!ER8/'CB-RefFP'!EQ8</f>
        <v>0</v>
      </c>
      <c r="ES8" s="231">
        <f ca="1">SUMIFS(FatorHorario[FatorDU],FatorHorario[UF],'Curva Tipica'!$N$1,FatorHorario[Meses],TEXT(ES$5,"MMM"),FatorHorario[Hora],SUMIFS(INDIRECT("HCondCarga[" &amp; ES$4 &amp; "]"),HCondCarga[Ano],$F$1,HCondCarga[Mês],TEXT(ES$5,"MMM")))*VLOOKUP(DATE($F$1,MONTH(ES$5),1),PrevPotInstalada[[Referência]:[Potência Prevista (MW)]],2,FALSE)*VLOOKUP($A8,RelPotInst[[Barra]:[2029]],IF($F$1=2023,3,IF($F$1=2024,4,IF($F$1=2025,5,IF($F$1=2026,6,IF($F$1=2027,7,IF($F$1=2028,8,9)))))),FALSE)/100</f>
        <v>0</v>
      </c>
      <c r="ET8" s="232">
        <f ca="1">ES8*'CB-RefFP'!ET8/'CB-RefFP'!ES8</f>
        <v>0</v>
      </c>
      <c r="EU8" s="231">
        <f ca="1">SUMIFS(FatorHorario[FatorDU],FatorHorario[UF],'Curva Tipica'!$N$1,FatorHorario[Meses],TEXT(EU$5,"MMM"),FatorHorario[Hora],SUMIFS(INDIRECT("HCondCarga[" &amp; EU$4 &amp; "]"),HCondCarga[Ano],$F$1,HCondCarga[Mês],TEXT(EU$5,"MMM")))*VLOOKUP(DATE($F$1,MONTH(EU$5),1),PrevPotInstalada[[Referência]:[Potência Prevista (MW)]],2,FALSE)*VLOOKUP($A8,RelPotInst[[Barra]:[2029]],IF($F$1=2023,3,IF($F$1=2024,4,IF($F$1=2025,5,IF($F$1=2026,6,IF($F$1=2027,7,IF($F$1=2028,8,9)))))),FALSE)/100</f>
        <v>0</v>
      </c>
      <c r="EV8" s="232">
        <f ca="1">EU8*'CB-RefFP'!EV8/'CB-RefFP'!EU8</f>
        <v>0</v>
      </c>
      <c r="EW8" s="231">
        <f ca="1">SUMIFS(FatorHorario[FatorDU],FatorHorario[UF],'Curva Tipica'!$N$1,FatorHorario[Meses],TEXT(EW$5,"MMM"),FatorHorario[Hora],SUMIFS(INDIRECT("HCondCarga[" &amp; EW$4 &amp; "]"),HCondCarga[Ano],$F$1,HCondCarga[Mês],TEXT(EW$5,"MMM")))*VLOOKUP(DATE($F$1,MONTH(EW$5),1),PrevPotInstalada[[Referência]:[Potência Prevista (MW)]],2,FALSE)*VLOOKUP($A8,RelPotInst[[Barra]:[2029]],IF($F$1=2023,3,IF($F$1=2024,4,IF($F$1=2025,5,IF($F$1=2026,6,IF($F$1=2027,7,IF($F$1=2028,8,9)))))),FALSE)/100</f>
        <v>0</v>
      </c>
      <c r="EX8" s="232">
        <f ca="1">EW8*'CB-RefFP'!EX8/'CB-RefFP'!EW8</f>
        <v>0</v>
      </c>
      <c r="EY8" s="231">
        <f ca="1">SUMIFS(FatorHorario[FatorDU],FatorHorario[UF],'Curva Tipica'!$N$1,FatorHorario[Meses],TEXT(EY$5,"MMM"),FatorHorario[Hora],SUMIFS(INDIRECT("HCondCarga[" &amp; EY$4 &amp; "]"),HCondCarga[Ano],$F$1,HCondCarga[Mês],TEXT(EY$5,"MMM")))*VLOOKUP(DATE($F$1,MONTH(EY$5),1),PrevPotInstalada[[Referência]:[Potência Prevista (MW)]],2,FALSE)*VLOOKUP($A8,RelPotInst[[Barra]:[2029]],IF($F$1=2023,3,IF($F$1=2024,4,IF($F$1=2025,5,IF($F$1=2026,6,IF($F$1=2027,7,IF($F$1=2028,8,9)))))),FALSE)/100</f>
        <v>0</v>
      </c>
      <c r="EZ8" s="232">
        <f ca="1">EY8*'CB-RefFP'!EZ8/'CB-RefFP'!EY8</f>
        <v>0</v>
      </c>
      <c r="FA8" s="231">
        <f ca="1">SUMIFS(FatorHorario[FatorDU],FatorHorario[UF],'Curva Tipica'!$N$1,FatorHorario[Meses],TEXT(FA$5,"MMM"),FatorHorario[Hora],SUMIFS(INDIRECT("HCondCarga[" &amp; FA$4 &amp; "]"),HCondCarga[Ano],$F$1,HCondCarga[Mês],TEXT(FA$5,"MMM")))*VLOOKUP(DATE($F$1,MONTH(FA$5),1),PrevPotInstalada[[Referência]:[Potência Prevista (MW)]],2,FALSE)*VLOOKUP($A8,RelPotInst[[Barra]:[2029]],IF($F$1=2023,3,IF($F$1=2024,4,IF($F$1=2025,5,IF($F$1=2026,6,IF($F$1=2027,7,IF($F$1=2028,8,9)))))),FALSE)/100</f>
        <v>0</v>
      </c>
      <c r="FB8" s="232">
        <f ca="1">FA8*'CB-RefFP'!FB8/'CB-RefFP'!FA8</f>
        <v>0</v>
      </c>
      <c r="FC8" s="231">
        <f ca="1">SUMIFS(FatorHorario[FatorDU],FatorHorario[UF],'Curva Tipica'!$N$1,FatorHorario[Meses],TEXT(FC$5,"MMM"),FatorHorario[Hora],SUMIFS(INDIRECT("HCondCarga[" &amp; FC$4 &amp; "]"),HCondCarga[Ano],$F$1,HCondCarga[Mês],TEXT(FC$5,"MMM")))*VLOOKUP(DATE($F$1,MONTH(FC$5),1),PrevPotInstalada[[Referência]:[Potência Prevista (MW)]],2,FALSE)*VLOOKUP($A8,RelPotInst[[Barra]:[2029]],IF($F$1=2023,3,IF($F$1=2024,4,IF($F$1=2025,5,IF($F$1=2026,6,IF($F$1=2027,7,IF($F$1=2028,8,9)))))),FALSE)/100</f>
        <v>0</v>
      </c>
      <c r="FD8" s="232">
        <f ca="1">FC8*'CB-RefFP'!FD8/'CB-RefFP'!FC8</f>
        <v>0</v>
      </c>
      <c r="FE8" s="231">
        <f ca="1">SUMIFS(FatorHorario[FatorDU],FatorHorario[UF],'Curva Tipica'!$N$1,FatorHorario[Meses],TEXT(FE$5,"MMM"),FatorHorario[Hora],SUMIFS(INDIRECT("HCondCarga[" &amp; FE$4 &amp; "]"),HCondCarga[Ano],$F$1,HCondCarga[Mês],TEXT(FE$5,"MMM")))*VLOOKUP(DATE($F$1,MONTH(FE$5),1),PrevPotInstalada[[Referência]:[Potência Prevista (MW)]],2,FALSE)*VLOOKUP($A8,RelPotInst[[Barra]:[2029]],IF($F$1=2023,3,IF($F$1=2024,4,IF($F$1=2025,5,IF($F$1=2026,6,IF($F$1=2027,7,IF($F$1=2028,8,9)))))),FALSE)/100</f>
        <v>0</v>
      </c>
      <c r="FF8" s="232">
        <f ca="1">FE8*'CB-RefFP'!FF8/'CB-RefFP'!FE8</f>
        <v>0</v>
      </c>
      <c r="FG8" s="231">
        <f ca="1">SUMIFS(FatorHorario[FatorDU],FatorHorario[UF],'Curva Tipica'!$N$1,FatorHorario[Meses],TEXT(FG$5,"MMM"),FatorHorario[Hora],SUMIFS(INDIRECT("HCondCarga[" &amp; FG$4 &amp; "]"),HCondCarga[Ano],$F$1,HCondCarga[Mês],TEXT(FG$5,"MMM")))*VLOOKUP(DATE($F$1,MONTH(FG$5),1),PrevPotInstalada[[Referência]:[Potência Prevista (MW)]],2,FALSE)*VLOOKUP($A8,RelPotInst[[Barra]:[2029]],IF($F$1=2023,3,IF($F$1=2024,4,IF($F$1=2025,5,IF($F$1=2026,6,IF($F$1=2027,7,IF($F$1=2028,8,9)))))),FALSE)/100</f>
        <v>0</v>
      </c>
      <c r="FH8" s="232">
        <f ca="1">FG8*'CB-RefFP'!FH8/'CB-RefFP'!FG8</f>
        <v>0</v>
      </c>
      <c r="FI8" s="231">
        <f ca="1">SUMIFS(FatorHorario[FatorDU],FatorHorario[UF],'Curva Tipica'!$N$1,FatorHorario[Meses],TEXT(FI$5,"MMM"),FatorHorario[Hora],SUMIFS(INDIRECT("HCondCarga[" &amp; FI$4 &amp; "]"),HCondCarga[Ano],$F$1,HCondCarga[Mês],TEXT(FI$5,"MMM")))*VLOOKUP(DATE($F$1,MONTH(FI$5),1),PrevPotInstalada[[Referência]:[Potência Prevista (MW)]],2,FALSE)*VLOOKUP($A8,RelPotInst[[Barra]:[2029]],IF($F$1=2023,3,IF($F$1=2024,4,IF($F$1=2025,5,IF($F$1=2026,6,IF($F$1=2027,7,IF($F$1=2028,8,9)))))),FALSE)/100</f>
        <v>0</v>
      </c>
      <c r="FJ8" s="232">
        <f ca="1">FI8*'CB-RefFP'!FJ8/'CB-RefFP'!FI8</f>
        <v>0</v>
      </c>
      <c r="FK8" s="231">
        <f ca="1">SUMIFS(FatorHorario[FatorDU],FatorHorario[UF],'Curva Tipica'!$N$1,FatorHorario[Meses],TEXT(FK$5,"MMM"),FatorHorario[Hora],SUMIFS(INDIRECT("HCondCarga[" &amp; FK$4 &amp; "]"),HCondCarga[Ano],$F$1,HCondCarga[Mês],TEXT(FK$5,"MMM")))*VLOOKUP(DATE($F$1,MONTH(FK$5),1),PrevPotInstalada[[Referência]:[Potência Prevista (MW)]],2,FALSE)*VLOOKUP($A8,RelPotInst[[Barra]:[2029]],IF($F$1=2023,3,IF($F$1=2024,4,IF($F$1=2025,5,IF($F$1=2026,6,IF($F$1=2027,7,IF($F$1=2028,8,9)))))),FALSE)/100</f>
        <v>0</v>
      </c>
      <c r="FL8" s="232">
        <f ca="1">FK8*'CB-RefFP'!FL8/'CB-RefFP'!FK8</f>
        <v>0</v>
      </c>
      <c r="FM8" s="231">
        <f ca="1">SUMIFS(FatorHorario[FatorDU],FatorHorario[UF],'Curva Tipica'!$N$1,FatorHorario[Meses],TEXT(FM$5,"MMM"),FatorHorario[Hora],SUMIFS(INDIRECT("HCondCarga[" &amp; FM$4 &amp; "]"),HCondCarga[Ano],$F$1,HCondCarga[Mês],TEXT(FM$5,"MMM")))*VLOOKUP(DATE($F$1,MONTH(FM$5),1),PrevPotInstalada[[Referência]:[Potência Prevista (MW)]],2,FALSE)*VLOOKUP($A8,RelPotInst[[Barra]:[2029]],IF($F$1=2023,3,IF($F$1=2024,4,IF($F$1=2025,5,IF($F$1=2026,6,IF($F$1=2027,7,IF($F$1=2028,8,9)))))),FALSE)/100</f>
        <v>0</v>
      </c>
      <c r="FN8" s="232">
        <f ca="1">FM8*'CB-RefFP'!FN8/'CB-RefFP'!FM8</f>
        <v>0</v>
      </c>
      <c r="FO8" s="231">
        <f ca="1">SUMIFS(FatorHorario[FatorDU],FatorHorario[UF],'Curva Tipica'!$N$1,FatorHorario[Meses],TEXT(FO$5,"MMM"),FatorHorario[Hora],SUMIFS(INDIRECT("HCondCarga[" &amp; FO$4 &amp; "]"),HCondCarga[Ano],$F$1,HCondCarga[Mês],TEXT(FO$5,"MMM")))*VLOOKUP(DATE($F$1,MONTH(FO$5),1),PrevPotInstalada[[Referência]:[Potência Prevista (MW)]],2,FALSE)*VLOOKUP($A8,RelPotInst[[Barra]:[2029]],IF($F$1=2023,3,IF($F$1=2024,4,IF($F$1=2025,5,IF($F$1=2026,6,IF($F$1=2027,7,IF($F$1=2028,8,9)))))),FALSE)/100</f>
        <v>0</v>
      </c>
      <c r="FP8" s="233">
        <f ca="1">FO8*'CB-RefFP'!FP8/'CB-RefFP'!FO8</f>
        <v>0</v>
      </c>
      <c r="FQ8" s="231">
        <f ca="1">SUMIFS(FatorHorario[FatorDU],FatorHorario[UF],'Curva Tipica'!$N$1,FatorHorario[Meses],TEXT(FQ$5,"MMM"),FatorHorario[Hora],SUMIFS(INDIRECT("HCondCarga[" &amp; FQ$4 &amp; "]"),HCondCarga[Ano],$F$1,HCondCarga[Mês],TEXT(FQ$5,"MMM")))*VLOOKUP(DATE($F$1,MONTH(FQ$5),1),PrevPotInstalada[[Referência]:[Potência Prevista (MW)]],2,FALSE)*VLOOKUP($A8,RelPotInst[[Barra]:[2029]],IF($F$1=2023,3,IF($F$1=2024,4,IF($F$1=2025,5,IF($F$1=2026,6,IF($F$1=2027,7,IF($F$1=2028,8,9)))))),FALSE)/100</f>
        <v>0</v>
      </c>
      <c r="FR8" s="232">
        <f ca="1">FQ8*'CB-RefFP'!FR8/'CB-RefFP'!FQ8</f>
        <v>0</v>
      </c>
      <c r="FS8" s="231">
        <f ca="1">SUMIFS(FatorHorario[FatorDU],FatorHorario[UF],'Curva Tipica'!$N$1,FatorHorario[Meses],TEXT(FS$5,"MMM"),FatorHorario[Hora],SUMIFS(INDIRECT("HCondCarga[" &amp; FS$4 &amp; "]"),HCondCarga[Ano],$F$1,HCondCarga[Mês],TEXT(FS$5,"MMM")))*VLOOKUP(DATE($F$1,MONTH(FS$5),1),PrevPotInstalada[[Referência]:[Potência Prevista (MW)]],2,FALSE)*VLOOKUP($A8,RelPotInst[[Barra]:[2029]],IF($F$1=2023,3,IF($F$1=2024,4,IF($F$1=2025,5,IF($F$1=2026,6,IF($F$1=2027,7,IF($F$1=2028,8,9)))))),FALSE)/100</f>
        <v>0</v>
      </c>
      <c r="FT8" s="232">
        <f ca="1">FS8*'CB-RefFP'!FT8/'CB-RefFP'!FS8</f>
        <v>0</v>
      </c>
      <c r="FU8" s="231">
        <f ca="1">SUMIFS(FatorHorario[FatorDU],FatorHorario[UF],'Curva Tipica'!$N$1,FatorHorario[Meses],TEXT(FU$5,"MMM"),FatorHorario[Hora],SUMIFS(INDIRECT("HCondCarga[" &amp; FU$4 &amp; "]"),HCondCarga[Ano],$F$1,HCondCarga[Mês],TEXT(FU$5,"MMM")))*VLOOKUP(DATE($F$1,MONTH(FU$5),1),PrevPotInstalada[[Referência]:[Potência Prevista (MW)]],2,FALSE)*VLOOKUP($A8,RelPotInst[[Barra]:[2029]],IF($F$1=2023,3,IF($F$1=2024,4,IF($F$1=2025,5,IF($F$1=2026,6,IF($F$1=2027,7,IF($F$1=2028,8,9)))))),FALSE)/100</f>
        <v>0</v>
      </c>
      <c r="FV8" s="232">
        <f ca="1">FU8*'CB-RefFP'!FV8/'CB-RefFP'!FU8</f>
        <v>0</v>
      </c>
      <c r="FW8" s="231">
        <f ca="1">SUMIFS(FatorHorario[FatorDU],FatorHorario[UF],'Curva Tipica'!$N$1,FatorHorario[Meses],TEXT(FW$5,"MMM"),FatorHorario[Hora],SUMIFS(INDIRECT("HCondCarga[" &amp; FW$4 &amp; "]"),HCondCarga[Ano],$F$1,HCondCarga[Mês],TEXT(FW$5,"MMM")))*VLOOKUP(DATE($F$1,MONTH(FW$5),1),PrevPotInstalada[[Referência]:[Potência Prevista (MW)]],2,FALSE)*VLOOKUP($A8,RelPotInst[[Barra]:[2029]],IF($F$1=2023,3,IF($F$1=2024,4,IF($F$1=2025,5,IF($F$1=2026,6,IF($F$1=2027,7,IF($F$1=2028,8,9)))))),FALSE)/100</f>
        <v>0</v>
      </c>
      <c r="FX8" s="232">
        <f ca="1">FW8*'CB-RefFP'!FX8/'CB-RefFP'!FW8</f>
        <v>0</v>
      </c>
      <c r="FY8" s="231">
        <f ca="1">SUMIFS(FatorHorario[FatorDU],FatorHorario[UF],'Curva Tipica'!$N$1,FatorHorario[Meses],TEXT(FY$5,"MMM"),FatorHorario[Hora],SUMIFS(INDIRECT("HCondCarga[" &amp; FY$4 &amp; "]"),HCondCarga[Ano],$F$1,HCondCarga[Mês],TEXT(FY$5,"MMM")))*VLOOKUP(DATE($F$1,MONTH(FY$5),1),PrevPotInstalada[[Referência]:[Potência Prevista (MW)]],2,FALSE)*VLOOKUP($A8,RelPotInst[[Barra]:[2029]],IF($F$1=2023,3,IF($F$1=2024,4,IF($F$1=2025,5,IF($F$1=2026,6,IF($F$1=2027,7,IF($F$1=2028,8,9)))))),FALSE)/100</f>
        <v>0</v>
      </c>
      <c r="FZ8" s="232">
        <f ca="1">FY8*'CB-RefFP'!FZ8/'CB-RefFP'!FY8</f>
        <v>0</v>
      </c>
      <c r="GA8" s="231">
        <f ca="1">SUMIFS(FatorHorario[FatorDU],FatorHorario[UF],'Curva Tipica'!$N$1,FatorHorario[Meses],TEXT(GA$5,"MMM"),FatorHorario[Hora],SUMIFS(INDIRECT("HCondCarga[" &amp; GA$4 &amp; "]"),HCondCarga[Ano],$F$1,HCondCarga[Mês],TEXT(GA$5,"MMM")))*VLOOKUP(DATE($F$1,MONTH(GA$5),1),PrevPotInstalada[[Referência]:[Potência Prevista (MW)]],2,FALSE)*VLOOKUP($A8,RelPotInst[[Barra]:[2029]],IF($F$1=2023,3,IF($F$1=2024,4,IF($F$1=2025,5,IF($F$1=2026,6,IF($F$1=2027,7,IF($F$1=2028,8,9)))))),FALSE)/100</f>
        <v>0</v>
      </c>
      <c r="GB8" s="232">
        <f ca="1">GA8*'CB-RefFP'!GB8/'CB-RefFP'!GA8</f>
        <v>0</v>
      </c>
      <c r="GC8" s="231">
        <f ca="1">SUMIFS(FatorHorario[FatorDU],FatorHorario[UF],'Curva Tipica'!$N$1,FatorHorario[Meses],TEXT(GC$5,"MMM"),FatorHorario[Hora],SUMIFS(INDIRECT("HCondCarga[" &amp; GC$4 &amp; "]"),HCondCarga[Ano],$F$1,HCondCarga[Mês],TEXT(GC$5,"MMM")))*VLOOKUP(DATE($F$1,MONTH(GC$5),1),PrevPotInstalada[[Referência]:[Potência Prevista (MW)]],2,FALSE)*VLOOKUP($A8,RelPotInst[[Barra]:[2029]],IF($F$1=2023,3,IF($F$1=2024,4,IF($F$1=2025,5,IF($F$1=2026,6,IF($F$1=2027,7,IF($F$1=2028,8,9)))))),FALSE)/100</f>
        <v>0</v>
      </c>
      <c r="GD8" s="232">
        <f ca="1">GC8*'CB-RefFP'!GD8/'CB-RefFP'!GC8</f>
        <v>0</v>
      </c>
      <c r="GE8" s="231">
        <f ca="1">SUMIFS(FatorHorario[FatorDU],FatorHorario[UF],'Curva Tipica'!$N$1,FatorHorario[Meses],TEXT(GE$5,"MMM"),FatorHorario[Hora],SUMIFS(INDIRECT("HCondCarga[" &amp; GE$4 &amp; "]"),HCondCarga[Ano],$F$1,HCondCarga[Mês],TEXT(GE$5,"MMM")))*VLOOKUP(DATE($F$1,MONTH(GE$5),1),PrevPotInstalada[[Referência]:[Potência Prevista (MW)]],2,FALSE)*VLOOKUP($A8,RelPotInst[[Barra]:[2029]],IF($F$1=2023,3,IF($F$1=2024,4,IF($F$1=2025,5,IF($F$1=2026,6,IF($F$1=2027,7,IF($F$1=2028,8,9)))))),FALSE)/100</f>
        <v>0</v>
      </c>
      <c r="GF8" s="232">
        <f ca="1">GE8*'CB-RefFP'!GF8/'CB-RefFP'!GE8</f>
        <v>0</v>
      </c>
      <c r="GG8" s="231">
        <f ca="1">SUMIFS(FatorHorario[FatorDU],FatorHorario[UF],'Curva Tipica'!$N$1,FatorHorario[Meses],TEXT(GG$5,"MMM"),FatorHorario[Hora],SUMIFS(INDIRECT("HCondCarga[" &amp; GG$4 &amp; "]"),HCondCarga[Ano],$F$1,HCondCarga[Mês],TEXT(GG$5,"MMM")))*VLOOKUP(DATE($F$1,MONTH(GG$5),1),PrevPotInstalada[[Referência]:[Potência Prevista (MW)]],2,FALSE)*VLOOKUP($A8,RelPotInst[[Barra]:[2029]],IF($F$1=2023,3,IF($F$1=2024,4,IF($F$1=2025,5,IF($F$1=2026,6,IF($F$1=2027,7,IF($F$1=2028,8,9)))))),FALSE)/100</f>
        <v>0</v>
      </c>
      <c r="GH8" s="232">
        <f ca="1">GG8*'CB-RefFP'!GH8/'CB-RefFP'!GG8</f>
        <v>0</v>
      </c>
      <c r="GI8" s="231">
        <f ca="1">SUMIFS(FatorHorario[FatorDU],FatorHorario[UF],'Curva Tipica'!$N$1,FatorHorario[Meses],TEXT(GI$5,"MMM"),FatorHorario[Hora],SUMIFS(INDIRECT("HCondCarga[" &amp; GI$4 &amp; "]"),HCondCarga[Ano],$F$1,HCondCarga[Mês],TEXT(GI$5,"MMM")))*VLOOKUP(DATE($F$1,MONTH(GI$5),1),PrevPotInstalada[[Referência]:[Potência Prevista (MW)]],2,FALSE)*VLOOKUP($A8,RelPotInst[[Barra]:[2029]],IF($F$1=2023,3,IF($F$1=2024,4,IF($F$1=2025,5,IF($F$1=2026,6,IF($F$1=2027,7,IF($F$1=2028,8,9)))))),FALSE)/100</f>
        <v>0</v>
      </c>
      <c r="GJ8" s="232">
        <f ca="1">GI8*'CB-RefFP'!GJ8/'CB-RefFP'!GI8</f>
        <v>0</v>
      </c>
      <c r="GK8" s="231">
        <f ca="1">SUMIFS(FatorHorario[FatorDU],FatorHorario[UF],'Curva Tipica'!$N$1,FatorHorario[Meses],TEXT(GK$5,"MMM"),FatorHorario[Hora],SUMIFS(INDIRECT("HCondCarga[" &amp; GK$4 &amp; "]"),HCondCarga[Ano],$F$1,HCondCarga[Mês],TEXT(GK$5,"MMM")))*VLOOKUP(DATE($F$1,MONTH(GK$5),1),PrevPotInstalada[[Referência]:[Potência Prevista (MW)]],2,FALSE)*VLOOKUP($A8,RelPotInst[[Barra]:[2029]],IF($F$1=2023,3,IF($F$1=2024,4,IF($F$1=2025,5,IF($F$1=2026,6,IF($F$1=2027,7,IF($F$1=2028,8,9)))))),FALSE)/100</f>
        <v>0</v>
      </c>
      <c r="GL8" s="232">
        <f ca="1">GK8*'CB-RefFP'!GL8/'CB-RefFP'!GK8</f>
        <v>0</v>
      </c>
      <c r="GM8" s="231">
        <f ca="1">SUMIFS(FatorHorario[FatorDU],FatorHorario[UF],'Curva Tipica'!$N$1,FatorHorario[Meses],TEXT(GM$5,"MMM"),FatorHorario[Hora],SUMIFS(INDIRECT("HCondCarga[" &amp; GM$4 &amp; "]"),HCondCarga[Ano],$F$1,HCondCarga[Mês],TEXT(GM$5,"MMM")))*VLOOKUP(DATE($F$1,MONTH(GM$5),1),PrevPotInstalada[[Referência]:[Potência Prevista (MW)]],2,FALSE)*VLOOKUP($A8,RelPotInst[[Barra]:[2029]],IF($F$1=2023,3,IF($F$1=2024,4,IF($F$1=2025,5,IF($F$1=2026,6,IF($F$1=2027,7,IF($F$1=2028,8,9)))))),FALSE)/100</f>
        <v>0</v>
      </c>
      <c r="GN8" s="233">
        <f ca="1">GM8*'CB-RefFP'!GN8/'CB-RefFP'!GM8</f>
        <v>0</v>
      </c>
      <c r="GO8" s="231"/>
      <c r="GP8" s="232"/>
      <c r="GQ8" s="231"/>
      <c r="GR8" s="232"/>
      <c r="GS8" s="231"/>
      <c r="GT8" s="232"/>
      <c r="GU8" s="231"/>
      <c r="GV8" s="232"/>
      <c r="GW8" s="231"/>
      <c r="GX8" s="232"/>
      <c r="GY8" s="231"/>
      <c r="GZ8" s="232"/>
      <c r="HA8" s="231"/>
      <c r="HB8" s="232"/>
      <c r="HC8" s="231"/>
      <c r="HD8" s="232"/>
      <c r="HE8" s="231"/>
      <c r="HF8" s="232"/>
      <c r="HG8" s="231"/>
      <c r="HH8" s="232"/>
      <c r="HI8" s="231"/>
      <c r="HJ8" s="232"/>
      <c r="HK8" s="231"/>
      <c r="HL8" s="234"/>
      <c r="HM8" s="235"/>
      <c r="HN8" s="234"/>
      <c r="HO8" s="236" t="str">
        <f t="shared" ca="1" si="4"/>
        <v>N</v>
      </c>
      <c r="HP8" s="237" t="s">
        <v>371</v>
      </c>
      <c r="HQ8" s="238"/>
      <c r="HR8" s="238" t="s">
        <v>370</v>
      </c>
      <c r="HS8" s="239" t="s">
        <v>370</v>
      </c>
    </row>
    <row r="9" spans="1:228" s="78" customFormat="1" ht="13.7" customHeight="1" x14ac:dyDescent="0.25">
      <c r="A9" s="251" t="str">
        <f>PotInst_Barra!A5</f>
        <v>Barra03</v>
      </c>
      <c r="B9" s="252"/>
      <c r="C9" s="253"/>
      <c r="D9" s="254"/>
      <c r="E9" s="231">
        <f ca="1">SUMIFS(FatorHorario[FatorDU],FatorHorario[UF],'Curva Tipica'!$N$1,FatorHorario[Meses],TEXT(E$5,"MMM"),FatorHorario[Hora],SUMIFS(INDIRECT("HCondCarga[" &amp; E$4 &amp; "]"),HCondCarga[Ano],$F$1,HCondCarga[Mês],TEXT(E$5,"MMM")))*VLOOKUP(DATE($F$1,MONTH(E$5),1),PrevPotInstalada[[Referência]:[Potência Prevista (MW)]],2,FALSE)*VLOOKUP($A9,RelPotInst[[Barra]:[2029]],IF($F$1=2023,3,IF($F$1=2024,4,IF($F$1=2025,5,IF($F$1=2026,6,IF($F$1=2027,7,IF($F$1=2028,8,9)))))),FALSE)/100</f>
        <v>0</v>
      </c>
      <c r="F9" s="232">
        <f ca="1">E9*'CB-RefFP'!F9/'CB-RefFP'!E9</f>
        <v>0</v>
      </c>
      <c r="G9" s="231">
        <f ca="1">SUMIFS(FatorHorario[FatorDU],FatorHorario[UF],'Curva Tipica'!$N$1,FatorHorario[Meses],TEXT(G$5,"MMM"),FatorHorario[Hora],SUMIFS(INDIRECT("HCondCarga[" &amp; G$4 &amp; "]"),HCondCarga[Ano],$F$1,HCondCarga[Mês],TEXT(G$5,"MMM")))*VLOOKUP(DATE($F$1,MONTH(G$5),1),PrevPotInstalada[[Referência]:[Potência Prevista (MW)]],2,FALSE)*VLOOKUP($A9,RelPotInst[[Barra]:[2029]],IF($F$1=2023,3,IF($F$1=2024,4,IF($F$1=2025,5,IF($F$1=2026,6,IF($F$1=2027,7,IF($F$1=2028,8,9)))))),FALSE)/100</f>
        <v>0</v>
      </c>
      <c r="H9" s="232">
        <f ca="1">G9*'CB-RefFP'!H9/'CB-RefFP'!G9</f>
        <v>0</v>
      </c>
      <c r="I9" s="231">
        <f ca="1">SUMIFS(FatorHorario[FatorDU],FatorHorario[UF],'Curva Tipica'!$N$1,FatorHorario[Meses],TEXT(I$5,"MMM"),FatorHorario[Hora],SUMIFS(INDIRECT("HCondCarga[" &amp; I$4 &amp; "]"),HCondCarga[Ano],$F$1,HCondCarga[Mês],TEXT(I$5,"MMM")))*VLOOKUP(DATE($F$1,MONTH(I$5),1),PrevPotInstalada[[Referência]:[Potência Prevista (MW)]],2,FALSE)*VLOOKUP($A9,RelPotInst[[Barra]:[2029]],IF($F$1=2023,3,IF($F$1=2024,4,IF($F$1=2025,5,IF($F$1=2026,6,IF($F$1=2027,7,IF($F$1=2028,8,9)))))),FALSE)/100</f>
        <v>0</v>
      </c>
      <c r="J9" s="232">
        <f ca="1">I9*'CB-RefFP'!J9/'CB-RefFP'!I9</f>
        <v>0</v>
      </c>
      <c r="K9" s="231">
        <f ca="1">SUMIFS(FatorHorario[FatorDU],FatorHorario[UF],'Curva Tipica'!$N$1,FatorHorario[Meses],TEXT(K$5,"MMM"),FatorHorario[Hora],SUMIFS(INDIRECT("HCondCarga[" &amp; K$4 &amp; "]"),HCondCarga[Ano],$F$1,HCondCarga[Mês],TEXT(K$5,"MMM")))*VLOOKUP(DATE($F$1,MONTH(K$5),1),PrevPotInstalada[[Referência]:[Potência Prevista (MW)]],2,FALSE)*VLOOKUP($A9,RelPotInst[[Barra]:[2029]],IF($F$1=2023,3,IF($F$1=2024,4,IF($F$1=2025,5,IF($F$1=2026,6,IF($F$1=2027,7,IF($F$1=2028,8,9)))))),FALSE)/100</f>
        <v>0</v>
      </c>
      <c r="L9" s="232">
        <f ca="1">K9*'CB-RefFP'!L9/'CB-RefFP'!K9</f>
        <v>0</v>
      </c>
      <c r="M9" s="231">
        <f ca="1">SUMIFS(FatorHorario[FatorDU],FatorHorario[UF],'Curva Tipica'!$N$1,FatorHorario[Meses],TEXT(M$5,"MMM"),FatorHorario[Hora],SUMIFS(INDIRECT("HCondCarga[" &amp; M$4 &amp; "]"),HCondCarga[Ano],$F$1,HCondCarga[Mês],TEXT(M$5,"MMM")))*VLOOKUP(DATE($F$1,MONTH(M$5),1),PrevPotInstalada[[Referência]:[Potência Prevista (MW)]],2,FALSE)*VLOOKUP($A9,RelPotInst[[Barra]:[2029]],IF($F$1=2023,3,IF($F$1=2024,4,IF($F$1=2025,5,IF($F$1=2026,6,IF($F$1=2027,7,IF($F$1=2028,8,9)))))),FALSE)/100</f>
        <v>0</v>
      </c>
      <c r="N9" s="232">
        <f ca="1">M9*'CB-RefFP'!N9/'CB-RefFP'!M9</f>
        <v>0</v>
      </c>
      <c r="O9" s="231">
        <f ca="1">SUMIFS(FatorHorario[FatorDU],FatorHorario[UF],'Curva Tipica'!$N$1,FatorHorario[Meses],TEXT(O$5,"MMM"),FatorHorario[Hora],SUMIFS(INDIRECT("HCondCarga[" &amp; O$4 &amp; "]"),HCondCarga[Ano],$F$1,HCondCarga[Mês],TEXT(O$5,"MMM")))*VLOOKUP(DATE($F$1,MONTH(O$5),1),PrevPotInstalada[[Referência]:[Potência Prevista (MW)]],2,FALSE)*VLOOKUP($A9,RelPotInst[[Barra]:[2029]],IF($F$1=2023,3,IF($F$1=2024,4,IF($F$1=2025,5,IF($F$1=2026,6,IF($F$1=2027,7,IF($F$1=2028,8,9)))))),FALSE)/100</f>
        <v>0</v>
      </c>
      <c r="P9" s="232">
        <f ca="1">O9*'CB-RefFP'!P9/'CB-RefFP'!O9</f>
        <v>0</v>
      </c>
      <c r="Q9" s="231">
        <f ca="1">SUMIFS(FatorHorario[FatorDU],FatorHorario[UF],'Curva Tipica'!$N$1,FatorHorario[Meses],TEXT(Q$5,"MMM"),FatorHorario[Hora],SUMIFS(INDIRECT("HCondCarga[" &amp; Q$4 &amp; "]"),HCondCarga[Ano],$F$1,HCondCarga[Mês],TEXT(Q$5,"MMM")))*VLOOKUP(DATE($F$1,MONTH(Q$5),1),PrevPotInstalada[[Referência]:[Potência Prevista (MW)]],2,FALSE)*VLOOKUP($A9,RelPotInst[[Barra]:[2029]],IF($F$1=2023,3,IF($F$1=2024,4,IF($F$1=2025,5,IF($F$1=2026,6,IF($F$1=2027,7,IF($F$1=2028,8,9)))))),FALSE)/100</f>
        <v>0</v>
      </c>
      <c r="R9" s="232">
        <f ca="1">Q9*'CB-RefFP'!R9/'CB-RefFP'!Q9</f>
        <v>0</v>
      </c>
      <c r="S9" s="231">
        <f ca="1">SUMIFS(FatorHorario[FatorDU],FatorHorario[UF],'Curva Tipica'!$N$1,FatorHorario[Meses],TEXT(S$5,"MMM"),FatorHorario[Hora],SUMIFS(INDIRECT("HCondCarga[" &amp; S$4 &amp; "]"),HCondCarga[Ano],$F$1,HCondCarga[Mês],TEXT(S$5,"MMM")))*VLOOKUP(DATE($F$1,MONTH(S$5),1),PrevPotInstalada[[Referência]:[Potência Prevista (MW)]],2,FALSE)*VLOOKUP($A9,RelPotInst[[Barra]:[2029]],IF($F$1=2023,3,IF($F$1=2024,4,IF($F$1=2025,5,IF($F$1=2026,6,IF($F$1=2027,7,IF($F$1=2028,8,9)))))),FALSE)/100</f>
        <v>0</v>
      </c>
      <c r="T9" s="232">
        <f ca="1">S9*'CB-RefFP'!T9/'CB-RefFP'!S9</f>
        <v>0</v>
      </c>
      <c r="U9" s="231">
        <f ca="1">SUMIFS(FatorHorario[FatorDU],FatorHorario[UF],'Curva Tipica'!$N$1,FatorHorario[Meses],TEXT(U$5,"MMM"),FatorHorario[Hora],SUMIFS(INDIRECT("HCondCarga[" &amp; U$4 &amp; "]"),HCondCarga[Ano],$F$1,HCondCarga[Mês],TEXT(U$5,"MMM")))*VLOOKUP(DATE($F$1,MONTH(U$5),1),PrevPotInstalada[[Referência]:[Potência Prevista (MW)]],2,FALSE)*VLOOKUP($A9,RelPotInst[[Barra]:[2029]],IF($F$1=2023,3,IF($F$1=2024,4,IF($F$1=2025,5,IF($F$1=2026,6,IF($F$1=2027,7,IF($F$1=2028,8,9)))))),FALSE)/100</f>
        <v>0</v>
      </c>
      <c r="V9" s="232">
        <f ca="1">U9*'CB-RefFP'!V9/'CB-RefFP'!U9</f>
        <v>0</v>
      </c>
      <c r="W9" s="231">
        <f ca="1">SUMIFS(FatorHorario[FatorDU],FatorHorario[UF],'Curva Tipica'!$N$1,FatorHorario[Meses],TEXT(W$5,"MMM"),FatorHorario[Hora],SUMIFS(INDIRECT("HCondCarga[" &amp; W$4 &amp; "]"),HCondCarga[Ano],$F$1,HCondCarga[Mês],TEXT(W$5,"MMM")))*VLOOKUP(DATE($F$1,MONTH(W$5),1),PrevPotInstalada[[Referência]:[Potência Prevista (MW)]],2,FALSE)*VLOOKUP($A9,RelPotInst[[Barra]:[2029]],IF($F$1=2023,3,IF($F$1=2024,4,IF($F$1=2025,5,IF($F$1=2026,6,IF($F$1=2027,7,IF($F$1=2028,8,9)))))),FALSE)/100</f>
        <v>0</v>
      </c>
      <c r="X9" s="232">
        <f ca="1">W9*'CB-RefFP'!X9/'CB-RefFP'!W9</f>
        <v>0</v>
      </c>
      <c r="Y9" s="231">
        <f ca="1">SUMIFS(FatorHorario[FatorDU],FatorHorario[UF],'Curva Tipica'!$N$1,FatorHorario[Meses],TEXT(Y$5,"MMM"),FatorHorario[Hora],SUMIFS(INDIRECT("HCondCarga[" &amp; Y$4 &amp; "]"),HCondCarga[Ano],$F$1,HCondCarga[Mês],TEXT(Y$5,"MMM")))*VLOOKUP(DATE($F$1,MONTH(Y$5),1),PrevPotInstalada[[Referência]:[Potência Prevista (MW)]],2,FALSE)*VLOOKUP($A9,RelPotInst[[Barra]:[2029]],IF($F$1=2023,3,IF($F$1=2024,4,IF($F$1=2025,5,IF($F$1=2026,6,IF($F$1=2027,7,IF($F$1=2028,8,9)))))),FALSE)/100</f>
        <v>0</v>
      </c>
      <c r="Z9" s="232">
        <f ca="1">Y9*'CB-RefFP'!Z9/'CB-RefFP'!Y9</f>
        <v>0</v>
      </c>
      <c r="AA9" s="231">
        <f ca="1">SUMIFS(FatorHorario[FatorDU],FatorHorario[UF],'Curva Tipica'!$N$1,FatorHorario[Meses],TEXT(AA$5,"MMM"),FatorHorario[Hora],SUMIFS(INDIRECT("HCondCarga[" &amp; AA$4 &amp; "]"),HCondCarga[Ano],$F$1,HCondCarga[Mês],TEXT(AA$5,"MMM")))*VLOOKUP(DATE($F$1,MONTH(AA$5),1),PrevPotInstalada[[Referência]:[Potência Prevista (MW)]],2,FALSE)*VLOOKUP($A9,RelPotInst[[Barra]:[2029]],IF($F$1=2023,3,IF($F$1=2024,4,IF($F$1=2025,5,IF($F$1=2026,6,IF($F$1=2027,7,IF($F$1=2028,8,9)))))),FALSE)/100</f>
        <v>0</v>
      </c>
      <c r="AB9" s="233">
        <f ca="1">AA9*'CB-RefFP'!AB9/'CB-RefFP'!AA9</f>
        <v>0</v>
      </c>
      <c r="AC9" s="231">
        <f ca="1">SUMIFS(FatorHorario[FatorDU],FatorHorario[UF],'Curva Tipica'!$N$1,FatorHorario[Meses],TEXT(AC$5,"MMM"),FatorHorario[Hora],SUMIFS(INDIRECT("HCondCarga[" &amp; AC$4 &amp; "]"),HCondCarga[Ano],$F$1,HCondCarga[Mês],TEXT(AC$5,"MMM")))*VLOOKUP(DATE($F$1,MONTH(AC$5),1),PrevPotInstalada[[Referência]:[Potência Prevista (MW)]],2,FALSE)*VLOOKUP($A9,RelPotInst[[Barra]:[2029]],IF($F$1=2023,3,IF($F$1=2024,4,IF($F$1=2025,5,IF($F$1=2026,6,IF($F$1=2027,7,IF($F$1=2028,8,9)))))),FALSE)/100</f>
        <v>0</v>
      </c>
      <c r="AD9" s="232">
        <f ca="1">AC9*'CB-RefFP'!AD9/'CB-RefFP'!AC9</f>
        <v>0</v>
      </c>
      <c r="AE9" s="231">
        <f ca="1">SUMIFS(FatorHorario[FatorDU],FatorHorario[UF],'Curva Tipica'!$N$1,FatorHorario[Meses],TEXT(AE$5,"MMM"),FatorHorario[Hora],SUMIFS(INDIRECT("HCondCarga[" &amp; AE$4 &amp; "]"),HCondCarga[Ano],$F$1,HCondCarga[Mês],TEXT(AE$5,"MMM")))*VLOOKUP(DATE($F$1,MONTH(AE$5),1),PrevPotInstalada[[Referência]:[Potência Prevista (MW)]],2,FALSE)*VLOOKUP($A9,RelPotInst[[Barra]:[2029]],IF($F$1=2023,3,IF($F$1=2024,4,IF($F$1=2025,5,IF($F$1=2026,6,IF($F$1=2027,7,IF($F$1=2028,8,9)))))),FALSE)/100</f>
        <v>0</v>
      </c>
      <c r="AF9" s="232">
        <f ca="1">AE9*'CB-RefFP'!AF9/'CB-RefFP'!AE9</f>
        <v>0</v>
      </c>
      <c r="AG9" s="231">
        <f ca="1">SUMIFS(FatorHorario[FatorDU],FatorHorario[UF],'Curva Tipica'!$N$1,FatorHorario[Meses],TEXT(AG$5,"MMM"),FatorHorario[Hora],SUMIFS(INDIRECT("HCondCarga[" &amp; AG$4 &amp; "]"),HCondCarga[Ano],$F$1,HCondCarga[Mês],TEXT(AG$5,"MMM")))*VLOOKUP(DATE($F$1,MONTH(AG$5),1),PrevPotInstalada[[Referência]:[Potência Prevista (MW)]],2,FALSE)*VLOOKUP($A9,RelPotInst[[Barra]:[2029]],IF($F$1=2023,3,IF($F$1=2024,4,IF($F$1=2025,5,IF($F$1=2026,6,IF($F$1=2027,7,IF($F$1=2028,8,9)))))),FALSE)/100</f>
        <v>0</v>
      </c>
      <c r="AH9" s="232">
        <f ca="1">AG9*'CB-RefFP'!AH9/'CB-RefFP'!AG9</f>
        <v>0</v>
      </c>
      <c r="AI9" s="231">
        <f ca="1">SUMIFS(FatorHorario[FatorDU],FatorHorario[UF],'Curva Tipica'!$N$1,FatorHorario[Meses],TEXT(AI$5,"MMM"),FatorHorario[Hora],SUMIFS(INDIRECT("HCondCarga[" &amp; AI$4 &amp; "]"),HCondCarga[Ano],$F$1,HCondCarga[Mês],TEXT(AI$5,"MMM")))*VLOOKUP(DATE($F$1,MONTH(AI$5),1),PrevPotInstalada[[Referência]:[Potência Prevista (MW)]],2,FALSE)*VLOOKUP($A9,RelPotInst[[Barra]:[2029]],IF($F$1=2023,3,IF($F$1=2024,4,IF($F$1=2025,5,IF($F$1=2026,6,IF($F$1=2027,7,IF($F$1=2028,8,9)))))),FALSE)/100</f>
        <v>0</v>
      </c>
      <c r="AJ9" s="232">
        <f ca="1">AI9*'CB-RefFP'!AJ9/'CB-RefFP'!AI9</f>
        <v>0</v>
      </c>
      <c r="AK9" s="231">
        <f ca="1">SUMIFS(FatorHorario[FatorDU],FatorHorario[UF],'Curva Tipica'!$N$1,FatorHorario[Meses],TEXT(AK$5,"MMM"),FatorHorario[Hora],SUMIFS(INDIRECT("HCondCarga[" &amp; AK$4 &amp; "]"),HCondCarga[Ano],$F$1,HCondCarga[Mês],TEXT(AK$5,"MMM")))*VLOOKUP(DATE($F$1,MONTH(AK$5),1),PrevPotInstalada[[Referência]:[Potência Prevista (MW)]],2,FALSE)*VLOOKUP($A9,RelPotInst[[Barra]:[2029]],IF($F$1=2023,3,IF($F$1=2024,4,IF($F$1=2025,5,IF($F$1=2026,6,IF($F$1=2027,7,IF($F$1=2028,8,9)))))),FALSE)/100</f>
        <v>0</v>
      </c>
      <c r="AL9" s="232">
        <f ca="1">AK9*'CB-RefFP'!AL9/'CB-RefFP'!AK9</f>
        <v>0</v>
      </c>
      <c r="AM9" s="231">
        <f ca="1">SUMIFS(FatorHorario[FatorDU],FatorHorario[UF],'Curva Tipica'!$N$1,FatorHorario[Meses],TEXT(AM$5,"MMM"),FatorHorario[Hora],SUMIFS(INDIRECT("HCondCarga[" &amp; AM$4 &amp; "]"),HCondCarga[Ano],$F$1,HCondCarga[Mês],TEXT(AM$5,"MMM")))*VLOOKUP(DATE($F$1,MONTH(AM$5),1),PrevPotInstalada[[Referência]:[Potência Prevista (MW)]],2,FALSE)*VLOOKUP($A9,RelPotInst[[Barra]:[2029]],IF($F$1=2023,3,IF($F$1=2024,4,IF($F$1=2025,5,IF($F$1=2026,6,IF($F$1=2027,7,IF($F$1=2028,8,9)))))),FALSE)/100</f>
        <v>0</v>
      </c>
      <c r="AN9" s="232">
        <f ca="1">AM9*'CB-RefFP'!AN9/'CB-RefFP'!AM9</f>
        <v>0</v>
      </c>
      <c r="AO9" s="231">
        <f ca="1">SUMIFS(FatorHorario[FatorDU],FatorHorario[UF],'Curva Tipica'!$N$1,FatorHorario[Meses],TEXT(AO$5,"MMM"),FatorHorario[Hora],SUMIFS(INDIRECT("HCondCarga[" &amp; AO$4 &amp; "]"),HCondCarga[Ano],$F$1,HCondCarga[Mês],TEXT(AO$5,"MMM")))*VLOOKUP(DATE($F$1,MONTH(AO$5),1),PrevPotInstalada[[Referência]:[Potência Prevista (MW)]],2,FALSE)*VLOOKUP($A9,RelPotInst[[Barra]:[2029]],IF($F$1=2023,3,IF($F$1=2024,4,IF($F$1=2025,5,IF($F$1=2026,6,IF($F$1=2027,7,IF($F$1=2028,8,9)))))),FALSE)/100</f>
        <v>0</v>
      </c>
      <c r="AP9" s="232">
        <f ca="1">AO9*'CB-RefFP'!AP9/'CB-RefFP'!AO9</f>
        <v>0</v>
      </c>
      <c r="AQ9" s="231">
        <f ca="1">SUMIFS(FatorHorario[FatorDU],FatorHorario[UF],'Curva Tipica'!$N$1,FatorHorario[Meses],TEXT(AQ$5,"MMM"),FatorHorario[Hora],SUMIFS(INDIRECT("HCondCarga[" &amp; AQ$4 &amp; "]"),HCondCarga[Ano],$F$1,HCondCarga[Mês],TEXT(AQ$5,"MMM")))*VLOOKUP(DATE($F$1,MONTH(AQ$5),1),PrevPotInstalada[[Referência]:[Potência Prevista (MW)]],2,FALSE)*VLOOKUP($A9,RelPotInst[[Barra]:[2029]],IF($F$1=2023,3,IF($F$1=2024,4,IF($F$1=2025,5,IF($F$1=2026,6,IF($F$1=2027,7,IF($F$1=2028,8,9)))))),FALSE)/100</f>
        <v>0</v>
      </c>
      <c r="AR9" s="232">
        <f ca="1">AQ9*'CB-RefFP'!AR9/'CB-RefFP'!AQ9</f>
        <v>0</v>
      </c>
      <c r="AS9" s="231">
        <f ca="1">SUMIFS(FatorHorario[FatorDU],FatorHorario[UF],'Curva Tipica'!$N$1,FatorHorario[Meses],TEXT(AS$5,"MMM"),FatorHorario[Hora],SUMIFS(INDIRECT("HCondCarga[" &amp; AS$4 &amp; "]"),HCondCarga[Ano],$F$1,HCondCarga[Mês],TEXT(AS$5,"MMM")))*VLOOKUP(DATE($F$1,MONTH(AS$5),1),PrevPotInstalada[[Referência]:[Potência Prevista (MW)]],2,FALSE)*VLOOKUP($A9,RelPotInst[[Barra]:[2029]],IF($F$1=2023,3,IF($F$1=2024,4,IF($F$1=2025,5,IF($F$1=2026,6,IF($F$1=2027,7,IF($F$1=2028,8,9)))))),FALSE)/100</f>
        <v>0</v>
      </c>
      <c r="AT9" s="232">
        <f ca="1">AS9*'CB-RefFP'!AT9/'CB-RefFP'!AS9</f>
        <v>0</v>
      </c>
      <c r="AU9" s="231">
        <f ca="1">SUMIFS(FatorHorario[FatorDU],FatorHorario[UF],'Curva Tipica'!$N$1,FatorHorario[Meses],TEXT(AU$5,"MMM"),FatorHorario[Hora],SUMIFS(INDIRECT("HCondCarga[" &amp; AU$4 &amp; "]"),HCondCarga[Ano],$F$1,HCondCarga[Mês],TEXT(AU$5,"MMM")))*VLOOKUP(DATE($F$1,MONTH(AU$5),1),PrevPotInstalada[[Referência]:[Potência Prevista (MW)]],2,FALSE)*VLOOKUP($A9,RelPotInst[[Barra]:[2029]],IF($F$1=2023,3,IF($F$1=2024,4,IF($F$1=2025,5,IF($F$1=2026,6,IF($F$1=2027,7,IF($F$1=2028,8,9)))))),FALSE)/100</f>
        <v>0</v>
      </c>
      <c r="AV9" s="232">
        <f ca="1">AU9*'CB-RefFP'!AV9/'CB-RefFP'!AU9</f>
        <v>0</v>
      </c>
      <c r="AW9" s="231">
        <f ca="1">SUMIFS(FatorHorario[FatorDU],FatorHorario[UF],'Curva Tipica'!$N$1,FatorHorario[Meses],TEXT(AW$5,"MMM"),FatorHorario[Hora],SUMIFS(INDIRECT("HCondCarga[" &amp; AW$4 &amp; "]"),HCondCarga[Ano],$F$1,HCondCarga[Mês],TEXT(AW$5,"MMM")))*VLOOKUP(DATE($F$1,MONTH(AW$5),1),PrevPotInstalada[[Referência]:[Potência Prevista (MW)]],2,FALSE)*VLOOKUP($A9,RelPotInst[[Barra]:[2029]],IF($F$1=2023,3,IF($F$1=2024,4,IF($F$1=2025,5,IF($F$1=2026,6,IF($F$1=2027,7,IF($F$1=2028,8,9)))))),FALSE)/100</f>
        <v>0</v>
      </c>
      <c r="AX9" s="232">
        <f ca="1">AW9*'CB-RefFP'!AX9/'CB-RefFP'!AW9</f>
        <v>0</v>
      </c>
      <c r="AY9" s="231">
        <f ca="1">SUMIFS(FatorHorario[FatorDU],FatorHorario[UF],'Curva Tipica'!$N$1,FatorHorario[Meses],TEXT(AY$5,"MMM"),FatorHorario[Hora],SUMIFS(INDIRECT("HCondCarga[" &amp; AY$4 &amp; "]"),HCondCarga[Ano],$F$1,HCondCarga[Mês],TEXT(AY$5,"MMM")))*VLOOKUP(DATE($F$1,MONTH(AY$5),1),PrevPotInstalada[[Referência]:[Potência Prevista (MW)]],2,FALSE)*VLOOKUP($A9,RelPotInst[[Barra]:[2029]],IF($F$1=2023,3,IF($F$1=2024,4,IF($F$1=2025,5,IF($F$1=2026,6,IF($F$1=2027,7,IF($F$1=2028,8,9)))))),FALSE)/100</f>
        <v>0</v>
      </c>
      <c r="AZ9" s="233">
        <f ca="1">AY9*'CB-RefFP'!AZ9/'CB-RefFP'!AY9</f>
        <v>0</v>
      </c>
      <c r="BA9" s="231">
        <f ca="1">SUMIFS(FatorHorario[FatorDU],FatorHorario[UF],'Curva Tipica'!$N$1,FatorHorario[Meses],TEXT(BA$5,"MMM"),FatorHorario[Hora],SUMIFS(INDIRECT("HCondCarga[" &amp; BA$4 &amp; "]"),HCondCarga[Ano],$F$1,HCondCarga[Mês],TEXT(BA$5,"MMM")))*VLOOKUP(DATE($F$1,MONTH(BA$5),1),PrevPotInstalada[[Referência]:[Potência Prevista (MW)]],2,FALSE)*VLOOKUP($A9,RelPotInst[[Barra]:[2029]],IF($F$1=2023,3,IF($F$1=2024,4,IF($F$1=2025,5,IF($F$1=2026,6,IF($F$1=2027,7,IF($F$1=2028,8,9)))))),FALSE)/100</f>
        <v>0</v>
      </c>
      <c r="BB9" s="232">
        <f ca="1">BA9*'CB-RefFP'!BB9/'CB-RefFP'!BA9</f>
        <v>0</v>
      </c>
      <c r="BC9" s="231">
        <f ca="1">SUMIFS(FatorHorario[FatorDU],FatorHorario[UF],'Curva Tipica'!$N$1,FatorHorario[Meses],TEXT(BC$5,"MMM"),FatorHorario[Hora],SUMIFS(INDIRECT("HCondCarga[" &amp; BC$4 &amp; "]"),HCondCarga[Ano],$F$1,HCondCarga[Mês],TEXT(BC$5,"MMM")))*VLOOKUP(DATE($F$1,MONTH(BC$5),1),PrevPotInstalada[[Referência]:[Potência Prevista (MW)]],2,FALSE)*VLOOKUP($A9,RelPotInst[[Barra]:[2029]],IF($F$1=2023,3,IF($F$1=2024,4,IF($F$1=2025,5,IF($F$1=2026,6,IF($F$1=2027,7,IF($F$1=2028,8,9)))))),FALSE)/100</f>
        <v>0</v>
      </c>
      <c r="BD9" s="232">
        <f ca="1">BC9*'CB-RefFP'!BD9/'CB-RefFP'!BC9</f>
        <v>0</v>
      </c>
      <c r="BE9" s="231">
        <f ca="1">SUMIFS(FatorHorario[FatorDU],FatorHorario[UF],'Curva Tipica'!$N$1,FatorHorario[Meses],TEXT(BE$5,"MMM"),FatorHorario[Hora],SUMIFS(INDIRECT("HCondCarga[" &amp; BE$4 &amp; "]"),HCondCarga[Ano],$F$1,HCondCarga[Mês],TEXT(BE$5,"MMM")))*VLOOKUP(DATE($F$1,MONTH(BE$5),1),PrevPotInstalada[[Referência]:[Potência Prevista (MW)]],2,FALSE)*VLOOKUP($A9,RelPotInst[[Barra]:[2029]],IF($F$1=2023,3,IF($F$1=2024,4,IF($F$1=2025,5,IF($F$1=2026,6,IF($F$1=2027,7,IF($F$1=2028,8,9)))))),FALSE)/100</f>
        <v>0</v>
      </c>
      <c r="BF9" s="232">
        <f ca="1">BE9*'CB-RefFP'!BF9/'CB-RefFP'!BE9</f>
        <v>0</v>
      </c>
      <c r="BG9" s="231">
        <f ca="1">SUMIFS(FatorHorario[FatorDU],FatorHorario[UF],'Curva Tipica'!$N$1,FatorHorario[Meses],TEXT(BG$5,"MMM"),FatorHorario[Hora],SUMIFS(INDIRECT("HCondCarga[" &amp; BG$4 &amp; "]"),HCondCarga[Ano],$F$1,HCondCarga[Mês],TEXT(BG$5,"MMM")))*VLOOKUP(DATE($F$1,MONTH(BG$5),1),PrevPotInstalada[[Referência]:[Potência Prevista (MW)]],2,FALSE)*VLOOKUP($A9,RelPotInst[[Barra]:[2029]],IF($F$1=2023,3,IF($F$1=2024,4,IF($F$1=2025,5,IF($F$1=2026,6,IF($F$1=2027,7,IF($F$1=2028,8,9)))))),FALSE)/100</f>
        <v>0</v>
      </c>
      <c r="BH9" s="232">
        <f ca="1">BG9*'CB-RefFP'!BH9/'CB-RefFP'!BG9</f>
        <v>0</v>
      </c>
      <c r="BI9" s="231">
        <f ca="1">SUMIFS(FatorHorario[FatorDU],FatorHorario[UF],'Curva Tipica'!$N$1,FatorHorario[Meses],TEXT(BI$5,"MMM"),FatorHorario[Hora],SUMIFS(INDIRECT("HCondCarga[" &amp; BI$4 &amp; "]"),HCondCarga[Ano],$F$1,HCondCarga[Mês],TEXT(BI$5,"MMM")))*VLOOKUP(DATE($F$1,MONTH(BI$5),1),PrevPotInstalada[[Referência]:[Potência Prevista (MW)]],2,FALSE)*VLOOKUP($A9,RelPotInst[[Barra]:[2029]],IF($F$1=2023,3,IF($F$1=2024,4,IF($F$1=2025,5,IF($F$1=2026,6,IF($F$1=2027,7,IF($F$1=2028,8,9)))))),FALSE)/100</f>
        <v>0</v>
      </c>
      <c r="BJ9" s="232">
        <f ca="1">BI9*'CB-RefFP'!BJ9/'CB-RefFP'!BI9</f>
        <v>0</v>
      </c>
      <c r="BK9" s="231">
        <f ca="1">SUMIFS(FatorHorario[FatorDU],FatorHorario[UF],'Curva Tipica'!$N$1,FatorHorario[Meses],TEXT(BK$5,"MMM"),FatorHorario[Hora],SUMIFS(INDIRECT("HCondCarga[" &amp; BK$4 &amp; "]"),HCondCarga[Ano],$F$1,HCondCarga[Mês],TEXT(BK$5,"MMM")))*VLOOKUP(DATE($F$1,MONTH(BK$5),1),PrevPotInstalada[[Referência]:[Potência Prevista (MW)]],2,FALSE)*VLOOKUP($A9,RelPotInst[[Barra]:[2029]],IF($F$1=2023,3,IF($F$1=2024,4,IF($F$1=2025,5,IF($F$1=2026,6,IF($F$1=2027,7,IF($F$1=2028,8,9)))))),FALSE)/100</f>
        <v>0</v>
      </c>
      <c r="BL9" s="232">
        <f ca="1">BK9*'CB-RefFP'!BL9/'CB-RefFP'!BK9</f>
        <v>0</v>
      </c>
      <c r="BM9" s="231">
        <f ca="1">SUMIFS(FatorHorario[FatorDU],FatorHorario[UF],'Curva Tipica'!$N$1,FatorHorario[Meses],TEXT(BM$5,"MMM"),FatorHorario[Hora],SUMIFS(INDIRECT("HCondCarga[" &amp; BM$4 &amp; "]"),HCondCarga[Ano],$F$1,HCondCarga[Mês],TEXT(BM$5,"MMM")))*VLOOKUP(DATE($F$1,MONTH(BM$5),1),PrevPotInstalada[[Referência]:[Potência Prevista (MW)]],2,FALSE)*VLOOKUP($A9,RelPotInst[[Barra]:[2029]],IF($F$1=2023,3,IF($F$1=2024,4,IF($F$1=2025,5,IF($F$1=2026,6,IF($F$1=2027,7,IF($F$1=2028,8,9)))))),FALSE)/100</f>
        <v>0</v>
      </c>
      <c r="BN9" s="232">
        <f ca="1">BM9*'CB-RefFP'!BN9/'CB-RefFP'!BM9</f>
        <v>0</v>
      </c>
      <c r="BO9" s="231">
        <f ca="1">SUMIFS(FatorHorario[FatorDU],FatorHorario[UF],'Curva Tipica'!$N$1,FatorHorario[Meses],TEXT(BO$5,"MMM"),FatorHorario[Hora],SUMIFS(INDIRECT("HCondCarga[" &amp; BO$4 &amp; "]"),HCondCarga[Ano],$F$1,HCondCarga[Mês],TEXT(BO$5,"MMM")))*VLOOKUP(DATE($F$1,MONTH(BO$5),1),PrevPotInstalada[[Referência]:[Potência Prevista (MW)]],2,FALSE)*VLOOKUP($A9,RelPotInst[[Barra]:[2029]],IF($F$1=2023,3,IF($F$1=2024,4,IF($F$1=2025,5,IF($F$1=2026,6,IF($F$1=2027,7,IF($F$1=2028,8,9)))))),FALSE)/100</f>
        <v>0</v>
      </c>
      <c r="BP9" s="232">
        <f ca="1">BO9*'CB-RefFP'!BP9/'CB-RefFP'!BO9</f>
        <v>0</v>
      </c>
      <c r="BQ9" s="231">
        <f ca="1">SUMIFS(FatorHorario[FatorDU],FatorHorario[UF],'Curva Tipica'!$N$1,FatorHorario[Meses],TEXT(BQ$5,"MMM"),FatorHorario[Hora],SUMIFS(INDIRECT("HCondCarga[" &amp; BQ$4 &amp; "]"),HCondCarga[Ano],$F$1,HCondCarga[Mês],TEXT(BQ$5,"MMM")))*VLOOKUP(DATE($F$1,MONTH(BQ$5),1),PrevPotInstalada[[Referência]:[Potência Prevista (MW)]],2,FALSE)*VLOOKUP($A9,RelPotInst[[Barra]:[2029]],IF($F$1=2023,3,IF($F$1=2024,4,IF($F$1=2025,5,IF($F$1=2026,6,IF($F$1=2027,7,IF($F$1=2028,8,9)))))),FALSE)/100</f>
        <v>0</v>
      </c>
      <c r="BR9" s="232">
        <f ca="1">BQ9*'CB-RefFP'!BR9/'CB-RefFP'!BQ9</f>
        <v>0</v>
      </c>
      <c r="BS9" s="231">
        <f ca="1">SUMIFS(FatorHorario[FatorDU],FatorHorario[UF],'Curva Tipica'!$N$1,FatorHorario[Meses],TEXT(BS$5,"MMM"),FatorHorario[Hora],SUMIFS(INDIRECT("HCondCarga[" &amp; BS$4 &amp; "]"),HCondCarga[Ano],$F$1,HCondCarga[Mês],TEXT(BS$5,"MMM")))*VLOOKUP(DATE($F$1,MONTH(BS$5),1),PrevPotInstalada[[Referência]:[Potência Prevista (MW)]],2,FALSE)*VLOOKUP($A9,RelPotInst[[Barra]:[2029]],IF($F$1=2023,3,IF($F$1=2024,4,IF($F$1=2025,5,IF($F$1=2026,6,IF($F$1=2027,7,IF($F$1=2028,8,9)))))),FALSE)/100</f>
        <v>0</v>
      </c>
      <c r="BT9" s="232">
        <f ca="1">BS9*'CB-RefFP'!BT9/'CB-RefFP'!BS9</f>
        <v>0</v>
      </c>
      <c r="BU9" s="231">
        <f ca="1">SUMIFS(FatorHorario[FatorDU],FatorHorario[UF],'Curva Tipica'!$N$1,FatorHorario[Meses],TEXT(BU$5,"MMM"),FatorHorario[Hora],SUMIFS(INDIRECT("HCondCarga[" &amp; BU$4 &amp; "]"),HCondCarga[Ano],$F$1,HCondCarga[Mês],TEXT(BU$5,"MMM")))*VLOOKUP(DATE($F$1,MONTH(BU$5),1),PrevPotInstalada[[Referência]:[Potência Prevista (MW)]],2,FALSE)*VLOOKUP($A9,RelPotInst[[Barra]:[2029]],IF($F$1=2023,3,IF($F$1=2024,4,IF($F$1=2025,5,IF($F$1=2026,6,IF($F$1=2027,7,IF($F$1=2028,8,9)))))),FALSE)/100</f>
        <v>0</v>
      </c>
      <c r="BV9" s="232">
        <f ca="1">BU9*'CB-RefFP'!BV9/'CB-RefFP'!BU9</f>
        <v>0</v>
      </c>
      <c r="BW9" s="231">
        <f ca="1">SUMIFS(FatorHorario[FatorDU],FatorHorario[UF],'Curva Tipica'!$N$1,FatorHorario[Meses],TEXT(BW$5,"MMM"),FatorHorario[Hora],SUMIFS(INDIRECT("HCondCarga[" &amp; BW$4 &amp; "]"),HCondCarga[Ano],$F$1,HCondCarga[Mês],TEXT(BW$5,"MMM")))*VLOOKUP(DATE($F$1,MONTH(BW$5),1),PrevPotInstalada[[Referência]:[Potência Prevista (MW)]],2,FALSE)*VLOOKUP($A9,RelPotInst[[Barra]:[2029]],IF($F$1=2023,3,IF($F$1=2024,4,IF($F$1=2025,5,IF($F$1=2026,6,IF($F$1=2027,7,IF($F$1=2028,8,9)))))),FALSE)/100</f>
        <v>0</v>
      </c>
      <c r="BX9" s="233">
        <f ca="1">BW9*'CB-RefFP'!BX9/'CB-RefFP'!BW9</f>
        <v>0</v>
      </c>
      <c r="BY9" s="231">
        <f ca="1">SUMIFS(FatorHorario[FatorDom],FatorHorario[UF],'Curva Tipica'!$N$1,FatorHorario[Meses],TEXT(BY$5,"MMM"),FatorHorario[Hora],SUMIFS(INDIRECT("HCondCarga[" &amp; BY$4 &amp; "]"),HCondCarga[Ano],$F$1,HCondCarga[Mês],TEXT(BY$5,"MMM")))*VLOOKUP(DATE($F$1,MONTH(BY$5),1),PrevPotInstalada[[Referência]:[Potência Prevista (MW)]],2,FALSE)*VLOOKUP($A9,RelPotInst[[Barra]:[2029]],IF($F$1=2023,3,IF($F$1=2024,4,IF($F$1=2025,5,IF($F$1=2026,6,IF($F$1=2027,7,IF($F$1=2028,8,9)))))),FALSE)/100</f>
        <v>0</v>
      </c>
      <c r="BZ9" s="232">
        <f ca="1">BY9*'CB-RefFP'!BZ9/'CB-RefFP'!BY9</f>
        <v>0</v>
      </c>
      <c r="CA9" s="231">
        <f ca="1">SUMIFS(FatorHorario[FatorDom],FatorHorario[UF],'Curva Tipica'!$N$1,FatorHorario[Meses],TEXT(CA$5,"MMM"),FatorHorario[Hora],SUMIFS(INDIRECT("HCondCarga[" &amp; CA$4 &amp; "]"),HCondCarga[Ano],$F$1,HCondCarga[Mês],TEXT(CA$5,"MMM")))*VLOOKUP(DATE($F$1,MONTH(CA$5),1),PrevPotInstalada[[Referência]:[Potência Prevista (MW)]],2,FALSE)*VLOOKUP($A9,RelPotInst[[Barra]:[2029]],IF($F$1=2023,3,IF($F$1=2024,4,IF($F$1=2025,5,IF($F$1=2026,6,IF($F$1=2027,7,IF($F$1=2028,8,9)))))),FALSE)/100</f>
        <v>0</v>
      </c>
      <c r="CB9" s="232">
        <f ca="1">CA9*'CB-RefFP'!CB9/'CB-RefFP'!CA9</f>
        <v>0</v>
      </c>
      <c r="CC9" s="231">
        <f ca="1">SUMIFS(FatorHorario[FatorDom],FatorHorario[UF],'Curva Tipica'!$N$1,FatorHorario[Meses],TEXT(CC$5,"MMM"),FatorHorario[Hora],SUMIFS(INDIRECT("HCondCarga[" &amp; CC$4 &amp; "]"),HCondCarga[Ano],$F$1,HCondCarga[Mês],TEXT(CC$5,"MMM")))*VLOOKUP(DATE($F$1,MONTH(CC$5),1),PrevPotInstalada[[Referência]:[Potência Prevista (MW)]],2,FALSE)*VLOOKUP($A9,RelPotInst[[Barra]:[2029]],IF($F$1=2023,3,IF($F$1=2024,4,IF($F$1=2025,5,IF($F$1=2026,6,IF($F$1=2027,7,IF($F$1=2028,8,9)))))),FALSE)/100</f>
        <v>0</v>
      </c>
      <c r="CD9" s="232">
        <f ca="1">CC9*'CB-RefFP'!CD9/'CB-RefFP'!CC9</f>
        <v>0</v>
      </c>
      <c r="CE9" s="231">
        <f ca="1">SUMIFS(FatorHorario[FatorDom],FatorHorario[UF],'Curva Tipica'!$N$1,FatorHorario[Meses],TEXT(CE$5,"MMM"),FatorHorario[Hora],SUMIFS(INDIRECT("HCondCarga[" &amp; CE$4 &amp; "]"),HCondCarga[Ano],$F$1,HCondCarga[Mês],TEXT(CE$5,"MMM")))*VLOOKUP(DATE($F$1,MONTH(CE$5),1),PrevPotInstalada[[Referência]:[Potência Prevista (MW)]],2,FALSE)*VLOOKUP($A9,RelPotInst[[Barra]:[2029]],IF($F$1=2023,3,IF($F$1=2024,4,IF($F$1=2025,5,IF($F$1=2026,6,IF($F$1=2027,7,IF($F$1=2028,8,9)))))),FALSE)/100</f>
        <v>0</v>
      </c>
      <c r="CF9" s="232">
        <f ca="1">CE9*'CB-RefFP'!CF9/'CB-RefFP'!CE9</f>
        <v>0</v>
      </c>
      <c r="CG9" s="231">
        <f ca="1">SUMIFS(FatorHorario[FatorDom],FatorHorario[UF],'Curva Tipica'!$N$1,FatorHorario[Meses],TEXT(CG$5,"MMM"),FatorHorario[Hora],SUMIFS(INDIRECT("HCondCarga[" &amp; CG$4 &amp; "]"),HCondCarga[Ano],$F$1,HCondCarga[Mês],TEXT(CG$5,"MMM")))*VLOOKUP(DATE($F$1,MONTH(CG$5),1),PrevPotInstalada[[Referência]:[Potência Prevista (MW)]],2,FALSE)*VLOOKUP($A9,RelPotInst[[Barra]:[2029]],IF($F$1=2023,3,IF($F$1=2024,4,IF($F$1=2025,5,IF($F$1=2026,6,IF($F$1=2027,7,IF($F$1=2028,8,9)))))),FALSE)/100</f>
        <v>0</v>
      </c>
      <c r="CH9" s="232">
        <f ca="1">CG9*'CB-RefFP'!CH9/'CB-RefFP'!CG9</f>
        <v>0</v>
      </c>
      <c r="CI9" s="231">
        <f ca="1">SUMIFS(FatorHorario[FatorDom],FatorHorario[UF],'Curva Tipica'!$N$1,FatorHorario[Meses],TEXT(CI$5,"MMM"),FatorHorario[Hora],SUMIFS(INDIRECT("HCondCarga[" &amp; CI$4 &amp; "]"),HCondCarga[Ano],$F$1,HCondCarga[Mês],TEXT(CI$5,"MMM")))*VLOOKUP(DATE($F$1,MONTH(CI$5),1),PrevPotInstalada[[Referência]:[Potência Prevista (MW)]],2,FALSE)*VLOOKUP($A9,RelPotInst[[Barra]:[2029]],IF($F$1=2023,3,IF($F$1=2024,4,IF($F$1=2025,5,IF($F$1=2026,6,IF($F$1=2027,7,IF($F$1=2028,8,9)))))),FALSE)/100</f>
        <v>0</v>
      </c>
      <c r="CJ9" s="232">
        <f ca="1">CI9*'CB-RefFP'!CJ9/'CB-RefFP'!CI9</f>
        <v>0</v>
      </c>
      <c r="CK9" s="231">
        <f ca="1">SUMIFS(FatorHorario[FatorDom],FatorHorario[UF],'Curva Tipica'!$N$1,FatorHorario[Meses],TEXT(CK$5,"MMM"),FatorHorario[Hora],SUMIFS(INDIRECT("HCondCarga[" &amp; CK$4 &amp; "]"),HCondCarga[Ano],$F$1,HCondCarga[Mês],TEXT(CK$5,"MMM")))*VLOOKUP(DATE($F$1,MONTH(CK$5),1),PrevPotInstalada[[Referência]:[Potência Prevista (MW)]],2,FALSE)*VLOOKUP($A9,RelPotInst[[Barra]:[2029]],IF($F$1=2023,3,IF($F$1=2024,4,IF($F$1=2025,5,IF($F$1=2026,6,IF($F$1=2027,7,IF($F$1=2028,8,9)))))),FALSE)/100</f>
        <v>0</v>
      </c>
      <c r="CL9" s="232">
        <f ca="1">CK9*'CB-RefFP'!CL9/'CB-RefFP'!CK9</f>
        <v>0</v>
      </c>
      <c r="CM9" s="231">
        <f ca="1">SUMIFS(FatorHorario[FatorDom],FatorHorario[UF],'Curva Tipica'!$N$1,FatorHorario[Meses],TEXT(CM$5,"MMM"),FatorHorario[Hora],SUMIFS(INDIRECT("HCondCarga[" &amp; CM$4 &amp; "]"),HCondCarga[Ano],$F$1,HCondCarga[Mês],TEXT(CM$5,"MMM")))*VLOOKUP(DATE($F$1,MONTH(CM$5),1),PrevPotInstalada[[Referência]:[Potência Prevista (MW)]],2,FALSE)*VLOOKUP($A9,RelPotInst[[Barra]:[2029]],IF($F$1=2023,3,IF($F$1=2024,4,IF($F$1=2025,5,IF($F$1=2026,6,IF($F$1=2027,7,IF($F$1=2028,8,9)))))),FALSE)/100</f>
        <v>0</v>
      </c>
      <c r="CN9" s="232">
        <f ca="1">CM9*'CB-RefFP'!CN9/'CB-RefFP'!CM9</f>
        <v>0</v>
      </c>
      <c r="CO9" s="231">
        <f ca="1">SUMIFS(FatorHorario[FatorDom],FatorHorario[UF],'Curva Tipica'!$N$1,FatorHorario[Meses],TEXT(CO$5,"MMM"),FatorHorario[Hora],SUMIFS(INDIRECT("HCondCarga[" &amp; CO$4 &amp; "]"),HCondCarga[Ano],$F$1,HCondCarga[Mês],TEXT(CO$5,"MMM")))*VLOOKUP(DATE($F$1,MONTH(CO$5),1),PrevPotInstalada[[Referência]:[Potência Prevista (MW)]],2,FALSE)*VLOOKUP($A9,RelPotInst[[Barra]:[2029]],IF($F$1=2023,3,IF($F$1=2024,4,IF($F$1=2025,5,IF($F$1=2026,6,IF($F$1=2027,7,IF($F$1=2028,8,9)))))),FALSE)/100</f>
        <v>0</v>
      </c>
      <c r="CP9" s="232">
        <f ca="1">CO9*'CB-RefFP'!CP9/'CB-RefFP'!CO9</f>
        <v>0</v>
      </c>
      <c r="CQ9" s="231">
        <f ca="1">SUMIFS(FatorHorario[FatorDom],FatorHorario[UF],'Curva Tipica'!$N$1,FatorHorario[Meses],TEXT(CQ$5,"MMM"),FatorHorario[Hora],SUMIFS(INDIRECT("HCondCarga[" &amp; CQ$4 &amp; "]"),HCondCarga[Ano],$F$1,HCondCarga[Mês],TEXT(CQ$5,"MMM")))*VLOOKUP(DATE($F$1,MONTH(CQ$5),1),PrevPotInstalada[[Referência]:[Potência Prevista (MW)]],2,FALSE)*VLOOKUP($A9,RelPotInst[[Barra]:[2029]],IF($F$1=2023,3,IF($F$1=2024,4,IF($F$1=2025,5,IF($F$1=2026,6,IF($F$1=2027,7,IF($F$1=2028,8,9)))))),FALSE)/100</f>
        <v>0</v>
      </c>
      <c r="CR9" s="232">
        <f ca="1">CQ9*'CB-RefFP'!CR9/'CB-RefFP'!CQ9</f>
        <v>0</v>
      </c>
      <c r="CS9" s="231">
        <f ca="1">SUMIFS(FatorHorario[FatorDom],FatorHorario[UF],'Curva Tipica'!$N$1,FatorHorario[Meses],TEXT(CS$5,"MMM"),FatorHorario[Hora],SUMIFS(INDIRECT("HCondCarga[" &amp; CS$4 &amp; "]"),HCondCarga[Ano],$F$1,HCondCarga[Mês],TEXT(CS$5,"MMM")))*VLOOKUP(DATE($F$1,MONTH(CS$5),1),PrevPotInstalada[[Referência]:[Potência Prevista (MW)]],2,FALSE)*VLOOKUP($A9,RelPotInst[[Barra]:[2029]],IF($F$1=2023,3,IF($F$1=2024,4,IF($F$1=2025,5,IF($F$1=2026,6,IF($F$1=2027,7,IF($F$1=2028,8,9)))))),FALSE)/100</f>
        <v>0</v>
      </c>
      <c r="CT9" s="232">
        <f ca="1">CS9*'CB-RefFP'!CT9/'CB-RefFP'!CS9</f>
        <v>0</v>
      </c>
      <c r="CU9" s="231">
        <f ca="1">SUMIFS(FatorHorario[FatorDom],FatorHorario[UF],'Curva Tipica'!$N$1,FatorHorario[Meses],TEXT(CU$5,"MMM"),FatorHorario[Hora],SUMIFS(INDIRECT("HCondCarga[" &amp; CU$4 &amp; "]"),HCondCarga[Ano],$F$1,HCondCarga[Mês],TEXT(CU$5,"MMM")))*VLOOKUP(DATE($F$1,MONTH(CU$5),1),PrevPotInstalada[[Referência]:[Potência Prevista (MW)]],2,FALSE)*VLOOKUP($A9,RelPotInst[[Barra]:[2029]],IF($F$1=2023,3,IF($F$1=2024,4,IF($F$1=2025,5,IF($F$1=2026,6,IF($F$1=2027,7,IF($F$1=2028,8,9)))))),FALSE)/100</f>
        <v>0</v>
      </c>
      <c r="CV9" s="233">
        <f ca="1">CU9*'CB-RefFP'!CV9/'CB-RefFP'!CU9</f>
        <v>0</v>
      </c>
      <c r="CW9" s="231">
        <f ca="1">SUMIFS(FatorHorario[FatorDU],FatorHorario[UF],'Curva Tipica'!$N$1,FatorHorario[Meses],TEXT(CW$5,"MMM"),FatorHorario[Hora],SUMIFS(INDIRECT("HCondCarga[" &amp; CW$4 &amp; "]"),HCondCarga[Ano],$F$1,HCondCarga[Mês],TEXT(CW$5,"MMM")))*VLOOKUP(DATE($F$1,MONTH(CW$5),1),PrevPotInstalada[[Referência]:[Potência Prevista (MW)]],2,FALSE)*VLOOKUP($A9,RelPotInst[[Barra]:[2029]],IF($F$1=2023,3,IF($F$1=2024,4,IF($F$1=2025,5,IF($F$1=2026,6,IF($F$1=2027,7,IF($F$1=2028,8,9)))))),FALSE)/100</f>
        <v>0</v>
      </c>
      <c r="CX9" s="232">
        <f ca="1">CW9*'CB-RefFP'!CX9/'CB-RefFP'!CW9</f>
        <v>0</v>
      </c>
      <c r="CY9" s="231">
        <f ca="1">SUMIFS(FatorHorario[FatorDU],FatorHorario[UF],'Curva Tipica'!$N$1,FatorHorario[Meses],TEXT(CY$5,"MMM"),FatorHorario[Hora],SUMIFS(INDIRECT("HCondCarga[" &amp; CY$4 &amp; "]"),HCondCarga[Ano],$F$1,HCondCarga[Mês],TEXT(CY$5,"MMM")))*VLOOKUP(DATE($F$1,MONTH(CY$5),1),PrevPotInstalada[[Referência]:[Potência Prevista (MW)]],2,FALSE)*VLOOKUP($A9,RelPotInst[[Barra]:[2029]],IF($F$1=2023,3,IF($F$1=2024,4,IF($F$1=2025,5,IF($F$1=2026,6,IF($F$1=2027,7,IF($F$1=2028,8,9)))))),FALSE)/100</f>
        <v>0</v>
      </c>
      <c r="CZ9" s="232">
        <f ca="1">CY9*'CB-RefFP'!CZ9/'CB-RefFP'!CY9</f>
        <v>0</v>
      </c>
      <c r="DA9" s="231">
        <f ca="1">SUMIFS(FatorHorario[FatorDU],FatorHorario[UF],'Curva Tipica'!$N$1,FatorHorario[Meses],TEXT(DA$5,"MMM"),FatorHorario[Hora],SUMIFS(INDIRECT("HCondCarga[" &amp; DA$4 &amp; "]"),HCondCarga[Ano],$F$1,HCondCarga[Mês],TEXT(DA$5,"MMM")))*VLOOKUP(DATE($F$1,MONTH(DA$5),1),PrevPotInstalada[[Referência]:[Potência Prevista (MW)]],2,FALSE)*VLOOKUP($A9,RelPotInst[[Barra]:[2029]],IF($F$1=2023,3,IF($F$1=2024,4,IF($F$1=2025,5,IF($F$1=2026,6,IF($F$1=2027,7,IF($F$1=2028,8,9)))))),FALSE)/100</f>
        <v>0</v>
      </c>
      <c r="DB9" s="232">
        <f ca="1">DA9*'CB-RefFP'!DB9/'CB-RefFP'!DA9</f>
        <v>0</v>
      </c>
      <c r="DC9" s="231">
        <f ca="1">SUMIFS(FatorHorario[FatorDU],FatorHorario[UF],'Curva Tipica'!$N$1,FatorHorario[Meses],TEXT(DC$5,"MMM"),FatorHorario[Hora],SUMIFS(INDIRECT("HCondCarga[" &amp; DC$4 &amp; "]"),HCondCarga[Ano],$F$1,HCondCarga[Mês],TEXT(DC$5,"MMM")))*VLOOKUP(DATE($F$1,MONTH(DC$5),1),PrevPotInstalada[[Referência]:[Potência Prevista (MW)]],2,FALSE)*VLOOKUP($A9,RelPotInst[[Barra]:[2029]],IF($F$1=2023,3,IF($F$1=2024,4,IF($F$1=2025,5,IF($F$1=2026,6,IF($F$1=2027,7,IF($F$1=2028,8,9)))))),FALSE)/100</f>
        <v>0</v>
      </c>
      <c r="DD9" s="232">
        <f ca="1">DC9*'CB-RefFP'!DD9/'CB-RefFP'!DC9</f>
        <v>0</v>
      </c>
      <c r="DE9" s="231">
        <f ca="1">SUMIFS(FatorHorario[FatorDU],FatorHorario[UF],'Curva Tipica'!$N$1,FatorHorario[Meses],TEXT(DE$5,"MMM"),FatorHorario[Hora],SUMIFS(INDIRECT("HCondCarga[" &amp; DE$4 &amp; "]"),HCondCarga[Ano],$F$1,HCondCarga[Mês],TEXT(DE$5,"MMM")))*VLOOKUP(DATE($F$1,MONTH(DE$5),1),PrevPotInstalada[[Referência]:[Potência Prevista (MW)]],2,FALSE)*VLOOKUP($A9,RelPotInst[[Barra]:[2029]],IF($F$1=2023,3,IF($F$1=2024,4,IF($F$1=2025,5,IF($F$1=2026,6,IF($F$1=2027,7,IF($F$1=2028,8,9)))))),FALSE)/100</f>
        <v>0</v>
      </c>
      <c r="DF9" s="232">
        <f ca="1">DE9*'CB-RefFP'!DF9/'CB-RefFP'!DE9</f>
        <v>0</v>
      </c>
      <c r="DG9" s="231">
        <f ca="1">SUMIFS(FatorHorario[FatorDU],FatorHorario[UF],'Curva Tipica'!$N$1,FatorHorario[Meses],TEXT(DG$5,"MMM"),FatorHorario[Hora],SUMIFS(INDIRECT("HCondCarga[" &amp; DG$4 &amp; "]"),HCondCarga[Ano],$F$1,HCondCarga[Mês],TEXT(DG$5,"MMM")))*VLOOKUP(DATE($F$1,MONTH(DG$5),1),PrevPotInstalada[[Referência]:[Potência Prevista (MW)]],2,FALSE)*VLOOKUP($A9,RelPotInst[[Barra]:[2029]],IF($F$1=2023,3,IF($F$1=2024,4,IF($F$1=2025,5,IF($F$1=2026,6,IF($F$1=2027,7,IF($F$1=2028,8,9)))))),FALSE)/100</f>
        <v>0</v>
      </c>
      <c r="DH9" s="232">
        <f ca="1">DG9*'CB-RefFP'!DH9/'CB-RefFP'!DG9</f>
        <v>0</v>
      </c>
      <c r="DI9" s="231">
        <f ca="1">SUMIFS(FatorHorario[FatorDU],FatorHorario[UF],'Curva Tipica'!$N$1,FatorHorario[Meses],TEXT(DI$5,"MMM"),FatorHorario[Hora],SUMIFS(INDIRECT("HCondCarga[" &amp; DI$4 &amp; "]"),HCondCarga[Ano],$F$1,HCondCarga[Mês],TEXT(DI$5,"MMM")))*VLOOKUP(DATE($F$1,MONTH(DI$5),1),PrevPotInstalada[[Referência]:[Potência Prevista (MW)]],2,FALSE)*VLOOKUP($A9,RelPotInst[[Barra]:[2029]],IF($F$1=2023,3,IF($F$1=2024,4,IF($F$1=2025,5,IF($F$1=2026,6,IF($F$1=2027,7,IF($F$1=2028,8,9)))))),FALSE)/100</f>
        <v>0</v>
      </c>
      <c r="DJ9" s="232">
        <f ca="1">DI9*'CB-RefFP'!DJ9/'CB-RefFP'!DI9</f>
        <v>0</v>
      </c>
      <c r="DK9" s="231">
        <f ca="1">SUMIFS(FatorHorario[FatorDU],FatorHorario[UF],'Curva Tipica'!$N$1,FatorHorario[Meses],TEXT(DK$5,"MMM"),FatorHorario[Hora],SUMIFS(INDIRECT("HCondCarga[" &amp; DK$4 &amp; "]"),HCondCarga[Ano],$F$1,HCondCarga[Mês],TEXT(DK$5,"MMM")))*VLOOKUP(DATE($F$1,MONTH(DK$5),1),PrevPotInstalada[[Referência]:[Potência Prevista (MW)]],2,FALSE)*VLOOKUP($A9,RelPotInst[[Barra]:[2029]],IF($F$1=2023,3,IF($F$1=2024,4,IF($F$1=2025,5,IF($F$1=2026,6,IF($F$1=2027,7,IF($F$1=2028,8,9)))))),FALSE)/100</f>
        <v>0</v>
      </c>
      <c r="DL9" s="232">
        <f ca="1">DK9*'CB-RefFP'!DL9/'CB-RefFP'!DK9</f>
        <v>0</v>
      </c>
      <c r="DM9" s="231">
        <f ca="1">SUMIFS(FatorHorario[FatorDU],FatorHorario[UF],'Curva Tipica'!$N$1,FatorHorario[Meses],TEXT(DM$5,"MMM"),FatorHorario[Hora],SUMIFS(INDIRECT("HCondCarga[" &amp; DM$4 &amp; "]"),HCondCarga[Ano],$F$1,HCondCarga[Mês],TEXT(DM$5,"MMM")))*VLOOKUP(DATE($F$1,MONTH(DM$5),1),PrevPotInstalada[[Referência]:[Potência Prevista (MW)]],2,FALSE)*VLOOKUP($A9,RelPotInst[[Barra]:[2029]],IF($F$1=2023,3,IF($F$1=2024,4,IF($F$1=2025,5,IF($F$1=2026,6,IF($F$1=2027,7,IF($F$1=2028,8,9)))))),FALSE)/100</f>
        <v>0</v>
      </c>
      <c r="DN9" s="232">
        <f ca="1">DM9*'CB-RefFP'!DN9/'CB-RefFP'!DM9</f>
        <v>0</v>
      </c>
      <c r="DO9" s="231">
        <f ca="1">SUMIFS(FatorHorario[FatorDU],FatorHorario[UF],'Curva Tipica'!$N$1,FatorHorario[Meses],TEXT(DO$5,"MMM"),FatorHorario[Hora],SUMIFS(INDIRECT("HCondCarga[" &amp; DO$4 &amp; "]"),HCondCarga[Ano],$F$1,HCondCarga[Mês],TEXT(DO$5,"MMM")))*VLOOKUP(DATE($F$1,MONTH(DO$5),1),PrevPotInstalada[[Referência]:[Potência Prevista (MW)]],2,FALSE)*VLOOKUP($A9,RelPotInst[[Barra]:[2029]],IF($F$1=2023,3,IF($F$1=2024,4,IF($F$1=2025,5,IF($F$1=2026,6,IF($F$1=2027,7,IF($F$1=2028,8,9)))))),FALSE)/100</f>
        <v>0</v>
      </c>
      <c r="DP9" s="232">
        <f ca="1">DO9*'CB-RefFP'!DP9/'CB-RefFP'!DO9</f>
        <v>0</v>
      </c>
      <c r="DQ9" s="231">
        <f ca="1">SUMIFS(FatorHorario[FatorDU],FatorHorario[UF],'Curva Tipica'!$N$1,FatorHorario[Meses],TEXT(DQ$5,"MMM"),FatorHorario[Hora],SUMIFS(INDIRECT("HCondCarga[" &amp; DQ$4 &amp; "]"),HCondCarga[Ano],$F$1,HCondCarga[Mês],TEXT(DQ$5,"MMM")))*VLOOKUP(DATE($F$1,MONTH(DQ$5),1),PrevPotInstalada[[Referência]:[Potência Prevista (MW)]],2,FALSE)*VLOOKUP($A9,RelPotInst[[Barra]:[2029]],IF($F$1=2023,3,IF($F$1=2024,4,IF($F$1=2025,5,IF($F$1=2026,6,IF($F$1=2027,7,IF($F$1=2028,8,9)))))),FALSE)/100</f>
        <v>0</v>
      </c>
      <c r="DR9" s="232">
        <f ca="1">DQ9*'CB-RefFP'!DR9/'CB-RefFP'!DQ9</f>
        <v>0</v>
      </c>
      <c r="DS9" s="231">
        <f ca="1">SUMIFS(FatorHorario[FatorDU],FatorHorario[UF],'Curva Tipica'!$N$1,FatorHorario[Meses],TEXT(DS$5,"MMM"),FatorHorario[Hora],SUMIFS(INDIRECT("HCondCarga[" &amp; DS$4 &amp; "]"),HCondCarga[Ano],$F$1,HCondCarga[Mês],TEXT(DS$5,"MMM")))*VLOOKUP(DATE($F$1,MONTH(DS$5),1),PrevPotInstalada[[Referência]:[Potência Prevista (MW)]],2,FALSE)*VLOOKUP($A9,RelPotInst[[Barra]:[2029]],IF($F$1=2023,3,IF($F$1=2024,4,IF($F$1=2025,5,IF($F$1=2026,6,IF($F$1=2027,7,IF($F$1=2028,8,9)))))),FALSE)/100</f>
        <v>0</v>
      </c>
      <c r="DT9" s="233">
        <f ca="1">DS9*'CB-RefFP'!DT9/'CB-RefFP'!DS9</f>
        <v>0</v>
      </c>
      <c r="DU9" s="231">
        <f ca="1">SUMIFS(FatorHorario[FatorDU],FatorHorario[UF],'Curva Tipica'!$N$1,FatorHorario[Meses],TEXT(DU$5,"MMM"),FatorHorario[Hora],SUMIFS(INDIRECT("HCondCarga[" &amp; DU$4 &amp; "]"),HCondCarga[Ano],$F$1,HCondCarga[Mês],TEXT(DU$5,"MMM")))*VLOOKUP(DATE($F$1,MONTH(DU$5),1),PrevPotInstalada[[Referência]:[Potência Prevista (MW)]],2,FALSE)*VLOOKUP($A9,RelPotInst[[Barra]:[2029]],IF($F$1=2023,3,IF($F$1=2024,4,IF($F$1=2025,5,IF($F$1=2026,6,IF($F$1=2027,7,IF($F$1=2028,8,9)))))),FALSE)/100</f>
        <v>0</v>
      </c>
      <c r="DV9" s="232">
        <f ca="1">DU9*'CB-RefFP'!DV9/'CB-RefFP'!DU9</f>
        <v>0</v>
      </c>
      <c r="DW9" s="231">
        <f ca="1">SUMIFS(FatorHorario[FatorDU],FatorHorario[UF],'Curva Tipica'!$N$1,FatorHorario[Meses],TEXT(DW$5,"MMM"),FatorHorario[Hora],SUMIFS(INDIRECT("HCondCarga[" &amp; DW$4 &amp; "]"),HCondCarga[Ano],$F$1,HCondCarga[Mês],TEXT(DW$5,"MMM")))*VLOOKUP(DATE($F$1,MONTH(DW$5),1),PrevPotInstalada[[Referência]:[Potência Prevista (MW)]],2,FALSE)*VLOOKUP($A9,RelPotInst[[Barra]:[2029]],IF($F$1=2023,3,IF($F$1=2024,4,IF($F$1=2025,5,IF($F$1=2026,6,IF($F$1=2027,7,IF($F$1=2028,8,9)))))),FALSE)/100</f>
        <v>0</v>
      </c>
      <c r="DX9" s="232">
        <f ca="1">DW9*'CB-RefFP'!DX9/'CB-RefFP'!DW9</f>
        <v>0</v>
      </c>
      <c r="DY9" s="231">
        <f ca="1">SUMIFS(FatorHorario[FatorDU],FatorHorario[UF],'Curva Tipica'!$N$1,FatorHorario[Meses],TEXT(DY$5,"MMM"),FatorHorario[Hora],SUMIFS(INDIRECT("HCondCarga[" &amp; DY$4 &amp; "]"),HCondCarga[Ano],$F$1,HCondCarga[Mês],TEXT(DY$5,"MMM")))*VLOOKUP(DATE($F$1,MONTH(DY$5),1),PrevPotInstalada[[Referência]:[Potência Prevista (MW)]],2,FALSE)*VLOOKUP($A9,RelPotInst[[Barra]:[2029]],IF($F$1=2023,3,IF($F$1=2024,4,IF($F$1=2025,5,IF($F$1=2026,6,IF($F$1=2027,7,IF($F$1=2028,8,9)))))),FALSE)/100</f>
        <v>0</v>
      </c>
      <c r="DZ9" s="232">
        <f ca="1">DY9*'CB-RefFP'!DZ9/'CB-RefFP'!DY9</f>
        <v>0</v>
      </c>
      <c r="EA9" s="231">
        <f ca="1">SUMIFS(FatorHorario[FatorDU],FatorHorario[UF],'Curva Tipica'!$N$1,FatorHorario[Meses],TEXT(EA$5,"MMM"),FatorHorario[Hora],SUMIFS(INDIRECT("HCondCarga[" &amp; EA$4 &amp; "]"),HCondCarga[Ano],$F$1,HCondCarga[Mês],TEXT(EA$5,"MMM")))*VLOOKUP(DATE($F$1,MONTH(EA$5),1),PrevPotInstalada[[Referência]:[Potência Prevista (MW)]],2,FALSE)*VLOOKUP($A9,RelPotInst[[Barra]:[2029]],IF($F$1=2023,3,IF($F$1=2024,4,IF($F$1=2025,5,IF($F$1=2026,6,IF($F$1=2027,7,IF($F$1=2028,8,9)))))),FALSE)/100</f>
        <v>0</v>
      </c>
      <c r="EB9" s="232">
        <f ca="1">EA9*'CB-RefFP'!EB9/'CB-RefFP'!EA9</f>
        <v>0</v>
      </c>
      <c r="EC9" s="231">
        <f ca="1">SUMIFS(FatorHorario[FatorDU],FatorHorario[UF],'Curva Tipica'!$N$1,FatorHorario[Meses],TEXT(EC$5,"MMM"),FatorHorario[Hora],SUMIFS(INDIRECT("HCondCarga[" &amp; EC$4 &amp; "]"),HCondCarga[Ano],$F$1,HCondCarga[Mês],TEXT(EC$5,"MMM")))*VLOOKUP(DATE($F$1,MONTH(EC$5),1),PrevPotInstalada[[Referência]:[Potência Prevista (MW)]],2,FALSE)*VLOOKUP($A9,RelPotInst[[Barra]:[2029]],IF($F$1=2023,3,IF($F$1=2024,4,IF($F$1=2025,5,IF($F$1=2026,6,IF($F$1=2027,7,IF($F$1=2028,8,9)))))),FALSE)/100</f>
        <v>0</v>
      </c>
      <c r="ED9" s="232">
        <f ca="1">EC9*'CB-RefFP'!ED9/'CB-RefFP'!EC9</f>
        <v>0</v>
      </c>
      <c r="EE9" s="231">
        <f ca="1">SUMIFS(FatorHorario[FatorDU],FatorHorario[UF],'Curva Tipica'!$N$1,FatorHorario[Meses],TEXT(EE$5,"MMM"),FatorHorario[Hora],SUMIFS(INDIRECT("HCondCarga[" &amp; EE$4 &amp; "]"),HCondCarga[Ano],$F$1,HCondCarga[Mês],TEXT(EE$5,"MMM")))*VLOOKUP(DATE($F$1,MONTH(EE$5),1),PrevPotInstalada[[Referência]:[Potência Prevista (MW)]],2,FALSE)*VLOOKUP($A9,RelPotInst[[Barra]:[2029]],IF($F$1=2023,3,IF($F$1=2024,4,IF($F$1=2025,5,IF($F$1=2026,6,IF($F$1=2027,7,IF($F$1=2028,8,9)))))),FALSE)/100</f>
        <v>0</v>
      </c>
      <c r="EF9" s="232">
        <f ca="1">EE9*'CB-RefFP'!EF9/'CB-RefFP'!EE9</f>
        <v>0</v>
      </c>
      <c r="EG9" s="231">
        <f ca="1">SUMIFS(FatorHorario[FatorDU],FatorHorario[UF],'Curva Tipica'!$N$1,FatorHorario[Meses],TEXT(EG$5,"MMM"),FatorHorario[Hora],SUMIFS(INDIRECT("HCondCarga[" &amp; EG$4 &amp; "]"),HCondCarga[Ano],$F$1,HCondCarga[Mês],TEXT(EG$5,"MMM")))*VLOOKUP(DATE($F$1,MONTH(EG$5),1),PrevPotInstalada[[Referência]:[Potência Prevista (MW)]],2,FALSE)*VLOOKUP($A9,RelPotInst[[Barra]:[2029]],IF($F$1=2023,3,IF($F$1=2024,4,IF($F$1=2025,5,IF($F$1=2026,6,IF($F$1=2027,7,IF($F$1=2028,8,9)))))),FALSE)/100</f>
        <v>0</v>
      </c>
      <c r="EH9" s="232">
        <f ca="1">EG9*'CB-RefFP'!EH9/'CB-RefFP'!EG9</f>
        <v>0</v>
      </c>
      <c r="EI9" s="231">
        <f ca="1">SUMIFS(FatorHorario[FatorDU],FatorHorario[UF],'Curva Tipica'!$N$1,FatorHorario[Meses],TEXT(EI$5,"MMM"),FatorHorario[Hora],SUMIFS(INDIRECT("HCondCarga[" &amp; EI$4 &amp; "]"),HCondCarga[Ano],$F$1,HCondCarga[Mês],TEXT(EI$5,"MMM")))*VLOOKUP(DATE($F$1,MONTH(EI$5),1),PrevPotInstalada[[Referência]:[Potência Prevista (MW)]],2,FALSE)*VLOOKUP($A9,RelPotInst[[Barra]:[2029]],IF($F$1=2023,3,IF($F$1=2024,4,IF($F$1=2025,5,IF($F$1=2026,6,IF($F$1=2027,7,IF($F$1=2028,8,9)))))),FALSE)/100</f>
        <v>0</v>
      </c>
      <c r="EJ9" s="232">
        <f ca="1">EI9*'CB-RefFP'!EJ9/'CB-RefFP'!EI9</f>
        <v>0</v>
      </c>
      <c r="EK9" s="231">
        <f ca="1">SUMIFS(FatorHorario[FatorDU],FatorHorario[UF],'Curva Tipica'!$N$1,FatorHorario[Meses],TEXT(EK$5,"MMM"),FatorHorario[Hora],SUMIFS(INDIRECT("HCondCarga[" &amp; EK$4 &amp; "]"),HCondCarga[Ano],$F$1,HCondCarga[Mês],TEXT(EK$5,"MMM")))*VLOOKUP(DATE($F$1,MONTH(EK$5),1),PrevPotInstalada[[Referência]:[Potência Prevista (MW)]],2,FALSE)*VLOOKUP($A9,RelPotInst[[Barra]:[2029]],IF($F$1=2023,3,IF($F$1=2024,4,IF($F$1=2025,5,IF($F$1=2026,6,IF($F$1=2027,7,IF($F$1=2028,8,9)))))),FALSE)/100</f>
        <v>0</v>
      </c>
      <c r="EL9" s="232">
        <f ca="1">EK9*'CB-RefFP'!EL9/'CB-RefFP'!EK9</f>
        <v>0</v>
      </c>
      <c r="EM9" s="231">
        <f ca="1">SUMIFS(FatorHorario[FatorDU],FatorHorario[UF],'Curva Tipica'!$N$1,FatorHorario[Meses],TEXT(EM$5,"MMM"),FatorHorario[Hora],SUMIFS(INDIRECT("HCondCarga[" &amp; EM$4 &amp; "]"),HCondCarga[Ano],$F$1,HCondCarga[Mês],TEXT(EM$5,"MMM")))*VLOOKUP(DATE($F$1,MONTH(EM$5),1),PrevPotInstalada[[Referência]:[Potência Prevista (MW)]],2,FALSE)*VLOOKUP($A9,RelPotInst[[Barra]:[2029]],IF($F$1=2023,3,IF($F$1=2024,4,IF($F$1=2025,5,IF($F$1=2026,6,IF($F$1=2027,7,IF($F$1=2028,8,9)))))),FALSE)/100</f>
        <v>0</v>
      </c>
      <c r="EN9" s="232">
        <f ca="1">EM9*'CB-RefFP'!EN9/'CB-RefFP'!EM9</f>
        <v>0</v>
      </c>
      <c r="EO9" s="231">
        <f ca="1">SUMIFS(FatorHorario[FatorDU],FatorHorario[UF],'Curva Tipica'!$N$1,FatorHorario[Meses],TEXT(EO$5,"MMM"),FatorHorario[Hora],SUMIFS(INDIRECT("HCondCarga[" &amp; EO$4 &amp; "]"),HCondCarga[Ano],$F$1,HCondCarga[Mês],TEXT(EO$5,"MMM")))*VLOOKUP(DATE($F$1,MONTH(EO$5),1),PrevPotInstalada[[Referência]:[Potência Prevista (MW)]],2,FALSE)*VLOOKUP($A9,RelPotInst[[Barra]:[2029]],IF($F$1=2023,3,IF($F$1=2024,4,IF($F$1=2025,5,IF($F$1=2026,6,IF($F$1=2027,7,IF($F$1=2028,8,9)))))),FALSE)/100</f>
        <v>0</v>
      </c>
      <c r="EP9" s="232">
        <f ca="1">EO9*'CB-RefFP'!EP9/'CB-RefFP'!EO9</f>
        <v>0</v>
      </c>
      <c r="EQ9" s="231">
        <f ca="1">SUMIFS(FatorHorario[FatorDU],FatorHorario[UF],'Curva Tipica'!$N$1,FatorHorario[Meses],TEXT(EQ$5,"MMM"),FatorHorario[Hora],SUMIFS(INDIRECT("HCondCarga[" &amp; EQ$4 &amp; "]"),HCondCarga[Ano],$F$1,HCondCarga[Mês],TEXT(EQ$5,"MMM")))*VLOOKUP(DATE($F$1,MONTH(EQ$5),1),PrevPotInstalada[[Referência]:[Potência Prevista (MW)]],2,FALSE)*VLOOKUP($A9,RelPotInst[[Barra]:[2029]],IF($F$1=2023,3,IF($F$1=2024,4,IF($F$1=2025,5,IF($F$1=2026,6,IF($F$1=2027,7,IF($F$1=2028,8,9)))))),FALSE)/100</f>
        <v>0</v>
      </c>
      <c r="ER9" s="233">
        <f ca="1">EQ9*'CB-RefFP'!ER9/'CB-RefFP'!EQ9</f>
        <v>0</v>
      </c>
      <c r="ES9" s="231">
        <f ca="1">SUMIFS(FatorHorario[FatorDU],FatorHorario[UF],'Curva Tipica'!$N$1,FatorHorario[Meses],TEXT(ES$5,"MMM"),FatorHorario[Hora],SUMIFS(INDIRECT("HCondCarga[" &amp; ES$4 &amp; "]"),HCondCarga[Ano],$F$1,HCondCarga[Mês],TEXT(ES$5,"MMM")))*VLOOKUP(DATE($F$1,MONTH(ES$5),1),PrevPotInstalada[[Referência]:[Potência Prevista (MW)]],2,FALSE)*VLOOKUP($A9,RelPotInst[[Barra]:[2029]],IF($F$1=2023,3,IF($F$1=2024,4,IF($F$1=2025,5,IF($F$1=2026,6,IF($F$1=2027,7,IF($F$1=2028,8,9)))))),FALSE)/100</f>
        <v>0</v>
      </c>
      <c r="ET9" s="232">
        <f ca="1">ES9*'CB-RefFP'!ET9/'CB-RefFP'!ES9</f>
        <v>0</v>
      </c>
      <c r="EU9" s="231">
        <f ca="1">SUMIFS(FatorHorario[FatorDU],FatorHorario[UF],'Curva Tipica'!$N$1,FatorHorario[Meses],TEXT(EU$5,"MMM"),FatorHorario[Hora],SUMIFS(INDIRECT("HCondCarga[" &amp; EU$4 &amp; "]"),HCondCarga[Ano],$F$1,HCondCarga[Mês],TEXT(EU$5,"MMM")))*VLOOKUP(DATE($F$1,MONTH(EU$5),1),PrevPotInstalada[[Referência]:[Potência Prevista (MW)]],2,FALSE)*VLOOKUP($A9,RelPotInst[[Barra]:[2029]],IF($F$1=2023,3,IF($F$1=2024,4,IF($F$1=2025,5,IF($F$1=2026,6,IF($F$1=2027,7,IF($F$1=2028,8,9)))))),FALSE)/100</f>
        <v>0</v>
      </c>
      <c r="EV9" s="232">
        <f ca="1">EU9*'CB-RefFP'!EV9/'CB-RefFP'!EU9</f>
        <v>0</v>
      </c>
      <c r="EW9" s="231">
        <f ca="1">SUMIFS(FatorHorario[FatorDU],FatorHorario[UF],'Curva Tipica'!$N$1,FatorHorario[Meses],TEXT(EW$5,"MMM"),FatorHorario[Hora],SUMIFS(INDIRECT("HCondCarga[" &amp; EW$4 &amp; "]"),HCondCarga[Ano],$F$1,HCondCarga[Mês],TEXT(EW$5,"MMM")))*VLOOKUP(DATE($F$1,MONTH(EW$5),1),PrevPotInstalada[[Referência]:[Potência Prevista (MW)]],2,FALSE)*VLOOKUP($A9,RelPotInst[[Barra]:[2029]],IF($F$1=2023,3,IF($F$1=2024,4,IF($F$1=2025,5,IF($F$1=2026,6,IF($F$1=2027,7,IF($F$1=2028,8,9)))))),FALSE)/100</f>
        <v>0</v>
      </c>
      <c r="EX9" s="232">
        <f ca="1">EW9*'CB-RefFP'!EX9/'CB-RefFP'!EW9</f>
        <v>0</v>
      </c>
      <c r="EY9" s="231">
        <f ca="1">SUMIFS(FatorHorario[FatorDU],FatorHorario[UF],'Curva Tipica'!$N$1,FatorHorario[Meses],TEXT(EY$5,"MMM"),FatorHorario[Hora],SUMIFS(INDIRECT("HCondCarga[" &amp; EY$4 &amp; "]"),HCondCarga[Ano],$F$1,HCondCarga[Mês],TEXT(EY$5,"MMM")))*VLOOKUP(DATE($F$1,MONTH(EY$5),1),PrevPotInstalada[[Referência]:[Potência Prevista (MW)]],2,FALSE)*VLOOKUP($A9,RelPotInst[[Barra]:[2029]],IF($F$1=2023,3,IF($F$1=2024,4,IF($F$1=2025,5,IF($F$1=2026,6,IF($F$1=2027,7,IF($F$1=2028,8,9)))))),FALSE)/100</f>
        <v>0</v>
      </c>
      <c r="EZ9" s="232">
        <f ca="1">EY9*'CB-RefFP'!EZ9/'CB-RefFP'!EY9</f>
        <v>0</v>
      </c>
      <c r="FA9" s="231">
        <f ca="1">SUMIFS(FatorHorario[FatorDU],FatorHorario[UF],'Curva Tipica'!$N$1,FatorHorario[Meses],TEXT(FA$5,"MMM"),FatorHorario[Hora],SUMIFS(INDIRECT("HCondCarga[" &amp; FA$4 &amp; "]"),HCondCarga[Ano],$F$1,HCondCarga[Mês],TEXT(FA$5,"MMM")))*VLOOKUP(DATE($F$1,MONTH(FA$5),1),PrevPotInstalada[[Referência]:[Potência Prevista (MW)]],2,FALSE)*VLOOKUP($A9,RelPotInst[[Barra]:[2029]],IF($F$1=2023,3,IF($F$1=2024,4,IF($F$1=2025,5,IF($F$1=2026,6,IF($F$1=2027,7,IF($F$1=2028,8,9)))))),FALSE)/100</f>
        <v>0</v>
      </c>
      <c r="FB9" s="232">
        <f ca="1">FA9*'CB-RefFP'!FB9/'CB-RefFP'!FA9</f>
        <v>0</v>
      </c>
      <c r="FC9" s="231">
        <f ca="1">SUMIFS(FatorHorario[FatorDU],FatorHorario[UF],'Curva Tipica'!$N$1,FatorHorario[Meses],TEXT(FC$5,"MMM"),FatorHorario[Hora],SUMIFS(INDIRECT("HCondCarga[" &amp; FC$4 &amp; "]"),HCondCarga[Ano],$F$1,HCondCarga[Mês],TEXT(FC$5,"MMM")))*VLOOKUP(DATE($F$1,MONTH(FC$5),1),PrevPotInstalada[[Referência]:[Potência Prevista (MW)]],2,FALSE)*VLOOKUP($A9,RelPotInst[[Barra]:[2029]],IF($F$1=2023,3,IF($F$1=2024,4,IF($F$1=2025,5,IF($F$1=2026,6,IF($F$1=2027,7,IF($F$1=2028,8,9)))))),FALSE)/100</f>
        <v>0</v>
      </c>
      <c r="FD9" s="232">
        <f ca="1">FC9*'CB-RefFP'!FD9/'CB-RefFP'!FC9</f>
        <v>0</v>
      </c>
      <c r="FE9" s="231">
        <f ca="1">SUMIFS(FatorHorario[FatorDU],FatorHorario[UF],'Curva Tipica'!$N$1,FatorHorario[Meses],TEXT(FE$5,"MMM"),FatorHorario[Hora],SUMIFS(INDIRECT("HCondCarga[" &amp; FE$4 &amp; "]"),HCondCarga[Ano],$F$1,HCondCarga[Mês],TEXT(FE$5,"MMM")))*VLOOKUP(DATE($F$1,MONTH(FE$5),1),PrevPotInstalada[[Referência]:[Potência Prevista (MW)]],2,FALSE)*VLOOKUP($A9,RelPotInst[[Barra]:[2029]],IF($F$1=2023,3,IF($F$1=2024,4,IF($F$1=2025,5,IF($F$1=2026,6,IF($F$1=2027,7,IF($F$1=2028,8,9)))))),FALSE)/100</f>
        <v>0</v>
      </c>
      <c r="FF9" s="232">
        <f ca="1">FE9*'CB-RefFP'!FF9/'CB-RefFP'!FE9</f>
        <v>0</v>
      </c>
      <c r="FG9" s="231">
        <f ca="1">SUMIFS(FatorHorario[FatorDU],FatorHorario[UF],'Curva Tipica'!$N$1,FatorHorario[Meses],TEXT(FG$5,"MMM"),FatorHorario[Hora],SUMIFS(INDIRECT("HCondCarga[" &amp; FG$4 &amp; "]"),HCondCarga[Ano],$F$1,HCondCarga[Mês],TEXT(FG$5,"MMM")))*VLOOKUP(DATE($F$1,MONTH(FG$5),1),PrevPotInstalada[[Referência]:[Potência Prevista (MW)]],2,FALSE)*VLOOKUP($A9,RelPotInst[[Barra]:[2029]],IF($F$1=2023,3,IF($F$1=2024,4,IF($F$1=2025,5,IF($F$1=2026,6,IF($F$1=2027,7,IF($F$1=2028,8,9)))))),FALSE)/100</f>
        <v>0</v>
      </c>
      <c r="FH9" s="232">
        <f ca="1">FG9*'CB-RefFP'!FH9/'CB-RefFP'!FG9</f>
        <v>0</v>
      </c>
      <c r="FI9" s="231">
        <f ca="1">SUMIFS(FatorHorario[FatorDU],FatorHorario[UF],'Curva Tipica'!$N$1,FatorHorario[Meses],TEXT(FI$5,"MMM"),FatorHorario[Hora],SUMIFS(INDIRECT("HCondCarga[" &amp; FI$4 &amp; "]"),HCondCarga[Ano],$F$1,HCondCarga[Mês],TEXT(FI$5,"MMM")))*VLOOKUP(DATE($F$1,MONTH(FI$5),1),PrevPotInstalada[[Referência]:[Potência Prevista (MW)]],2,FALSE)*VLOOKUP($A9,RelPotInst[[Barra]:[2029]],IF($F$1=2023,3,IF($F$1=2024,4,IF($F$1=2025,5,IF($F$1=2026,6,IF($F$1=2027,7,IF($F$1=2028,8,9)))))),FALSE)/100</f>
        <v>0</v>
      </c>
      <c r="FJ9" s="232">
        <f ca="1">FI9*'CB-RefFP'!FJ9/'CB-RefFP'!FI9</f>
        <v>0</v>
      </c>
      <c r="FK9" s="231">
        <f ca="1">SUMIFS(FatorHorario[FatorDU],FatorHorario[UF],'Curva Tipica'!$N$1,FatorHorario[Meses],TEXT(FK$5,"MMM"),FatorHorario[Hora],SUMIFS(INDIRECT("HCondCarga[" &amp; FK$4 &amp; "]"),HCondCarga[Ano],$F$1,HCondCarga[Mês],TEXT(FK$5,"MMM")))*VLOOKUP(DATE($F$1,MONTH(FK$5),1),PrevPotInstalada[[Referência]:[Potência Prevista (MW)]],2,FALSE)*VLOOKUP($A9,RelPotInst[[Barra]:[2029]],IF($F$1=2023,3,IF($F$1=2024,4,IF($F$1=2025,5,IF($F$1=2026,6,IF($F$1=2027,7,IF($F$1=2028,8,9)))))),FALSE)/100</f>
        <v>0</v>
      </c>
      <c r="FL9" s="232">
        <f ca="1">FK9*'CB-RefFP'!FL9/'CB-RefFP'!FK9</f>
        <v>0</v>
      </c>
      <c r="FM9" s="231">
        <f ca="1">SUMIFS(FatorHorario[FatorDU],FatorHorario[UF],'Curva Tipica'!$N$1,FatorHorario[Meses],TEXT(FM$5,"MMM"),FatorHorario[Hora],SUMIFS(INDIRECT("HCondCarga[" &amp; FM$4 &amp; "]"),HCondCarga[Ano],$F$1,HCondCarga[Mês],TEXT(FM$5,"MMM")))*VLOOKUP(DATE($F$1,MONTH(FM$5),1),PrevPotInstalada[[Referência]:[Potência Prevista (MW)]],2,FALSE)*VLOOKUP($A9,RelPotInst[[Barra]:[2029]],IF($F$1=2023,3,IF($F$1=2024,4,IF($F$1=2025,5,IF($F$1=2026,6,IF($F$1=2027,7,IF($F$1=2028,8,9)))))),FALSE)/100</f>
        <v>0</v>
      </c>
      <c r="FN9" s="232">
        <f ca="1">FM9*'CB-RefFP'!FN9/'CB-RefFP'!FM9</f>
        <v>0</v>
      </c>
      <c r="FO9" s="231">
        <f ca="1">SUMIFS(FatorHorario[FatorDU],FatorHorario[UF],'Curva Tipica'!$N$1,FatorHorario[Meses],TEXT(FO$5,"MMM"),FatorHorario[Hora],SUMIFS(INDIRECT("HCondCarga[" &amp; FO$4 &amp; "]"),HCondCarga[Ano],$F$1,HCondCarga[Mês],TEXT(FO$5,"MMM")))*VLOOKUP(DATE($F$1,MONTH(FO$5),1),PrevPotInstalada[[Referência]:[Potência Prevista (MW)]],2,FALSE)*VLOOKUP($A9,RelPotInst[[Barra]:[2029]],IF($F$1=2023,3,IF($F$1=2024,4,IF($F$1=2025,5,IF($F$1=2026,6,IF($F$1=2027,7,IF($F$1=2028,8,9)))))),FALSE)/100</f>
        <v>0</v>
      </c>
      <c r="FP9" s="233">
        <f ca="1">FO9*'CB-RefFP'!FP9/'CB-RefFP'!FO9</f>
        <v>0</v>
      </c>
      <c r="FQ9" s="231">
        <f ca="1">SUMIFS(FatorHorario[FatorDU],FatorHorario[UF],'Curva Tipica'!$N$1,FatorHorario[Meses],TEXT(FQ$5,"MMM"),FatorHorario[Hora],SUMIFS(INDIRECT("HCondCarga[" &amp; FQ$4 &amp; "]"),HCondCarga[Ano],$F$1,HCondCarga[Mês],TEXT(FQ$5,"MMM")))*VLOOKUP(DATE($F$1,MONTH(FQ$5),1),PrevPotInstalada[[Referência]:[Potência Prevista (MW)]],2,FALSE)*VLOOKUP($A9,RelPotInst[[Barra]:[2029]],IF($F$1=2023,3,IF($F$1=2024,4,IF($F$1=2025,5,IF($F$1=2026,6,IF($F$1=2027,7,IF($F$1=2028,8,9)))))),FALSE)/100</f>
        <v>0</v>
      </c>
      <c r="FR9" s="232">
        <f ca="1">FQ9*'CB-RefFP'!FR9/'CB-RefFP'!FQ9</f>
        <v>0</v>
      </c>
      <c r="FS9" s="231">
        <f ca="1">SUMIFS(FatorHorario[FatorDU],FatorHorario[UF],'Curva Tipica'!$N$1,FatorHorario[Meses],TEXT(FS$5,"MMM"),FatorHorario[Hora],SUMIFS(INDIRECT("HCondCarga[" &amp; FS$4 &amp; "]"),HCondCarga[Ano],$F$1,HCondCarga[Mês],TEXT(FS$5,"MMM")))*VLOOKUP(DATE($F$1,MONTH(FS$5),1),PrevPotInstalada[[Referência]:[Potência Prevista (MW)]],2,FALSE)*VLOOKUP($A9,RelPotInst[[Barra]:[2029]],IF($F$1=2023,3,IF($F$1=2024,4,IF($F$1=2025,5,IF($F$1=2026,6,IF($F$1=2027,7,IF($F$1=2028,8,9)))))),FALSE)/100</f>
        <v>0</v>
      </c>
      <c r="FT9" s="232">
        <f ca="1">FS9*'CB-RefFP'!FT9/'CB-RefFP'!FS9</f>
        <v>0</v>
      </c>
      <c r="FU9" s="231">
        <f ca="1">SUMIFS(FatorHorario[FatorDU],FatorHorario[UF],'Curva Tipica'!$N$1,FatorHorario[Meses],TEXT(FU$5,"MMM"),FatorHorario[Hora],SUMIFS(INDIRECT("HCondCarga[" &amp; FU$4 &amp; "]"),HCondCarga[Ano],$F$1,HCondCarga[Mês],TEXT(FU$5,"MMM")))*VLOOKUP(DATE($F$1,MONTH(FU$5),1),PrevPotInstalada[[Referência]:[Potência Prevista (MW)]],2,FALSE)*VLOOKUP($A9,RelPotInst[[Barra]:[2029]],IF($F$1=2023,3,IF($F$1=2024,4,IF($F$1=2025,5,IF($F$1=2026,6,IF($F$1=2027,7,IF($F$1=2028,8,9)))))),FALSE)/100</f>
        <v>0</v>
      </c>
      <c r="FV9" s="232">
        <f ca="1">FU9*'CB-RefFP'!FV9/'CB-RefFP'!FU9</f>
        <v>0</v>
      </c>
      <c r="FW9" s="231">
        <f ca="1">SUMIFS(FatorHorario[FatorDU],FatorHorario[UF],'Curva Tipica'!$N$1,FatorHorario[Meses],TEXT(FW$5,"MMM"),FatorHorario[Hora],SUMIFS(INDIRECT("HCondCarga[" &amp; FW$4 &amp; "]"),HCondCarga[Ano],$F$1,HCondCarga[Mês],TEXT(FW$5,"MMM")))*VLOOKUP(DATE($F$1,MONTH(FW$5),1),PrevPotInstalada[[Referência]:[Potência Prevista (MW)]],2,FALSE)*VLOOKUP($A9,RelPotInst[[Barra]:[2029]],IF($F$1=2023,3,IF($F$1=2024,4,IF($F$1=2025,5,IF($F$1=2026,6,IF($F$1=2027,7,IF($F$1=2028,8,9)))))),FALSE)/100</f>
        <v>0</v>
      </c>
      <c r="FX9" s="232">
        <f ca="1">FW9*'CB-RefFP'!FX9/'CB-RefFP'!FW9</f>
        <v>0</v>
      </c>
      <c r="FY9" s="231">
        <f ca="1">SUMIFS(FatorHorario[FatorDU],FatorHorario[UF],'Curva Tipica'!$N$1,FatorHorario[Meses],TEXT(FY$5,"MMM"),FatorHorario[Hora],SUMIFS(INDIRECT("HCondCarga[" &amp; FY$4 &amp; "]"),HCondCarga[Ano],$F$1,HCondCarga[Mês],TEXT(FY$5,"MMM")))*VLOOKUP(DATE($F$1,MONTH(FY$5),1),PrevPotInstalada[[Referência]:[Potência Prevista (MW)]],2,FALSE)*VLOOKUP($A9,RelPotInst[[Barra]:[2029]],IF($F$1=2023,3,IF($F$1=2024,4,IF($F$1=2025,5,IF($F$1=2026,6,IF($F$1=2027,7,IF($F$1=2028,8,9)))))),FALSE)/100</f>
        <v>0</v>
      </c>
      <c r="FZ9" s="232">
        <f ca="1">FY9*'CB-RefFP'!FZ9/'CB-RefFP'!FY9</f>
        <v>0</v>
      </c>
      <c r="GA9" s="231">
        <f ca="1">SUMIFS(FatorHorario[FatorDU],FatorHorario[UF],'Curva Tipica'!$N$1,FatorHorario[Meses],TEXT(GA$5,"MMM"),FatorHorario[Hora],SUMIFS(INDIRECT("HCondCarga[" &amp; GA$4 &amp; "]"),HCondCarga[Ano],$F$1,HCondCarga[Mês],TEXT(GA$5,"MMM")))*VLOOKUP(DATE($F$1,MONTH(GA$5),1),PrevPotInstalada[[Referência]:[Potência Prevista (MW)]],2,FALSE)*VLOOKUP($A9,RelPotInst[[Barra]:[2029]],IF($F$1=2023,3,IF($F$1=2024,4,IF($F$1=2025,5,IF($F$1=2026,6,IF($F$1=2027,7,IF($F$1=2028,8,9)))))),FALSE)/100</f>
        <v>0</v>
      </c>
      <c r="GB9" s="232">
        <f ca="1">GA9*'CB-RefFP'!GB9/'CB-RefFP'!GA9</f>
        <v>0</v>
      </c>
      <c r="GC9" s="231">
        <f ca="1">SUMIFS(FatorHorario[FatorDU],FatorHorario[UF],'Curva Tipica'!$N$1,FatorHorario[Meses],TEXT(GC$5,"MMM"),FatorHorario[Hora],SUMIFS(INDIRECT("HCondCarga[" &amp; GC$4 &amp; "]"),HCondCarga[Ano],$F$1,HCondCarga[Mês],TEXT(GC$5,"MMM")))*VLOOKUP(DATE($F$1,MONTH(GC$5),1),PrevPotInstalada[[Referência]:[Potência Prevista (MW)]],2,FALSE)*VLOOKUP($A9,RelPotInst[[Barra]:[2029]],IF($F$1=2023,3,IF($F$1=2024,4,IF($F$1=2025,5,IF($F$1=2026,6,IF($F$1=2027,7,IF($F$1=2028,8,9)))))),FALSE)/100</f>
        <v>0</v>
      </c>
      <c r="GD9" s="232">
        <f ca="1">GC9*'CB-RefFP'!GD9/'CB-RefFP'!GC9</f>
        <v>0</v>
      </c>
      <c r="GE9" s="231">
        <f ca="1">SUMIFS(FatorHorario[FatorDU],FatorHorario[UF],'Curva Tipica'!$N$1,FatorHorario[Meses],TEXT(GE$5,"MMM"),FatorHorario[Hora],SUMIFS(INDIRECT("HCondCarga[" &amp; GE$4 &amp; "]"),HCondCarga[Ano],$F$1,HCondCarga[Mês],TEXT(GE$5,"MMM")))*VLOOKUP(DATE($F$1,MONTH(GE$5),1),PrevPotInstalada[[Referência]:[Potência Prevista (MW)]],2,FALSE)*VLOOKUP($A9,RelPotInst[[Barra]:[2029]],IF($F$1=2023,3,IF($F$1=2024,4,IF($F$1=2025,5,IF($F$1=2026,6,IF($F$1=2027,7,IF($F$1=2028,8,9)))))),FALSE)/100</f>
        <v>0</v>
      </c>
      <c r="GF9" s="232">
        <f ca="1">GE9*'CB-RefFP'!GF9/'CB-RefFP'!GE9</f>
        <v>0</v>
      </c>
      <c r="GG9" s="231">
        <f ca="1">SUMIFS(FatorHorario[FatorDU],FatorHorario[UF],'Curva Tipica'!$N$1,FatorHorario[Meses],TEXT(GG$5,"MMM"),FatorHorario[Hora],SUMIFS(INDIRECT("HCondCarga[" &amp; GG$4 &amp; "]"),HCondCarga[Ano],$F$1,HCondCarga[Mês],TEXT(GG$5,"MMM")))*VLOOKUP(DATE($F$1,MONTH(GG$5),1),PrevPotInstalada[[Referência]:[Potência Prevista (MW)]],2,FALSE)*VLOOKUP($A9,RelPotInst[[Barra]:[2029]],IF($F$1=2023,3,IF($F$1=2024,4,IF($F$1=2025,5,IF($F$1=2026,6,IF($F$1=2027,7,IF($F$1=2028,8,9)))))),FALSE)/100</f>
        <v>0</v>
      </c>
      <c r="GH9" s="232">
        <f ca="1">GG9*'CB-RefFP'!GH9/'CB-RefFP'!GG9</f>
        <v>0</v>
      </c>
      <c r="GI9" s="231">
        <f ca="1">SUMIFS(FatorHorario[FatorDU],FatorHorario[UF],'Curva Tipica'!$N$1,FatorHorario[Meses],TEXT(GI$5,"MMM"),FatorHorario[Hora],SUMIFS(INDIRECT("HCondCarga[" &amp; GI$4 &amp; "]"),HCondCarga[Ano],$F$1,HCondCarga[Mês],TEXT(GI$5,"MMM")))*VLOOKUP(DATE($F$1,MONTH(GI$5),1),PrevPotInstalada[[Referência]:[Potência Prevista (MW)]],2,FALSE)*VLOOKUP($A9,RelPotInst[[Barra]:[2029]],IF($F$1=2023,3,IF($F$1=2024,4,IF($F$1=2025,5,IF($F$1=2026,6,IF($F$1=2027,7,IF($F$1=2028,8,9)))))),FALSE)/100</f>
        <v>0</v>
      </c>
      <c r="GJ9" s="232">
        <f ca="1">GI9*'CB-RefFP'!GJ9/'CB-RefFP'!GI9</f>
        <v>0</v>
      </c>
      <c r="GK9" s="231">
        <f ca="1">SUMIFS(FatorHorario[FatorDU],FatorHorario[UF],'Curva Tipica'!$N$1,FatorHorario[Meses],TEXT(GK$5,"MMM"),FatorHorario[Hora],SUMIFS(INDIRECT("HCondCarga[" &amp; GK$4 &amp; "]"),HCondCarga[Ano],$F$1,HCondCarga[Mês],TEXT(GK$5,"MMM")))*VLOOKUP(DATE($F$1,MONTH(GK$5),1),PrevPotInstalada[[Referência]:[Potência Prevista (MW)]],2,FALSE)*VLOOKUP($A9,RelPotInst[[Barra]:[2029]],IF($F$1=2023,3,IF($F$1=2024,4,IF($F$1=2025,5,IF($F$1=2026,6,IF($F$1=2027,7,IF($F$1=2028,8,9)))))),FALSE)/100</f>
        <v>0</v>
      </c>
      <c r="GL9" s="232">
        <f ca="1">GK9*'CB-RefFP'!GL9/'CB-RefFP'!GK9</f>
        <v>0</v>
      </c>
      <c r="GM9" s="231">
        <f ca="1">SUMIFS(FatorHorario[FatorDU],FatorHorario[UF],'Curva Tipica'!$N$1,FatorHorario[Meses],TEXT(GM$5,"MMM"),FatorHorario[Hora],SUMIFS(INDIRECT("HCondCarga[" &amp; GM$4 &amp; "]"),HCondCarga[Ano],$F$1,HCondCarga[Mês],TEXT(GM$5,"MMM")))*VLOOKUP(DATE($F$1,MONTH(GM$5),1),PrevPotInstalada[[Referência]:[Potência Prevista (MW)]],2,FALSE)*VLOOKUP($A9,RelPotInst[[Barra]:[2029]],IF($F$1=2023,3,IF($F$1=2024,4,IF($F$1=2025,5,IF($F$1=2026,6,IF($F$1=2027,7,IF($F$1=2028,8,9)))))),FALSE)/100</f>
        <v>0</v>
      </c>
      <c r="GN9" s="233">
        <f ca="1">GM9*'CB-RefFP'!GN9/'CB-RefFP'!GM9</f>
        <v>0</v>
      </c>
      <c r="GO9" s="231"/>
      <c r="GP9" s="232"/>
      <c r="GQ9" s="231"/>
      <c r="GR9" s="232"/>
      <c r="GS9" s="231"/>
      <c r="GT9" s="232"/>
      <c r="GU9" s="231"/>
      <c r="GV9" s="232"/>
      <c r="GW9" s="231"/>
      <c r="GX9" s="232"/>
      <c r="GY9" s="231"/>
      <c r="GZ9" s="232"/>
      <c r="HA9" s="231"/>
      <c r="HB9" s="232"/>
      <c r="HC9" s="231"/>
      <c r="HD9" s="232"/>
      <c r="HE9" s="231"/>
      <c r="HF9" s="232"/>
      <c r="HG9" s="231"/>
      <c r="HH9" s="232"/>
      <c r="HI9" s="231"/>
      <c r="HJ9" s="232"/>
      <c r="HK9" s="231"/>
      <c r="HL9" s="234"/>
      <c r="HM9" s="235"/>
      <c r="HN9" s="234"/>
      <c r="HO9" s="236" t="str">
        <f t="shared" ca="1" si="4"/>
        <v>N</v>
      </c>
      <c r="HP9" s="237" t="s">
        <v>371</v>
      </c>
      <c r="HQ9" s="238"/>
      <c r="HR9" s="238" t="s">
        <v>370</v>
      </c>
      <c r="HS9" s="239" t="s">
        <v>370</v>
      </c>
    </row>
    <row r="10" spans="1:228" s="78" customFormat="1" ht="13.7" customHeight="1" x14ac:dyDescent="0.25">
      <c r="A10" s="251" t="str">
        <f>PotInst_Barra!A6</f>
        <v>Barra04</v>
      </c>
      <c r="B10" s="252"/>
      <c r="C10" s="253"/>
      <c r="D10" s="254"/>
      <c r="E10" s="231">
        <f ca="1">SUMIFS(FatorHorario[FatorDU],FatorHorario[UF],'Curva Tipica'!$N$1,FatorHorario[Meses],TEXT(E$5,"MMM"),FatorHorario[Hora],SUMIFS(INDIRECT("HCondCarga[" &amp; E$4 &amp; "]"),HCondCarga[Ano],$F$1,HCondCarga[Mês],TEXT(E$5,"MMM")))*VLOOKUP(DATE($F$1,MONTH(E$5),1),PrevPotInstalada[[Referência]:[Potência Prevista (MW)]],2,FALSE)*VLOOKUP($A10,RelPotInst[[Barra]:[2029]],IF($F$1=2023,3,IF($F$1=2024,4,IF($F$1=2025,5,IF($F$1=2026,6,IF($F$1=2027,7,IF($F$1=2028,8,9)))))),FALSE)/100</f>
        <v>0</v>
      </c>
      <c r="F10" s="232">
        <f ca="1">E10*'CB-RefFP'!F10/'CB-RefFP'!E10</f>
        <v>0</v>
      </c>
      <c r="G10" s="231">
        <f ca="1">SUMIFS(FatorHorario[FatorDU],FatorHorario[UF],'Curva Tipica'!$N$1,FatorHorario[Meses],TEXT(G$5,"MMM"),FatorHorario[Hora],SUMIFS(INDIRECT("HCondCarga[" &amp; G$4 &amp; "]"),HCondCarga[Ano],$F$1,HCondCarga[Mês],TEXT(G$5,"MMM")))*VLOOKUP(DATE($F$1,MONTH(G$5),1),PrevPotInstalada[[Referência]:[Potência Prevista (MW)]],2,FALSE)*VLOOKUP($A10,RelPotInst[[Barra]:[2029]],IF($F$1=2023,3,IF($F$1=2024,4,IF($F$1=2025,5,IF($F$1=2026,6,IF($F$1=2027,7,IF($F$1=2028,8,9)))))),FALSE)/100</f>
        <v>0</v>
      </c>
      <c r="H10" s="232">
        <f ca="1">G10*'CB-RefFP'!H10/'CB-RefFP'!G10</f>
        <v>0</v>
      </c>
      <c r="I10" s="231">
        <f ca="1">SUMIFS(FatorHorario[FatorDU],FatorHorario[UF],'Curva Tipica'!$N$1,FatorHorario[Meses],TEXT(I$5,"MMM"),FatorHorario[Hora],SUMIFS(INDIRECT("HCondCarga[" &amp; I$4 &amp; "]"),HCondCarga[Ano],$F$1,HCondCarga[Mês],TEXT(I$5,"MMM")))*VLOOKUP(DATE($F$1,MONTH(I$5),1),PrevPotInstalada[[Referência]:[Potência Prevista (MW)]],2,FALSE)*VLOOKUP($A10,RelPotInst[[Barra]:[2029]],IF($F$1=2023,3,IF($F$1=2024,4,IF($F$1=2025,5,IF($F$1=2026,6,IF($F$1=2027,7,IF($F$1=2028,8,9)))))),FALSE)/100</f>
        <v>0</v>
      </c>
      <c r="J10" s="232">
        <f ca="1">I10*'CB-RefFP'!J10/'CB-RefFP'!I10</f>
        <v>0</v>
      </c>
      <c r="K10" s="231">
        <f ca="1">SUMIFS(FatorHorario[FatorDU],FatorHorario[UF],'Curva Tipica'!$N$1,FatorHorario[Meses],TEXT(K$5,"MMM"),FatorHorario[Hora],SUMIFS(INDIRECT("HCondCarga[" &amp; K$4 &amp; "]"),HCondCarga[Ano],$F$1,HCondCarga[Mês],TEXT(K$5,"MMM")))*VLOOKUP(DATE($F$1,MONTH(K$5),1),PrevPotInstalada[[Referência]:[Potência Prevista (MW)]],2,FALSE)*VLOOKUP($A10,RelPotInst[[Barra]:[2029]],IF($F$1=2023,3,IF($F$1=2024,4,IF($F$1=2025,5,IF($F$1=2026,6,IF($F$1=2027,7,IF($F$1=2028,8,9)))))),FALSE)/100</f>
        <v>0</v>
      </c>
      <c r="L10" s="232">
        <f ca="1">K10*'CB-RefFP'!L10/'CB-RefFP'!K10</f>
        <v>0</v>
      </c>
      <c r="M10" s="231">
        <f ca="1">SUMIFS(FatorHorario[FatorDU],FatorHorario[UF],'Curva Tipica'!$N$1,FatorHorario[Meses],TEXT(M$5,"MMM"),FatorHorario[Hora],SUMIFS(INDIRECT("HCondCarga[" &amp; M$4 &amp; "]"),HCondCarga[Ano],$F$1,HCondCarga[Mês],TEXT(M$5,"MMM")))*VLOOKUP(DATE($F$1,MONTH(M$5),1),PrevPotInstalada[[Referência]:[Potência Prevista (MW)]],2,FALSE)*VLOOKUP($A10,RelPotInst[[Barra]:[2029]],IF($F$1=2023,3,IF($F$1=2024,4,IF($F$1=2025,5,IF($F$1=2026,6,IF($F$1=2027,7,IF($F$1=2028,8,9)))))),FALSE)/100</f>
        <v>0</v>
      </c>
      <c r="N10" s="232">
        <f ca="1">M10*'CB-RefFP'!N10/'CB-RefFP'!M10</f>
        <v>0</v>
      </c>
      <c r="O10" s="231">
        <f ca="1">SUMIFS(FatorHorario[FatorDU],FatorHorario[UF],'Curva Tipica'!$N$1,FatorHorario[Meses],TEXT(O$5,"MMM"),FatorHorario[Hora],SUMIFS(INDIRECT("HCondCarga[" &amp; O$4 &amp; "]"),HCondCarga[Ano],$F$1,HCondCarga[Mês],TEXT(O$5,"MMM")))*VLOOKUP(DATE($F$1,MONTH(O$5),1),PrevPotInstalada[[Referência]:[Potência Prevista (MW)]],2,FALSE)*VLOOKUP($A10,RelPotInst[[Barra]:[2029]],IF($F$1=2023,3,IF($F$1=2024,4,IF($F$1=2025,5,IF($F$1=2026,6,IF($F$1=2027,7,IF($F$1=2028,8,9)))))),FALSE)/100</f>
        <v>0</v>
      </c>
      <c r="P10" s="232">
        <f ca="1">O10*'CB-RefFP'!P10/'CB-RefFP'!O10</f>
        <v>0</v>
      </c>
      <c r="Q10" s="231">
        <f ca="1">SUMIFS(FatorHorario[FatorDU],FatorHorario[UF],'Curva Tipica'!$N$1,FatorHorario[Meses],TEXT(Q$5,"MMM"),FatorHorario[Hora],SUMIFS(INDIRECT("HCondCarga[" &amp; Q$4 &amp; "]"),HCondCarga[Ano],$F$1,HCondCarga[Mês],TEXT(Q$5,"MMM")))*VLOOKUP(DATE($F$1,MONTH(Q$5),1),PrevPotInstalada[[Referência]:[Potência Prevista (MW)]],2,FALSE)*VLOOKUP($A10,RelPotInst[[Barra]:[2029]],IF($F$1=2023,3,IF($F$1=2024,4,IF($F$1=2025,5,IF($F$1=2026,6,IF($F$1=2027,7,IF($F$1=2028,8,9)))))),FALSE)/100</f>
        <v>0</v>
      </c>
      <c r="R10" s="232">
        <f ca="1">Q10*'CB-RefFP'!R10/'CB-RefFP'!Q10</f>
        <v>0</v>
      </c>
      <c r="S10" s="231">
        <f ca="1">SUMIFS(FatorHorario[FatorDU],FatorHorario[UF],'Curva Tipica'!$N$1,FatorHorario[Meses],TEXT(S$5,"MMM"),FatorHorario[Hora],SUMIFS(INDIRECT("HCondCarga[" &amp; S$4 &amp; "]"),HCondCarga[Ano],$F$1,HCondCarga[Mês],TEXT(S$5,"MMM")))*VLOOKUP(DATE($F$1,MONTH(S$5),1),PrevPotInstalada[[Referência]:[Potência Prevista (MW)]],2,FALSE)*VLOOKUP($A10,RelPotInst[[Barra]:[2029]],IF($F$1=2023,3,IF($F$1=2024,4,IF($F$1=2025,5,IF($F$1=2026,6,IF($F$1=2027,7,IF($F$1=2028,8,9)))))),FALSE)/100</f>
        <v>0</v>
      </c>
      <c r="T10" s="232">
        <f ca="1">S10*'CB-RefFP'!T10/'CB-RefFP'!S10</f>
        <v>0</v>
      </c>
      <c r="U10" s="231">
        <f ca="1">SUMIFS(FatorHorario[FatorDU],FatorHorario[UF],'Curva Tipica'!$N$1,FatorHorario[Meses],TEXT(U$5,"MMM"),FatorHorario[Hora],SUMIFS(INDIRECT("HCondCarga[" &amp; U$4 &amp; "]"),HCondCarga[Ano],$F$1,HCondCarga[Mês],TEXT(U$5,"MMM")))*VLOOKUP(DATE($F$1,MONTH(U$5),1),PrevPotInstalada[[Referência]:[Potência Prevista (MW)]],2,FALSE)*VLOOKUP($A10,RelPotInst[[Barra]:[2029]],IF($F$1=2023,3,IF($F$1=2024,4,IF($F$1=2025,5,IF($F$1=2026,6,IF($F$1=2027,7,IF($F$1=2028,8,9)))))),FALSE)/100</f>
        <v>0</v>
      </c>
      <c r="V10" s="232">
        <f ca="1">U10*'CB-RefFP'!V10/'CB-RefFP'!U10</f>
        <v>0</v>
      </c>
      <c r="W10" s="231">
        <f ca="1">SUMIFS(FatorHorario[FatorDU],FatorHorario[UF],'Curva Tipica'!$N$1,FatorHorario[Meses],TEXT(W$5,"MMM"),FatorHorario[Hora],SUMIFS(INDIRECT("HCondCarga[" &amp; W$4 &amp; "]"),HCondCarga[Ano],$F$1,HCondCarga[Mês],TEXT(W$5,"MMM")))*VLOOKUP(DATE($F$1,MONTH(W$5),1),PrevPotInstalada[[Referência]:[Potência Prevista (MW)]],2,FALSE)*VLOOKUP($A10,RelPotInst[[Barra]:[2029]],IF($F$1=2023,3,IF($F$1=2024,4,IF($F$1=2025,5,IF($F$1=2026,6,IF($F$1=2027,7,IF($F$1=2028,8,9)))))),FALSE)/100</f>
        <v>0</v>
      </c>
      <c r="X10" s="232">
        <f ca="1">W10*'CB-RefFP'!X10/'CB-RefFP'!W10</f>
        <v>0</v>
      </c>
      <c r="Y10" s="231">
        <f ca="1">SUMIFS(FatorHorario[FatorDU],FatorHorario[UF],'Curva Tipica'!$N$1,FatorHorario[Meses],TEXT(Y$5,"MMM"),FatorHorario[Hora],SUMIFS(INDIRECT("HCondCarga[" &amp; Y$4 &amp; "]"),HCondCarga[Ano],$F$1,HCondCarga[Mês],TEXT(Y$5,"MMM")))*VLOOKUP(DATE($F$1,MONTH(Y$5),1),PrevPotInstalada[[Referência]:[Potência Prevista (MW)]],2,FALSE)*VLOOKUP($A10,RelPotInst[[Barra]:[2029]],IF($F$1=2023,3,IF($F$1=2024,4,IF($F$1=2025,5,IF($F$1=2026,6,IF($F$1=2027,7,IF($F$1=2028,8,9)))))),FALSE)/100</f>
        <v>0</v>
      </c>
      <c r="Z10" s="232">
        <f ca="1">Y10*'CB-RefFP'!Z10/'CB-RefFP'!Y10</f>
        <v>0</v>
      </c>
      <c r="AA10" s="231">
        <f ca="1">SUMIFS(FatorHorario[FatorDU],FatorHorario[UF],'Curva Tipica'!$N$1,FatorHorario[Meses],TEXT(AA$5,"MMM"),FatorHorario[Hora],SUMIFS(INDIRECT("HCondCarga[" &amp; AA$4 &amp; "]"),HCondCarga[Ano],$F$1,HCondCarga[Mês],TEXT(AA$5,"MMM")))*VLOOKUP(DATE($F$1,MONTH(AA$5),1),PrevPotInstalada[[Referência]:[Potência Prevista (MW)]],2,FALSE)*VLOOKUP($A10,RelPotInst[[Barra]:[2029]],IF($F$1=2023,3,IF($F$1=2024,4,IF($F$1=2025,5,IF($F$1=2026,6,IF($F$1=2027,7,IF($F$1=2028,8,9)))))),FALSE)/100</f>
        <v>0</v>
      </c>
      <c r="AB10" s="233">
        <f ca="1">AA10*'CB-RefFP'!AB10/'CB-RefFP'!AA10</f>
        <v>0</v>
      </c>
      <c r="AC10" s="231">
        <f ca="1">SUMIFS(FatorHorario[FatorDU],FatorHorario[UF],'Curva Tipica'!$N$1,FatorHorario[Meses],TEXT(AC$5,"MMM"),FatorHorario[Hora],SUMIFS(INDIRECT("HCondCarga[" &amp; AC$4 &amp; "]"),HCondCarga[Ano],$F$1,HCondCarga[Mês],TEXT(AC$5,"MMM")))*VLOOKUP(DATE($F$1,MONTH(AC$5),1),PrevPotInstalada[[Referência]:[Potência Prevista (MW)]],2,FALSE)*VLOOKUP($A10,RelPotInst[[Barra]:[2029]],IF($F$1=2023,3,IF($F$1=2024,4,IF($F$1=2025,5,IF($F$1=2026,6,IF($F$1=2027,7,IF($F$1=2028,8,9)))))),FALSE)/100</f>
        <v>0</v>
      </c>
      <c r="AD10" s="232">
        <f ca="1">AC10*'CB-RefFP'!AD10/'CB-RefFP'!AC10</f>
        <v>0</v>
      </c>
      <c r="AE10" s="231">
        <f ca="1">SUMIFS(FatorHorario[FatorDU],FatorHorario[UF],'Curva Tipica'!$N$1,FatorHorario[Meses],TEXT(AE$5,"MMM"),FatorHorario[Hora],SUMIFS(INDIRECT("HCondCarga[" &amp; AE$4 &amp; "]"),HCondCarga[Ano],$F$1,HCondCarga[Mês],TEXT(AE$5,"MMM")))*VLOOKUP(DATE($F$1,MONTH(AE$5),1),PrevPotInstalada[[Referência]:[Potência Prevista (MW)]],2,FALSE)*VLOOKUP($A10,RelPotInst[[Barra]:[2029]],IF($F$1=2023,3,IF($F$1=2024,4,IF($F$1=2025,5,IF($F$1=2026,6,IF($F$1=2027,7,IF($F$1=2028,8,9)))))),FALSE)/100</f>
        <v>0</v>
      </c>
      <c r="AF10" s="232">
        <f ca="1">AE10*'CB-RefFP'!AF10/'CB-RefFP'!AE10</f>
        <v>0</v>
      </c>
      <c r="AG10" s="231">
        <f ca="1">SUMIFS(FatorHorario[FatorDU],FatorHorario[UF],'Curva Tipica'!$N$1,FatorHorario[Meses],TEXT(AG$5,"MMM"),FatorHorario[Hora],SUMIFS(INDIRECT("HCondCarga[" &amp; AG$4 &amp; "]"),HCondCarga[Ano],$F$1,HCondCarga[Mês],TEXT(AG$5,"MMM")))*VLOOKUP(DATE($F$1,MONTH(AG$5),1),PrevPotInstalada[[Referência]:[Potência Prevista (MW)]],2,FALSE)*VLOOKUP($A10,RelPotInst[[Barra]:[2029]],IF($F$1=2023,3,IF($F$1=2024,4,IF($F$1=2025,5,IF($F$1=2026,6,IF($F$1=2027,7,IF($F$1=2028,8,9)))))),FALSE)/100</f>
        <v>0</v>
      </c>
      <c r="AH10" s="232">
        <f ca="1">AG10*'CB-RefFP'!AH10/'CB-RefFP'!AG10</f>
        <v>0</v>
      </c>
      <c r="AI10" s="231">
        <f ca="1">SUMIFS(FatorHorario[FatorDU],FatorHorario[UF],'Curva Tipica'!$N$1,FatorHorario[Meses],TEXT(AI$5,"MMM"),FatorHorario[Hora],SUMIFS(INDIRECT("HCondCarga[" &amp; AI$4 &amp; "]"),HCondCarga[Ano],$F$1,HCondCarga[Mês],TEXT(AI$5,"MMM")))*VLOOKUP(DATE($F$1,MONTH(AI$5),1),PrevPotInstalada[[Referência]:[Potência Prevista (MW)]],2,FALSE)*VLOOKUP($A10,RelPotInst[[Barra]:[2029]],IF($F$1=2023,3,IF($F$1=2024,4,IF($F$1=2025,5,IF($F$1=2026,6,IF($F$1=2027,7,IF($F$1=2028,8,9)))))),FALSE)/100</f>
        <v>0</v>
      </c>
      <c r="AJ10" s="232">
        <f ca="1">AI10*'CB-RefFP'!AJ10/'CB-RefFP'!AI10</f>
        <v>0</v>
      </c>
      <c r="AK10" s="231">
        <f ca="1">SUMIFS(FatorHorario[FatorDU],FatorHorario[UF],'Curva Tipica'!$N$1,FatorHorario[Meses],TEXT(AK$5,"MMM"),FatorHorario[Hora],SUMIFS(INDIRECT("HCondCarga[" &amp; AK$4 &amp; "]"),HCondCarga[Ano],$F$1,HCondCarga[Mês],TEXT(AK$5,"MMM")))*VLOOKUP(DATE($F$1,MONTH(AK$5),1),PrevPotInstalada[[Referência]:[Potência Prevista (MW)]],2,FALSE)*VLOOKUP($A10,RelPotInst[[Barra]:[2029]],IF($F$1=2023,3,IF($F$1=2024,4,IF($F$1=2025,5,IF($F$1=2026,6,IF($F$1=2027,7,IF($F$1=2028,8,9)))))),FALSE)/100</f>
        <v>0</v>
      </c>
      <c r="AL10" s="232">
        <f ca="1">AK10*'CB-RefFP'!AL10/'CB-RefFP'!AK10</f>
        <v>0</v>
      </c>
      <c r="AM10" s="231">
        <f ca="1">SUMIFS(FatorHorario[FatorDU],FatorHorario[UF],'Curva Tipica'!$N$1,FatorHorario[Meses],TEXT(AM$5,"MMM"),FatorHorario[Hora],SUMIFS(INDIRECT("HCondCarga[" &amp; AM$4 &amp; "]"),HCondCarga[Ano],$F$1,HCondCarga[Mês],TEXT(AM$5,"MMM")))*VLOOKUP(DATE($F$1,MONTH(AM$5),1),PrevPotInstalada[[Referência]:[Potência Prevista (MW)]],2,FALSE)*VLOOKUP($A10,RelPotInst[[Barra]:[2029]],IF($F$1=2023,3,IF($F$1=2024,4,IF($F$1=2025,5,IF($F$1=2026,6,IF($F$1=2027,7,IF($F$1=2028,8,9)))))),FALSE)/100</f>
        <v>0</v>
      </c>
      <c r="AN10" s="232">
        <f ca="1">AM10*'CB-RefFP'!AN10/'CB-RefFP'!AM10</f>
        <v>0</v>
      </c>
      <c r="AO10" s="231">
        <f ca="1">SUMIFS(FatorHorario[FatorDU],FatorHorario[UF],'Curva Tipica'!$N$1,FatorHorario[Meses],TEXT(AO$5,"MMM"),FatorHorario[Hora],SUMIFS(INDIRECT("HCondCarga[" &amp; AO$4 &amp; "]"),HCondCarga[Ano],$F$1,HCondCarga[Mês],TEXT(AO$5,"MMM")))*VLOOKUP(DATE($F$1,MONTH(AO$5),1),PrevPotInstalada[[Referência]:[Potência Prevista (MW)]],2,FALSE)*VLOOKUP($A10,RelPotInst[[Barra]:[2029]],IF($F$1=2023,3,IF($F$1=2024,4,IF($F$1=2025,5,IF($F$1=2026,6,IF($F$1=2027,7,IF($F$1=2028,8,9)))))),FALSE)/100</f>
        <v>0</v>
      </c>
      <c r="AP10" s="232">
        <f ca="1">AO10*'CB-RefFP'!AP10/'CB-RefFP'!AO10</f>
        <v>0</v>
      </c>
      <c r="AQ10" s="231">
        <f ca="1">SUMIFS(FatorHorario[FatorDU],FatorHorario[UF],'Curva Tipica'!$N$1,FatorHorario[Meses],TEXT(AQ$5,"MMM"),FatorHorario[Hora],SUMIFS(INDIRECT("HCondCarga[" &amp; AQ$4 &amp; "]"),HCondCarga[Ano],$F$1,HCondCarga[Mês],TEXT(AQ$5,"MMM")))*VLOOKUP(DATE($F$1,MONTH(AQ$5),1),PrevPotInstalada[[Referência]:[Potência Prevista (MW)]],2,FALSE)*VLOOKUP($A10,RelPotInst[[Barra]:[2029]],IF($F$1=2023,3,IF($F$1=2024,4,IF($F$1=2025,5,IF($F$1=2026,6,IF($F$1=2027,7,IF($F$1=2028,8,9)))))),FALSE)/100</f>
        <v>0</v>
      </c>
      <c r="AR10" s="232">
        <f ca="1">AQ10*'CB-RefFP'!AR10/'CB-RefFP'!AQ10</f>
        <v>0</v>
      </c>
      <c r="AS10" s="231">
        <f ca="1">SUMIFS(FatorHorario[FatorDU],FatorHorario[UF],'Curva Tipica'!$N$1,FatorHorario[Meses],TEXT(AS$5,"MMM"),FatorHorario[Hora],SUMIFS(INDIRECT("HCondCarga[" &amp; AS$4 &amp; "]"),HCondCarga[Ano],$F$1,HCondCarga[Mês],TEXT(AS$5,"MMM")))*VLOOKUP(DATE($F$1,MONTH(AS$5),1),PrevPotInstalada[[Referência]:[Potência Prevista (MW)]],2,FALSE)*VLOOKUP($A10,RelPotInst[[Barra]:[2029]],IF($F$1=2023,3,IF($F$1=2024,4,IF($F$1=2025,5,IF($F$1=2026,6,IF($F$1=2027,7,IF($F$1=2028,8,9)))))),FALSE)/100</f>
        <v>0</v>
      </c>
      <c r="AT10" s="232">
        <f ca="1">AS10*'CB-RefFP'!AT10/'CB-RefFP'!AS10</f>
        <v>0</v>
      </c>
      <c r="AU10" s="231">
        <f ca="1">SUMIFS(FatorHorario[FatorDU],FatorHorario[UF],'Curva Tipica'!$N$1,FatorHorario[Meses],TEXT(AU$5,"MMM"),FatorHorario[Hora],SUMIFS(INDIRECT("HCondCarga[" &amp; AU$4 &amp; "]"),HCondCarga[Ano],$F$1,HCondCarga[Mês],TEXT(AU$5,"MMM")))*VLOOKUP(DATE($F$1,MONTH(AU$5),1),PrevPotInstalada[[Referência]:[Potência Prevista (MW)]],2,FALSE)*VLOOKUP($A10,RelPotInst[[Barra]:[2029]],IF($F$1=2023,3,IF($F$1=2024,4,IF($F$1=2025,5,IF($F$1=2026,6,IF($F$1=2027,7,IF($F$1=2028,8,9)))))),FALSE)/100</f>
        <v>0</v>
      </c>
      <c r="AV10" s="232">
        <f ca="1">AU10*'CB-RefFP'!AV10/'CB-RefFP'!AU10</f>
        <v>0</v>
      </c>
      <c r="AW10" s="231">
        <f ca="1">SUMIFS(FatorHorario[FatorDU],FatorHorario[UF],'Curva Tipica'!$N$1,FatorHorario[Meses],TEXT(AW$5,"MMM"),FatorHorario[Hora],SUMIFS(INDIRECT("HCondCarga[" &amp; AW$4 &amp; "]"),HCondCarga[Ano],$F$1,HCondCarga[Mês],TEXT(AW$5,"MMM")))*VLOOKUP(DATE($F$1,MONTH(AW$5),1),PrevPotInstalada[[Referência]:[Potência Prevista (MW)]],2,FALSE)*VLOOKUP($A10,RelPotInst[[Barra]:[2029]],IF($F$1=2023,3,IF($F$1=2024,4,IF($F$1=2025,5,IF($F$1=2026,6,IF($F$1=2027,7,IF($F$1=2028,8,9)))))),FALSE)/100</f>
        <v>0</v>
      </c>
      <c r="AX10" s="232">
        <f ca="1">AW10*'CB-RefFP'!AX10/'CB-RefFP'!AW10</f>
        <v>0</v>
      </c>
      <c r="AY10" s="231">
        <f ca="1">SUMIFS(FatorHorario[FatorDU],FatorHorario[UF],'Curva Tipica'!$N$1,FatorHorario[Meses],TEXT(AY$5,"MMM"),FatorHorario[Hora],SUMIFS(INDIRECT("HCondCarga[" &amp; AY$4 &amp; "]"),HCondCarga[Ano],$F$1,HCondCarga[Mês],TEXT(AY$5,"MMM")))*VLOOKUP(DATE($F$1,MONTH(AY$5),1),PrevPotInstalada[[Referência]:[Potência Prevista (MW)]],2,FALSE)*VLOOKUP($A10,RelPotInst[[Barra]:[2029]],IF($F$1=2023,3,IF($F$1=2024,4,IF($F$1=2025,5,IF($F$1=2026,6,IF($F$1=2027,7,IF($F$1=2028,8,9)))))),FALSE)/100</f>
        <v>0</v>
      </c>
      <c r="AZ10" s="233">
        <f ca="1">AY10*'CB-RefFP'!AZ10/'CB-RefFP'!AY10</f>
        <v>0</v>
      </c>
      <c r="BA10" s="231">
        <f ca="1">SUMIFS(FatorHorario[FatorDU],FatorHorario[UF],'Curva Tipica'!$N$1,FatorHorario[Meses],TEXT(BA$5,"MMM"),FatorHorario[Hora],SUMIFS(INDIRECT("HCondCarga[" &amp; BA$4 &amp; "]"),HCondCarga[Ano],$F$1,HCondCarga[Mês],TEXT(BA$5,"MMM")))*VLOOKUP(DATE($F$1,MONTH(BA$5),1),PrevPotInstalada[[Referência]:[Potência Prevista (MW)]],2,FALSE)*VLOOKUP($A10,RelPotInst[[Barra]:[2029]],IF($F$1=2023,3,IF($F$1=2024,4,IF($F$1=2025,5,IF($F$1=2026,6,IF($F$1=2027,7,IF($F$1=2028,8,9)))))),FALSE)/100</f>
        <v>0</v>
      </c>
      <c r="BB10" s="232">
        <f ca="1">BA10*'CB-RefFP'!BB10/'CB-RefFP'!BA10</f>
        <v>0</v>
      </c>
      <c r="BC10" s="231">
        <f ca="1">SUMIFS(FatorHorario[FatorDU],FatorHorario[UF],'Curva Tipica'!$N$1,FatorHorario[Meses],TEXT(BC$5,"MMM"),FatorHorario[Hora],SUMIFS(INDIRECT("HCondCarga[" &amp; BC$4 &amp; "]"),HCondCarga[Ano],$F$1,HCondCarga[Mês],TEXT(BC$5,"MMM")))*VLOOKUP(DATE($F$1,MONTH(BC$5),1),PrevPotInstalada[[Referência]:[Potência Prevista (MW)]],2,FALSE)*VLOOKUP($A10,RelPotInst[[Barra]:[2029]],IF($F$1=2023,3,IF($F$1=2024,4,IF($F$1=2025,5,IF($F$1=2026,6,IF($F$1=2027,7,IF($F$1=2028,8,9)))))),FALSE)/100</f>
        <v>0</v>
      </c>
      <c r="BD10" s="232">
        <f ca="1">BC10*'CB-RefFP'!BD10/'CB-RefFP'!BC10</f>
        <v>0</v>
      </c>
      <c r="BE10" s="231">
        <f ca="1">SUMIFS(FatorHorario[FatorDU],FatorHorario[UF],'Curva Tipica'!$N$1,FatorHorario[Meses],TEXT(BE$5,"MMM"),FatorHorario[Hora],SUMIFS(INDIRECT("HCondCarga[" &amp; BE$4 &amp; "]"),HCondCarga[Ano],$F$1,HCondCarga[Mês],TEXT(BE$5,"MMM")))*VLOOKUP(DATE($F$1,MONTH(BE$5),1),PrevPotInstalada[[Referência]:[Potência Prevista (MW)]],2,FALSE)*VLOOKUP($A10,RelPotInst[[Barra]:[2029]],IF($F$1=2023,3,IF($F$1=2024,4,IF($F$1=2025,5,IF($F$1=2026,6,IF($F$1=2027,7,IF($F$1=2028,8,9)))))),FALSE)/100</f>
        <v>0</v>
      </c>
      <c r="BF10" s="232">
        <f ca="1">BE10*'CB-RefFP'!BF10/'CB-RefFP'!BE10</f>
        <v>0</v>
      </c>
      <c r="BG10" s="231">
        <f ca="1">SUMIFS(FatorHorario[FatorDU],FatorHorario[UF],'Curva Tipica'!$N$1,FatorHorario[Meses],TEXT(BG$5,"MMM"),FatorHorario[Hora],SUMIFS(INDIRECT("HCondCarga[" &amp; BG$4 &amp; "]"),HCondCarga[Ano],$F$1,HCondCarga[Mês],TEXT(BG$5,"MMM")))*VLOOKUP(DATE($F$1,MONTH(BG$5),1),PrevPotInstalada[[Referência]:[Potência Prevista (MW)]],2,FALSE)*VLOOKUP($A10,RelPotInst[[Barra]:[2029]],IF($F$1=2023,3,IF($F$1=2024,4,IF($F$1=2025,5,IF($F$1=2026,6,IF($F$1=2027,7,IF($F$1=2028,8,9)))))),FALSE)/100</f>
        <v>0</v>
      </c>
      <c r="BH10" s="232">
        <f ca="1">BG10*'CB-RefFP'!BH10/'CB-RefFP'!BG10</f>
        <v>0</v>
      </c>
      <c r="BI10" s="231">
        <f ca="1">SUMIFS(FatorHorario[FatorDU],FatorHorario[UF],'Curva Tipica'!$N$1,FatorHorario[Meses],TEXT(BI$5,"MMM"),FatorHorario[Hora],SUMIFS(INDIRECT("HCondCarga[" &amp; BI$4 &amp; "]"),HCondCarga[Ano],$F$1,HCondCarga[Mês],TEXT(BI$5,"MMM")))*VLOOKUP(DATE($F$1,MONTH(BI$5),1),PrevPotInstalada[[Referência]:[Potência Prevista (MW)]],2,FALSE)*VLOOKUP($A10,RelPotInst[[Barra]:[2029]],IF($F$1=2023,3,IF($F$1=2024,4,IF($F$1=2025,5,IF($F$1=2026,6,IF($F$1=2027,7,IF($F$1=2028,8,9)))))),FALSE)/100</f>
        <v>0</v>
      </c>
      <c r="BJ10" s="232">
        <f ca="1">BI10*'CB-RefFP'!BJ10/'CB-RefFP'!BI10</f>
        <v>0</v>
      </c>
      <c r="BK10" s="231">
        <f ca="1">SUMIFS(FatorHorario[FatorDU],FatorHorario[UF],'Curva Tipica'!$N$1,FatorHorario[Meses],TEXT(BK$5,"MMM"),FatorHorario[Hora],SUMIFS(INDIRECT("HCondCarga[" &amp; BK$4 &amp; "]"),HCondCarga[Ano],$F$1,HCondCarga[Mês],TEXT(BK$5,"MMM")))*VLOOKUP(DATE($F$1,MONTH(BK$5),1),PrevPotInstalada[[Referência]:[Potência Prevista (MW)]],2,FALSE)*VLOOKUP($A10,RelPotInst[[Barra]:[2029]],IF($F$1=2023,3,IF($F$1=2024,4,IF($F$1=2025,5,IF($F$1=2026,6,IF($F$1=2027,7,IF($F$1=2028,8,9)))))),FALSE)/100</f>
        <v>0</v>
      </c>
      <c r="BL10" s="232">
        <f ca="1">BK10*'CB-RefFP'!BL10/'CB-RefFP'!BK10</f>
        <v>0</v>
      </c>
      <c r="BM10" s="231">
        <f ca="1">SUMIFS(FatorHorario[FatorDU],FatorHorario[UF],'Curva Tipica'!$N$1,FatorHorario[Meses],TEXT(BM$5,"MMM"),FatorHorario[Hora],SUMIFS(INDIRECT("HCondCarga[" &amp; BM$4 &amp; "]"),HCondCarga[Ano],$F$1,HCondCarga[Mês],TEXT(BM$5,"MMM")))*VLOOKUP(DATE($F$1,MONTH(BM$5),1),PrevPotInstalada[[Referência]:[Potência Prevista (MW)]],2,FALSE)*VLOOKUP($A10,RelPotInst[[Barra]:[2029]],IF($F$1=2023,3,IF($F$1=2024,4,IF($F$1=2025,5,IF($F$1=2026,6,IF($F$1=2027,7,IF($F$1=2028,8,9)))))),FALSE)/100</f>
        <v>0</v>
      </c>
      <c r="BN10" s="232">
        <f ca="1">BM10*'CB-RefFP'!BN10/'CB-RefFP'!BM10</f>
        <v>0</v>
      </c>
      <c r="BO10" s="231">
        <f ca="1">SUMIFS(FatorHorario[FatorDU],FatorHorario[UF],'Curva Tipica'!$N$1,FatorHorario[Meses],TEXT(BO$5,"MMM"),FatorHorario[Hora],SUMIFS(INDIRECT("HCondCarga[" &amp; BO$4 &amp; "]"),HCondCarga[Ano],$F$1,HCondCarga[Mês],TEXT(BO$5,"MMM")))*VLOOKUP(DATE($F$1,MONTH(BO$5),1),PrevPotInstalada[[Referência]:[Potência Prevista (MW)]],2,FALSE)*VLOOKUP($A10,RelPotInst[[Barra]:[2029]],IF($F$1=2023,3,IF($F$1=2024,4,IF($F$1=2025,5,IF($F$1=2026,6,IF($F$1=2027,7,IF($F$1=2028,8,9)))))),FALSE)/100</f>
        <v>0</v>
      </c>
      <c r="BP10" s="232">
        <f ca="1">BO10*'CB-RefFP'!BP10/'CB-RefFP'!BO10</f>
        <v>0</v>
      </c>
      <c r="BQ10" s="231">
        <f ca="1">SUMIFS(FatorHorario[FatorDU],FatorHorario[UF],'Curva Tipica'!$N$1,FatorHorario[Meses],TEXT(BQ$5,"MMM"),FatorHorario[Hora],SUMIFS(INDIRECT("HCondCarga[" &amp; BQ$4 &amp; "]"),HCondCarga[Ano],$F$1,HCondCarga[Mês],TEXT(BQ$5,"MMM")))*VLOOKUP(DATE($F$1,MONTH(BQ$5),1),PrevPotInstalada[[Referência]:[Potência Prevista (MW)]],2,FALSE)*VLOOKUP($A10,RelPotInst[[Barra]:[2029]],IF($F$1=2023,3,IF($F$1=2024,4,IF($F$1=2025,5,IF($F$1=2026,6,IF($F$1=2027,7,IF($F$1=2028,8,9)))))),FALSE)/100</f>
        <v>0</v>
      </c>
      <c r="BR10" s="232">
        <f ca="1">BQ10*'CB-RefFP'!BR10/'CB-RefFP'!BQ10</f>
        <v>0</v>
      </c>
      <c r="BS10" s="231">
        <f ca="1">SUMIFS(FatorHorario[FatorDU],FatorHorario[UF],'Curva Tipica'!$N$1,FatorHorario[Meses],TEXT(BS$5,"MMM"),FatorHorario[Hora],SUMIFS(INDIRECT("HCondCarga[" &amp; BS$4 &amp; "]"),HCondCarga[Ano],$F$1,HCondCarga[Mês],TEXT(BS$5,"MMM")))*VLOOKUP(DATE($F$1,MONTH(BS$5),1),PrevPotInstalada[[Referência]:[Potência Prevista (MW)]],2,FALSE)*VLOOKUP($A10,RelPotInst[[Barra]:[2029]],IF($F$1=2023,3,IF($F$1=2024,4,IF($F$1=2025,5,IF($F$1=2026,6,IF($F$1=2027,7,IF($F$1=2028,8,9)))))),FALSE)/100</f>
        <v>0</v>
      </c>
      <c r="BT10" s="232">
        <f ca="1">BS10*'CB-RefFP'!BT10/'CB-RefFP'!BS10</f>
        <v>0</v>
      </c>
      <c r="BU10" s="231">
        <f ca="1">SUMIFS(FatorHorario[FatorDU],FatorHorario[UF],'Curva Tipica'!$N$1,FatorHorario[Meses],TEXT(BU$5,"MMM"),FatorHorario[Hora],SUMIFS(INDIRECT("HCondCarga[" &amp; BU$4 &amp; "]"),HCondCarga[Ano],$F$1,HCondCarga[Mês],TEXT(BU$5,"MMM")))*VLOOKUP(DATE($F$1,MONTH(BU$5),1),PrevPotInstalada[[Referência]:[Potência Prevista (MW)]],2,FALSE)*VLOOKUP($A10,RelPotInst[[Barra]:[2029]],IF($F$1=2023,3,IF($F$1=2024,4,IF($F$1=2025,5,IF($F$1=2026,6,IF($F$1=2027,7,IF($F$1=2028,8,9)))))),FALSE)/100</f>
        <v>0</v>
      </c>
      <c r="BV10" s="232">
        <f ca="1">BU10*'CB-RefFP'!BV10/'CB-RefFP'!BU10</f>
        <v>0</v>
      </c>
      <c r="BW10" s="231">
        <f ca="1">SUMIFS(FatorHorario[FatorDU],FatorHorario[UF],'Curva Tipica'!$N$1,FatorHorario[Meses],TEXT(BW$5,"MMM"),FatorHorario[Hora],SUMIFS(INDIRECT("HCondCarga[" &amp; BW$4 &amp; "]"),HCondCarga[Ano],$F$1,HCondCarga[Mês],TEXT(BW$5,"MMM")))*VLOOKUP(DATE($F$1,MONTH(BW$5),1),PrevPotInstalada[[Referência]:[Potência Prevista (MW)]],2,FALSE)*VLOOKUP($A10,RelPotInst[[Barra]:[2029]],IF($F$1=2023,3,IF($F$1=2024,4,IF($F$1=2025,5,IF($F$1=2026,6,IF($F$1=2027,7,IF($F$1=2028,8,9)))))),FALSE)/100</f>
        <v>0</v>
      </c>
      <c r="BX10" s="233">
        <f ca="1">BW10*'CB-RefFP'!BX10/'CB-RefFP'!BW10</f>
        <v>0</v>
      </c>
      <c r="BY10" s="231">
        <f ca="1">SUMIFS(FatorHorario[FatorDom],FatorHorario[UF],'Curva Tipica'!$N$1,FatorHorario[Meses],TEXT(BY$5,"MMM"),FatorHorario[Hora],SUMIFS(INDIRECT("HCondCarga[" &amp; BY$4 &amp; "]"),HCondCarga[Ano],$F$1,HCondCarga[Mês],TEXT(BY$5,"MMM")))*VLOOKUP(DATE($F$1,MONTH(BY$5),1),PrevPotInstalada[[Referência]:[Potência Prevista (MW)]],2,FALSE)*VLOOKUP($A10,RelPotInst[[Barra]:[2029]],IF($F$1=2023,3,IF($F$1=2024,4,IF($F$1=2025,5,IF($F$1=2026,6,IF($F$1=2027,7,IF($F$1=2028,8,9)))))),FALSE)/100</f>
        <v>0</v>
      </c>
      <c r="BZ10" s="232">
        <f ca="1">BY10*'CB-RefFP'!BZ10/'CB-RefFP'!BY10</f>
        <v>0</v>
      </c>
      <c r="CA10" s="231">
        <f ca="1">SUMIFS(FatorHorario[FatorDom],FatorHorario[UF],'Curva Tipica'!$N$1,FatorHorario[Meses],TEXT(CA$5,"MMM"),FatorHorario[Hora],SUMIFS(INDIRECT("HCondCarga[" &amp; CA$4 &amp; "]"),HCondCarga[Ano],$F$1,HCondCarga[Mês],TEXT(CA$5,"MMM")))*VLOOKUP(DATE($F$1,MONTH(CA$5),1),PrevPotInstalada[[Referência]:[Potência Prevista (MW)]],2,FALSE)*VLOOKUP($A10,RelPotInst[[Barra]:[2029]],IF($F$1=2023,3,IF($F$1=2024,4,IF($F$1=2025,5,IF($F$1=2026,6,IF($F$1=2027,7,IF($F$1=2028,8,9)))))),FALSE)/100</f>
        <v>0</v>
      </c>
      <c r="CB10" s="232">
        <f ca="1">CA10*'CB-RefFP'!CB10/'CB-RefFP'!CA10</f>
        <v>0</v>
      </c>
      <c r="CC10" s="231">
        <f ca="1">SUMIFS(FatorHorario[FatorDom],FatorHorario[UF],'Curva Tipica'!$N$1,FatorHorario[Meses],TEXT(CC$5,"MMM"),FatorHorario[Hora],SUMIFS(INDIRECT("HCondCarga[" &amp; CC$4 &amp; "]"),HCondCarga[Ano],$F$1,HCondCarga[Mês],TEXT(CC$5,"MMM")))*VLOOKUP(DATE($F$1,MONTH(CC$5),1),PrevPotInstalada[[Referência]:[Potência Prevista (MW)]],2,FALSE)*VLOOKUP($A10,RelPotInst[[Barra]:[2029]],IF($F$1=2023,3,IF($F$1=2024,4,IF($F$1=2025,5,IF($F$1=2026,6,IF($F$1=2027,7,IF($F$1=2028,8,9)))))),FALSE)/100</f>
        <v>0</v>
      </c>
      <c r="CD10" s="232">
        <f ca="1">CC10*'CB-RefFP'!CD10/'CB-RefFP'!CC10</f>
        <v>0</v>
      </c>
      <c r="CE10" s="231">
        <f ca="1">SUMIFS(FatorHorario[FatorDom],FatorHorario[UF],'Curva Tipica'!$N$1,FatorHorario[Meses],TEXT(CE$5,"MMM"),FatorHorario[Hora],SUMIFS(INDIRECT("HCondCarga[" &amp; CE$4 &amp; "]"),HCondCarga[Ano],$F$1,HCondCarga[Mês],TEXT(CE$5,"MMM")))*VLOOKUP(DATE($F$1,MONTH(CE$5),1),PrevPotInstalada[[Referência]:[Potência Prevista (MW)]],2,FALSE)*VLOOKUP($A10,RelPotInst[[Barra]:[2029]],IF($F$1=2023,3,IF($F$1=2024,4,IF($F$1=2025,5,IF($F$1=2026,6,IF($F$1=2027,7,IF($F$1=2028,8,9)))))),FALSE)/100</f>
        <v>0</v>
      </c>
      <c r="CF10" s="232">
        <f ca="1">CE10*'CB-RefFP'!CF10/'CB-RefFP'!CE10</f>
        <v>0</v>
      </c>
      <c r="CG10" s="231">
        <f ca="1">SUMIFS(FatorHorario[FatorDom],FatorHorario[UF],'Curva Tipica'!$N$1,FatorHorario[Meses],TEXT(CG$5,"MMM"),FatorHorario[Hora],SUMIFS(INDIRECT("HCondCarga[" &amp; CG$4 &amp; "]"),HCondCarga[Ano],$F$1,HCondCarga[Mês],TEXT(CG$5,"MMM")))*VLOOKUP(DATE($F$1,MONTH(CG$5),1),PrevPotInstalada[[Referência]:[Potência Prevista (MW)]],2,FALSE)*VLOOKUP($A10,RelPotInst[[Barra]:[2029]],IF($F$1=2023,3,IF($F$1=2024,4,IF($F$1=2025,5,IF($F$1=2026,6,IF($F$1=2027,7,IF($F$1=2028,8,9)))))),FALSE)/100</f>
        <v>0</v>
      </c>
      <c r="CH10" s="232">
        <f ca="1">CG10*'CB-RefFP'!CH10/'CB-RefFP'!CG10</f>
        <v>0</v>
      </c>
      <c r="CI10" s="231">
        <f ca="1">SUMIFS(FatorHorario[FatorDom],FatorHorario[UF],'Curva Tipica'!$N$1,FatorHorario[Meses],TEXT(CI$5,"MMM"),FatorHorario[Hora],SUMIFS(INDIRECT("HCondCarga[" &amp; CI$4 &amp; "]"),HCondCarga[Ano],$F$1,HCondCarga[Mês],TEXT(CI$5,"MMM")))*VLOOKUP(DATE($F$1,MONTH(CI$5),1),PrevPotInstalada[[Referência]:[Potência Prevista (MW)]],2,FALSE)*VLOOKUP($A10,RelPotInst[[Barra]:[2029]],IF($F$1=2023,3,IF($F$1=2024,4,IF($F$1=2025,5,IF($F$1=2026,6,IF($F$1=2027,7,IF($F$1=2028,8,9)))))),FALSE)/100</f>
        <v>0</v>
      </c>
      <c r="CJ10" s="232">
        <f ca="1">CI10*'CB-RefFP'!CJ10/'CB-RefFP'!CI10</f>
        <v>0</v>
      </c>
      <c r="CK10" s="231">
        <f ca="1">SUMIFS(FatorHorario[FatorDom],FatorHorario[UF],'Curva Tipica'!$N$1,FatorHorario[Meses],TEXT(CK$5,"MMM"),FatorHorario[Hora],SUMIFS(INDIRECT("HCondCarga[" &amp; CK$4 &amp; "]"),HCondCarga[Ano],$F$1,HCondCarga[Mês],TEXT(CK$5,"MMM")))*VLOOKUP(DATE($F$1,MONTH(CK$5),1),PrevPotInstalada[[Referência]:[Potência Prevista (MW)]],2,FALSE)*VLOOKUP($A10,RelPotInst[[Barra]:[2029]],IF($F$1=2023,3,IF($F$1=2024,4,IF($F$1=2025,5,IF($F$1=2026,6,IF($F$1=2027,7,IF($F$1=2028,8,9)))))),FALSE)/100</f>
        <v>0</v>
      </c>
      <c r="CL10" s="232">
        <f ca="1">CK10*'CB-RefFP'!CL10/'CB-RefFP'!CK10</f>
        <v>0</v>
      </c>
      <c r="CM10" s="231">
        <f ca="1">SUMIFS(FatorHorario[FatorDom],FatorHorario[UF],'Curva Tipica'!$N$1,FatorHorario[Meses],TEXT(CM$5,"MMM"),FatorHorario[Hora],SUMIFS(INDIRECT("HCondCarga[" &amp; CM$4 &amp; "]"),HCondCarga[Ano],$F$1,HCondCarga[Mês],TEXT(CM$5,"MMM")))*VLOOKUP(DATE($F$1,MONTH(CM$5),1),PrevPotInstalada[[Referência]:[Potência Prevista (MW)]],2,FALSE)*VLOOKUP($A10,RelPotInst[[Barra]:[2029]],IF($F$1=2023,3,IF($F$1=2024,4,IF($F$1=2025,5,IF($F$1=2026,6,IF($F$1=2027,7,IF($F$1=2028,8,9)))))),FALSE)/100</f>
        <v>0</v>
      </c>
      <c r="CN10" s="232">
        <f ca="1">CM10*'CB-RefFP'!CN10/'CB-RefFP'!CM10</f>
        <v>0</v>
      </c>
      <c r="CO10" s="231">
        <f ca="1">SUMIFS(FatorHorario[FatorDom],FatorHorario[UF],'Curva Tipica'!$N$1,FatorHorario[Meses],TEXT(CO$5,"MMM"),FatorHorario[Hora],SUMIFS(INDIRECT("HCondCarga[" &amp; CO$4 &amp; "]"),HCondCarga[Ano],$F$1,HCondCarga[Mês],TEXT(CO$5,"MMM")))*VLOOKUP(DATE($F$1,MONTH(CO$5),1),PrevPotInstalada[[Referência]:[Potência Prevista (MW)]],2,FALSE)*VLOOKUP($A10,RelPotInst[[Barra]:[2029]],IF($F$1=2023,3,IF($F$1=2024,4,IF($F$1=2025,5,IF($F$1=2026,6,IF($F$1=2027,7,IF($F$1=2028,8,9)))))),FALSE)/100</f>
        <v>0</v>
      </c>
      <c r="CP10" s="232">
        <f ca="1">CO10*'CB-RefFP'!CP10/'CB-RefFP'!CO10</f>
        <v>0</v>
      </c>
      <c r="CQ10" s="231">
        <f ca="1">SUMIFS(FatorHorario[FatorDom],FatorHorario[UF],'Curva Tipica'!$N$1,FatorHorario[Meses],TEXT(CQ$5,"MMM"),FatorHorario[Hora],SUMIFS(INDIRECT("HCondCarga[" &amp; CQ$4 &amp; "]"),HCondCarga[Ano],$F$1,HCondCarga[Mês],TEXT(CQ$5,"MMM")))*VLOOKUP(DATE($F$1,MONTH(CQ$5),1),PrevPotInstalada[[Referência]:[Potência Prevista (MW)]],2,FALSE)*VLOOKUP($A10,RelPotInst[[Barra]:[2029]],IF($F$1=2023,3,IF($F$1=2024,4,IF($F$1=2025,5,IF($F$1=2026,6,IF($F$1=2027,7,IF($F$1=2028,8,9)))))),FALSE)/100</f>
        <v>0</v>
      </c>
      <c r="CR10" s="232">
        <f ca="1">CQ10*'CB-RefFP'!CR10/'CB-RefFP'!CQ10</f>
        <v>0</v>
      </c>
      <c r="CS10" s="231">
        <f ca="1">SUMIFS(FatorHorario[FatorDom],FatorHorario[UF],'Curva Tipica'!$N$1,FatorHorario[Meses],TEXT(CS$5,"MMM"),FatorHorario[Hora],SUMIFS(INDIRECT("HCondCarga[" &amp; CS$4 &amp; "]"),HCondCarga[Ano],$F$1,HCondCarga[Mês],TEXT(CS$5,"MMM")))*VLOOKUP(DATE($F$1,MONTH(CS$5),1),PrevPotInstalada[[Referência]:[Potência Prevista (MW)]],2,FALSE)*VLOOKUP($A10,RelPotInst[[Barra]:[2029]],IF($F$1=2023,3,IF($F$1=2024,4,IF($F$1=2025,5,IF($F$1=2026,6,IF($F$1=2027,7,IF($F$1=2028,8,9)))))),FALSE)/100</f>
        <v>0</v>
      </c>
      <c r="CT10" s="232">
        <f ca="1">CS10*'CB-RefFP'!CT10/'CB-RefFP'!CS10</f>
        <v>0</v>
      </c>
      <c r="CU10" s="231">
        <f ca="1">SUMIFS(FatorHorario[FatorDom],FatorHorario[UF],'Curva Tipica'!$N$1,FatorHorario[Meses],TEXT(CU$5,"MMM"),FatorHorario[Hora],SUMIFS(INDIRECT("HCondCarga[" &amp; CU$4 &amp; "]"),HCondCarga[Ano],$F$1,HCondCarga[Mês],TEXT(CU$5,"MMM")))*VLOOKUP(DATE($F$1,MONTH(CU$5),1),PrevPotInstalada[[Referência]:[Potência Prevista (MW)]],2,FALSE)*VLOOKUP($A10,RelPotInst[[Barra]:[2029]],IF($F$1=2023,3,IF($F$1=2024,4,IF($F$1=2025,5,IF($F$1=2026,6,IF($F$1=2027,7,IF($F$1=2028,8,9)))))),FALSE)/100</f>
        <v>0</v>
      </c>
      <c r="CV10" s="233">
        <f ca="1">CU10*'CB-RefFP'!CV10/'CB-RefFP'!CU10</f>
        <v>0</v>
      </c>
      <c r="CW10" s="231">
        <f ca="1">SUMIFS(FatorHorario[FatorDU],FatorHorario[UF],'Curva Tipica'!$N$1,FatorHorario[Meses],TEXT(CW$5,"MMM"),FatorHorario[Hora],SUMIFS(INDIRECT("HCondCarga[" &amp; CW$4 &amp; "]"),HCondCarga[Ano],$F$1,HCondCarga[Mês],TEXT(CW$5,"MMM")))*VLOOKUP(DATE($F$1,MONTH(CW$5),1),PrevPotInstalada[[Referência]:[Potência Prevista (MW)]],2,FALSE)*VLOOKUP($A10,RelPotInst[[Barra]:[2029]],IF($F$1=2023,3,IF($F$1=2024,4,IF($F$1=2025,5,IF($F$1=2026,6,IF($F$1=2027,7,IF($F$1=2028,8,9)))))),FALSE)/100</f>
        <v>0</v>
      </c>
      <c r="CX10" s="232">
        <f ca="1">CW10*'CB-RefFP'!CX10/'CB-RefFP'!CW10</f>
        <v>0</v>
      </c>
      <c r="CY10" s="231">
        <f ca="1">SUMIFS(FatorHorario[FatorDU],FatorHorario[UF],'Curva Tipica'!$N$1,FatorHorario[Meses],TEXT(CY$5,"MMM"),FatorHorario[Hora],SUMIFS(INDIRECT("HCondCarga[" &amp; CY$4 &amp; "]"),HCondCarga[Ano],$F$1,HCondCarga[Mês],TEXT(CY$5,"MMM")))*VLOOKUP(DATE($F$1,MONTH(CY$5),1),PrevPotInstalada[[Referência]:[Potência Prevista (MW)]],2,FALSE)*VLOOKUP($A10,RelPotInst[[Barra]:[2029]],IF($F$1=2023,3,IF($F$1=2024,4,IF($F$1=2025,5,IF($F$1=2026,6,IF($F$1=2027,7,IF($F$1=2028,8,9)))))),FALSE)/100</f>
        <v>0</v>
      </c>
      <c r="CZ10" s="232">
        <f ca="1">CY10*'CB-RefFP'!CZ10/'CB-RefFP'!CY10</f>
        <v>0</v>
      </c>
      <c r="DA10" s="231">
        <f ca="1">SUMIFS(FatorHorario[FatorDU],FatorHorario[UF],'Curva Tipica'!$N$1,FatorHorario[Meses],TEXT(DA$5,"MMM"),FatorHorario[Hora],SUMIFS(INDIRECT("HCondCarga[" &amp; DA$4 &amp; "]"),HCondCarga[Ano],$F$1,HCondCarga[Mês],TEXT(DA$5,"MMM")))*VLOOKUP(DATE($F$1,MONTH(DA$5),1),PrevPotInstalada[[Referência]:[Potência Prevista (MW)]],2,FALSE)*VLOOKUP($A10,RelPotInst[[Barra]:[2029]],IF($F$1=2023,3,IF($F$1=2024,4,IF($F$1=2025,5,IF($F$1=2026,6,IF($F$1=2027,7,IF($F$1=2028,8,9)))))),FALSE)/100</f>
        <v>0</v>
      </c>
      <c r="DB10" s="232">
        <f ca="1">DA10*'CB-RefFP'!DB10/'CB-RefFP'!DA10</f>
        <v>0</v>
      </c>
      <c r="DC10" s="231">
        <f ca="1">SUMIFS(FatorHorario[FatorDU],FatorHorario[UF],'Curva Tipica'!$N$1,FatorHorario[Meses],TEXT(DC$5,"MMM"),FatorHorario[Hora],SUMIFS(INDIRECT("HCondCarga[" &amp; DC$4 &amp; "]"),HCondCarga[Ano],$F$1,HCondCarga[Mês],TEXT(DC$5,"MMM")))*VLOOKUP(DATE($F$1,MONTH(DC$5),1),PrevPotInstalada[[Referência]:[Potência Prevista (MW)]],2,FALSE)*VLOOKUP($A10,RelPotInst[[Barra]:[2029]],IF($F$1=2023,3,IF($F$1=2024,4,IF($F$1=2025,5,IF($F$1=2026,6,IF($F$1=2027,7,IF($F$1=2028,8,9)))))),FALSE)/100</f>
        <v>0</v>
      </c>
      <c r="DD10" s="232">
        <f ca="1">DC10*'CB-RefFP'!DD10/'CB-RefFP'!DC10</f>
        <v>0</v>
      </c>
      <c r="DE10" s="231">
        <f ca="1">SUMIFS(FatorHorario[FatorDU],FatorHorario[UF],'Curva Tipica'!$N$1,FatorHorario[Meses],TEXT(DE$5,"MMM"),FatorHorario[Hora],SUMIFS(INDIRECT("HCondCarga[" &amp; DE$4 &amp; "]"),HCondCarga[Ano],$F$1,HCondCarga[Mês],TEXT(DE$5,"MMM")))*VLOOKUP(DATE($F$1,MONTH(DE$5),1),PrevPotInstalada[[Referência]:[Potência Prevista (MW)]],2,FALSE)*VLOOKUP($A10,RelPotInst[[Barra]:[2029]],IF($F$1=2023,3,IF($F$1=2024,4,IF($F$1=2025,5,IF($F$1=2026,6,IF($F$1=2027,7,IF($F$1=2028,8,9)))))),FALSE)/100</f>
        <v>0</v>
      </c>
      <c r="DF10" s="232">
        <f ca="1">DE10*'CB-RefFP'!DF10/'CB-RefFP'!DE10</f>
        <v>0</v>
      </c>
      <c r="DG10" s="231">
        <f ca="1">SUMIFS(FatorHorario[FatorDU],FatorHorario[UF],'Curva Tipica'!$N$1,FatorHorario[Meses],TEXT(DG$5,"MMM"),FatorHorario[Hora],SUMIFS(INDIRECT("HCondCarga[" &amp; DG$4 &amp; "]"),HCondCarga[Ano],$F$1,HCondCarga[Mês],TEXT(DG$5,"MMM")))*VLOOKUP(DATE($F$1,MONTH(DG$5),1),PrevPotInstalada[[Referência]:[Potência Prevista (MW)]],2,FALSE)*VLOOKUP($A10,RelPotInst[[Barra]:[2029]],IF($F$1=2023,3,IF($F$1=2024,4,IF($F$1=2025,5,IF($F$1=2026,6,IF($F$1=2027,7,IF($F$1=2028,8,9)))))),FALSE)/100</f>
        <v>0</v>
      </c>
      <c r="DH10" s="232">
        <f ca="1">DG10*'CB-RefFP'!DH10/'CB-RefFP'!DG10</f>
        <v>0</v>
      </c>
      <c r="DI10" s="231">
        <f ca="1">SUMIFS(FatorHorario[FatorDU],FatorHorario[UF],'Curva Tipica'!$N$1,FatorHorario[Meses],TEXT(DI$5,"MMM"),FatorHorario[Hora],SUMIFS(INDIRECT("HCondCarga[" &amp; DI$4 &amp; "]"),HCondCarga[Ano],$F$1,HCondCarga[Mês],TEXT(DI$5,"MMM")))*VLOOKUP(DATE($F$1,MONTH(DI$5),1),PrevPotInstalada[[Referência]:[Potência Prevista (MW)]],2,FALSE)*VLOOKUP($A10,RelPotInst[[Barra]:[2029]],IF($F$1=2023,3,IF($F$1=2024,4,IF($F$1=2025,5,IF($F$1=2026,6,IF($F$1=2027,7,IF($F$1=2028,8,9)))))),FALSE)/100</f>
        <v>0</v>
      </c>
      <c r="DJ10" s="232">
        <f ca="1">DI10*'CB-RefFP'!DJ10/'CB-RefFP'!DI10</f>
        <v>0</v>
      </c>
      <c r="DK10" s="231">
        <f ca="1">SUMIFS(FatorHorario[FatorDU],FatorHorario[UF],'Curva Tipica'!$N$1,FatorHorario[Meses],TEXT(DK$5,"MMM"),FatorHorario[Hora],SUMIFS(INDIRECT("HCondCarga[" &amp; DK$4 &amp; "]"),HCondCarga[Ano],$F$1,HCondCarga[Mês],TEXT(DK$5,"MMM")))*VLOOKUP(DATE($F$1,MONTH(DK$5),1),PrevPotInstalada[[Referência]:[Potência Prevista (MW)]],2,FALSE)*VLOOKUP($A10,RelPotInst[[Barra]:[2029]],IF($F$1=2023,3,IF($F$1=2024,4,IF($F$1=2025,5,IF($F$1=2026,6,IF($F$1=2027,7,IF($F$1=2028,8,9)))))),FALSE)/100</f>
        <v>0</v>
      </c>
      <c r="DL10" s="232">
        <f ca="1">DK10*'CB-RefFP'!DL10/'CB-RefFP'!DK10</f>
        <v>0</v>
      </c>
      <c r="DM10" s="231">
        <f ca="1">SUMIFS(FatorHorario[FatorDU],FatorHorario[UF],'Curva Tipica'!$N$1,FatorHorario[Meses],TEXT(DM$5,"MMM"),FatorHorario[Hora],SUMIFS(INDIRECT("HCondCarga[" &amp; DM$4 &amp; "]"),HCondCarga[Ano],$F$1,HCondCarga[Mês],TEXT(DM$5,"MMM")))*VLOOKUP(DATE($F$1,MONTH(DM$5),1),PrevPotInstalada[[Referência]:[Potência Prevista (MW)]],2,FALSE)*VLOOKUP($A10,RelPotInst[[Barra]:[2029]],IF($F$1=2023,3,IF($F$1=2024,4,IF($F$1=2025,5,IF($F$1=2026,6,IF($F$1=2027,7,IF($F$1=2028,8,9)))))),FALSE)/100</f>
        <v>0</v>
      </c>
      <c r="DN10" s="232">
        <f ca="1">DM10*'CB-RefFP'!DN10/'CB-RefFP'!DM10</f>
        <v>0</v>
      </c>
      <c r="DO10" s="231">
        <f ca="1">SUMIFS(FatorHorario[FatorDU],FatorHorario[UF],'Curva Tipica'!$N$1,FatorHorario[Meses],TEXT(DO$5,"MMM"),FatorHorario[Hora],SUMIFS(INDIRECT("HCondCarga[" &amp; DO$4 &amp; "]"),HCondCarga[Ano],$F$1,HCondCarga[Mês],TEXT(DO$5,"MMM")))*VLOOKUP(DATE($F$1,MONTH(DO$5),1),PrevPotInstalada[[Referência]:[Potência Prevista (MW)]],2,FALSE)*VLOOKUP($A10,RelPotInst[[Barra]:[2029]],IF($F$1=2023,3,IF($F$1=2024,4,IF($F$1=2025,5,IF($F$1=2026,6,IF($F$1=2027,7,IF($F$1=2028,8,9)))))),FALSE)/100</f>
        <v>0</v>
      </c>
      <c r="DP10" s="232">
        <f ca="1">DO10*'CB-RefFP'!DP10/'CB-RefFP'!DO10</f>
        <v>0</v>
      </c>
      <c r="DQ10" s="231">
        <f ca="1">SUMIFS(FatorHorario[FatorDU],FatorHorario[UF],'Curva Tipica'!$N$1,FatorHorario[Meses],TEXT(DQ$5,"MMM"),FatorHorario[Hora],SUMIFS(INDIRECT("HCondCarga[" &amp; DQ$4 &amp; "]"),HCondCarga[Ano],$F$1,HCondCarga[Mês],TEXT(DQ$5,"MMM")))*VLOOKUP(DATE($F$1,MONTH(DQ$5),1),PrevPotInstalada[[Referência]:[Potência Prevista (MW)]],2,FALSE)*VLOOKUP($A10,RelPotInst[[Barra]:[2029]],IF($F$1=2023,3,IF($F$1=2024,4,IF($F$1=2025,5,IF($F$1=2026,6,IF($F$1=2027,7,IF($F$1=2028,8,9)))))),FALSE)/100</f>
        <v>0</v>
      </c>
      <c r="DR10" s="232">
        <f ca="1">DQ10*'CB-RefFP'!DR10/'CB-RefFP'!DQ10</f>
        <v>0</v>
      </c>
      <c r="DS10" s="231">
        <f ca="1">SUMIFS(FatorHorario[FatorDU],FatorHorario[UF],'Curva Tipica'!$N$1,FatorHorario[Meses],TEXT(DS$5,"MMM"),FatorHorario[Hora],SUMIFS(INDIRECT("HCondCarga[" &amp; DS$4 &amp; "]"),HCondCarga[Ano],$F$1,HCondCarga[Mês],TEXT(DS$5,"MMM")))*VLOOKUP(DATE($F$1,MONTH(DS$5),1),PrevPotInstalada[[Referência]:[Potência Prevista (MW)]],2,FALSE)*VLOOKUP($A10,RelPotInst[[Barra]:[2029]],IF($F$1=2023,3,IF($F$1=2024,4,IF($F$1=2025,5,IF($F$1=2026,6,IF($F$1=2027,7,IF($F$1=2028,8,9)))))),FALSE)/100</f>
        <v>0</v>
      </c>
      <c r="DT10" s="233">
        <f ca="1">DS10*'CB-RefFP'!DT10/'CB-RefFP'!DS10</f>
        <v>0</v>
      </c>
      <c r="DU10" s="231">
        <f ca="1">SUMIFS(FatorHorario[FatorDU],FatorHorario[UF],'Curva Tipica'!$N$1,FatorHorario[Meses],TEXT(DU$5,"MMM"),FatorHorario[Hora],SUMIFS(INDIRECT("HCondCarga[" &amp; DU$4 &amp; "]"),HCondCarga[Ano],$F$1,HCondCarga[Mês],TEXT(DU$5,"MMM")))*VLOOKUP(DATE($F$1,MONTH(DU$5),1),PrevPotInstalada[[Referência]:[Potência Prevista (MW)]],2,FALSE)*VLOOKUP($A10,RelPotInst[[Barra]:[2029]],IF($F$1=2023,3,IF($F$1=2024,4,IF($F$1=2025,5,IF($F$1=2026,6,IF($F$1=2027,7,IF($F$1=2028,8,9)))))),FALSE)/100</f>
        <v>0</v>
      </c>
      <c r="DV10" s="232">
        <f ca="1">DU10*'CB-RefFP'!DV10/'CB-RefFP'!DU10</f>
        <v>0</v>
      </c>
      <c r="DW10" s="231">
        <f ca="1">SUMIFS(FatorHorario[FatorDU],FatorHorario[UF],'Curva Tipica'!$N$1,FatorHorario[Meses],TEXT(DW$5,"MMM"),FatorHorario[Hora],SUMIFS(INDIRECT("HCondCarga[" &amp; DW$4 &amp; "]"),HCondCarga[Ano],$F$1,HCondCarga[Mês],TEXT(DW$5,"MMM")))*VLOOKUP(DATE($F$1,MONTH(DW$5),1),PrevPotInstalada[[Referência]:[Potência Prevista (MW)]],2,FALSE)*VLOOKUP($A10,RelPotInst[[Barra]:[2029]],IF($F$1=2023,3,IF($F$1=2024,4,IF($F$1=2025,5,IF($F$1=2026,6,IF($F$1=2027,7,IF($F$1=2028,8,9)))))),FALSE)/100</f>
        <v>0</v>
      </c>
      <c r="DX10" s="232">
        <f ca="1">DW10*'CB-RefFP'!DX10/'CB-RefFP'!DW10</f>
        <v>0</v>
      </c>
      <c r="DY10" s="231">
        <f ca="1">SUMIFS(FatorHorario[FatorDU],FatorHorario[UF],'Curva Tipica'!$N$1,FatorHorario[Meses],TEXT(DY$5,"MMM"),FatorHorario[Hora],SUMIFS(INDIRECT("HCondCarga[" &amp; DY$4 &amp; "]"),HCondCarga[Ano],$F$1,HCondCarga[Mês],TEXT(DY$5,"MMM")))*VLOOKUP(DATE($F$1,MONTH(DY$5),1),PrevPotInstalada[[Referência]:[Potência Prevista (MW)]],2,FALSE)*VLOOKUP($A10,RelPotInst[[Barra]:[2029]],IF($F$1=2023,3,IF($F$1=2024,4,IF($F$1=2025,5,IF($F$1=2026,6,IF($F$1=2027,7,IF($F$1=2028,8,9)))))),FALSE)/100</f>
        <v>0</v>
      </c>
      <c r="DZ10" s="232">
        <f ca="1">DY10*'CB-RefFP'!DZ10/'CB-RefFP'!DY10</f>
        <v>0</v>
      </c>
      <c r="EA10" s="231">
        <f ca="1">SUMIFS(FatorHorario[FatorDU],FatorHorario[UF],'Curva Tipica'!$N$1,FatorHorario[Meses],TEXT(EA$5,"MMM"),FatorHorario[Hora],SUMIFS(INDIRECT("HCondCarga[" &amp; EA$4 &amp; "]"),HCondCarga[Ano],$F$1,HCondCarga[Mês],TEXT(EA$5,"MMM")))*VLOOKUP(DATE($F$1,MONTH(EA$5),1),PrevPotInstalada[[Referência]:[Potência Prevista (MW)]],2,FALSE)*VLOOKUP($A10,RelPotInst[[Barra]:[2029]],IF($F$1=2023,3,IF($F$1=2024,4,IF($F$1=2025,5,IF($F$1=2026,6,IF($F$1=2027,7,IF($F$1=2028,8,9)))))),FALSE)/100</f>
        <v>0</v>
      </c>
      <c r="EB10" s="232">
        <f ca="1">EA10*'CB-RefFP'!EB10/'CB-RefFP'!EA10</f>
        <v>0</v>
      </c>
      <c r="EC10" s="231">
        <f ca="1">SUMIFS(FatorHorario[FatorDU],FatorHorario[UF],'Curva Tipica'!$N$1,FatorHorario[Meses],TEXT(EC$5,"MMM"),FatorHorario[Hora],SUMIFS(INDIRECT("HCondCarga[" &amp; EC$4 &amp; "]"),HCondCarga[Ano],$F$1,HCondCarga[Mês],TEXT(EC$5,"MMM")))*VLOOKUP(DATE($F$1,MONTH(EC$5),1),PrevPotInstalada[[Referência]:[Potência Prevista (MW)]],2,FALSE)*VLOOKUP($A10,RelPotInst[[Barra]:[2029]],IF($F$1=2023,3,IF($F$1=2024,4,IF($F$1=2025,5,IF($F$1=2026,6,IF($F$1=2027,7,IF($F$1=2028,8,9)))))),FALSE)/100</f>
        <v>0</v>
      </c>
      <c r="ED10" s="232">
        <f ca="1">EC10*'CB-RefFP'!ED10/'CB-RefFP'!EC10</f>
        <v>0</v>
      </c>
      <c r="EE10" s="231">
        <f ca="1">SUMIFS(FatorHorario[FatorDU],FatorHorario[UF],'Curva Tipica'!$N$1,FatorHorario[Meses],TEXT(EE$5,"MMM"),FatorHorario[Hora],SUMIFS(INDIRECT("HCondCarga[" &amp; EE$4 &amp; "]"),HCondCarga[Ano],$F$1,HCondCarga[Mês],TEXT(EE$5,"MMM")))*VLOOKUP(DATE($F$1,MONTH(EE$5),1),PrevPotInstalada[[Referência]:[Potência Prevista (MW)]],2,FALSE)*VLOOKUP($A10,RelPotInst[[Barra]:[2029]],IF($F$1=2023,3,IF($F$1=2024,4,IF($F$1=2025,5,IF($F$1=2026,6,IF($F$1=2027,7,IF($F$1=2028,8,9)))))),FALSE)/100</f>
        <v>0</v>
      </c>
      <c r="EF10" s="232">
        <f ca="1">EE10*'CB-RefFP'!EF10/'CB-RefFP'!EE10</f>
        <v>0</v>
      </c>
      <c r="EG10" s="231">
        <f ca="1">SUMIFS(FatorHorario[FatorDU],FatorHorario[UF],'Curva Tipica'!$N$1,FatorHorario[Meses],TEXT(EG$5,"MMM"),FatorHorario[Hora],SUMIFS(INDIRECT("HCondCarga[" &amp; EG$4 &amp; "]"),HCondCarga[Ano],$F$1,HCondCarga[Mês],TEXT(EG$5,"MMM")))*VLOOKUP(DATE($F$1,MONTH(EG$5),1),PrevPotInstalada[[Referência]:[Potência Prevista (MW)]],2,FALSE)*VLOOKUP($A10,RelPotInst[[Barra]:[2029]],IF($F$1=2023,3,IF($F$1=2024,4,IF($F$1=2025,5,IF($F$1=2026,6,IF($F$1=2027,7,IF($F$1=2028,8,9)))))),FALSE)/100</f>
        <v>0</v>
      </c>
      <c r="EH10" s="232">
        <f ca="1">EG10*'CB-RefFP'!EH10/'CB-RefFP'!EG10</f>
        <v>0</v>
      </c>
      <c r="EI10" s="231">
        <f ca="1">SUMIFS(FatorHorario[FatorDU],FatorHorario[UF],'Curva Tipica'!$N$1,FatorHorario[Meses],TEXT(EI$5,"MMM"),FatorHorario[Hora],SUMIFS(INDIRECT("HCondCarga[" &amp; EI$4 &amp; "]"),HCondCarga[Ano],$F$1,HCondCarga[Mês],TEXT(EI$5,"MMM")))*VLOOKUP(DATE($F$1,MONTH(EI$5),1),PrevPotInstalada[[Referência]:[Potência Prevista (MW)]],2,FALSE)*VLOOKUP($A10,RelPotInst[[Barra]:[2029]],IF($F$1=2023,3,IF($F$1=2024,4,IF($F$1=2025,5,IF($F$1=2026,6,IF($F$1=2027,7,IF($F$1=2028,8,9)))))),FALSE)/100</f>
        <v>0</v>
      </c>
      <c r="EJ10" s="232">
        <f ca="1">EI10*'CB-RefFP'!EJ10/'CB-RefFP'!EI10</f>
        <v>0</v>
      </c>
      <c r="EK10" s="231">
        <f ca="1">SUMIFS(FatorHorario[FatorDU],FatorHorario[UF],'Curva Tipica'!$N$1,FatorHorario[Meses],TEXT(EK$5,"MMM"),FatorHorario[Hora],SUMIFS(INDIRECT("HCondCarga[" &amp; EK$4 &amp; "]"),HCondCarga[Ano],$F$1,HCondCarga[Mês],TEXT(EK$5,"MMM")))*VLOOKUP(DATE($F$1,MONTH(EK$5),1),PrevPotInstalada[[Referência]:[Potência Prevista (MW)]],2,FALSE)*VLOOKUP($A10,RelPotInst[[Barra]:[2029]],IF($F$1=2023,3,IF($F$1=2024,4,IF($F$1=2025,5,IF($F$1=2026,6,IF($F$1=2027,7,IF($F$1=2028,8,9)))))),FALSE)/100</f>
        <v>0</v>
      </c>
      <c r="EL10" s="232">
        <f ca="1">EK10*'CB-RefFP'!EL10/'CB-RefFP'!EK10</f>
        <v>0</v>
      </c>
      <c r="EM10" s="231">
        <f ca="1">SUMIFS(FatorHorario[FatorDU],FatorHorario[UF],'Curva Tipica'!$N$1,FatorHorario[Meses],TEXT(EM$5,"MMM"),FatorHorario[Hora],SUMIFS(INDIRECT("HCondCarga[" &amp; EM$4 &amp; "]"),HCondCarga[Ano],$F$1,HCondCarga[Mês],TEXT(EM$5,"MMM")))*VLOOKUP(DATE($F$1,MONTH(EM$5),1),PrevPotInstalada[[Referência]:[Potência Prevista (MW)]],2,FALSE)*VLOOKUP($A10,RelPotInst[[Barra]:[2029]],IF($F$1=2023,3,IF($F$1=2024,4,IF($F$1=2025,5,IF($F$1=2026,6,IF($F$1=2027,7,IF($F$1=2028,8,9)))))),FALSE)/100</f>
        <v>0</v>
      </c>
      <c r="EN10" s="232">
        <f ca="1">EM10*'CB-RefFP'!EN10/'CB-RefFP'!EM10</f>
        <v>0</v>
      </c>
      <c r="EO10" s="231">
        <f ca="1">SUMIFS(FatorHorario[FatorDU],FatorHorario[UF],'Curva Tipica'!$N$1,FatorHorario[Meses],TEXT(EO$5,"MMM"),FatorHorario[Hora],SUMIFS(INDIRECT("HCondCarga[" &amp; EO$4 &amp; "]"),HCondCarga[Ano],$F$1,HCondCarga[Mês],TEXT(EO$5,"MMM")))*VLOOKUP(DATE($F$1,MONTH(EO$5),1),PrevPotInstalada[[Referência]:[Potência Prevista (MW)]],2,FALSE)*VLOOKUP($A10,RelPotInst[[Barra]:[2029]],IF($F$1=2023,3,IF($F$1=2024,4,IF($F$1=2025,5,IF($F$1=2026,6,IF($F$1=2027,7,IF($F$1=2028,8,9)))))),FALSE)/100</f>
        <v>0</v>
      </c>
      <c r="EP10" s="232">
        <f ca="1">EO10*'CB-RefFP'!EP10/'CB-RefFP'!EO10</f>
        <v>0</v>
      </c>
      <c r="EQ10" s="231">
        <f ca="1">SUMIFS(FatorHorario[FatorDU],FatorHorario[UF],'Curva Tipica'!$N$1,FatorHorario[Meses],TEXT(EQ$5,"MMM"),FatorHorario[Hora],SUMIFS(INDIRECT("HCondCarga[" &amp; EQ$4 &amp; "]"),HCondCarga[Ano],$F$1,HCondCarga[Mês],TEXT(EQ$5,"MMM")))*VLOOKUP(DATE($F$1,MONTH(EQ$5),1),PrevPotInstalada[[Referência]:[Potência Prevista (MW)]],2,FALSE)*VLOOKUP($A10,RelPotInst[[Barra]:[2029]],IF($F$1=2023,3,IF($F$1=2024,4,IF($F$1=2025,5,IF($F$1=2026,6,IF($F$1=2027,7,IF($F$1=2028,8,9)))))),FALSE)/100</f>
        <v>0</v>
      </c>
      <c r="ER10" s="233">
        <f ca="1">EQ10*'CB-RefFP'!ER10/'CB-RefFP'!EQ10</f>
        <v>0</v>
      </c>
      <c r="ES10" s="231">
        <f ca="1">SUMIFS(FatorHorario[FatorDU],FatorHorario[UF],'Curva Tipica'!$N$1,FatorHorario[Meses],TEXT(ES$5,"MMM"),FatorHorario[Hora],SUMIFS(INDIRECT("HCondCarga[" &amp; ES$4 &amp; "]"),HCondCarga[Ano],$F$1,HCondCarga[Mês],TEXT(ES$5,"MMM")))*VLOOKUP(DATE($F$1,MONTH(ES$5),1),PrevPotInstalada[[Referência]:[Potência Prevista (MW)]],2,FALSE)*VLOOKUP($A10,RelPotInst[[Barra]:[2029]],IF($F$1=2023,3,IF($F$1=2024,4,IF($F$1=2025,5,IF($F$1=2026,6,IF($F$1=2027,7,IF($F$1=2028,8,9)))))),FALSE)/100</f>
        <v>0</v>
      </c>
      <c r="ET10" s="232">
        <f ca="1">ES10*'CB-RefFP'!ET10/'CB-RefFP'!ES10</f>
        <v>0</v>
      </c>
      <c r="EU10" s="231">
        <f ca="1">SUMIFS(FatorHorario[FatorDU],FatorHorario[UF],'Curva Tipica'!$N$1,FatorHorario[Meses],TEXT(EU$5,"MMM"),FatorHorario[Hora],SUMIFS(INDIRECT("HCondCarga[" &amp; EU$4 &amp; "]"),HCondCarga[Ano],$F$1,HCondCarga[Mês],TEXT(EU$5,"MMM")))*VLOOKUP(DATE($F$1,MONTH(EU$5),1),PrevPotInstalada[[Referência]:[Potência Prevista (MW)]],2,FALSE)*VLOOKUP($A10,RelPotInst[[Barra]:[2029]],IF($F$1=2023,3,IF($F$1=2024,4,IF($F$1=2025,5,IF($F$1=2026,6,IF($F$1=2027,7,IF($F$1=2028,8,9)))))),FALSE)/100</f>
        <v>0</v>
      </c>
      <c r="EV10" s="232">
        <f ca="1">EU10*'CB-RefFP'!EV10/'CB-RefFP'!EU10</f>
        <v>0</v>
      </c>
      <c r="EW10" s="231">
        <f ca="1">SUMIFS(FatorHorario[FatorDU],FatorHorario[UF],'Curva Tipica'!$N$1,FatorHorario[Meses],TEXT(EW$5,"MMM"),FatorHorario[Hora],SUMIFS(INDIRECT("HCondCarga[" &amp; EW$4 &amp; "]"),HCondCarga[Ano],$F$1,HCondCarga[Mês],TEXT(EW$5,"MMM")))*VLOOKUP(DATE($F$1,MONTH(EW$5),1),PrevPotInstalada[[Referência]:[Potência Prevista (MW)]],2,FALSE)*VLOOKUP($A10,RelPotInst[[Barra]:[2029]],IF($F$1=2023,3,IF($F$1=2024,4,IF($F$1=2025,5,IF($F$1=2026,6,IF($F$1=2027,7,IF($F$1=2028,8,9)))))),FALSE)/100</f>
        <v>0</v>
      </c>
      <c r="EX10" s="232">
        <f ca="1">EW10*'CB-RefFP'!EX10/'CB-RefFP'!EW10</f>
        <v>0</v>
      </c>
      <c r="EY10" s="231">
        <f ca="1">SUMIFS(FatorHorario[FatorDU],FatorHorario[UF],'Curva Tipica'!$N$1,FatorHorario[Meses],TEXT(EY$5,"MMM"),FatorHorario[Hora],SUMIFS(INDIRECT("HCondCarga[" &amp; EY$4 &amp; "]"),HCondCarga[Ano],$F$1,HCondCarga[Mês],TEXT(EY$5,"MMM")))*VLOOKUP(DATE($F$1,MONTH(EY$5),1),PrevPotInstalada[[Referência]:[Potência Prevista (MW)]],2,FALSE)*VLOOKUP($A10,RelPotInst[[Barra]:[2029]],IF($F$1=2023,3,IF($F$1=2024,4,IF($F$1=2025,5,IF($F$1=2026,6,IF($F$1=2027,7,IF($F$1=2028,8,9)))))),FALSE)/100</f>
        <v>0</v>
      </c>
      <c r="EZ10" s="232">
        <f ca="1">EY10*'CB-RefFP'!EZ10/'CB-RefFP'!EY10</f>
        <v>0</v>
      </c>
      <c r="FA10" s="231">
        <f ca="1">SUMIFS(FatorHorario[FatorDU],FatorHorario[UF],'Curva Tipica'!$N$1,FatorHorario[Meses],TEXT(FA$5,"MMM"),FatorHorario[Hora],SUMIFS(INDIRECT("HCondCarga[" &amp; FA$4 &amp; "]"),HCondCarga[Ano],$F$1,HCondCarga[Mês],TEXT(FA$5,"MMM")))*VLOOKUP(DATE($F$1,MONTH(FA$5),1),PrevPotInstalada[[Referência]:[Potência Prevista (MW)]],2,FALSE)*VLOOKUP($A10,RelPotInst[[Barra]:[2029]],IF($F$1=2023,3,IF($F$1=2024,4,IF($F$1=2025,5,IF($F$1=2026,6,IF($F$1=2027,7,IF($F$1=2028,8,9)))))),FALSE)/100</f>
        <v>0</v>
      </c>
      <c r="FB10" s="232">
        <f ca="1">FA10*'CB-RefFP'!FB10/'CB-RefFP'!FA10</f>
        <v>0</v>
      </c>
      <c r="FC10" s="231">
        <f ca="1">SUMIFS(FatorHorario[FatorDU],FatorHorario[UF],'Curva Tipica'!$N$1,FatorHorario[Meses],TEXT(FC$5,"MMM"),FatorHorario[Hora],SUMIFS(INDIRECT("HCondCarga[" &amp; FC$4 &amp; "]"),HCondCarga[Ano],$F$1,HCondCarga[Mês],TEXT(FC$5,"MMM")))*VLOOKUP(DATE($F$1,MONTH(FC$5),1),PrevPotInstalada[[Referência]:[Potência Prevista (MW)]],2,FALSE)*VLOOKUP($A10,RelPotInst[[Barra]:[2029]],IF($F$1=2023,3,IF($F$1=2024,4,IF($F$1=2025,5,IF($F$1=2026,6,IF($F$1=2027,7,IF($F$1=2028,8,9)))))),FALSE)/100</f>
        <v>0</v>
      </c>
      <c r="FD10" s="232">
        <f ca="1">FC10*'CB-RefFP'!FD10/'CB-RefFP'!FC10</f>
        <v>0</v>
      </c>
      <c r="FE10" s="231">
        <f ca="1">SUMIFS(FatorHorario[FatorDU],FatorHorario[UF],'Curva Tipica'!$N$1,FatorHorario[Meses],TEXT(FE$5,"MMM"),FatorHorario[Hora],SUMIFS(INDIRECT("HCondCarga[" &amp; FE$4 &amp; "]"),HCondCarga[Ano],$F$1,HCondCarga[Mês],TEXT(FE$5,"MMM")))*VLOOKUP(DATE($F$1,MONTH(FE$5),1),PrevPotInstalada[[Referência]:[Potência Prevista (MW)]],2,FALSE)*VLOOKUP($A10,RelPotInst[[Barra]:[2029]],IF($F$1=2023,3,IF($F$1=2024,4,IF($F$1=2025,5,IF($F$1=2026,6,IF($F$1=2027,7,IF($F$1=2028,8,9)))))),FALSE)/100</f>
        <v>0</v>
      </c>
      <c r="FF10" s="232">
        <f ca="1">FE10*'CB-RefFP'!FF10/'CB-RefFP'!FE10</f>
        <v>0</v>
      </c>
      <c r="FG10" s="231">
        <f ca="1">SUMIFS(FatorHorario[FatorDU],FatorHorario[UF],'Curva Tipica'!$N$1,FatorHorario[Meses],TEXT(FG$5,"MMM"),FatorHorario[Hora],SUMIFS(INDIRECT("HCondCarga[" &amp; FG$4 &amp; "]"),HCondCarga[Ano],$F$1,HCondCarga[Mês],TEXT(FG$5,"MMM")))*VLOOKUP(DATE($F$1,MONTH(FG$5),1),PrevPotInstalada[[Referência]:[Potência Prevista (MW)]],2,FALSE)*VLOOKUP($A10,RelPotInst[[Barra]:[2029]],IF($F$1=2023,3,IF($F$1=2024,4,IF($F$1=2025,5,IF($F$1=2026,6,IF($F$1=2027,7,IF($F$1=2028,8,9)))))),FALSE)/100</f>
        <v>0</v>
      </c>
      <c r="FH10" s="232">
        <f ca="1">FG10*'CB-RefFP'!FH10/'CB-RefFP'!FG10</f>
        <v>0</v>
      </c>
      <c r="FI10" s="231">
        <f ca="1">SUMIFS(FatorHorario[FatorDU],FatorHorario[UF],'Curva Tipica'!$N$1,FatorHorario[Meses],TEXT(FI$5,"MMM"),FatorHorario[Hora],SUMIFS(INDIRECT("HCondCarga[" &amp; FI$4 &amp; "]"),HCondCarga[Ano],$F$1,HCondCarga[Mês],TEXT(FI$5,"MMM")))*VLOOKUP(DATE($F$1,MONTH(FI$5),1),PrevPotInstalada[[Referência]:[Potência Prevista (MW)]],2,FALSE)*VLOOKUP($A10,RelPotInst[[Barra]:[2029]],IF($F$1=2023,3,IF($F$1=2024,4,IF($F$1=2025,5,IF($F$1=2026,6,IF($F$1=2027,7,IF($F$1=2028,8,9)))))),FALSE)/100</f>
        <v>0</v>
      </c>
      <c r="FJ10" s="232">
        <f ca="1">FI10*'CB-RefFP'!FJ10/'CB-RefFP'!FI10</f>
        <v>0</v>
      </c>
      <c r="FK10" s="231">
        <f ca="1">SUMIFS(FatorHorario[FatorDU],FatorHorario[UF],'Curva Tipica'!$N$1,FatorHorario[Meses],TEXT(FK$5,"MMM"),FatorHorario[Hora],SUMIFS(INDIRECT("HCondCarga[" &amp; FK$4 &amp; "]"),HCondCarga[Ano],$F$1,HCondCarga[Mês],TEXT(FK$5,"MMM")))*VLOOKUP(DATE($F$1,MONTH(FK$5),1),PrevPotInstalada[[Referência]:[Potência Prevista (MW)]],2,FALSE)*VLOOKUP($A10,RelPotInst[[Barra]:[2029]],IF($F$1=2023,3,IF($F$1=2024,4,IF($F$1=2025,5,IF($F$1=2026,6,IF($F$1=2027,7,IF($F$1=2028,8,9)))))),FALSE)/100</f>
        <v>0</v>
      </c>
      <c r="FL10" s="232">
        <f ca="1">FK10*'CB-RefFP'!FL10/'CB-RefFP'!FK10</f>
        <v>0</v>
      </c>
      <c r="FM10" s="231">
        <f ca="1">SUMIFS(FatorHorario[FatorDU],FatorHorario[UF],'Curva Tipica'!$N$1,FatorHorario[Meses],TEXT(FM$5,"MMM"),FatorHorario[Hora],SUMIFS(INDIRECT("HCondCarga[" &amp; FM$4 &amp; "]"),HCondCarga[Ano],$F$1,HCondCarga[Mês],TEXT(FM$5,"MMM")))*VLOOKUP(DATE($F$1,MONTH(FM$5),1),PrevPotInstalada[[Referência]:[Potência Prevista (MW)]],2,FALSE)*VLOOKUP($A10,RelPotInst[[Barra]:[2029]],IF($F$1=2023,3,IF($F$1=2024,4,IF($F$1=2025,5,IF($F$1=2026,6,IF($F$1=2027,7,IF($F$1=2028,8,9)))))),FALSE)/100</f>
        <v>0</v>
      </c>
      <c r="FN10" s="232">
        <f ca="1">FM10*'CB-RefFP'!FN10/'CB-RefFP'!FM10</f>
        <v>0</v>
      </c>
      <c r="FO10" s="231">
        <f ca="1">SUMIFS(FatorHorario[FatorDU],FatorHorario[UF],'Curva Tipica'!$N$1,FatorHorario[Meses],TEXT(FO$5,"MMM"),FatorHorario[Hora],SUMIFS(INDIRECT("HCondCarga[" &amp; FO$4 &amp; "]"),HCondCarga[Ano],$F$1,HCondCarga[Mês],TEXT(FO$5,"MMM")))*VLOOKUP(DATE($F$1,MONTH(FO$5),1),PrevPotInstalada[[Referência]:[Potência Prevista (MW)]],2,FALSE)*VLOOKUP($A10,RelPotInst[[Barra]:[2029]],IF($F$1=2023,3,IF($F$1=2024,4,IF($F$1=2025,5,IF($F$1=2026,6,IF($F$1=2027,7,IF($F$1=2028,8,9)))))),FALSE)/100</f>
        <v>0</v>
      </c>
      <c r="FP10" s="233">
        <f ca="1">FO10*'CB-RefFP'!FP10/'CB-RefFP'!FO10</f>
        <v>0</v>
      </c>
      <c r="FQ10" s="231">
        <f ca="1">SUMIFS(FatorHorario[FatorDU],FatorHorario[UF],'Curva Tipica'!$N$1,FatorHorario[Meses],TEXT(FQ$5,"MMM"),FatorHorario[Hora],SUMIFS(INDIRECT("HCondCarga[" &amp; FQ$4 &amp; "]"),HCondCarga[Ano],$F$1,HCondCarga[Mês],TEXT(FQ$5,"MMM")))*VLOOKUP(DATE($F$1,MONTH(FQ$5),1),PrevPotInstalada[[Referência]:[Potência Prevista (MW)]],2,FALSE)*VLOOKUP($A10,RelPotInst[[Barra]:[2029]],IF($F$1=2023,3,IF($F$1=2024,4,IF($F$1=2025,5,IF($F$1=2026,6,IF($F$1=2027,7,IF($F$1=2028,8,9)))))),FALSE)/100</f>
        <v>0</v>
      </c>
      <c r="FR10" s="232">
        <f ca="1">FQ10*'CB-RefFP'!FR10/'CB-RefFP'!FQ10</f>
        <v>0</v>
      </c>
      <c r="FS10" s="231">
        <f ca="1">SUMIFS(FatorHorario[FatorDU],FatorHorario[UF],'Curva Tipica'!$N$1,FatorHorario[Meses],TEXT(FS$5,"MMM"),FatorHorario[Hora],SUMIFS(INDIRECT("HCondCarga[" &amp; FS$4 &amp; "]"),HCondCarga[Ano],$F$1,HCondCarga[Mês],TEXT(FS$5,"MMM")))*VLOOKUP(DATE($F$1,MONTH(FS$5),1),PrevPotInstalada[[Referência]:[Potência Prevista (MW)]],2,FALSE)*VLOOKUP($A10,RelPotInst[[Barra]:[2029]],IF($F$1=2023,3,IF($F$1=2024,4,IF($F$1=2025,5,IF($F$1=2026,6,IF($F$1=2027,7,IF($F$1=2028,8,9)))))),FALSE)/100</f>
        <v>0</v>
      </c>
      <c r="FT10" s="232">
        <f ca="1">FS10*'CB-RefFP'!FT10/'CB-RefFP'!FS10</f>
        <v>0</v>
      </c>
      <c r="FU10" s="231">
        <f ca="1">SUMIFS(FatorHorario[FatorDU],FatorHorario[UF],'Curva Tipica'!$N$1,FatorHorario[Meses],TEXT(FU$5,"MMM"),FatorHorario[Hora],SUMIFS(INDIRECT("HCondCarga[" &amp; FU$4 &amp; "]"),HCondCarga[Ano],$F$1,HCondCarga[Mês],TEXT(FU$5,"MMM")))*VLOOKUP(DATE($F$1,MONTH(FU$5),1),PrevPotInstalada[[Referência]:[Potência Prevista (MW)]],2,FALSE)*VLOOKUP($A10,RelPotInst[[Barra]:[2029]],IF($F$1=2023,3,IF($F$1=2024,4,IF($F$1=2025,5,IF($F$1=2026,6,IF($F$1=2027,7,IF($F$1=2028,8,9)))))),FALSE)/100</f>
        <v>0</v>
      </c>
      <c r="FV10" s="232">
        <f ca="1">FU10*'CB-RefFP'!FV10/'CB-RefFP'!FU10</f>
        <v>0</v>
      </c>
      <c r="FW10" s="231">
        <f ca="1">SUMIFS(FatorHorario[FatorDU],FatorHorario[UF],'Curva Tipica'!$N$1,FatorHorario[Meses],TEXT(FW$5,"MMM"),FatorHorario[Hora],SUMIFS(INDIRECT("HCondCarga[" &amp; FW$4 &amp; "]"),HCondCarga[Ano],$F$1,HCondCarga[Mês],TEXT(FW$5,"MMM")))*VLOOKUP(DATE($F$1,MONTH(FW$5),1),PrevPotInstalada[[Referência]:[Potência Prevista (MW)]],2,FALSE)*VLOOKUP($A10,RelPotInst[[Barra]:[2029]],IF($F$1=2023,3,IF($F$1=2024,4,IF($F$1=2025,5,IF($F$1=2026,6,IF($F$1=2027,7,IF($F$1=2028,8,9)))))),FALSE)/100</f>
        <v>0</v>
      </c>
      <c r="FX10" s="232">
        <f ca="1">FW10*'CB-RefFP'!FX10/'CB-RefFP'!FW10</f>
        <v>0</v>
      </c>
      <c r="FY10" s="231">
        <f ca="1">SUMIFS(FatorHorario[FatorDU],FatorHorario[UF],'Curva Tipica'!$N$1,FatorHorario[Meses],TEXT(FY$5,"MMM"),FatorHorario[Hora],SUMIFS(INDIRECT("HCondCarga[" &amp; FY$4 &amp; "]"),HCondCarga[Ano],$F$1,HCondCarga[Mês],TEXT(FY$5,"MMM")))*VLOOKUP(DATE($F$1,MONTH(FY$5),1),PrevPotInstalada[[Referência]:[Potência Prevista (MW)]],2,FALSE)*VLOOKUP($A10,RelPotInst[[Barra]:[2029]],IF($F$1=2023,3,IF($F$1=2024,4,IF($F$1=2025,5,IF($F$1=2026,6,IF($F$1=2027,7,IF($F$1=2028,8,9)))))),FALSE)/100</f>
        <v>0</v>
      </c>
      <c r="FZ10" s="232">
        <f ca="1">FY10*'CB-RefFP'!FZ10/'CB-RefFP'!FY10</f>
        <v>0</v>
      </c>
      <c r="GA10" s="231">
        <f ca="1">SUMIFS(FatorHorario[FatorDU],FatorHorario[UF],'Curva Tipica'!$N$1,FatorHorario[Meses],TEXT(GA$5,"MMM"),FatorHorario[Hora],SUMIFS(INDIRECT("HCondCarga[" &amp; GA$4 &amp; "]"),HCondCarga[Ano],$F$1,HCondCarga[Mês],TEXT(GA$5,"MMM")))*VLOOKUP(DATE($F$1,MONTH(GA$5),1),PrevPotInstalada[[Referência]:[Potência Prevista (MW)]],2,FALSE)*VLOOKUP($A10,RelPotInst[[Barra]:[2029]],IF($F$1=2023,3,IF($F$1=2024,4,IF($F$1=2025,5,IF($F$1=2026,6,IF($F$1=2027,7,IF($F$1=2028,8,9)))))),FALSE)/100</f>
        <v>0</v>
      </c>
      <c r="GB10" s="232">
        <f ca="1">GA10*'CB-RefFP'!GB10/'CB-RefFP'!GA10</f>
        <v>0</v>
      </c>
      <c r="GC10" s="231">
        <f ca="1">SUMIFS(FatorHorario[FatorDU],FatorHorario[UF],'Curva Tipica'!$N$1,FatorHorario[Meses],TEXT(GC$5,"MMM"),FatorHorario[Hora],SUMIFS(INDIRECT("HCondCarga[" &amp; GC$4 &amp; "]"),HCondCarga[Ano],$F$1,HCondCarga[Mês],TEXT(GC$5,"MMM")))*VLOOKUP(DATE($F$1,MONTH(GC$5),1),PrevPotInstalada[[Referência]:[Potência Prevista (MW)]],2,FALSE)*VLOOKUP($A10,RelPotInst[[Barra]:[2029]],IF($F$1=2023,3,IF($F$1=2024,4,IF($F$1=2025,5,IF($F$1=2026,6,IF($F$1=2027,7,IF($F$1=2028,8,9)))))),FALSE)/100</f>
        <v>0</v>
      </c>
      <c r="GD10" s="232">
        <f ca="1">GC10*'CB-RefFP'!GD10/'CB-RefFP'!GC10</f>
        <v>0</v>
      </c>
      <c r="GE10" s="231">
        <f ca="1">SUMIFS(FatorHorario[FatorDU],FatorHorario[UF],'Curva Tipica'!$N$1,FatorHorario[Meses],TEXT(GE$5,"MMM"),FatorHorario[Hora],SUMIFS(INDIRECT("HCondCarga[" &amp; GE$4 &amp; "]"),HCondCarga[Ano],$F$1,HCondCarga[Mês],TEXT(GE$5,"MMM")))*VLOOKUP(DATE($F$1,MONTH(GE$5),1),PrevPotInstalada[[Referência]:[Potência Prevista (MW)]],2,FALSE)*VLOOKUP($A10,RelPotInst[[Barra]:[2029]],IF($F$1=2023,3,IF($F$1=2024,4,IF($F$1=2025,5,IF($F$1=2026,6,IF($F$1=2027,7,IF($F$1=2028,8,9)))))),FALSE)/100</f>
        <v>0</v>
      </c>
      <c r="GF10" s="232">
        <f ca="1">GE10*'CB-RefFP'!GF10/'CB-RefFP'!GE10</f>
        <v>0</v>
      </c>
      <c r="GG10" s="231">
        <f ca="1">SUMIFS(FatorHorario[FatorDU],FatorHorario[UF],'Curva Tipica'!$N$1,FatorHorario[Meses],TEXT(GG$5,"MMM"),FatorHorario[Hora],SUMIFS(INDIRECT("HCondCarga[" &amp; GG$4 &amp; "]"),HCondCarga[Ano],$F$1,HCondCarga[Mês],TEXT(GG$5,"MMM")))*VLOOKUP(DATE($F$1,MONTH(GG$5),1),PrevPotInstalada[[Referência]:[Potência Prevista (MW)]],2,FALSE)*VLOOKUP($A10,RelPotInst[[Barra]:[2029]],IF($F$1=2023,3,IF($F$1=2024,4,IF($F$1=2025,5,IF($F$1=2026,6,IF($F$1=2027,7,IF($F$1=2028,8,9)))))),FALSE)/100</f>
        <v>0</v>
      </c>
      <c r="GH10" s="232">
        <f ca="1">GG10*'CB-RefFP'!GH10/'CB-RefFP'!GG10</f>
        <v>0</v>
      </c>
      <c r="GI10" s="231">
        <f ca="1">SUMIFS(FatorHorario[FatorDU],FatorHorario[UF],'Curva Tipica'!$N$1,FatorHorario[Meses],TEXT(GI$5,"MMM"),FatorHorario[Hora],SUMIFS(INDIRECT("HCondCarga[" &amp; GI$4 &amp; "]"),HCondCarga[Ano],$F$1,HCondCarga[Mês],TEXT(GI$5,"MMM")))*VLOOKUP(DATE($F$1,MONTH(GI$5),1),PrevPotInstalada[[Referência]:[Potência Prevista (MW)]],2,FALSE)*VLOOKUP($A10,RelPotInst[[Barra]:[2029]],IF($F$1=2023,3,IF($F$1=2024,4,IF($F$1=2025,5,IF($F$1=2026,6,IF($F$1=2027,7,IF($F$1=2028,8,9)))))),FALSE)/100</f>
        <v>0</v>
      </c>
      <c r="GJ10" s="232">
        <f ca="1">GI10*'CB-RefFP'!GJ10/'CB-RefFP'!GI10</f>
        <v>0</v>
      </c>
      <c r="GK10" s="231">
        <f ca="1">SUMIFS(FatorHorario[FatorDU],FatorHorario[UF],'Curva Tipica'!$N$1,FatorHorario[Meses],TEXT(GK$5,"MMM"),FatorHorario[Hora],SUMIFS(INDIRECT("HCondCarga[" &amp; GK$4 &amp; "]"),HCondCarga[Ano],$F$1,HCondCarga[Mês],TEXT(GK$5,"MMM")))*VLOOKUP(DATE($F$1,MONTH(GK$5),1),PrevPotInstalada[[Referência]:[Potência Prevista (MW)]],2,FALSE)*VLOOKUP($A10,RelPotInst[[Barra]:[2029]],IF($F$1=2023,3,IF($F$1=2024,4,IF($F$1=2025,5,IF($F$1=2026,6,IF($F$1=2027,7,IF($F$1=2028,8,9)))))),FALSE)/100</f>
        <v>0</v>
      </c>
      <c r="GL10" s="232">
        <f ca="1">GK10*'CB-RefFP'!GL10/'CB-RefFP'!GK10</f>
        <v>0</v>
      </c>
      <c r="GM10" s="231">
        <f ca="1">SUMIFS(FatorHorario[FatorDU],FatorHorario[UF],'Curva Tipica'!$N$1,FatorHorario[Meses],TEXT(GM$5,"MMM"),FatorHorario[Hora],SUMIFS(INDIRECT("HCondCarga[" &amp; GM$4 &amp; "]"),HCondCarga[Ano],$F$1,HCondCarga[Mês],TEXT(GM$5,"MMM")))*VLOOKUP(DATE($F$1,MONTH(GM$5),1),PrevPotInstalada[[Referência]:[Potência Prevista (MW)]],2,FALSE)*VLOOKUP($A10,RelPotInst[[Barra]:[2029]],IF($F$1=2023,3,IF($F$1=2024,4,IF($F$1=2025,5,IF($F$1=2026,6,IF($F$1=2027,7,IF($F$1=2028,8,9)))))),FALSE)/100</f>
        <v>0</v>
      </c>
      <c r="GN10" s="233">
        <f ca="1">GM10*'CB-RefFP'!GN10/'CB-RefFP'!GM10</f>
        <v>0</v>
      </c>
      <c r="GO10" s="231"/>
      <c r="GP10" s="232"/>
      <c r="GQ10" s="231"/>
      <c r="GR10" s="232"/>
      <c r="GS10" s="231"/>
      <c r="GT10" s="232"/>
      <c r="GU10" s="231"/>
      <c r="GV10" s="232"/>
      <c r="GW10" s="231"/>
      <c r="GX10" s="232"/>
      <c r="GY10" s="231"/>
      <c r="GZ10" s="232"/>
      <c r="HA10" s="231"/>
      <c r="HB10" s="232"/>
      <c r="HC10" s="231"/>
      <c r="HD10" s="232"/>
      <c r="HE10" s="231"/>
      <c r="HF10" s="232"/>
      <c r="HG10" s="231"/>
      <c r="HH10" s="232"/>
      <c r="HI10" s="231"/>
      <c r="HJ10" s="232"/>
      <c r="HK10" s="231"/>
      <c r="HL10" s="234"/>
      <c r="HM10" s="235"/>
      <c r="HN10" s="234"/>
      <c r="HO10" s="236" t="str">
        <f t="shared" ca="1" si="4"/>
        <v>N</v>
      </c>
      <c r="HP10" s="237" t="s">
        <v>371</v>
      </c>
      <c r="HQ10" s="238"/>
      <c r="HR10" s="238" t="s">
        <v>370</v>
      </c>
      <c r="HS10" s="239" t="s">
        <v>370</v>
      </c>
    </row>
    <row r="11" spans="1:228" s="78" customFormat="1" ht="13.7" customHeight="1" x14ac:dyDescent="0.25">
      <c r="A11" s="251" t="str">
        <f>PotInst_Barra!A7</f>
        <v>Barra05</v>
      </c>
      <c r="B11" s="252"/>
      <c r="C11" s="253"/>
      <c r="D11" s="254"/>
      <c r="E11" s="231">
        <f ca="1">SUMIFS(FatorHorario[FatorDU],FatorHorario[UF],'Curva Tipica'!$N$1,FatorHorario[Meses],TEXT(E$5,"MMM"),FatorHorario[Hora],SUMIFS(INDIRECT("HCondCarga[" &amp; E$4 &amp; "]"),HCondCarga[Ano],$F$1,HCondCarga[Mês],TEXT(E$5,"MMM")))*VLOOKUP(DATE($F$1,MONTH(E$5),1),PrevPotInstalada[[Referência]:[Potência Prevista (MW)]],2,FALSE)*VLOOKUP($A11,RelPotInst[[Barra]:[2029]],IF($F$1=2023,3,IF($F$1=2024,4,IF($F$1=2025,5,IF($F$1=2026,6,IF($F$1=2027,7,IF($F$1=2028,8,9)))))),FALSE)/100</f>
        <v>0</v>
      </c>
      <c r="F11" s="232">
        <f ca="1">E11*'CB-RefFP'!F11/'CB-RefFP'!E11</f>
        <v>0</v>
      </c>
      <c r="G11" s="231">
        <f ca="1">SUMIFS(FatorHorario[FatorDU],FatorHorario[UF],'Curva Tipica'!$N$1,FatorHorario[Meses],TEXT(G$5,"MMM"),FatorHorario[Hora],SUMIFS(INDIRECT("HCondCarga[" &amp; G$4 &amp; "]"),HCondCarga[Ano],$F$1,HCondCarga[Mês],TEXT(G$5,"MMM")))*VLOOKUP(DATE($F$1,MONTH(G$5),1),PrevPotInstalada[[Referência]:[Potência Prevista (MW)]],2,FALSE)*VLOOKUP($A11,RelPotInst[[Barra]:[2029]],IF($F$1=2023,3,IF($F$1=2024,4,IF($F$1=2025,5,IF($F$1=2026,6,IF($F$1=2027,7,IF($F$1=2028,8,9)))))),FALSE)/100</f>
        <v>0</v>
      </c>
      <c r="H11" s="232">
        <f ca="1">G11*'CB-RefFP'!H11/'CB-RefFP'!G11</f>
        <v>0</v>
      </c>
      <c r="I11" s="231">
        <f ca="1">SUMIFS(FatorHorario[FatorDU],FatorHorario[UF],'Curva Tipica'!$N$1,FatorHorario[Meses],TEXT(I$5,"MMM"),FatorHorario[Hora],SUMIFS(INDIRECT("HCondCarga[" &amp; I$4 &amp; "]"),HCondCarga[Ano],$F$1,HCondCarga[Mês],TEXT(I$5,"MMM")))*VLOOKUP(DATE($F$1,MONTH(I$5),1),PrevPotInstalada[[Referência]:[Potência Prevista (MW)]],2,FALSE)*VLOOKUP($A11,RelPotInst[[Barra]:[2029]],IF($F$1=2023,3,IF($F$1=2024,4,IF($F$1=2025,5,IF($F$1=2026,6,IF($F$1=2027,7,IF($F$1=2028,8,9)))))),FALSE)/100</f>
        <v>0</v>
      </c>
      <c r="J11" s="232">
        <f ca="1">I11*'CB-RefFP'!J11/'CB-RefFP'!I11</f>
        <v>0</v>
      </c>
      <c r="K11" s="231">
        <f ca="1">SUMIFS(FatorHorario[FatorDU],FatorHorario[UF],'Curva Tipica'!$N$1,FatorHorario[Meses],TEXT(K$5,"MMM"),FatorHorario[Hora],SUMIFS(INDIRECT("HCondCarga[" &amp; K$4 &amp; "]"),HCondCarga[Ano],$F$1,HCondCarga[Mês],TEXT(K$5,"MMM")))*VLOOKUP(DATE($F$1,MONTH(K$5),1),PrevPotInstalada[[Referência]:[Potência Prevista (MW)]],2,FALSE)*VLOOKUP($A11,RelPotInst[[Barra]:[2029]],IF($F$1=2023,3,IF($F$1=2024,4,IF($F$1=2025,5,IF($F$1=2026,6,IF($F$1=2027,7,IF($F$1=2028,8,9)))))),FALSE)/100</f>
        <v>0</v>
      </c>
      <c r="L11" s="232">
        <f ca="1">K11*'CB-RefFP'!L11/'CB-RefFP'!K11</f>
        <v>0</v>
      </c>
      <c r="M11" s="231">
        <f ca="1">SUMIFS(FatorHorario[FatorDU],FatorHorario[UF],'Curva Tipica'!$N$1,FatorHorario[Meses],TEXT(M$5,"MMM"),FatorHorario[Hora],SUMIFS(INDIRECT("HCondCarga[" &amp; M$4 &amp; "]"),HCondCarga[Ano],$F$1,HCondCarga[Mês],TEXT(M$5,"MMM")))*VLOOKUP(DATE($F$1,MONTH(M$5),1),PrevPotInstalada[[Referência]:[Potência Prevista (MW)]],2,FALSE)*VLOOKUP($A11,RelPotInst[[Barra]:[2029]],IF($F$1=2023,3,IF($F$1=2024,4,IF($F$1=2025,5,IF($F$1=2026,6,IF($F$1=2027,7,IF($F$1=2028,8,9)))))),FALSE)/100</f>
        <v>0</v>
      </c>
      <c r="N11" s="232">
        <f ca="1">M11*'CB-RefFP'!N11/'CB-RefFP'!M11</f>
        <v>0</v>
      </c>
      <c r="O11" s="231">
        <f ca="1">SUMIFS(FatorHorario[FatorDU],FatorHorario[UF],'Curva Tipica'!$N$1,FatorHorario[Meses],TEXT(O$5,"MMM"),FatorHorario[Hora],SUMIFS(INDIRECT("HCondCarga[" &amp; O$4 &amp; "]"),HCondCarga[Ano],$F$1,HCondCarga[Mês],TEXT(O$5,"MMM")))*VLOOKUP(DATE($F$1,MONTH(O$5),1),PrevPotInstalada[[Referência]:[Potência Prevista (MW)]],2,FALSE)*VLOOKUP($A11,RelPotInst[[Barra]:[2029]],IF($F$1=2023,3,IF($F$1=2024,4,IF($F$1=2025,5,IF($F$1=2026,6,IF($F$1=2027,7,IF($F$1=2028,8,9)))))),FALSE)/100</f>
        <v>0</v>
      </c>
      <c r="P11" s="232">
        <f ca="1">O11*'CB-RefFP'!P11/'CB-RefFP'!O11</f>
        <v>0</v>
      </c>
      <c r="Q11" s="231">
        <f ca="1">SUMIFS(FatorHorario[FatorDU],FatorHorario[UF],'Curva Tipica'!$N$1,FatorHorario[Meses],TEXT(Q$5,"MMM"),FatorHorario[Hora],SUMIFS(INDIRECT("HCondCarga[" &amp; Q$4 &amp; "]"),HCondCarga[Ano],$F$1,HCondCarga[Mês],TEXT(Q$5,"MMM")))*VLOOKUP(DATE($F$1,MONTH(Q$5),1),PrevPotInstalada[[Referência]:[Potência Prevista (MW)]],2,FALSE)*VLOOKUP($A11,RelPotInst[[Barra]:[2029]],IF($F$1=2023,3,IF($F$1=2024,4,IF($F$1=2025,5,IF($F$1=2026,6,IF($F$1=2027,7,IF($F$1=2028,8,9)))))),FALSE)/100</f>
        <v>0</v>
      </c>
      <c r="R11" s="232">
        <f ca="1">Q11*'CB-RefFP'!R11/'CB-RefFP'!Q11</f>
        <v>0</v>
      </c>
      <c r="S11" s="231">
        <f ca="1">SUMIFS(FatorHorario[FatorDU],FatorHorario[UF],'Curva Tipica'!$N$1,FatorHorario[Meses],TEXT(S$5,"MMM"),FatorHorario[Hora],SUMIFS(INDIRECT("HCondCarga[" &amp; S$4 &amp; "]"),HCondCarga[Ano],$F$1,HCondCarga[Mês],TEXT(S$5,"MMM")))*VLOOKUP(DATE($F$1,MONTH(S$5),1),PrevPotInstalada[[Referência]:[Potência Prevista (MW)]],2,FALSE)*VLOOKUP($A11,RelPotInst[[Barra]:[2029]],IF($F$1=2023,3,IF($F$1=2024,4,IF($F$1=2025,5,IF($F$1=2026,6,IF($F$1=2027,7,IF($F$1=2028,8,9)))))),FALSE)/100</f>
        <v>0</v>
      </c>
      <c r="T11" s="232">
        <f ca="1">S11*'CB-RefFP'!T11/'CB-RefFP'!S11</f>
        <v>0</v>
      </c>
      <c r="U11" s="231">
        <f ca="1">SUMIFS(FatorHorario[FatorDU],FatorHorario[UF],'Curva Tipica'!$N$1,FatorHorario[Meses],TEXT(U$5,"MMM"),FatorHorario[Hora],SUMIFS(INDIRECT("HCondCarga[" &amp; U$4 &amp; "]"),HCondCarga[Ano],$F$1,HCondCarga[Mês],TEXT(U$5,"MMM")))*VLOOKUP(DATE($F$1,MONTH(U$5),1),PrevPotInstalada[[Referência]:[Potência Prevista (MW)]],2,FALSE)*VLOOKUP($A11,RelPotInst[[Barra]:[2029]],IF($F$1=2023,3,IF($F$1=2024,4,IF($F$1=2025,5,IF($F$1=2026,6,IF($F$1=2027,7,IF($F$1=2028,8,9)))))),FALSE)/100</f>
        <v>0</v>
      </c>
      <c r="V11" s="232">
        <f ca="1">U11*'CB-RefFP'!V11/'CB-RefFP'!U11</f>
        <v>0</v>
      </c>
      <c r="W11" s="231">
        <f ca="1">SUMIFS(FatorHorario[FatorDU],FatorHorario[UF],'Curva Tipica'!$N$1,FatorHorario[Meses],TEXT(W$5,"MMM"),FatorHorario[Hora],SUMIFS(INDIRECT("HCondCarga[" &amp; W$4 &amp; "]"),HCondCarga[Ano],$F$1,HCondCarga[Mês],TEXT(W$5,"MMM")))*VLOOKUP(DATE($F$1,MONTH(W$5),1),PrevPotInstalada[[Referência]:[Potência Prevista (MW)]],2,FALSE)*VLOOKUP($A11,RelPotInst[[Barra]:[2029]],IF($F$1=2023,3,IF($F$1=2024,4,IF($F$1=2025,5,IF($F$1=2026,6,IF($F$1=2027,7,IF($F$1=2028,8,9)))))),FALSE)/100</f>
        <v>0</v>
      </c>
      <c r="X11" s="232">
        <f ca="1">W11*'CB-RefFP'!X11/'CB-RefFP'!W11</f>
        <v>0</v>
      </c>
      <c r="Y11" s="231">
        <f ca="1">SUMIFS(FatorHorario[FatorDU],FatorHorario[UF],'Curva Tipica'!$N$1,FatorHorario[Meses],TEXT(Y$5,"MMM"),FatorHorario[Hora],SUMIFS(INDIRECT("HCondCarga[" &amp; Y$4 &amp; "]"),HCondCarga[Ano],$F$1,HCondCarga[Mês],TEXT(Y$5,"MMM")))*VLOOKUP(DATE($F$1,MONTH(Y$5),1),PrevPotInstalada[[Referência]:[Potência Prevista (MW)]],2,FALSE)*VLOOKUP($A11,RelPotInst[[Barra]:[2029]],IF($F$1=2023,3,IF($F$1=2024,4,IF($F$1=2025,5,IF($F$1=2026,6,IF($F$1=2027,7,IF($F$1=2028,8,9)))))),FALSE)/100</f>
        <v>0</v>
      </c>
      <c r="Z11" s="232">
        <f ca="1">Y11*'CB-RefFP'!Z11/'CB-RefFP'!Y11</f>
        <v>0</v>
      </c>
      <c r="AA11" s="231">
        <f ca="1">SUMIFS(FatorHorario[FatorDU],FatorHorario[UF],'Curva Tipica'!$N$1,FatorHorario[Meses],TEXT(AA$5,"MMM"),FatorHorario[Hora],SUMIFS(INDIRECT("HCondCarga[" &amp; AA$4 &amp; "]"),HCondCarga[Ano],$F$1,HCondCarga[Mês],TEXT(AA$5,"MMM")))*VLOOKUP(DATE($F$1,MONTH(AA$5),1),PrevPotInstalada[[Referência]:[Potência Prevista (MW)]],2,FALSE)*VLOOKUP($A11,RelPotInst[[Barra]:[2029]],IF($F$1=2023,3,IF($F$1=2024,4,IF($F$1=2025,5,IF($F$1=2026,6,IF($F$1=2027,7,IF($F$1=2028,8,9)))))),FALSE)/100</f>
        <v>0</v>
      </c>
      <c r="AB11" s="233">
        <f ca="1">AA11*'CB-RefFP'!AB11/'CB-RefFP'!AA11</f>
        <v>0</v>
      </c>
      <c r="AC11" s="231">
        <f ca="1">SUMIFS(FatorHorario[FatorDU],FatorHorario[UF],'Curva Tipica'!$N$1,FatorHorario[Meses],TEXT(AC$5,"MMM"),FatorHorario[Hora],SUMIFS(INDIRECT("HCondCarga[" &amp; AC$4 &amp; "]"),HCondCarga[Ano],$F$1,HCondCarga[Mês],TEXT(AC$5,"MMM")))*VLOOKUP(DATE($F$1,MONTH(AC$5),1),PrevPotInstalada[[Referência]:[Potência Prevista (MW)]],2,FALSE)*VLOOKUP($A11,RelPotInst[[Barra]:[2029]],IF($F$1=2023,3,IF($F$1=2024,4,IF($F$1=2025,5,IF($F$1=2026,6,IF($F$1=2027,7,IF($F$1=2028,8,9)))))),FALSE)/100</f>
        <v>0</v>
      </c>
      <c r="AD11" s="232">
        <f ca="1">AC11*'CB-RefFP'!AD11/'CB-RefFP'!AC11</f>
        <v>0</v>
      </c>
      <c r="AE11" s="231">
        <f ca="1">SUMIFS(FatorHorario[FatorDU],FatorHorario[UF],'Curva Tipica'!$N$1,FatorHorario[Meses],TEXT(AE$5,"MMM"),FatorHorario[Hora],SUMIFS(INDIRECT("HCondCarga[" &amp; AE$4 &amp; "]"),HCondCarga[Ano],$F$1,HCondCarga[Mês],TEXT(AE$5,"MMM")))*VLOOKUP(DATE($F$1,MONTH(AE$5),1),PrevPotInstalada[[Referência]:[Potência Prevista (MW)]],2,FALSE)*VLOOKUP($A11,RelPotInst[[Barra]:[2029]],IF($F$1=2023,3,IF($F$1=2024,4,IF($F$1=2025,5,IF($F$1=2026,6,IF($F$1=2027,7,IF($F$1=2028,8,9)))))),FALSE)/100</f>
        <v>0</v>
      </c>
      <c r="AF11" s="232">
        <f ca="1">AE11*'CB-RefFP'!AF11/'CB-RefFP'!AE11</f>
        <v>0</v>
      </c>
      <c r="AG11" s="231">
        <f ca="1">SUMIFS(FatorHorario[FatorDU],FatorHorario[UF],'Curva Tipica'!$N$1,FatorHorario[Meses],TEXT(AG$5,"MMM"),FatorHorario[Hora],SUMIFS(INDIRECT("HCondCarga[" &amp; AG$4 &amp; "]"),HCondCarga[Ano],$F$1,HCondCarga[Mês],TEXT(AG$5,"MMM")))*VLOOKUP(DATE($F$1,MONTH(AG$5),1),PrevPotInstalada[[Referência]:[Potência Prevista (MW)]],2,FALSE)*VLOOKUP($A11,RelPotInst[[Barra]:[2029]],IF($F$1=2023,3,IF($F$1=2024,4,IF($F$1=2025,5,IF($F$1=2026,6,IF($F$1=2027,7,IF($F$1=2028,8,9)))))),FALSE)/100</f>
        <v>0</v>
      </c>
      <c r="AH11" s="232">
        <f ca="1">AG11*'CB-RefFP'!AH11/'CB-RefFP'!AG11</f>
        <v>0</v>
      </c>
      <c r="AI11" s="231">
        <f ca="1">SUMIFS(FatorHorario[FatorDU],FatorHorario[UF],'Curva Tipica'!$N$1,FatorHorario[Meses],TEXT(AI$5,"MMM"),FatorHorario[Hora],SUMIFS(INDIRECT("HCondCarga[" &amp; AI$4 &amp; "]"),HCondCarga[Ano],$F$1,HCondCarga[Mês],TEXT(AI$5,"MMM")))*VLOOKUP(DATE($F$1,MONTH(AI$5),1),PrevPotInstalada[[Referência]:[Potência Prevista (MW)]],2,FALSE)*VLOOKUP($A11,RelPotInst[[Barra]:[2029]],IF($F$1=2023,3,IF($F$1=2024,4,IF($F$1=2025,5,IF($F$1=2026,6,IF($F$1=2027,7,IF($F$1=2028,8,9)))))),FALSE)/100</f>
        <v>0</v>
      </c>
      <c r="AJ11" s="232">
        <f ca="1">AI11*'CB-RefFP'!AJ11/'CB-RefFP'!AI11</f>
        <v>0</v>
      </c>
      <c r="AK11" s="231">
        <f ca="1">SUMIFS(FatorHorario[FatorDU],FatorHorario[UF],'Curva Tipica'!$N$1,FatorHorario[Meses],TEXT(AK$5,"MMM"),FatorHorario[Hora],SUMIFS(INDIRECT("HCondCarga[" &amp; AK$4 &amp; "]"),HCondCarga[Ano],$F$1,HCondCarga[Mês],TEXT(AK$5,"MMM")))*VLOOKUP(DATE($F$1,MONTH(AK$5),1),PrevPotInstalada[[Referência]:[Potência Prevista (MW)]],2,FALSE)*VLOOKUP($A11,RelPotInst[[Barra]:[2029]],IF($F$1=2023,3,IF($F$1=2024,4,IF($F$1=2025,5,IF($F$1=2026,6,IF($F$1=2027,7,IF($F$1=2028,8,9)))))),FALSE)/100</f>
        <v>0</v>
      </c>
      <c r="AL11" s="232">
        <f ca="1">AK11*'CB-RefFP'!AL11/'CB-RefFP'!AK11</f>
        <v>0</v>
      </c>
      <c r="AM11" s="231">
        <f ca="1">SUMIFS(FatorHorario[FatorDU],FatorHorario[UF],'Curva Tipica'!$N$1,FatorHorario[Meses],TEXT(AM$5,"MMM"),FatorHorario[Hora],SUMIFS(INDIRECT("HCondCarga[" &amp; AM$4 &amp; "]"),HCondCarga[Ano],$F$1,HCondCarga[Mês],TEXT(AM$5,"MMM")))*VLOOKUP(DATE($F$1,MONTH(AM$5),1),PrevPotInstalada[[Referência]:[Potência Prevista (MW)]],2,FALSE)*VLOOKUP($A11,RelPotInst[[Barra]:[2029]],IF($F$1=2023,3,IF($F$1=2024,4,IF($F$1=2025,5,IF($F$1=2026,6,IF($F$1=2027,7,IF($F$1=2028,8,9)))))),FALSE)/100</f>
        <v>0</v>
      </c>
      <c r="AN11" s="232">
        <f ca="1">AM11*'CB-RefFP'!AN11/'CB-RefFP'!AM11</f>
        <v>0</v>
      </c>
      <c r="AO11" s="231">
        <f ca="1">SUMIFS(FatorHorario[FatorDU],FatorHorario[UF],'Curva Tipica'!$N$1,FatorHorario[Meses],TEXT(AO$5,"MMM"),FatorHorario[Hora],SUMIFS(INDIRECT("HCondCarga[" &amp; AO$4 &amp; "]"),HCondCarga[Ano],$F$1,HCondCarga[Mês],TEXT(AO$5,"MMM")))*VLOOKUP(DATE($F$1,MONTH(AO$5),1),PrevPotInstalada[[Referência]:[Potência Prevista (MW)]],2,FALSE)*VLOOKUP($A11,RelPotInst[[Barra]:[2029]],IF($F$1=2023,3,IF($F$1=2024,4,IF($F$1=2025,5,IF($F$1=2026,6,IF($F$1=2027,7,IF($F$1=2028,8,9)))))),FALSE)/100</f>
        <v>0</v>
      </c>
      <c r="AP11" s="232">
        <f ca="1">AO11*'CB-RefFP'!AP11/'CB-RefFP'!AO11</f>
        <v>0</v>
      </c>
      <c r="AQ11" s="231">
        <f ca="1">SUMIFS(FatorHorario[FatorDU],FatorHorario[UF],'Curva Tipica'!$N$1,FatorHorario[Meses],TEXT(AQ$5,"MMM"),FatorHorario[Hora],SUMIFS(INDIRECT("HCondCarga[" &amp; AQ$4 &amp; "]"),HCondCarga[Ano],$F$1,HCondCarga[Mês],TEXT(AQ$5,"MMM")))*VLOOKUP(DATE($F$1,MONTH(AQ$5),1),PrevPotInstalada[[Referência]:[Potência Prevista (MW)]],2,FALSE)*VLOOKUP($A11,RelPotInst[[Barra]:[2029]],IF($F$1=2023,3,IF($F$1=2024,4,IF($F$1=2025,5,IF($F$1=2026,6,IF($F$1=2027,7,IF($F$1=2028,8,9)))))),FALSE)/100</f>
        <v>0</v>
      </c>
      <c r="AR11" s="232">
        <f ca="1">AQ11*'CB-RefFP'!AR11/'CB-RefFP'!AQ11</f>
        <v>0</v>
      </c>
      <c r="AS11" s="231">
        <f ca="1">SUMIFS(FatorHorario[FatorDU],FatorHorario[UF],'Curva Tipica'!$N$1,FatorHorario[Meses],TEXT(AS$5,"MMM"),FatorHorario[Hora],SUMIFS(INDIRECT("HCondCarga[" &amp; AS$4 &amp; "]"),HCondCarga[Ano],$F$1,HCondCarga[Mês],TEXT(AS$5,"MMM")))*VLOOKUP(DATE($F$1,MONTH(AS$5),1),PrevPotInstalada[[Referência]:[Potência Prevista (MW)]],2,FALSE)*VLOOKUP($A11,RelPotInst[[Barra]:[2029]],IF($F$1=2023,3,IF($F$1=2024,4,IF($F$1=2025,5,IF($F$1=2026,6,IF($F$1=2027,7,IF($F$1=2028,8,9)))))),FALSE)/100</f>
        <v>0</v>
      </c>
      <c r="AT11" s="232">
        <f ca="1">AS11*'CB-RefFP'!AT11/'CB-RefFP'!AS11</f>
        <v>0</v>
      </c>
      <c r="AU11" s="231">
        <f ca="1">SUMIFS(FatorHorario[FatorDU],FatorHorario[UF],'Curva Tipica'!$N$1,FatorHorario[Meses],TEXT(AU$5,"MMM"),FatorHorario[Hora],SUMIFS(INDIRECT("HCondCarga[" &amp; AU$4 &amp; "]"),HCondCarga[Ano],$F$1,HCondCarga[Mês],TEXT(AU$5,"MMM")))*VLOOKUP(DATE($F$1,MONTH(AU$5),1),PrevPotInstalada[[Referência]:[Potência Prevista (MW)]],2,FALSE)*VLOOKUP($A11,RelPotInst[[Barra]:[2029]],IF($F$1=2023,3,IF($F$1=2024,4,IF($F$1=2025,5,IF($F$1=2026,6,IF($F$1=2027,7,IF($F$1=2028,8,9)))))),FALSE)/100</f>
        <v>0</v>
      </c>
      <c r="AV11" s="232">
        <f ca="1">AU11*'CB-RefFP'!AV11/'CB-RefFP'!AU11</f>
        <v>0</v>
      </c>
      <c r="AW11" s="231">
        <f ca="1">SUMIFS(FatorHorario[FatorDU],FatorHorario[UF],'Curva Tipica'!$N$1,FatorHorario[Meses],TEXT(AW$5,"MMM"),FatorHorario[Hora],SUMIFS(INDIRECT("HCondCarga[" &amp; AW$4 &amp; "]"),HCondCarga[Ano],$F$1,HCondCarga[Mês],TEXT(AW$5,"MMM")))*VLOOKUP(DATE($F$1,MONTH(AW$5),1),PrevPotInstalada[[Referência]:[Potência Prevista (MW)]],2,FALSE)*VLOOKUP($A11,RelPotInst[[Barra]:[2029]],IF($F$1=2023,3,IF($F$1=2024,4,IF($F$1=2025,5,IF($F$1=2026,6,IF($F$1=2027,7,IF($F$1=2028,8,9)))))),FALSE)/100</f>
        <v>0</v>
      </c>
      <c r="AX11" s="232">
        <f ca="1">AW11*'CB-RefFP'!AX11/'CB-RefFP'!AW11</f>
        <v>0</v>
      </c>
      <c r="AY11" s="231">
        <f ca="1">SUMIFS(FatorHorario[FatorDU],FatorHorario[UF],'Curva Tipica'!$N$1,FatorHorario[Meses],TEXT(AY$5,"MMM"),FatorHorario[Hora],SUMIFS(INDIRECT("HCondCarga[" &amp; AY$4 &amp; "]"),HCondCarga[Ano],$F$1,HCondCarga[Mês],TEXT(AY$5,"MMM")))*VLOOKUP(DATE($F$1,MONTH(AY$5),1),PrevPotInstalada[[Referência]:[Potência Prevista (MW)]],2,FALSE)*VLOOKUP($A11,RelPotInst[[Barra]:[2029]],IF($F$1=2023,3,IF($F$1=2024,4,IF($F$1=2025,5,IF($F$1=2026,6,IF($F$1=2027,7,IF($F$1=2028,8,9)))))),FALSE)/100</f>
        <v>0</v>
      </c>
      <c r="AZ11" s="233">
        <f ca="1">AY11*'CB-RefFP'!AZ11/'CB-RefFP'!AY11</f>
        <v>0</v>
      </c>
      <c r="BA11" s="231">
        <f ca="1">SUMIFS(FatorHorario[FatorDU],FatorHorario[UF],'Curva Tipica'!$N$1,FatorHorario[Meses],TEXT(BA$5,"MMM"),FatorHorario[Hora],SUMIFS(INDIRECT("HCondCarga[" &amp; BA$4 &amp; "]"),HCondCarga[Ano],$F$1,HCondCarga[Mês],TEXT(BA$5,"MMM")))*VLOOKUP(DATE($F$1,MONTH(BA$5),1),PrevPotInstalada[[Referência]:[Potência Prevista (MW)]],2,FALSE)*VLOOKUP($A11,RelPotInst[[Barra]:[2029]],IF($F$1=2023,3,IF($F$1=2024,4,IF($F$1=2025,5,IF($F$1=2026,6,IF($F$1=2027,7,IF($F$1=2028,8,9)))))),FALSE)/100</f>
        <v>0</v>
      </c>
      <c r="BB11" s="232">
        <f ca="1">BA11*'CB-RefFP'!BB11/'CB-RefFP'!BA11</f>
        <v>0</v>
      </c>
      <c r="BC11" s="231">
        <f ca="1">SUMIFS(FatorHorario[FatorDU],FatorHorario[UF],'Curva Tipica'!$N$1,FatorHorario[Meses],TEXT(BC$5,"MMM"),FatorHorario[Hora],SUMIFS(INDIRECT("HCondCarga[" &amp; BC$4 &amp; "]"),HCondCarga[Ano],$F$1,HCondCarga[Mês],TEXT(BC$5,"MMM")))*VLOOKUP(DATE($F$1,MONTH(BC$5),1),PrevPotInstalada[[Referência]:[Potência Prevista (MW)]],2,FALSE)*VLOOKUP($A11,RelPotInst[[Barra]:[2029]],IF($F$1=2023,3,IF($F$1=2024,4,IF($F$1=2025,5,IF($F$1=2026,6,IF($F$1=2027,7,IF($F$1=2028,8,9)))))),FALSE)/100</f>
        <v>0</v>
      </c>
      <c r="BD11" s="232">
        <f ca="1">BC11*'CB-RefFP'!BD11/'CB-RefFP'!BC11</f>
        <v>0</v>
      </c>
      <c r="BE11" s="231">
        <f ca="1">SUMIFS(FatorHorario[FatorDU],FatorHorario[UF],'Curva Tipica'!$N$1,FatorHorario[Meses],TEXT(BE$5,"MMM"),FatorHorario[Hora],SUMIFS(INDIRECT("HCondCarga[" &amp; BE$4 &amp; "]"),HCondCarga[Ano],$F$1,HCondCarga[Mês],TEXT(BE$5,"MMM")))*VLOOKUP(DATE($F$1,MONTH(BE$5),1),PrevPotInstalada[[Referência]:[Potência Prevista (MW)]],2,FALSE)*VLOOKUP($A11,RelPotInst[[Barra]:[2029]],IF($F$1=2023,3,IF($F$1=2024,4,IF($F$1=2025,5,IF($F$1=2026,6,IF($F$1=2027,7,IF($F$1=2028,8,9)))))),FALSE)/100</f>
        <v>0</v>
      </c>
      <c r="BF11" s="232">
        <f ca="1">BE11*'CB-RefFP'!BF11/'CB-RefFP'!BE11</f>
        <v>0</v>
      </c>
      <c r="BG11" s="231">
        <f ca="1">SUMIFS(FatorHorario[FatorDU],FatorHorario[UF],'Curva Tipica'!$N$1,FatorHorario[Meses],TEXT(BG$5,"MMM"),FatorHorario[Hora],SUMIFS(INDIRECT("HCondCarga[" &amp; BG$4 &amp; "]"),HCondCarga[Ano],$F$1,HCondCarga[Mês],TEXT(BG$5,"MMM")))*VLOOKUP(DATE($F$1,MONTH(BG$5),1),PrevPotInstalada[[Referência]:[Potência Prevista (MW)]],2,FALSE)*VLOOKUP($A11,RelPotInst[[Barra]:[2029]],IF($F$1=2023,3,IF($F$1=2024,4,IF($F$1=2025,5,IF($F$1=2026,6,IF($F$1=2027,7,IF($F$1=2028,8,9)))))),FALSE)/100</f>
        <v>0</v>
      </c>
      <c r="BH11" s="232">
        <f ca="1">BG11*'CB-RefFP'!BH11/'CB-RefFP'!BG11</f>
        <v>0</v>
      </c>
      <c r="BI11" s="231">
        <f ca="1">SUMIFS(FatorHorario[FatorDU],FatorHorario[UF],'Curva Tipica'!$N$1,FatorHorario[Meses],TEXT(BI$5,"MMM"),FatorHorario[Hora],SUMIFS(INDIRECT("HCondCarga[" &amp; BI$4 &amp; "]"),HCondCarga[Ano],$F$1,HCondCarga[Mês],TEXT(BI$5,"MMM")))*VLOOKUP(DATE($F$1,MONTH(BI$5),1),PrevPotInstalada[[Referência]:[Potência Prevista (MW)]],2,FALSE)*VLOOKUP($A11,RelPotInst[[Barra]:[2029]],IF($F$1=2023,3,IF($F$1=2024,4,IF($F$1=2025,5,IF($F$1=2026,6,IF($F$1=2027,7,IF($F$1=2028,8,9)))))),FALSE)/100</f>
        <v>0</v>
      </c>
      <c r="BJ11" s="232">
        <f ca="1">BI11*'CB-RefFP'!BJ11/'CB-RefFP'!BI11</f>
        <v>0</v>
      </c>
      <c r="BK11" s="231">
        <f ca="1">SUMIFS(FatorHorario[FatorDU],FatorHorario[UF],'Curva Tipica'!$N$1,FatorHorario[Meses],TEXT(BK$5,"MMM"),FatorHorario[Hora],SUMIFS(INDIRECT("HCondCarga[" &amp; BK$4 &amp; "]"),HCondCarga[Ano],$F$1,HCondCarga[Mês],TEXT(BK$5,"MMM")))*VLOOKUP(DATE($F$1,MONTH(BK$5),1),PrevPotInstalada[[Referência]:[Potência Prevista (MW)]],2,FALSE)*VLOOKUP($A11,RelPotInst[[Barra]:[2029]],IF($F$1=2023,3,IF($F$1=2024,4,IF($F$1=2025,5,IF($F$1=2026,6,IF($F$1=2027,7,IF($F$1=2028,8,9)))))),FALSE)/100</f>
        <v>0</v>
      </c>
      <c r="BL11" s="232">
        <f ca="1">BK11*'CB-RefFP'!BL11/'CB-RefFP'!BK11</f>
        <v>0</v>
      </c>
      <c r="BM11" s="231">
        <f ca="1">SUMIFS(FatorHorario[FatorDU],FatorHorario[UF],'Curva Tipica'!$N$1,FatorHorario[Meses],TEXT(BM$5,"MMM"),FatorHorario[Hora],SUMIFS(INDIRECT("HCondCarga[" &amp; BM$4 &amp; "]"),HCondCarga[Ano],$F$1,HCondCarga[Mês],TEXT(BM$5,"MMM")))*VLOOKUP(DATE($F$1,MONTH(BM$5),1),PrevPotInstalada[[Referência]:[Potência Prevista (MW)]],2,FALSE)*VLOOKUP($A11,RelPotInst[[Barra]:[2029]],IF($F$1=2023,3,IF($F$1=2024,4,IF($F$1=2025,5,IF($F$1=2026,6,IF($F$1=2027,7,IF($F$1=2028,8,9)))))),FALSE)/100</f>
        <v>0</v>
      </c>
      <c r="BN11" s="232">
        <f ca="1">BM11*'CB-RefFP'!BN11/'CB-RefFP'!BM11</f>
        <v>0</v>
      </c>
      <c r="BO11" s="231">
        <f ca="1">SUMIFS(FatorHorario[FatorDU],FatorHorario[UF],'Curva Tipica'!$N$1,FatorHorario[Meses],TEXT(BO$5,"MMM"),FatorHorario[Hora],SUMIFS(INDIRECT("HCondCarga[" &amp; BO$4 &amp; "]"),HCondCarga[Ano],$F$1,HCondCarga[Mês],TEXT(BO$5,"MMM")))*VLOOKUP(DATE($F$1,MONTH(BO$5),1),PrevPotInstalada[[Referência]:[Potência Prevista (MW)]],2,FALSE)*VLOOKUP($A11,RelPotInst[[Barra]:[2029]],IF($F$1=2023,3,IF($F$1=2024,4,IF($F$1=2025,5,IF($F$1=2026,6,IF($F$1=2027,7,IF($F$1=2028,8,9)))))),FALSE)/100</f>
        <v>0</v>
      </c>
      <c r="BP11" s="232">
        <f ca="1">BO11*'CB-RefFP'!BP11/'CB-RefFP'!BO11</f>
        <v>0</v>
      </c>
      <c r="BQ11" s="231">
        <f ca="1">SUMIFS(FatorHorario[FatorDU],FatorHorario[UF],'Curva Tipica'!$N$1,FatorHorario[Meses],TEXT(BQ$5,"MMM"),FatorHorario[Hora],SUMIFS(INDIRECT("HCondCarga[" &amp; BQ$4 &amp; "]"),HCondCarga[Ano],$F$1,HCondCarga[Mês],TEXT(BQ$5,"MMM")))*VLOOKUP(DATE($F$1,MONTH(BQ$5),1),PrevPotInstalada[[Referência]:[Potência Prevista (MW)]],2,FALSE)*VLOOKUP($A11,RelPotInst[[Barra]:[2029]],IF($F$1=2023,3,IF($F$1=2024,4,IF($F$1=2025,5,IF($F$1=2026,6,IF($F$1=2027,7,IF($F$1=2028,8,9)))))),FALSE)/100</f>
        <v>0</v>
      </c>
      <c r="BR11" s="232">
        <f ca="1">BQ11*'CB-RefFP'!BR11/'CB-RefFP'!BQ11</f>
        <v>0</v>
      </c>
      <c r="BS11" s="231">
        <f ca="1">SUMIFS(FatorHorario[FatorDU],FatorHorario[UF],'Curva Tipica'!$N$1,FatorHorario[Meses],TEXT(BS$5,"MMM"),FatorHorario[Hora],SUMIFS(INDIRECT("HCondCarga[" &amp; BS$4 &amp; "]"),HCondCarga[Ano],$F$1,HCondCarga[Mês],TEXT(BS$5,"MMM")))*VLOOKUP(DATE($F$1,MONTH(BS$5),1),PrevPotInstalada[[Referência]:[Potência Prevista (MW)]],2,FALSE)*VLOOKUP($A11,RelPotInst[[Barra]:[2029]],IF($F$1=2023,3,IF($F$1=2024,4,IF($F$1=2025,5,IF($F$1=2026,6,IF($F$1=2027,7,IF($F$1=2028,8,9)))))),FALSE)/100</f>
        <v>0</v>
      </c>
      <c r="BT11" s="232">
        <f ca="1">BS11*'CB-RefFP'!BT11/'CB-RefFP'!BS11</f>
        <v>0</v>
      </c>
      <c r="BU11" s="231">
        <f ca="1">SUMIFS(FatorHorario[FatorDU],FatorHorario[UF],'Curva Tipica'!$N$1,FatorHorario[Meses],TEXT(BU$5,"MMM"),FatorHorario[Hora],SUMIFS(INDIRECT("HCondCarga[" &amp; BU$4 &amp; "]"),HCondCarga[Ano],$F$1,HCondCarga[Mês],TEXT(BU$5,"MMM")))*VLOOKUP(DATE($F$1,MONTH(BU$5),1),PrevPotInstalada[[Referência]:[Potência Prevista (MW)]],2,FALSE)*VLOOKUP($A11,RelPotInst[[Barra]:[2029]],IF($F$1=2023,3,IF($F$1=2024,4,IF($F$1=2025,5,IF($F$1=2026,6,IF($F$1=2027,7,IF($F$1=2028,8,9)))))),FALSE)/100</f>
        <v>0</v>
      </c>
      <c r="BV11" s="232">
        <f ca="1">BU11*'CB-RefFP'!BV11/'CB-RefFP'!BU11</f>
        <v>0</v>
      </c>
      <c r="BW11" s="231">
        <f ca="1">SUMIFS(FatorHorario[FatorDU],FatorHorario[UF],'Curva Tipica'!$N$1,FatorHorario[Meses],TEXT(BW$5,"MMM"),FatorHorario[Hora],SUMIFS(INDIRECT("HCondCarga[" &amp; BW$4 &amp; "]"),HCondCarga[Ano],$F$1,HCondCarga[Mês],TEXT(BW$5,"MMM")))*VLOOKUP(DATE($F$1,MONTH(BW$5),1),PrevPotInstalada[[Referência]:[Potência Prevista (MW)]],2,FALSE)*VLOOKUP($A11,RelPotInst[[Barra]:[2029]],IF($F$1=2023,3,IF($F$1=2024,4,IF($F$1=2025,5,IF($F$1=2026,6,IF($F$1=2027,7,IF($F$1=2028,8,9)))))),FALSE)/100</f>
        <v>0</v>
      </c>
      <c r="BX11" s="233">
        <f ca="1">BW11*'CB-RefFP'!BX11/'CB-RefFP'!BW11</f>
        <v>0</v>
      </c>
      <c r="BY11" s="231">
        <f ca="1">SUMIFS(FatorHorario[FatorDom],FatorHorario[UF],'Curva Tipica'!$N$1,FatorHorario[Meses],TEXT(BY$5,"MMM"),FatorHorario[Hora],SUMIFS(INDIRECT("HCondCarga[" &amp; BY$4 &amp; "]"),HCondCarga[Ano],$F$1,HCondCarga[Mês],TEXT(BY$5,"MMM")))*VLOOKUP(DATE($F$1,MONTH(BY$5),1),PrevPotInstalada[[Referência]:[Potência Prevista (MW)]],2,FALSE)*VLOOKUP($A11,RelPotInst[[Barra]:[2029]],IF($F$1=2023,3,IF($F$1=2024,4,IF($F$1=2025,5,IF($F$1=2026,6,IF($F$1=2027,7,IF($F$1=2028,8,9)))))),FALSE)/100</f>
        <v>0</v>
      </c>
      <c r="BZ11" s="232">
        <f ca="1">BY11*'CB-RefFP'!BZ11/'CB-RefFP'!BY11</f>
        <v>0</v>
      </c>
      <c r="CA11" s="231">
        <f ca="1">SUMIFS(FatorHorario[FatorDom],FatorHorario[UF],'Curva Tipica'!$N$1,FatorHorario[Meses],TEXT(CA$5,"MMM"),FatorHorario[Hora],SUMIFS(INDIRECT("HCondCarga[" &amp; CA$4 &amp; "]"),HCondCarga[Ano],$F$1,HCondCarga[Mês],TEXT(CA$5,"MMM")))*VLOOKUP(DATE($F$1,MONTH(CA$5),1),PrevPotInstalada[[Referência]:[Potência Prevista (MW)]],2,FALSE)*VLOOKUP($A11,RelPotInst[[Barra]:[2029]],IF($F$1=2023,3,IF($F$1=2024,4,IF($F$1=2025,5,IF($F$1=2026,6,IF($F$1=2027,7,IF($F$1=2028,8,9)))))),FALSE)/100</f>
        <v>0</v>
      </c>
      <c r="CB11" s="232">
        <f ca="1">CA11*'CB-RefFP'!CB11/'CB-RefFP'!CA11</f>
        <v>0</v>
      </c>
      <c r="CC11" s="231">
        <f ca="1">SUMIFS(FatorHorario[FatorDom],FatorHorario[UF],'Curva Tipica'!$N$1,FatorHorario[Meses],TEXT(CC$5,"MMM"),FatorHorario[Hora],SUMIFS(INDIRECT("HCondCarga[" &amp; CC$4 &amp; "]"),HCondCarga[Ano],$F$1,HCondCarga[Mês],TEXT(CC$5,"MMM")))*VLOOKUP(DATE($F$1,MONTH(CC$5),1),PrevPotInstalada[[Referência]:[Potência Prevista (MW)]],2,FALSE)*VLOOKUP($A11,RelPotInst[[Barra]:[2029]],IF($F$1=2023,3,IF($F$1=2024,4,IF($F$1=2025,5,IF($F$1=2026,6,IF($F$1=2027,7,IF($F$1=2028,8,9)))))),FALSE)/100</f>
        <v>0</v>
      </c>
      <c r="CD11" s="232">
        <f ca="1">CC11*'CB-RefFP'!CD11/'CB-RefFP'!CC11</f>
        <v>0</v>
      </c>
      <c r="CE11" s="231">
        <f ca="1">SUMIFS(FatorHorario[FatorDom],FatorHorario[UF],'Curva Tipica'!$N$1,FatorHorario[Meses],TEXT(CE$5,"MMM"),FatorHorario[Hora],SUMIFS(INDIRECT("HCondCarga[" &amp; CE$4 &amp; "]"),HCondCarga[Ano],$F$1,HCondCarga[Mês],TEXT(CE$5,"MMM")))*VLOOKUP(DATE($F$1,MONTH(CE$5),1),PrevPotInstalada[[Referência]:[Potência Prevista (MW)]],2,FALSE)*VLOOKUP($A11,RelPotInst[[Barra]:[2029]],IF($F$1=2023,3,IF($F$1=2024,4,IF($F$1=2025,5,IF($F$1=2026,6,IF($F$1=2027,7,IF($F$1=2028,8,9)))))),FALSE)/100</f>
        <v>0</v>
      </c>
      <c r="CF11" s="232">
        <f ca="1">CE11*'CB-RefFP'!CF11/'CB-RefFP'!CE11</f>
        <v>0</v>
      </c>
      <c r="CG11" s="231">
        <f ca="1">SUMIFS(FatorHorario[FatorDom],FatorHorario[UF],'Curva Tipica'!$N$1,FatorHorario[Meses],TEXT(CG$5,"MMM"),FatorHorario[Hora],SUMIFS(INDIRECT("HCondCarga[" &amp; CG$4 &amp; "]"),HCondCarga[Ano],$F$1,HCondCarga[Mês],TEXT(CG$5,"MMM")))*VLOOKUP(DATE($F$1,MONTH(CG$5),1),PrevPotInstalada[[Referência]:[Potência Prevista (MW)]],2,FALSE)*VLOOKUP($A11,RelPotInst[[Barra]:[2029]],IF($F$1=2023,3,IF($F$1=2024,4,IF($F$1=2025,5,IF($F$1=2026,6,IF($F$1=2027,7,IF($F$1=2028,8,9)))))),FALSE)/100</f>
        <v>0</v>
      </c>
      <c r="CH11" s="232">
        <f ca="1">CG11*'CB-RefFP'!CH11/'CB-RefFP'!CG11</f>
        <v>0</v>
      </c>
      <c r="CI11" s="231">
        <f ca="1">SUMIFS(FatorHorario[FatorDom],FatorHorario[UF],'Curva Tipica'!$N$1,FatorHorario[Meses],TEXT(CI$5,"MMM"),FatorHorario[Hora],SUMIFS(INDIRECT("HCondCarga[" &amp; CI$4 &amp; "]"),HCondCarga[Ano],$F$1,HCondCarga[Mês],TEXT(CI$5,"MMM")))*VLOOKUP(DATE($F$1,MONTH(CI$5),1),PrevPotInstalada[[Referência]:[Potência Prevista (MW)]],2,FALSE)*VLOOKUP($A11,RelPotInst[[Barra]:[2029]],IF($F$1=2023,3,IF($F$1=2024,4,IF($F$1=2025,5,IF($F$1=2026,6,IF($F$1=2027,7,IF($F$1=2028,8,9)))))),FALSE)/100</f>
        <v>0</v>
      </c>
      <c r="CJ11" s="232">
        <f ca="1">CI11*'CB-RefFP'!CJ11/'CB-RefFP'!CI11</f>
        <v>0</v>
      </c>
      <c r="CK11" s="231">
        <f ca="1">SUMIFS(FatorHorario[FatorDom],FatorHorario[UF],'Curva Tipica'!$N$1,FatorHorario[Meses],TEXT(CK$5,"MMM"),FatorHorario[Hora],SUMIFS(INDIRECT("HCondCarga[" &amp; CK$4 &amp; "]"),HCondCarga[Ano],$F$1,HCondCarga[Mês],TEXT(CK$5,"MMM")))*VLOOKUP(DATE($F$1,MONTH(CK$5),1),PrevPotInstalada[[Referência]:[Potência Prevista (MW)]],2,FALSE)*VLOOKUP($A11,RelPotInst[[Barra]:[2029]],IF($F$1=2023,3,IF($F$1=2024,4,IF($F$1=2025,5,IF($F$1=2026,6,IF($F$1=2027,7,IF($F$1=2028,8,9)))))),FALSE)/100</f>
        <v>0</v>
      </c>
      <c r="CL11" s="232">
        <f ca="1">CK11*'CB-RefFP'!CL11/'CB-RefFP'!CK11</f>
        <v>0</v>
      </c>
      <c r="CM11" s="231">
        <f ca="1">SUMIFS(FatorHorario[FatorDom],FatorHorario[UF],'Curva Tipica'!$N$1,FatorHorario[Meses],TEXT(CM$5,"MMM"),FatorHorario[Hora],SUMIFS(INDIRECT("HCondCarga[" &amp; CM$4 &amp; "]"),HCondCarga[Ano],$F$1,HCondCarga[Mês],TEXT(CM$5,"MMM")))*VLOOKUP(DATE($F$1,MONTH(CM$5),1),PrevPotInstalada[[Referência]:[Potência Prevista (MW)]],2,FALSE)*VLOOKUP($A11,RelPotInst[[Barra]:[2029]],IF($F$1=2023,3,IF($F$1=2024,4,IF($F$1=2025,5,IF($F$1=2026,6,IF($F$1=2027,7,IF($F$1=2028,8,9)))))),FALSE)/100</f>
        <v>0</v>
      </c>
      <c r="CN11" s="232">
        <f ca="1">CM11*'CB-RefFP'!CN11/'CB-RefFP'!CM11</f>
        <v>0</v>
      </c>
      <c r="CO11" s="231">
        <f ca="1">SUMIFS(FatorHorario[FatorDom],FatorHorario[UF],'Curva Tipica'!$N$1,FatorHorario[Meses],TEXT(CO$5,"MMM"),FatorHorario[Hora],SUMIFS(INDIRECT("HCondCarga[" &amp; CO$4 &amp; "]"),HCondCarga[Ano],$F$1,HCondCarga[Mês],TEXT(CO$5,"MMM")))*VLOOKUP(DATE($F$1,MONTH(CO$5),1),PrevPotInstalada[[Referência]:[Potência Prevista (MW)]],2,FALSE)*VLOOKUP($A11,RelPotInst[[Barra]:[2029]],IF($F$1=2023,3,IF($F$1=2024,4,IF($F$1=2025,5,IF($F$1=2026,6,IF($F$1=2027,7,IF($F$1=2028,8,9)))))),FALSE)/100</f>
        <v>0</v>
      </c>
      <c r="CP11" s="232">
        <f ca="1">CO11*'CB-RefFP'!CP11/'CB-RefFP'!CO11</f>
        <v>0</v>
      </c>
      <c r="CQ11" s="231">
        <f ca="1">SUMIFS(FatorHorario[FatorDom],FatorHorario[UF],'Curva Tipica'!$N$1,FatorHorario[Meses],TEXT(CQ$5,"MMM"),FatorHorario[Hora],SUMIFS(INDIRECT("HCondCarga[" &amp; CQ$4 &amp; "]"),HCondCarga[Ano],$F$1,HCondCarga[Mês],TEXT(CQ$5,"MMM")))*VLOOKUP(DATE($F$1,MONTH(CQ$5),1),PrevPotInstalada[[Referência]:[Potência Prevista (MW)]],2,FALSE)*VLOOKUP($A11,RelPotInst[[Barra]:[2029]],IF($F$1=2023,3,IF($F$1=2024,4,IF($F$1=2025,5,IF($F$1=2026,6,IF($F$1=2027,7,IF($F$1=2028,8,9)))))),FALSE)/100</f>
        <v>0</v>
      </c>
      <c r="CR11" s="232">
        <f ca="1">CQ11*'CB-RefFP'!CR11/'CB-RefFP'!CQ11</f>
        <v>0</v>
      </c>
      <c r="CS11" s="231">
        <f ca="1">SUMIFS(FatorHorario[FatorDom],FatorHorario[UF],'Curva Tipica'!$N$1,FatorHorario[Meses],TEXT(CS$5,"MMM"),FatorHorario[Hora],SUMIFS(INDIRECT("HCondCarga[" &amp; CS$4 &amp; "]"),HCondCarga[Ano],$F$1,HCondCarga[Mês],TEXT(CS$5,"MMM")))*VLOOKUP(DATE($F$1,MONTH(CS$5),1),PrevPotInstalada[[Referência]:[Potência Prevista (MW)]],2,FALSE)*VLOOKUP($A11,RelPotInst[[Barra]:[2029]],IF($F$1=2023,3,IF($F$1=2024,4,IF($F$1=2025,5,IF($F$1=2026,6,IF($F$1=2027,7,IF($F$1=2028,8,9)))))),FALSE)/100</f>
        <v>0</v>
      </c>
      <c r="CT11" s="232">
        <f ca="1">CS11*'CB-RefFP'!CT11/'CB-RefFP'!CS11</f>
        <v>0</v>
      </c>
      <c r="CU11" s="231">
        <f ca="1">SUMIFS(FatorHorario[FatorDom],FatorHorario[UF],'Curva Tipica'!$N$1,FatorHorario[Meses],TEXT(CU$5,"MMM"),FatorHorario[Hora],SUMIFS(INDIRECT("HCondCarga[" &amp; CU$4 &amp; "]"),HCondCarga[Ano],$F$1,HCondCarga[Mês],TEXT(CU$5,"MMM")))*VLOOKUP(DATE($F$1,MONTH(CU$5),1),PrevPotInstalada[[Referência]:[Potência Prevista (MW)]],2,FALSE)*VLOOKUP($A11,RelPotInst[[Barra]:[2029]],IF($F$1=2023,3,IF($F$1=2024,4,IF($F$1=2025,5,IF($F$1=2026,6,IF($F$1=2027,7,IF($F$1=2028,8,9)))))),FALSE)/100</f>
        <v>0</v>
      </c>
      <c r="CV11" s="233">
        <f ca="1">CU11*'CB-RefFP'!CV11/'CB-RefFP'!CU11</f>
        <v>0</v>
      </c>
      <c r="CW11" s="231">
        <f ca="1">SUMIFS(FatorHorario[FatorDU],FatorHorario[UF],'Curva Tipica'!$N$1,FatorHorario[Meses],TEXT(CW$5,"MMM"),FatorHorario[Hora],SUMIFS(INDIRECT("HCondCarga[" &amp; CW$4 &amp; "]"),HCondCarga[Ano],$F$1,HCondCarga[Mês],TEXT(CW$5,"MMM")))*VLOOKUP(DATE($F$1,MONTH(CW$5),1),PrevPotInstalada[[Referência]:[Potência Prevista (MW)]],2,FALSE)*VLOOKUP($A11,RelPotInst[[Barra]:[2029]],IF($F$1=2023,3,IF($F$1=2024,4,IF($F$1=2025,5,IF($F$1=2026,6,IF($F$1=2027,7,IF($F$1=2028,8,9)))))),FALSE)/100</f>
        <v>0</v>
      </c>
      <c r="CX11" s="232">
        <f ca="1">CW11*'CB-RefFP'!CX11/'CB-RefFP'!CW11</f>
        <v>0</v>
      </c>
      <c r="CY11" s="231">
        <f ca="1">SUMIFS(FatorHorario[FatorDU],FatorHorario[UF],'Curva Tipica'!$N$1,FatorHorario[Meses],TEXT(CY$5,"MMM"),FatorHorario[Hora],SUMIFS(INDIRECT("HCondCarga[" &amp; CY$4 &amp; "]"),HCondCarga[Ano],$F$1,HCondCarga[Mês],TEXT(CY$5,"MMM")))*VLOOKUP(DATE($F$1,MONTH(CY$5),1),PrevPotInstalada[[Referência]:[Potência Prevista (MW)]],2,FALSE)*VLOOKUP($A11,RelPotInst[[Barra]:[2029]],IF($F$1=2023,3,IF($F$1=2024,4,IF($F$1=2025,5,IF($F$1=2026,6,IF($F$1=2027,7,IF($F$1=2028,8,9)))))),FALSE)/100</f>
        <v>0</v>
      </c>
      <c r="CZ11" s="232">
        <f ca="1">CY11*'CB-RefFP'!CZ11/'CB-RefFP'!CY11</f>
        <v>0</v>
      </c>
      <c r="DA11" s="231">
        <f ca="1">SUMIFS(FatorHorario[FatorDU],FatorHorario[UF],'Curva Tipica'!$N$1,FatorHorario[Meses],TEXT(DA$5,"MMM"),FatorHorario[Hora],SUMIFS(INDIRECT("HCondCarga[" &amp; DA$4 &amp; "]"),HCondCarga[Ano],$F$1,HCondCarga[Mês],TEXT(DA$5,"MMM")))*VLOOKUP(DATE($F$1,MONTH(DA$5),1),PrevPotInstalada[[Referência]:[Potência Prevista (MW)]],2,FALSE)*VLOOKUP($A11,RelPotInst[[Barra]:[2029]],IF($F$1=2023,3,IF($F$1=2024,4,IF($F$1=2025,5,IF($F$1=2026,6,IF($F$1=2027,7,IF($F$1=2028,8,9)))))),FALSE)/100</f>
        <v>0</v>
      </c>
      <c r="DB11" s="232">
        <f ca="1">DA11*'CB-RefFP'!DB11/'CB-RefFP'!DA11</f>
        <v>0</v>
      </c>
      <c r="DC11" s="231">
        <f ca="1">SUMIFS(FatorHorario[FatorDU],FatorHorario[UF],'Curva Tipica'!$N$1,FatorHorario[Meses],TEXT(DC$5,"MMM"),FatorHorario[Hora],SUMIFS(INDIRECT("HCondCarga[" &amp; DC$4 &amp; "]"),HCondCarga[Ano],$F$1,HCondCarga[Mês],TEXT(DC$5,"MMM")))*VLOOKUP(DATE($F$1,MONTH(DC$5),1),PrevPotInstalada[[Referência]:[Potência Prevista (MW)]],2,FALSE)*VLOOKUP($A11,RelPotInst[[Barra]:[2029]],IF($F$1=2023,3,IF($F$1=2024,4,IF($F$1=2025,5,IF($F$1=2026,6,IF($F$1=2027,7,IF($F$1=2028,8,9)))))),FALSE)/100</f>
        <v>0</v>
      </c>
      <c r="DD11" s="232">
        <f ca="1">DC11*'CB-RefFP'!DD11/'CB-RefFP'!DC11</f>
        <v>0</v>
      </c>
      <c r="DE11" s="231">
        <f ca="1">SUMIFS(FatorHorario[FatorDU],FatorHorario[UF],'Curva Tipica'!$N$1,FatorHorario[Meses],TEXT(DE$5,"MMM"),FatorHorario[Hora],SUMIFS(INDIRECT("HCondCarga[" &amp; DE$4 &amp; "]"),HCondCarga[Ano],$F$1,HCondCarga[Mês],TEXT(DE$5,"MMM")))*VLOOKUP(DATE($F$1,MONTH(DE$5),1),PrevPotInstalada[[Referência]:[Potência Prevista (MW)]],2,FALSE)*VLOOKUP($A11,RelPotInst[[Barra]:[2029]],IF($F$1=2023,3,IF($F$1=2024,4,IF($F$1=2025,5,IF($F$1=2026,6,IF($F$1=2027,7,IF($F$1=2028,8,9)))))),FALSE)/100</f>
        <v>0</v>
      </c>
      <c r="DF11" s="232">
        <f ca="1">DE11*'CB-RefFP'!DF11/'CB-RefFP'!DE11</f>
        <v>0</v>
      </c>
      <c r="DG11" s="231">
        <f ca="1">SUMIFS(FatorHorario[FatorDU],FatorHorario[UF],'Curva Tipica'!$N$1,FatorHorario[Meses],TEXT(DG$5,"MMM"),FatorHorario[Hora],SUMIFS(INDIRECT("HCondCarga[" &amp; DG$4 &amp; "]"),HCondCarga[Ano],$F$1,HCondCarga[Mês],TEXT(DG$5,"MMM")))*VLOOKUP(DATE($F$1,MONTH(DG$5),1),PrevPotInstalada[[Referência]:[Potência Prevista (MW)]],2,FALSE)*VLOOKUP($A11,RelPotInst[[Barra]:[2029]],IF($F$1=2023,3,IF($F$1=2024,4,IF($F$1=2025,5,IF($F$1=2026,6,IF($F$1=2027,7,IF($F$1=2028,8,9)))))),FALSE)/100</f>
        <v>0</v>
      </c>
      <c r="DH11" s="232">
        <f ca="1">DG11*'CB-RefFP'!DH11/'CB-RefFP'!DG11</f>
        <v>0</v>
      </c>
      <c r="DI11" s="231">
        <f ca="1">SUMIFS(FatorHorario[FatorDU],FatorHorario[UF],'Curva Tipica'!$N$1,FatorHorario[Meses],TEXT(DI$5,"MMM"),FatorHorario[Hora],SUMIFS(INDIRECT("HCondCarga[" &amp; DI$4 &amp; "]"),HCondCarga[Ano],$F$1,HCondCarga[Mês],TEXT(DI$5,"MMM")))*VLOOKUP(DATE($F$1,MONTH(DI$5),1),PrevPotInstalada[[Referência]:[Potência Prevista (MW)]],2,FALSE)*VLOOKUP($A11,RelPotInst[[Barra]:[2029]],IF($F$1=2023,3,IF($F$1=2024,4,IF($F$1=2025,5,IF($F$1=2026,6,IF($F$1=2027,7,IF($F$1=2028,8,9)))))),FALSE)/100</f>
        <v>0</v>
      </c>
      <c r="DJ11" s="232">
        <f ca="1">DI11*'CB-RefFP'!DJ11/'CB-RefFP'!DI11</f>
        <v>0</v>
      </c>
      <c r="DK11" s="231">
        <f ca="1">SUMIFS(FatorHorario[FatorDU],FatorHorario[UF],'Curva Tipica'!$N$1,FatorHorario[Meses],TEXT(DK$5,"MMM"),FatorHorario[Hora],SUMIFS(INDIRECT("HCondCarga[" &amp; DK$4 &amp; "]"),HCondCarga[Ano],$F$1,HCondCarga[Mês],TEXT(DK$5,"MMM")))*VLOOKUP(DATE($F$1,MONTH(DK$5),1),PrevPotInstalada[[Referência]:[Potência Prevista (MW)]],2,FALSE)*VLOOKUP($A11,RelPotInst[[Barra]:[2029]],IF($F$1=2023,3,IF($F$1=2024,4,IF($F$1=2025,5,IF($F$1=2026,6,IF($F$1=2027,7,IF($F$1=2028,8,9)))))),FALSE)/100</f>
        <v>0</v>
      </c>
      <c r="DL11" s="232">
        <f ca="1">DK11*'CB-RefFP'!DL11/'CB-RefFP'!DK11</f>
        <v>0</v>
      </c>
      <c r="DM11" s="231">
        <f ca="1">SUMIFS(FatorHorario[FatorDU],FatorHorario[UF],'Curva Tipica'!$N$1,FatorHorario[Meses],TEXT(DM$5,"MMM"),FatorHorario[Hora],SUMIFS(INDIRECT("HCondCarga[" &amp; DM$4 &amp; "]"),HCondCarga[Ano],$F$1,HCondCarga[Mês],TEXT(DM$5,"MMM")))*VLOOKUP(DATE($F$1,MONTH(DM$5),1),PrevPotInstalada[[Referência]:[Potência Prevista (MW)]],2,FALSE)*VLOOKUP($A11,RelPotInst[[Barra]:[2029]],IF($F$1=2023,3,IF($F$1=2024,4,IF($F$1=2025,5,IF($F$1=2026,6,IF($F$1=2027,7,IF($F$1=2028,8,9)))))),FALSE)/100</f>
        <v>0</v>
      </c>
      <c r="DN11" s="232">
        <f ca="1">DM11*'CB-RefFP'!DN11/'CB-RefFP'!DM11</f>
        <v>0</v>
      </c>
      <c r="DO11" s="231">
        <f ca="1">SUMIFS(FatorHorario[FatorDU],FatorHorario[UF],'Curva Tipica'!$N$1,FatorHorario[Meses],TEXT(DO$5,"MMM"),FatorHorario[Hora],SUMIFS(INDIRECT("HCondCarga[" &amp; DO$4 &amp; "]"),HCondCarga[Ano],$F$1,HCondCarga[Mês],TEXT(DO$5,"MMM")))*VLOOKUP(DATE($F$1,MONTH(DO$5),1),PrevPotInstalada[[Referência]:[Potência Prevista (MW)]],2,FALSE)*VLOOKUP($A11,RelPotInst[[Barra]:[2029]],IF($F$1=2023,3,IF($F$1=2024,4,IF($F$1=2025,5,IF($F$1=2026,6,IF($F$1=2027,7,IF($F$1=2028,8,9)))))),FALSE)/100</f>
        <v>0</v>
      </c>
      <c r="DP11" s="232">
        <f ca="1">DO11*'CB-RefFP'!DP11/'CB-RefFP'!DO11</f>
        <v>0</v>
      </c>
      <c r="DQ11" s="231">
        <f ca="1">SUMIFS(FatorHorario[FatorDU],FatorHorario[UF],'Curva Tipica'!$N$1,FatorHorario[Meses],TEXT(DQ$5,"MMM"),FatorHorario[Hora],SUMIFS(INDIRECT("HCondCarga[" &amp; DQ$4 &amp; "]"),HCondCarga[Ano],$F$1,HCondCarga[Mês],TEXT(DQ$5,"MMM")))*VLOOKUP(DATE($F$1,MONTH(DQ$5),1),PrevPotInstalada[[Referência]:[Potência Prevista (MW)]],2,FALSE)*VLOOKUP($A11,RelPotInst[[Barra]:[2029]],IF($F$1=2023,3,IF($F$1=2024,4,IF($F$1=2025,5,IF($F$1=2026,6,IF($F$1=2027,7,IF($F$1=2028,8,9)))))),FALSE)/100</f>
        <v>0</v>
      </c>
      <c r="DR11" s="232">
        <f ca="1">DQ11*'CB-RefFP'!DR11/'CB-RefFP'!DQ11</f>
        <v>0</v>
      </c>
      <c r="DS11" s="231">
        <f ca="1">SUMIFS(FatorHorario[FatorDU],FatorHorario[UF],'Curva Tipica'!$N$1,FatorHorario[Meses],TEXT(DS$5,"MMM"),FatorHorario[Hora],SUMIFS(INDIRECT("HCondCarga[" &amp; DS$4 &amp; "]"),HCondCarga[Ano],$F$1,HCondCarga[Mês],TEXT(DS$5,"MMM")))*VLOOKUP(DATE($F$1,MONTH(DS$5),1),PrevPotInstalada[[Referência]:[Potência Prevista (MW)]],2,FALSE)*VLOOKUP($A11,RelPotInst[[Barra]:[2029]],IF($F$1=2023,3,IF($F$1=2024,4,IF($F$1=2025,5,IF($F$1=2026,6,IF($F$1=2027,7,IF($F$1=2028,8,9)))))),FALSE)/100</f>
        <v>0</v>
      </c>
      <c r="DT11" s="233">
        <f ca="1">DS11*'CB-RefFP'!DT11/'CB-RefFP'!DS11</f>
        <v>0</v>
      </c>
      <c r="DU11" s="231">
        <f ca="1">SUMIFS(FatorHorario[FatorDU],FatorHorario[UF],'Curva Tipica'!$N$1,FatorHorario[Meses],TEXT(DU$5,"MMM"),FatorHorario[Hora],SUMIFS(INDIRECT("HCondCarga[" &amp; DU$4 &amp; "]"),HCondCarga[Ano],$F$1,HCondCarga[Mês],TEXT(DU$5,"MMM")))*VLOOKUP(DATE($F$1,MONTH(DU$5),1),PrevPotInstalada[[Referência]:[Potência Prevista (MW)]],2,FALSE)*VLOOKUP($A11,RelPotInst[[Barra]:[2029]],IF($F$1=2023,3,IF($F$1=2024,4,IF($F$1=2025,5,IF($F$1=2026,6,IF($F$1=2027,7,IF($F$1=2028,8,9)))))),FALSE)/100</f>
        <v>0</v>
      </c>
      <c r="DV11" s="232">
        <f ca="1">DU11*'CB-RefFP'!DV11/'CB-RefFP'!DU11</f>
        <v>0</v>
      </c>
      <c r="DW11" s="231">
        <f ca="1">SUMIFS(FatorHorario[FatorDU],FatorHorario[UF],'Curva Tipica'!$N$1,FatorHorario[Meses],TEXT(DW$5,"MMM"),FatorHorario[Hora],SUMIFS(INDIRECT("HCondCarga[" &amp; DW$4 &amp; "]"),HCondCarga[Ano],$F$1,HCondCarga[Mês],TEXT(DW$5,"MMM")))*VLOOKUP(DATE($F$1,MONTH(DW$5),1),PrevPotInstalada[[Referência]:[Potência Prevista (MW)]],2,FALSE)*VLOOKUP($A11,RelPotInst[[Barra]:[2029]],IF($F$1=2023,3,IF($F$1=2024,4,IF($F$1=2025,5,IF($F$1=2026,6,IF($F$1=2027,7,IF($F$1=2028,8,9)))))),FALSE)/100</f>
        <v>0</v>
      </c>
      <c r="DX11" s="232">
        <f ca="1">DW11*'CB-RefFP'!DX11/'CB-RefFP'!DW11</f>
        <v>0</v>
      </c>
      <c r="DY11" s="231">
        <f ca="1">SUMIFS(FatorHorario[FatorDU],FatorHorario[UF],'Curva Tipica'!$N$1,FatorHorario[Meses],TEXT(DY$5,"MMM"),FatorHorario[Hora],SUMIFS(INDIRECT("HCondCarga[" &amp; DY$4 &amp; "]"),HCondCarga[Ano],$F$1,HCondCarga[Mês],TEXT(DY$5,"MMM")))*VLOOKUP(DATE($F$1,MONTH(DY$5),1),PrevPotInstalada[[Referência]:[Potência Prevista (MW)]],2,FALSE)*VLOOKUP($A11,RelPotInst[[Barra]:[2029]],IF($F$1=2023,3,IF($F$1=2024,4,IF($F$1=2025,5,IF($F$1=2026,6,IF($F$1=2027,7,IF($F$1=2028,8,9)))))),FALSE)/100</f>
        <v>0</v>
      </c>
      <c r="DZ11" s="232">
        <f ca="1">DY11*'CB-RefFP'!DZ11/'CB-RefFP'!DY11</f>
        <v>0</v>
      </c>
      <c r="EA11" s="231">
        <f ca="1">SUMIFS(FatorHorario[FatorDU],FatorHorario[UF],'Curva Tipica'!$N$1,FatorHorario[Meses],TEXT(EA$5,"MMM"),FatorHorario[Hora],SUMIFS(INDIRECT("HCondCarga[" &amp; EA$4 &amp; "]"),HCondCarga[Ano],$F$1,HCondCarga[Mês],TEXT(EA$5,"MMM")))*VLOOKUP(DATE($F$1,MONTH(EA$5),1),PrevPotInstalada[[Referência]:[Potência Prevista (MW)]],2,FALSE)*VLOOKUP($A11,RelPotInst[[Barra]:[2029]],IF($F$1=2023,3,IF($F$1=2024,4,IF($F$1=2025,5,IF($F$1=2026,6,IF($F$1=2027,7,IF($F$1=2028,8,9)))))),FALSE)/100</f>
        <v>0</v>
      </c>
      <c r="EB11" s="232">
        <f ca="1">EA11*'CB-RefFP'!EB11/'CB-RefFP'!EA11</f>
        <v>0</v>
      </c>
      <c r="EC11" s="231">
        <f ca="1">SUMIFS(FatorHorario[FatorDU],FatorHorario[UF],'Curva Tipica'!$N$1,FatorHorario[Meses],TEXT(EC$5,"MMM"),FatorHorario[Hora],SUMIFS(INDIRECT("HCondCarga[" &amp; EC$4 &amp; "]"),HCondCarga[Ano],$F$1,HCondCarga[Mês],TEXT(EC$5,"MMM")))*VLOOKUP(DATE($F$1,MONTH(EC$5),1),PrevPotInstalada[[Referência]:[Potência Prevista (MW)]],2,FALSE)*VLOOKUP($A11,RelPotInst[[Barra]:[2029]],IF($F$1=2023,3,IF($F$1=2024,4,IF($F$1=2025,5,IF($F$1=2026,6,IF($F$1=2027,7,IF($F$1=2028,8,9)))))),FALSE)/100</f>
        <v>0</v>
      </c>
      <c r="ED11" s="232">
        <f ca="1">EC11*'CB-RefFP'!ED11/'CB-RefFP'!EC11</f>
        <v>0</v>
      </c>
      <c r="EE11" s="231">
        <f ca="1">SUMIFS(FatorHorario[FatorDU],FatorHorario[UF],'Curva Tipica'!$N$1,FatorHorario[Meses],TEXT(EE$5,"MMM"),FatorHorario[Hora],SUMIFS(INDIRECT("HCondCarga[" &amp; EE$4 &amp; "]"),HCondCarga[Ano],$F$1,HCondCarga[Mês],TEXT(EE$5,"MMM")))*VLOOKUP(DATE($F$1,MONTH(EE$5),1),PrevPotInstalada[[Referência]:[Potência Prevista (MW)]],2,FALSE)*VLOOKUP($A11,RelPotInst[[Barra]:[2029]],IF($F$1=2023,3,IF($F$1=2024,4,IF($F$1=2025,5,IF($F$1=2026,6,IF($F$1=2027,7,IF($F$1=2028,8,9)))))),FALSE)/100</f>
        <v>0</v>
      </c>
      <c r="EF11" s="232">
        <f ca="1">EE11*'CB-RefFP'!EF11/'CB-RefFP'!EE11</f>
        <v>0</v>
      </c>
      <c r="EG11" s="231">
        <f ca="1">SUMIFS(FatorHorario[FatorDU],FatorHorario[UF],'Curva Tipica'!$N$1,FatorHorario[Meses],TEXT(EG$5,"MMM"),FatorHorario[Hora],SUMIFS(INDIRECT("HCondCarga[" &amp; EG$4 &amp; "]"),HCondCarga[Ano],$F$1,HCondCarga[Mês],TEXT(EG$5,"MMM")))*VLOOKUP(DATE($F$1,MONTH(EG$5),1),PrevPotInstalada[[Referência]:[Potência Prevista (MW)]],2,FALSE)*VLOOKUP($A11,RelPotInst[[Barra]:[2029]],IF($F$1=2023,3,IF($F$1=2024,4,IF($F$1=2025,5,IF($F$1=2026,6,IF($F$1=2027,7,IF($F$1=2028,8,9)))))),FALSE)/100</f>
        <v>0</v>
      </c>
      <c r="EH11" s="232">
        <f ca="1">EG11*'CB-RefFP'!EH11/'CB-RefFP'!EG11</f>
        <v>0</v>
      </c>
      <c r="EI11" s="231">
        <f ca="1">SUMIFS(FatorHorario[FatorDU],FatorHorario[UF],'Curva Tipica'!$N$1,FatorHorario[Meses],TEXT(EI$5,"MMM"),FatorHorario[Hora],SUMIFS(INDIRECT("HCondCarga[" &amp; EI$4 &amp; "]"),HCondCarga[Ano],$F$1,HCondCarga[Mês],TEXT(EI$5,"MMM")))*VLOOKUP(DATE($F$1,MONTH(EI$5),1),PrevPotInstalada[[Referência]:[Potência Prevista (MW)]],2,FALSE)*VLOOKUP($A11,RelPotInst[[Barra]:[2029]],IF($F$1=2023,3,IF($F$1=2024,4,IF($F$1=2025,5,IF($F$1=2026,6,IF($F$1=2027,7,IF($F$1=2028,8,9)))))),FALSE)/100</f>
        <v>0</v>
      </c>
      <c r="EJ11" s="232">
        <f ca="1">EI11*'CB-RefFP'!EJ11/'CB-RefFP'!EI11</f>
        <v>0</v>
      </c>
      <c r="EK11" s="231">
        <f ca="1">SUMIFS(FatorHorario[FatorDU],FatorHorario[UF],'Curva Tipica'!$N$1,FatorHorario[Meses],TEXT(EK$5,"MMM"),FatorHorario[Hora],SUMIFS(INDIRECT("HCondCarga[" &amp; EK$4 &amp; "]"),HCondCarga[Ano],$F$1,HCondCarga[Mês],TEXT(EK$5,"MMM")))*VLOOKUP(DATE($F$1,MONTH(EK$5),1),PrevPotInstalada[[Referência]:[Potência Prevista (MW)]],2,FALSE)*VLOOKUP($A11,RelPotInst[[Barra]:[2029]],IF($F$1=2023,3,IF($F$1=2024,4,IF($F$1=2025,5,IF($F$1=2026,6,IF($F$1=2027,7,IF($F$1=2028,8,9)))))),FALSE)/100</f>
        <v>0</v>
      </c>
      <c r="EL11" s="232">
        <f ca="1">EK11*'CB-RefFP'!EL11/'CB-RefFP'!EK11</f>
        <v>0</v>
      </c>
      <c r="EM11" s="231">
        <f ca="1">SUMIFS(FatorHorario[FatorDU],FatorHorario[UF],'Curva Tipica'!$N$1,FatorHorario[Meses],TEXT(EM$5,"MMM"),FatorHorario[Hora],SUMIFS(INDIRECT("HCondCarga[" &amp; EM$4 &amp; "]"),HCondCarga[Ano],$F$1,HCondCarga[Mês],TEXT(EM$5,"MMM")))*VLOOKUP(DATE($F$1,MONTH(EM$5),1),PrevPotInstalada[[Referência]:[Potência Prevista (MW)]],2,FALSE)*VLOOKUP($A11,RelPotInst[[Barra]:[2029]],IF($F$1=2023,3,IF($F$1=2024,4,IF($F$1=2025,5,IF($F$1=2026,6,IF($F$1=2027,7,IF($F$1=2028,8,9)))))),FALSE)/100</f>
        <v>0</v>
      </c>
      <c r="EN11" s="232">
        <f ca="1">EM11*'CB-RefFP'!EN11/'CB-RefFP'!EM11</f>
        <v>0</v>
      </c>
      <c r="EO11" s="231">
        <f ca="1">SUMIFS(FatorHorario[FatorDU],FatorHorario[UF],'Curva Tipica'!$N$1,FatorHorario[Meses],TEXT(EO$5,"MMM"),FatorHorario[Hora],SUMIFS(INDIRECT("HCondCarga[" &amp; EO$4 &amp; "]"),HCondCarga[Ano],$F$1,HCondCarga[Mês],TEXT(EO$5,"MMM")))*VLOOKUP(DATE($F$1,MONTH(EO$5),1),PrevPotInstalada[[Referência]:[Potência Prevista (MW)]],2,FALSE)*VLOOKUP($A11,RelPotInst[[Barra]:[2029]],IF($F$1=2023,3,IF($F$1=2024,4,IF($F$1=2025,5,IF($F$1=2026,6,IF($F$1=2027,7,IF($F$1=2028,8,9)))))),FALSE)/100</f>
        <v>0</v>
      </c>
      <c r="EP11" s="232">
        <f ca="1">EO11*'CB-RefFP'!EP11/'CB-RefFP'!EO11</f>
        <v>0</v>
      </c>
      <c r="EQ11" s="231">
        <f ca="1">SUMIFS(FatorHorario[FatorDU],FatorHorario[UF],'Curva Tipica'!$N$1,FatorHorario[Meses],TEXT(EQ$5,"MMM"),FatorHorario[Hora],SUMIFS(INDIRECT("HCondCarga[" &amp; EQ$4 &amp; "]"),HCondCarga[Ano],$F$1,HCondCarga[Mês],TEXT(EQ$5,"MMM")))*VLOOKUP(DATE($F$1,MONTH(EQ$5),1),PrevPotInstalada[[Referência]:[Potência Prevista (MW)]],2,FALSE)*VLOOKUP($A11,RelPotInst[[Barra]:[2029]],IF($F$1=2023,3,IF($F$1=2024,4,IF($F$1=2025,5,IF($F$1=2026,6,IF($F$1=2027,7,IF($F$1=2028,8,9)))))),FALSE)/100</f>
        <v>0</v>
      </c>
      <c r="ER11" s="233">
        <f ca="1">EQ11*'CB-RefFP'!ER11/'CB-RefFP'!EQ11</f>
        <v>0</v>
      </c>
      <c r="ES11" s="231">
        <f ca="1">SUMIFS(FatorHorario[FatorDU],FatorHorario[UF],'Curva Tipica'!$N$1,FatorHorario[Meses],TEXT(ES$5,"MMM"),FatorHorario[Hora],SUMIFS(INDIRECT("HCondCarga[" &amp; ES$4 &amp; "]"),HCondCarga[Ano],$F$1,HCondCarga[Mês],TEXT(ES$5,"MMM")))*VLOOKUP(DATE($F$1,MONTH(ES$5),1),PrevPotInstalada[[Referência]:[Potência Prevista (MW)]],2,FALSE)*VLOOKUP($A11,RelPotInst[[Barra]:[2029]],IF($F$1=2023,3,IF($F$1=2024,4,IF($F$1=2025,5,IF($F$1=2026,6,IF($F$1=2027,7,IF($F$1=2028,8,9)))))),FALSE)/100</f>
        <v>0</v>
      </c>
      <c r="ET11" s="232">
        <f ca="1">ES11*'CB-RefFP'!ET11/'CB-RefFP'!ES11</f>
        <v>0</v>
      </c>
      <c r="EU11" s="231">
        <f ca="1">SUMIFS(FatorHorario[FatorDU],FatorHorario[UF],'Curva Tipica'!$N$1,FatorHorario[Meses],TEXT(EU$5,"MMM"),FatorHorario[Hora],SUMIFS(INDIRECT("HCondCarga[" &amp; EU$4 &amp; "]"),HCondCarga[Ano],$F$1,HCondCarga[Mês],TEXT(EU$5,"MMM")))*VLOOKUP(DATE($F$1,MONTH(EU$5),1),PrevPotInstalada[[Referência]:[Potência Prevista (MW)]],2,FALSE)*VLOOKUP($A11,RelPotInst[[Barra]:[2029]],IF($F$1=2023,3,IF($F$1=2024,4,IF($F$1=2025,5,IF($F$1=2026,6,IF($F$1=2027,7,IF($F$1=2028,8,9)))))),FALSE)/100</f>
        <v>0</v>
      </c>
      <c r="EV11" s="232">
        <f ca="1">EU11*'CB-RefFP'!EV11/'CB-RefFP'!EU11</f>
        <v>0</v>
      </c>
      <c r="EW11" s="231">
        <f ca="1">SUMIFS(FatorHorario[FatorDU],FatorHorario[UF],'Curva Tipica'!$N$1,FatorHorario[Meses],TEXT(EW$5,"MMM"),FatorHorario[Hora],SUMIFS(INDIRECT("HCondCarga[" &amp; EW$4 &amp; "]"),HCondCarga[Ano],$F$1,HCondCarga[Mês],TEXT(EW$5,"MMM")))*VLOOKUP(DATE($F$1,MONTH(EW$5),1),PrevPotInstalada[[Referência]:[Potência Prevista (MW)]],2,FALSE)*VLOOKUP($A11,RelPotInst[[Barra]:[2029]],IF($F$1=2023,3,IF($F$1=2024,4,IF($F$1=2025,5,IF($F$1=2026,6,IF($F$1=2027,7,IF($F$1=2028,8,9)))))),FALSE)/100</f>
        <v>0</v>
      </c>
      <c r="EX11" s="232">
        <f ca="1">EW11*'CB-RefFP'!EX11/'CB-RefFP'!EW11</f>
        <v>0</v>
      </c>
      <c r="EY11" s="231">
        <f ca="1">SUMIFS(FatorHorario[FatorDU],FatorHorario[UF],'Curva Tipica'!$N$1,FatorHorario[Meses],TEXT(EY$5,"MMM"),FatorHorario[Hora],SUMIFS(INDIRECT("HCondCarga[" &amp; EY$4 &amp; "]"),HCondCarga[Ano],$F$1,HCondCarga[Mês],TEXT(EY$5,"MMM")))*VLOOKUP(DATE($F$1,MONTH(EY$5),1),PrevPotInstalada[[Referência]:[Potência Prevista (MW)]],2,FALSE)*VLOOKUP($A11,RelPotInst[[Barra]:[2029]],IF($F$1=2023,3,IF($F$1=2024,4,IF($F$1=2025,5,IF($F$1=2026,6,IF($F$1=2027,7,IF($F$1=2028,8,9)))))),FALSE)/100</f>
        <v>0</v>
      </c>
      <c r="EZ11" s="232">
        <f ca="1">EY11*'CB-RefFP'!EZ11/'CB-RefFP'!EY11</f>
        <v>0</v>
      </c>
      <c r="FA11" s="231">
        <f ca="1">SUMIFS(FatorHorario[FatorDU],FatorHorario[UF],'Curva Tipica'!$N$1,FatorHorario[Meses],TEXT(FA$5,"MMM"),FatorHorario[Hora],SUMIFS(INDIRECT("HCondCarga[" &amp; FA$4 &amp; "]"),HCondCarga[Ano],$F$1,HCondCarga[Mês],TEXT(FA$5,"MMM")))*VLOOKUP(DATE($F$1,MONTH(FA$5),1),PrevPotInstalada[[Referência]:[Potência Prevista (MW)]],2,FALSE)*VLOOKUP($A11,RelPotInst[[Barra]:[2029]],IF($F$1=2023,3,IF($F$1=2024,4,IF($F$1=2025,5,IF($F$1=2026,6,IF($F$1=2027,7,IF($F$1=2028,8,9)))))),FALSE)/100</f>
        <v>0</v>
      </c>
      <c r="FB11" s="232">
        <f ca="1">FA11*'CB-RefFP'!FB11/'CB-RefFP'!FA11</f>
        <v>0</v>
      </c>
      <c r="FC11" s="231">
        <f ca="1">SUMIFS(FatorHorario[FatorDU],FatorHorario[UF],'Curva Tipica'!$N$1,FatorHorario[Meses],TEXT(FC$5,"MMM"),FatorHorario[Hora],SUMIFS(INDIRECT("HCondCarga[" &amp; FC$4 &amp; "]"),HCondCarga[Ano],$F$1,HCondCarga[Mês],TEXT(FC$5,"MMM")))*VLOOKUP(DATE($F$1,MONTH(FC$5),1),PrevPotInstalada[[Referência]:[Potência Prevista (MW)]],2,FALSE)*VLOOKUP($A11,RelPotInst[[Barra]:[2029]],IF($F$1=2023,3,IF($F$1=2024,4,IF($F$1=2025,5,IF($F$1=2026,6,IF($F$1=2027,7,IF($F$1=2028,8,9)))))),FALSE)/100</f>
        <v>0</v>
      </c>
      <c r="FD11" s="232">
        <f ca="1">FC11*'CB-RefFP'!FD11/'CB-RefFP'!FC11</f>
        <v>0</v>
      </c>
      <c r="FE11" s="231">
        <f ca="1">SUMIFS(FatorHorario[FatorDU],FatorHorario[UF],'Curva Tipica'!$N$1,FatorHorario[Meses],TEXT(FE$5,"MMM"),FatorHorario[Hora],SUMIFS(INDIRECT("HCondCarga[" &amp; FE$4 &amp; "]"),HCondCarga[Ano],$F$1,HCondCarga[Mês],TEXT(FE$5,"MMM")))*VLOOKUP(DATE($F$1,MONTH(FE$5),1),PrevPotInstalada[[Referência]:[Potência Prevista (MW)]],2,FALSE)*VLOOKUP($A11,RelPotInst[[Barra]:[2029]],IF($F$1=2023,3,IF($F$1=2024,4,IF($F$1=2025,5,IF($F$1=2026,6,IF($F$1=2027,7,IF($F$1=2028,8,9)))))),FALSE)/100</f>
        <v>0</v>
      </c>
      <c r="FF11" s="232">
        <f ca="1">FE11*'CB-RefFP'!FF11/'CB-RefFP'!FE11</f>
        <v>0</v>
      </c>
      <c r="FG11" s="231">
        <f ca="1">SUMIFS(FatorHorario[FatorDU],FatorHorario[UF],'Curva Tipica'!$N$1,FatorHorario[Meses],TEXT(FG$5,"MMM"),FatorHorario[Hora],SUMIFS(INDIRECT("HCondCarga[" &amp; FG$4 &amp; "]"),HCondCarga[Ano],$F$1,HCondCarga[Mês],TEXT(FG$5,"MMM")))*VLOOKUP(DATE($F$1,MONTH(FG$5),1),PrevPotInstalada[[Referência]:[Potência Prevista (MW)]],2,FALSE)*VLOOKUP($A11,RelPotInst[[Barra]:[2029]],IF($F$1=2023,3,IF($F$1=2024,4,IF($F$1=2025,5,IF($F$1=2026,6,IF($F$1=2027,7,IF($F$1=2028,8,9)))))),FALSE)/100</f>
        <v>0</v>
      </c>
      <c r="FH11" s="232">
        <f ca="1">FG11*'CB-RefFP'!FH11/'CB-RefFP'!FG11</f>
        <v>0</v>
      </c>
      <c r="FI11" s="231">
        <f ca="1">SUMIFS(FatorHorario[FatorDU],FatorHorario[UF],'Curva Tipica'!$N$1,FatorHorario[Meses],TEXT(FI$5,"MMM"),FatorHorario[Hora],SUMIFS(INDIRECT("HCondCarga[" &amp; FI$4 &amp; "]"),HCondCarga[Ano],$F$1,HCondCarga[Mês],TEXT(FI$5,"MMM")))*VLOOKUP(DATE($F$1,MONTH(FI$5),1),PrevPotInstalada[[Referência]:[Potência Prevista (MW)]],2,FALSE)*VLOOKUP($A11,RelPotInst[[Barra]:[2029]],IF($F$1=2023,3,IF($F$1=2024,4,IF($F$1=2025,5,IF($F$1=2026,6,IF($F$1=2027,7,IF($F$1=2028,8,9)))))),FALSE)/100</f>
        <v>0</v>
      </c>
      <c r="FJ11" s="232">
        <f ca="1">FI11*'CB-RefFP'!FJ11/'CB-RefFP'!FI11</f>
        <v>0</v>
      </c>
      <c r="FK11" s="231">
        <f ca="1">SUMIFS(FatorHorario[FatorDU],FatorHorario[UF],'Curva Tipica'!$N$1,FatorHorario[Meses],TEXT(FK$5,"MMM"),FatorHorario[Hora],SUMIFS(INDIRECT("HCondCarga[" &amp; FK$4 &amp; "]"),HCondCarga[Ano],$F$1,HCondCarga[Mês],TEXT(FK$5,"MMM")))*VLOOKUP(DATE($F$1,MONTH(FK$5),1),PrevPotInstalada[[Referência]:[Potência Prevista (MW)]],2,FALSE)*VLOOKUP($A11,RelPotInst[[Barra]:[2029]],IF($F$1=2023,3,IF($F$1=2024,4,IF($F$1=2025,5,IF($F$1=2026,6,IF($F$1=2027,7,IF($F$1=2028,8,9)))))),FALSE)/100</f>
        <v>0</v>
      </c>
      <c r="FL11" s="232">
        <f ca="1">FK11*'CB-RefFP'!FL11/'CB-RefFP'!FK11</f>
        <v>0</v>
      </c>
      <c r="FM11" s="231">
        <f ca="1">SUMIFS(FatorHorario[FatorDU],FatorHorario[UF],'Curva Tipica'!$N$1,FatorHorario[Meses],TEXT(FM$5,"MMM"),FatorHorario[Hora],SUMIFS(INDIRECT("HCondCarga[" &amp; FM$4 &amp; "]"),HCondCarga[Ano],$F$1,HCondCarga[Mês],TEXT(FM$5,"MMM")))*VLOOKUP(DATE($F$1,MONTH(FM$5),1),PrevPotInstalada[[Referência]:[Potência Prevista (MW)]],2,FALSE)*VLOOKUP($A11,RelPotInst[[Barra]:[2029]],IF($F$1=2023,3,IF($F$1=2024,4,IF($F$1=2025,5,IF($F$1=2026,6,IF($F$1=2027,7,IF($F$1=2028,8,9)))))),FALSE)/100</f>
        <v>0</v>
      </c>
      <c r="FN11" s="232">
        <f ca="1">FM11*'CB-RefFP'!FN11/'CB-RefFP'!FM11</f>
        <v>0</v>
      </c>
      <c r="FO11" s="231">
        <f ca="1">SUMIFS(FatorHorario[FatorDU],FatorHorario[UF],'Curva Tipica'!$N$1,FatorHorario[Meses],TEXT(FO$5,"MMM"),FatorHorario[Hora],SUMIFS(INDIRECT("HCondCarga[" &amp; FO$4 &amp; "]"),HCondCarga[Ano],$F$1,HCondCarga[Mês],TEXT(FO$5,"MMM")))*VLOOKUP(DATE($F$1,MONTH(FO$5),1),PrevPotInstalada[[Referência]:[Potência Prevista (MW)]],2,FALSE)*VLOOKUP($A11,RelPotInst[[Barra]:[2029]],IF($F$1=2023,3,IF($F$1=2024,4,IF($F$1=2025,5,IF($F$1=2026,6,IF($F$1=2027,7,IF($F$1=2028,8,9)))))),FALSE)/100</f>
        <v>0</v>
      </c>
      <c r="FP11" s="233">
        <f ca="1">FO11*'CB-RefFP'!FP11/'CB-RefFP'!FO11</f>
        <v>0</v>
      </c>
      <c r="FQ11" s="231">
        <f ca="1">SUMIFS(FatorHorario[FatorDU],FatorHorario[UF],'Curva Tipica'!$N$1,FatorHorario[Meses],TEXT(FQ$5,"MMM"),FatorHorario[Hora],SUMIFS(INDIRECT("HCondCarga[" &amp; FQ$4 &amp; "]"),HCondCarga[Ano],$F$1,HCondCarga[Mês],TEXT(FQ$5,"MMM")))*VLOOKUP(DATE($F$1,MONTH(FQ$5),1),PrevPotInstalada[[Referência]:[Potência Prevista (MW)]],2,FALSE)*VLOOKUP($A11,RelPotInst[[Barra]:[2029]],IF($F$1=2023,3,IF($F$1=2024,4,IF($F$1=2025,5,IF($F$1=2026,6,IF($F$1=2027,7,IF($F$1=2028,8,9)))))),FALSE)/100</f>
        <v>0</v>
      </c>
      <c r="FR11" s="232">
        <f ca="1">FQ11*'CB-RefFP'!FR11/'CB-RefFP'!FQ11</f>
        <v>0</v>
      </c>
      <c r="FS11" s="231">
        <f ca="1">SUMIFS(FatorHorario[FatorDU],FatorHorario[UF],'Curva Tipica'!$N$1,FatorHorario[Meses],TEXT(FS$5,"MMM"),FatorHorario[Hora],SUMIFS(INDIRECT("HCondCarga[" &amp; FS$4 &amp; "]"),HCondCarga[Ano],$F$1,HCondCarga[Mês],TEXT(FS$5,"MMM")))*VLOOKUP(DATE($F$1,MONTH(FS$5),1),PrevPotInstalada[[Referência]:[Potência Prevista (MW)]],2,FALSE)*VLOOKUP($A11,RelPotInst[[Barra]:[2029]],IF($F$1=2023,3,IF($F$1=2024,4,IF($F$1=2025,5,IF($F$1=2026,6,IF($F$1=2027,7,IF($F$1=2028,8,9)))))),FALSE)/100</f>
        <v>0</v>
      </c>
      <c r="FT11" s="232">
        <f ca="1">FS11*'CB-RefFP'!FT11/'CB-RefFP'!FS11</f>
        <v>0</v>
      </c>
      <c r="FU11" s="231">
        <f ca="1">SUMIFS(FatorHorario[FatorDU],FatorHorario[UF],'Curva Tipica'!$N$1,FatorHorario[Meses],TEXT(FU$5,"MMM"),FatorHorario[Hora],SUMIFS(INDIRECT("HCondCarga[" &amp; FU$4 &amp; "]"),HCondCarga[Ano],$F$1,HCondCarga[Mês],TEXT(FU$5,"MMM")))*VLOOKUP(DATE($F$1,MONTH(FU$5),1),PrevPotInstalada[[Referência]:[Potência Prevista (MW)]],2,FALSE)*VLOOKUP($A11,RelPotInst[[Barra]:[2029]],IF($F$1=2023,3,IF($F$1=2024,4,IF($F$1=2025,5,IF($F$1=2026,6,IF($F$1=2027,7,IF($F$1=2028,8,9)))))),FALSE)/100</f>
        <v>0</v>
      </c>
      <c r="FV11" s="232">
        <f ca="1">FU11*'CB-RefFP'!FV11/'CB-RefFP'!FU11</f>
        <v>0</v>
      </c>
      <c r="FW11" s="231">
        <f ca="1">SUMIFS(FatorHorario[FatorDU],FatorHorario[UF],'Curva Tipica'!$N$1,FatorHorario[Meses],TEXT(FW$5,"MMM"),FatorHorario[Hora],SUMIFS(INDIRECT("HCondCarga[" &amp; FW$4 &amp; "]"),HCondCarga[Ano],$F$1,HCondCarga[Mês],TEXT(FW$5,"MMM")))*VLOOKUP(DATE($F$1,MONTH(FW$5),1),PrevPotInstalada[[Referência]:[Potência Prevista (MW)]],2,FALSE)*VLOOKUP($A11,RelPotInst[[Barra]:[2029]],IF($F$1=2023,3,IF($F$1=2024,4,IF($F$1=2025,5,IF($F$1=2026,6,IF($F$1=2027,7,IF($F$1=2028,8,9)))))),FALSE)/100</f>
        <v>0</v>
      </c>
      <c r="FX11" s="232">
        <f ca="1">FW11*'CB-RefFP'!FX11/'CB-RefFP'!FW11</f>
        <v>0</v>
      </c>
      <c r="FY11" s="231">
        <f ca="1">SUMIFS(FatorHorario[FatorDU],FatorHorario[UF],'Curva Tipica'!$N$1,FatorHorario[Meses],TEXT(FY$5,"MMM"),FatorHorario[Hora],SUMIFS(INDIRECT("HCondCarga[" &amp; FY$4 &amp; "]"),HCondCarga[Ano],$F$1,HCondCarga[Mês],TEXT(FY$5,"MMM")))*VLOOKUP(DATE($F$1,MONTH(FY$5),1),PrevPotInstalada[[Referência]:[Potência Prevista (MW)]],2,FALSE)*VLOOKUP($A11,RelPotInst[[Barra]:[2029]],IF($F$1=2023,3,IF($F$1=2024,4,IF($F$1=2025,5,IF($F$1=2026,6,IF($F$1=2027,7,IF($F$1=2028,8,9)))))),FALSE)/100</f>
        <v>0</v>
      </c>
      <c r="FZ11" s="232">
        <f ca="1">FY11*'CB-RefFP'!FZ11/'CB-RefFP'!FY11</f>
        <v>0</v>
      </c>
      <c r="GA11" s="231">
        <f ca="1">SUMIFS(FatorHorario[FatorDU],FatorHorario[UF],'Curva Tipica'!$N$1,FatorHorario[Meses],TEXT(GA$5,"MMM"),FatorHorario[Hora],SUMIFS(INDIRECT("HCondCarga[" &amp; GA$4 &amp; "]"),HCondCarga[Ano],$F$1,HCondCarga[Mês],TEXT(GA$5,"MMM")))*VLOOKUP(DATE($F$1,MONTH(GA$5),1),PrevPotInstalada[[Referência]:[Potência Prevista (MW)]],2,FALSE)*VLOOKUP($A11,RelPotInst[[Barra]:[2029]],IF($F$1=2023,3,IF($F$1=2024,4,IF($F$1=2025,5,IF($F$1=2026,6,IF($F$1=2027,7,IF($F$1=2028,8,9)))))),FALSE)/100</f>
        <v>0</v>
      </c>
      <c r="GB11" s="232">
        <f ca="1">GA11*'CB-RefFP'!GB11/'CB-RefFP'!GA11</f>
        <v>0</v>
      </c>
      <c r="GC11" s="231">
        <f ca="1">SUMIFS(FatorHorario[FatorDU],FatorHorario[UF],'Curva Tipica'!$N$1,FatorHorario[Meses],TEXT(GC$5,"MMM"),FatorHorario[Hora],SUMIFS(INDIRECT("HCondCarga[" &amp; GC$4 &amp; "]"),HCondCarga[Ano],$F$1,HCondCarga[Mês],TEXT(GC$5,"MMM")))*VLOOKUP(DATE($F$1,MONTH(GC$5),1),PrevPotInstalada[[Referência]:[Potência Prevista (MW)]],2,FALSE)*VLOOKUP($A11,RelPotInst[[Barra]:[2029]],IF($F$1=2023,3,IF($F$1=2024,4,IF($F$1=2025,5,IF($F$1=2026,6,IF($F$1=2027,7,IF($F$1=2028,8,9)))))),FALSE)/100</f>
        <v>0</v>
      </c>
      <c r="GD11" s="232">
        <f ca="1">GC11*'CB-RefFP'!GD11/'CB-RefFP'!GC11</f>
        <v>0</v>
      </c>
      <c r="GE11" s="231">
        <f ca="1">SUMIFS(FatorHorario[FatorDU],FatorHorario[UF],'Curva Tipica'!$N$1,FatorHorario[Meses],TEXT(GE$5,"MMM"),FatorHorario[Hora],SUMIFS(INDIRECT("HCondCarga[" &amp; GE$4 &amp; "]"),HCondCarga[Ano],$F$1,HCondCarga[Mês],TEXT(GE$5,"MMM")))*VLOOKUP(DATE($F$1,MONTH(GE$5),1),PrevPotInstalada[[Referência]:[Potência Prevista (MW)]],2,FALSE)*VLOOKUP($A11,RelPotInst[[Barra]:[2029]],IF($F$1=2023,3,IF($F$1=2024,4,IF($F$1=2025,5,IF($F$1=2026,6,IF($F$1=2027,7,IF($F$1=2028,8,9)))))),FALSE)/100</f>
        <v>0</v>
      </c>
      <c r="GF11" s="232">
        <f ca="1">GE11*'CB-RefFP'!GF11/'CB-RefFP'!GE11</f>
        <v>0</v>
      </c>
      <c r="GG11" s="231">
        <f ca="1">SUMIFS(FatorHorario[FatorDU],FatorHorario[UF],'Curva Tipica'!$N$1,FatorHorario[Meses],TEXT(GG$5,"MMM"),FatorHorario[Hora],SUMIFS(INDIRECT("HCondCarga[" &amp; GG$4 &amp; "]"),HCondCarga[Ano],$F$1,HCondCarga[Mês],TEXT(GG$5,"MMM")))*VLOOKUP(DATE($F$1,MONTH(GG$5),1),PrevPotInstalada[[Referência]:[Potência Prevista (MW)]],2,FALSE)*VLOOKUP($A11,RelPotInst[[Barra]:[2029]],IF($F$1=2023,3,IF($F$1=2024,4,IF($F$1=2025,5,IF($F$1=2026,6,IF($F$1=2027,7,IF($F$1=2028,8,9)))))),FALSE)/100</f>
        <v>0</v>
      </c>
      <c r="GH11" s="232">
        <f ca="1">GG11*'CB-RefFP'!GH11/'CB-RefFP'!GG11</f>
        <v>0</v>
      </c>
      <c r="GI11" s="231">
        <f ca="1">SUMIFS(FatorHorario[FatorDU],FatorHorario[UF],'Curva Tipica'!$N$1,FatorHorario[Meses],TEXT(GI$5,"MMM"),FatorHorario[Hora],SUMIFS(INDIRECT("HCondCarga[" &amp; GI$4 &amp; "]"),HCondCarga[Ano],$F$1,HCondCarga[Mês],TEXT(GI$5,"MMM")))*VLOOKUP(DATE($F$1,MONTH(GI$5),1),PrevPotInstalada[[Referência]:[Potência Prevista (MW)]],2,FALSE)*VLOOKUP($A11,RelPotInst[[Barra]:[2029]],IF($F$1=2023,3,IF($F$1=2024,4,IF($F$1=2025,5,IF($F$1=2026,6,IF($F$1=2027,7,IF($F$1=2028,8,9)))))),FALSE)/100</f>
        <v>0</v>
      </c>
      <c r="GJ11" s="232">
        <f ca="1">GI11*'CB-RefFP'!GJ11/'CB-RefFP'!GI11</f>
        <v>0</v>
      </c>
      <c r="GK11" s="231">
        <f ca="1">SUMIFS(FatorHorario[FatorDU],FatorHorario[UF],'Curva Tipica'!$N$1,FatorHorario[Meses],TEXT(GK$5,"MMM"),FatorHorario[Hora],SUMIFS(INDIRECT("HCondCarga[" &amp; GK$4 &amp; "]"),HCondCarga[Ano],$F$1,HCondCarga[Mês],TEXT(GK$5,"MMM")))*VLOOKUP(DATE($F$1,MONTH(GK$5),1),PrevPotInstalada[[Referência]:[Potência Prevista (MW)]],2,FALSE)*VLOOKUP($A11,RelPotInst[[Barra]:[2029]],IF($F$1=2023,3,IF($F$1=2024,4,IF($F$1=2025,5,IF($F$1=2026,6,IF($F$1=2027,7,IF($F$1=2028,8,9)))))),FALSE)/100</f>
        <v>0</v>
      </c>
      <c r="GL11" s="232">
        <f ca="1">GK11*'CB-RefFP'!GL11/'CB-RefFP'!GK11</f>
        <v>0</v>
      </c>
      <c r="GM11" s="231">
        <f ca="1">SUMIFS(FatorHorario[FatorDU],FatorHorario[UF],'Curva Tipica'!$N$1,FatorHorario[Meses],TEXT(GM$5,"MMM"),FatorHorario[Hora],SUMIFS(INDIRECT("HCondCarga[" &amp; GM$4 &amp; "]"),HCondCarga[Ano],$F$1,HCondCarga[Mês],TEXT(GM$5,"MMM")))*VLOOKUP(DATE($F$1,MONTH(GM$5),1),PrevPotInstalada[[Referência]:[Potência Prevista (MW)]],2,FALSE)*VLOOKUP($A11,RelPotInst[[Barra]:[2029]],IF($F$1=2023,3,IF($F$1=2024,4,IF($F$1=2025,5,IF($F$1=2026,6,IF($F$1=2027,7,IF($F$1=2028,8,9)))))),FALSE)/100</f>
        <v>0</v>
      </c>
      <c r="GN11" s="233">
        <f ca="1">GM11*'CB-RefFP'!GN11/'CB-RefFP'!GM11</f>
        <v>0</v>
      </c>
      <c r="GO11" s="231"/>
      <c r="GP11" s="232"/>
      <c r="GQ11" s="231"/>
      <c r="GR11" s="232"/>
      <c r="GS11" s="231"/>
      <c r="GT11" s="232"/>
      <c r="GU11" s="231"/>
      <c r="GV11" s="232"/>
      <c r="GW11" s="231"/>
      <c r="GX11" s="232"/>
      <c r="GY11" s="231"/>
      <c r="GZ11" s="232"/>
      <c r="HA11" s="231"/>
      <c r="HB11" s="232"/>
      <c r="HC11" s="231"/>
      <c r="HD11" s="232"/>
      <c r="HE11" s="231"/>
      <c r="HF11" s="232"/>
      <c r="HG11" s="231"/>
      <c r="HH11" s="232"/>
      <c r="HI11" s="231"/>
      <c r="HJ11" s="232"/>
      <c r="HK11" s="231"/>
      <c r="HL11" s="234"/>
      <c r="HM11" s="235"/>
      <c r="HN11" s="234"/>
      <c r="HO11" s="236"/>
      <c r="HP11" s="237"/>
      <c r="HQ11" s="238"/>
      <c r="HR11" s="238"/>
      <c r="HS11" s="239"/>
    </row>
    <row r="12" spans="1:228" s="78" customFormat="1" ht="13.7" customHeight="1" x14ac:dyDescent="0.25">
      <c r="A12" s="251" t="str">
        <f>PotInst_Barra!A8</f>
        <v>Barra06</v>
      </c>
      <c r="B12" s="252"/>
      <c r="C12" s="253"/>
      <c r="D12" s="254"/>
      <c r="E12" s="231">
        <f ca="1">SUMIFS(FatorHorario[FatorDU],FatorHorario[UF],'Curva Tipica'!$N$1,FatorHorario[Meses],TEXT(E$5,"MMM"),FatorHorario[Hora],SUMIFS(INDIRECT("HCondCarga[" &amp; E$4 &amp; "]"),HCondCarga[Ano],$F$1,HCondCarga[Mês],TEXT(E$5,"MMM")))*VLOOKUP(DATE($F$1,MONTH(E$5),1),PrevPotInstalada[[Referência]:[Potência Prevista (MW)]],2,FALSE)*VLOOKUP($A12,RelPotInst[[Barra]:[2029]],IF($F$1=2023,3,IF($F$1=2024,4,IF($F$1=2025,5,IF($F$1=2026,6,IF($F$1=2027,7,IF($F$1=2028,8,9)))))),FALSE)/100</f>
        <v>0</v>
      </c>
      <c r="F12" s="232">
        <f ca="1">E12*'CB-RefFP'!F12/'CB-RefFP'!E12</f>
        <v>0</v>
      </c>
      <c r="G12" s="231">
        <f ca="1">SUMIFS(FatorHorario[FatorDU],FatorHorario[UF],'Curva Tipica'!$N$1,FatorHorario[Meses],TEXT(G$5,"MMM"),FatorHorario[Hora],SUMIFS(INDIRECT("HCondCarga[" &amp; G$4 &amp; "]"),HCondCarga[Ano],$F$1,HCondCarga[Mês],TEXT(G$5,"MMM")))*VLOOKUP(DATE($F$1,MONTH(G$5),1),PrevPotInstalada[[Referência]:[Potência Prevista (MW)]],2,FALSE)*VLOOKUP($A12,RelPotInst[[Barra]:[2029]],IF($F$1=2023,3,IF($F$1=2024,4,IF($F$1=2025,5,IF($F$1=2026,6,IF($F$1=2027,7,IF($F$1=2028,8,9)))))),FALSE)/100</f>
        <v>0</v>
      </c>
      <c r="H12" s="232">
        <f ca="1">G12*'CB-RefFP'!H12/'CB-RefFP'!G12</f>
        <v>0</v>
      </c>
      <c r="I12" s="231">
        <f ca="1">SUMIFS(FatorHorario[FatorDU],FatorHorario[UF],'Curva Tipica'!$N$1,FatorHorario[Meses],TEXT(I$5,"MMM"),FatorHorario[Hora],SUMIFS(INDIRECT("HCondCarga[" &amp; I$4 &amp; "]"),HCondCarga[Ano],$F$1,HCondCarga[Mês],TEXT(I$5,"MMM")))*VLOOKUP(DATE($F$1,MONTH(I$5),1),PrevPotInstalada[[Referência]:[Potência Prevista (MW)]],2,FALSE)*VLOOKUP($A12,RelPotInst[[Barra]:[2029]],IF($F$1=2023,3,IF($F$1=2024,4,IF($F$1=2025,5,IF($F$1=2026,6,IF($F$1=2027,7,IF($F$1=2028,8,9)))))),FALSE)/100</f>
        <v>0</v>
      </c>
      <c r="J12" s="232">
        <f ca="1">I12*'CB-RefFP'!J12/'CB-RefFP'!I12</f>
        <v>0</v>
      </c>
      <c r="K12" s="231">
        <f ca="1">SUMIFS(FatorHorario[FatorDU],FatorHorario[UF],'Curva Tipica'!$N$1,FatorHorario[Meses],TEXT(K$5,"MMM"),FatorHorario[Hora],SUMIFS(INDIRECT("HCondCarga[" &amp; K$4 &amp; "]"),HCondCarga[Ano],$F$1,HCondCarga[Mês],TEXT(K$5,"MMM")))*VLOOKUP(DATE($F$1,MONTH(K$5),1),PrevPotInstalada[[Referência]:[Potência Prevista (MW)]],2,FALSE)*VLOOKUP($A12,RelPotInst[[Barra]:[2029]],IF($F$1=2023,3,IF($F$1=2024,4,IF($F$1=2025,5,IF($F$1=2026,6,IF($F$1=2027,7,IF($F$1=2028,8,9)))))),FALSE)/100</f>
        <v>0</v>
      </c>
      <c r="L12" s="232">
        <f ca="1">K12*'CB-RefFP'!L12/'CB-RefFP'!K12</f>
        <v>0</v>
      </c>
      <c r="M12" s="231">
        <f ca="1">SUMIFS(FatorHorario[FatorDU],FatorHorario[UF],'Curva Tipica'!$N$1,FatorHorario[Meses],TEXT(M$5,"MMM"),FatorHorario[Hora],SUMIFS(INDIRECT("HCondCarga[" &amp; M$4 &amp; "]"),HCondCarga[Ano],$F$1,HCondCarga[Mês],TEXT(M$5,"MMM")))*VLOOKUP(DATE($F$1,MONTH(M$5),1),PrevPotInstalada[[Referência]:[Potência Prevista (MW)]],2,FALSE)*VLOOKUP($A12,RelPotInst[[Barra]:[2029]],IF($F$1=2023,3,IF($F$1=2024,4,IF($F$1=2025,5,IF($F$1=2026,6,IF($F$1=2027,7,IF($F$1=2028,8,9)))))),FALSE)/100</f>
        <v>0</v>
      </c>
      <c r="N12" s="232">
        <f ca="1">M12*'CB-RefFP'!N12/'CB-RefFP'!M12</f>
        <v>0</v>
      </c>
      <c r="O12" s="231">
        <f ca="1">SUMIFS(FatorHorario[FatorDU],FatorHorario[UF],'Curva Tipica'!$N$1,FatorHorario[Meses],TEXT(O$5,"MMM"),FatorHorario[Hora],SUMIFS(INDIRECT("HCondCarga[" &amp; O$4 &amp; "]"),HCondCarga[Ano],$F$1,HCondCarga[Mês],TEXT(O$5,"MMM")))*VLOOKUP(DATE($F$1,MONTH(O$5),1),PrevPotInstalada[[Referência]:[Potência Prevista (MW)]],2,FALSE)*VLOOKUP($A12,RelPotInst[[Barra]:[2029]],IF($F$1=2023,3,IF($F$1=2024,4,IF($F$1=2025,5,IF($F$1=2026,6,IF($F$1=2027,7,IF($F$1=2028,8,9)))))),FALSE)/100</f>
        <v>0</v>
      </c>
      <c r="P12" s="232">
        <f ca="1">O12*'CB-RefFP'!P12/'CB-RefFP'!O12</f>
        <v>0</v>
      </c>
      <c r="Q12" s="231">
        <f ca="1">SUMIFS(FatorHorario[FatorDU],FatorHorario[UF],'Curva Tipica'!$N$1,FatorHorario[Meses],TEXT(Q$5,"MMM"),FatorHorario[Hora],SUMIFS(INDIRECT("HCondCarga[" &amp; Q$4 &amp; "]"),HCondCarga[Ano],$F$1,HCondCarga[Mês],TEXT(Q$5,"MMM")))*VLOOKUP(DATE($F$1,MONTH(Q$5),1),PrevPotInstalada[[Referência]:[Potência Prevista (MW)]],2,FALSE)*VLOOKUP($A12,RelPotInst[[Barra]:[2029]],IF($F$1=2023,3,IF($F$1=2024,4,IF($F$1=2025,5,IF($F$1=2026,6,IF($F$1=2027,7,IF($F$1=2028,8,9)))))),FALSE)/100</f>
        <v>0</v>
      </c>
      <c r="R12" s="232">
        <f ca="1">Q12*'CB-RefFP'!R12/'CB-RefFP'!Q12</f>
        <v>0</v>
      </c>
      <c r="S12" s="231">
        <f ca="1">SUMIFS(FatorHorario[FatorDU],FatorHorario[UF],'Curva Tipica'!$N$1,FatorHorario[Meses],TEXT(S$5,"MMM"),FatorHorario[Hora],SUMIFS(INDIRECT("HCondCarga[" &amp; S$4 &amp; "]"),HCondCarga[Ano],$F$1,HCondCarga[Mês],TEXT(S$5,"MMM")))*VLOOKUP(DATE($F$1,MONTH(S$5),1),PrevPotInstalada[[Referência]:[Potência Prevista (MW)]],2,FALSE)*VLOOKUP($A12,RelPotInst[[Barra]:[2029]],IF($F$1=2023,3,IF($F$1=2024,4,IF($F$1=2025,5,IF($F$1=2026,6,IF($F$1=2027,7,IF($F$1=2028,8,9)))))),FALSE)/100</f>
        <v>0</v>
      </c>
      <c r="T12" s="232">
        <f ca="1">S12*'CB-RefFP'!T12/'CB-RefFP'!S12</f>
        <v>0</v>
      </c>
      <c r="U12" s="231">
        <f ca="1">SUMIFS(FatorHorario[FatorDU],FatorHorario[UF],'Curva Tipica'!$N$1,FatorHorario[Meses],TEXT(U$5,"MMM"),FatorHorario[Hora],SUMIFS(INDIRECT("HCondCarga[" &amp; U$4 &amp; "]"),HCondCarga[Ano],$F$1,HCondCarga[Mês],TEXT(U$5,"MMM")))*VLOOKUP(DATE($F$1,MONTH(U$5),1),PrevPotInstalada[[Referência]:[Potência Prevista (MW)]],2,FALSE)*VLOOKUP($A12,RelPotInst[[Barra]:[2029]],IF($F$1=2023,3,IF($F$1=2024,4,IF($F$1=2025,5,IF($F$1=2026,6,IF($F$1=2027,7,IF($F$1=2028,8,9)))))),FALSE)/100</f>
        <v>0</v>
      </c>
      <c r="V12" s="232">
        <f ca="1">U12*'CB-RefFP'!V12/'CB-RefFP'!U12</f>
        <v>0</v>
      </c>
      <c r="W12" s="231">
        <f ca="1">SUMIFS(FatorHorario[FatorDU],FatorHorario[UF],'Curva Tipica'!$N$1,FatorHorario[Meses],TEXT(W$5,"MMM"),FatorHorario[Hora],SUMIFS(INDIRECT("HCondCarga[" &amp; W$4 &amp; "]"),HCondCarga[Ano],$F$1,HCondCarga[Mês],TEXT(W$5,"MMM")))*VLOOKUP(DATE($F$1,MONTH(W$5),1),PrevPotInstalada[[Referência]:[Potência Prevista (MW)]],2,FALSE)*VLOOKUP($A12,RelPotInst[[Barra]:[2029]],IF($F$1=2023,3,IF($F$1=2024,4,IF($F$1=2025,5,IF($F$1=2026,6,IF($F$1=2027,7,IF($F$1=2028,8,9)))))),FALSE)/100</f>
        <v>0</v>
      </c>
      <c r="X12" s="232">
        <f ca="1">W12*'CB-RefFP'!X12/'CB-RefFP'!W12</f>
        <v>0</v>
      </c>
      <c r="Y12" s="231">
        <f ca="1">SUMIFS(FatorHorario[FatorDU],FatorHorario[UF],'Curva Tipica'!$N$1,FatorHorario[Meses],TEXT(Y$5,"MMM"),FatorHorario[Hora],SUMIFS(INDIRECT("HCondCarga[" &amp; Y$4 &amp; "]"),HCondCarga[Ano],$F$1,HCondCarga[Mês],TEXT(Y$5,"MMM")))*VLOOKUP(DATE($F$1,MONTH(Y$5),1),PrevPotInstalada[[Referência]:[Potência Prevista (MW)]],2,FALSE)*VLOOKUP($A12,RelPotInst[[Barra]:[2029]],IF($F$1=2023,3,IF($F$1=2024,4,IF($F$1=2025,5,IF($F$1=2026,6,IF($F$1=2027,7,IF($F$1=2028,8,9)))))),FALSE)/100</f>
        <v>0</v>
      </c>
      <c r="Z12" s="232">
        <f ca="1">Y12*'CB-RefFP'!Z12/'CB-RefFP'!Y12</f>
        <v>0</v>
      </c>
      <c r="AA12" s="231">
        <f ca="1">SUMIFS(FatorHorario[FatorDU],FatorHorario[UF],'Curva Tipica'!$N$1,FatorHorario[Meses],TEXT(AA$5,"MMM"),FatorHorario[Hora],SUMIFS(INDIRECT("HCondCarga[" &amp; AA$4 &amp; "]"),HCondCarga[Ano],$F$1,HCondCarga[Mês],TEXT(AA$5,"MMM")))*VLOOKUP(DATE($F$1,MONTH(AA$5),1),PrevPotInstalada[[Referência]:[Potência Prevista (MW)]],2,FALSE)*VLOOKUP($A12,RelPotInst[[Barra]:[2029]],IF($F$1=2023,3,IF($F$1=2024,4,IF($F$1=2025,5,IF($F$1=2026,6,IF($F$1=2027,7,IF($F$1=2028,8,9)))))),FALSE)/100</f>
        <v>0</v>
      </c>
      <c r="AB12" s="233">
        <f ca="1">AA12*'CB-RefFP'!AB12/'CB-RefFP'!AA12</f>
        <v>0</v>
      </c>
      <c r="AC12" s="231">
        <f ca="1">SUMIFS(FatorHorario[FatorDU],FatorHorario[UF],'Curva Tipica'!$N$1,FatorHorario[Meses],TEXT(AC$5,"MMM"),FatorHorario[Hora],SUMIFS(INDIRECT("HCondCarga[" &amp; AC$4 &amp; "]"),HCondCarga[Ano],$F$1,HCondCarga[Mês],TEXT(AC$5,"MMM")))*VLOOKUP(DATE($F$1,MONTH(AC$5),1),PrevPotInstalada[[Referência]:[Potência Prevista (MW)]],2,FALSE)*VLOOKUP($A12,RelPotInst[[Barra]:[2029]],IF($F$1=2023,3,IF($F$1=2024,4,IF($F$1=2025,5,IF($F$1=2026,6,IF($F$1=2027,7,IF($F$1=2028,8,9)))))),FALSE)/100</f>
        <v>0</v>
      </c>
      <c r="AD12" s="232">
        <f ca="1">AC12*'CB-RefFP'!AD12/'CB-RefFP'!AC12</f>
        <v>0</v>
      </c>
      <c r="AE12" s="231">
        <f ca="1">SUMIFS(FatorHorario[FatorDU],FatorHorario[UF],'Curva Tipica'!$N$1,FatorHorario[Meses],TEXT(AE$5,"MMM"),FatorHorario[Hora],SUMIFS(INDIRECT("HCondCarga[" &amp; AE$4 &amp; "]"),HCondCarga[Ano],$F$1,HCondCarga[Mês],TEXT(AE$5,"MMM")))*VLOOKUP(DATE($F$1,MONTH(AE$5),1),PrevPotInstalada[[Referência]:[Potência Prevista (MW)]],2,FALSE)*VLOOKUP($A12,RelPotInst[[Barra]:[2029]],IF($F$1=2023,3,IF($F$1=2024,4,IF($F$1=2025,5,IF($F$1=2026,6,IF($F$1=2027,7,IF($F$1=2028,8,9)))))),FALSE)/100</f>
        <v>0</v>
      </c>
      <c r="AF12" s="232">
        <f ca="1">AE12*'CB-RefFP'!AF12/'CB-RefFP'!AE12</f>
        <v>0</v>
      </c>
      <c r="AG12" s="231">
        <f ca="1">SUMIFS(FatorHorario[FatorDU],FatorHorario[UF],'Curva Tipica'!$N$1,FatorHorario[Meses],TEXT(AG$5,"MMM"),FatorHorario[Hora],SUMIFS(INDIRECT("HCondCarga[" &amp; AG$4 &amp; "]"),HCondCarga[Ano],$F$1,HCondCarga[Mês],TEXT(AG$5,"MMM")))*VLOOKUP(DATE($F$1,MONTH(AG$5),1),PrevPotInstalada[[Referência]:[Potência Prevista (MW)]],2,FALSE)*VLOOKUP($A12,RelPotInst[[Barra]:[2029]],IF($F$1=2023,3,IF($F$1=2024,4,IF($F$1=2025,5,IF($F$1=2026,6,IF($F$1=2027,7,IF($F$1=2028,8,9)))))),FALSE)/100</f>
        <v>0</v>
      </c>
      <c r="AH12" s="232">
        <f ca="1">AG12*'CB-RefFP'!AH12/'CB-RefFP'!AG12</f>
        <v>0</v>
      </c>
      <c r="AI12" s="231">
        <f ca="1">SUMIFS(FatorHorario[FatorDU],FatorHorario[UF],'Curva Tipica'!$N$1,FatorHorario[Meses],TEXT(AI$5,"MMM"),FatorHorario[Hora],SUMIFS(INDIRECT("HCondCarga[" &amp; AI$4 &amp; "]"),HCondCarga[Ano],$F$1,HCondCarga[Mês],TEXT(AI$5,"MMM")))*VLOOKUP(DATE($F$1,MONTH(AI$5),1),PrevPotInstalada[[Referência]:[Potência Prevista (MW)]],2,FALSE)*VLOOKUP($A12,RelPotInst[[Barra]:[2029]],IF($F$1=2023,3,IF($F$1=2024,4,IF($F$1=2025,5,IF($F$1=2026,6,IF($F$1=2027,7,IF($F$1=2028,8,9)))))),FALSE)/100</f>
        <v>0</v>
      </c>
      <c r="AJ12" s="232">
        <f ca="1">AI12*'CB-RefFP'!AJ12/'CB-RefFP'!AI12</f>
        <v>0</v>
      </c>
      <c r="AK12" s="231">
        <f ca="1">SUMIFS(FatorHorario[FatorDU],FatorHorario[UF],'Curva Tipica'!$N$1,FatorHorario[Meses],TEXT(AK$5,"MMM"),FatorHorario[Hora],SUMIFS(INDIRECT("HCondCarga[" &amp; AK$4 &amp; "]"),HCondCarga[Ano],$F$1,HCondCarga[Mês],TEXT(AK$5,"MMM")))*VLOOKUP(DATE($F$1,MONTH(AK$5),1),PrevPotInstalada[[Referência]:[Potência Prevista (MW)]],2,FALSE)*VLOOKUP($A12,RelPotInst[[Barra]:[2029]],IF($F$1=2023,3,IF($F$1=2024,4,IF($F$1=2025,5,IF($F$1=2026,6,IF($F$1=2027,7,IF($F$1=2028,8,9)))))),FALSE)/100</f>
        <v>0</v>
      </c>
      <c r="AL12" s="232">
        <f ca="1">AK12*'CB-RefFP'!AL12/'CB-RefFP'!AK12</f>
        <v>0</v>
      </c>
      <c r="AM12" s="231">
        <f ca="1">SUMIFS(FatorHorario[FatorDU],FatorHorario[UF],'Curva Tipica'!$N$1,FatorHorario[Meses],TEXT(AM$5,"MMM"),FatorHorario[Hora],SUMIFS(INDIRECT("HCondCarga[" &amp; AM$4 &amp; "]"),HCondCarga[Ano],$F$1,HCondCarga[Mês],TEXT(AM$5,"MMM")))*VLOOKUP(DATE($F$1,MONTH(AM$5),1),PrevPotInstalada[[Referência]:[Potência Prevista (MW)]],2,FALSE)*VLOOKUP($A12,RelPotInst[[Barra]:[2029]],IF($F$1=2023,3,IF($F$1=2024,4,IF($F$1=2025,5,IF($F$1=2026,6,IF($F$1=2027,7,IF($F$1=2028,8,9)))))),FALSE)/100</f>
        <v>0</v>
      </c>
      <c r="AN12" s="232">
        <f ca="1">AM12*'CB-RefFP'!AN12/'CB-RefFP'!AM12</f>
        <v>0</v>
      </c>
      <c r="AO12" s="231">
        <f ca="1">SUMIFS(FatorHorario[FatorDU],FatorHorario[UF],'Curva Tipica'!$N$1,FatorHorario[Meses],TEXT(AO$5,"MMM"),FatorHorario[Hora],SUMIFS(INDIRECT("HCondCarga[" &amp; AO$4 &amp; "]"),HCondCarga[Ano],$F$1,HCondCarga[Mês],TEXT(AO$5,"MMM")))*VLOOKUP(DATE($F$1,MONTH(AO$5),1),PrevPotInstalada[[Referência]:[Potência Prevista (MW)]],2,FALSE)*VLOOKUP($A12,RelPotInst[[Barra]:[2029]],IF($F$1=2023,3,IF($F$1=2024,4,IF($F$1=2025,5,IF($F$1=2026,6,IF($F$1=2027,7,IF($F$1=2028,8,9)))))),FALSE)/100</f>
        <v>0</v>
      </c>
      <c r="AP12" s="232">
        <f ca="1">AO12*'CB-RefFP'!AP12/'CB-RefFP'!AO12</f>
        <v>0</v>
      </c>
      <c r="AQ12" s="231">
        <f ca="1">SUMIFS(FatorHorario[FatorDU],FatorHorario[UF],'Curva Tipica'!$N$1,FatorHorario[Meses],TEXT(AQ$5,"MMM"),FatorHorario[Hora],SUMIFS(INDIRECT("HCondCarga[" &amp; AQ$4 &amp; "]"),HCondCarga[Ano],$F$1,HCondCarga[Mês],TEXT(AQ$5,"MMM")))*VLOOKUP(DATE($F$1,MONTH(AQ$5),1),PrevPotInstalada[[Referência]:[Potência Prevista (MW)]],2,FALSE)*VLOOKUP($A12,RelPotInst[[Barra]:[2029]],IF($F$1=2023,3,IF($F$1=2024,4,IF($F$1=2025,5,IF($F$1=2026,6,IF($F$1=2027,7,IF($F$1=2028,8,9)))))),FALSE)/100</f>
        <v>0</v>
      </c>
      <c r="AR12" s="232">
        <f ca="1">AQ12*'CB-RefFP'!AR12/'CB-RefFP'!AQ12</f>
        <v>0</v>
      </c>
      <c r="AS12" s="231">
        <f ca="1">SUMIFS(FatorHorario[FatorDU],FatorHorario[UF],'Curva Tipica'!$N$1,FatorHorario[Meses],TEXT(AS$5,"MMM"),FatorHorario[Hora],SUMIFS(INDIRECT("HCondCarga[" &amp; AS$4 &amp; "]"),HCondCarga[Ano],$F$1,HCondCarga[Mês],TEXT(AS$5,"MMM")))*VLOOKUP(DATE($F$1,MONTH(AS$5),1),PrevPotInstalada[[Referência]:[Potência Prevista (MW)]],2,FALSE)*VLOOKUP($A12,RelPotInst[[Barra]:[2029]],IF($F$1=2023,3,IF($F$1=2024,4,IF($F$1=2025,5,IF($F$1=2026,6,IF($F$1=2027,7,IF($F$1=2028,8,9)))))),FALSE)/100</f>
        <v>0</v>
      </c>
      <c r="AT12" s="232">
        <f ca="1">AS12*'CB-RefFP'!AT12/'CB-RefFP'!AS12</f>
        <v>0</v>
      </c>
      <c r="AU12" s="231">
        <f ca="1">SUMIFS(FatorHorario[FatorDU],FatorHorario[UF],'Curva Tipica'!$N$1,FatorHorario[Meses],TEXT(AU$5,"MMM"),FatorHorario[Hora],SUMIFS(INDIRECT("HCondCarga[" &amp; AU$4 &amp; "]"),HCondCarga[Ano],$F$1,HCondCarga[Mês],TEXT(AU$5,"MMM")))*VLOOKUP(DATE($F$1,MONTH(AU$5),1),PrevPotInstalada[[Referência]:[Potência Prevista (MW)]],2,FALSE)*VLOOKUP($A12,RelPotInst[[Barra]:[2029]],IF($F$1=2023,3,IF($F$1=2024,4,IF($F$1=2025,5,IF($F$1=2026,6,IF($F$1=2027,7,IF($F$1=2028,8,9)))))),FALSE)/100</f>
        <v>0</v>
      </c>
      <c r="AV12" s="232">
        <f ca="1">AU12*'CB-RefFP'!AV12/'CB-RefFP'!AU12</f>
        <v>0</v>
      </c>
      <c r="AW12" s="231">
        <f ca="1">SUMIFS(FatorHorario[FatorDU],FatorHorario[UF],'Curva Tipica'!$N$1,FatorHorario[Meses],TEXT(AW$5,"MMM"),FatorHorario[Hora],SUMIFS(INDIRECT("HCondCarga[" &amp; AW$4 &amp; "]"),HCondCarga[Ano],$F$1,HCondCarga[Mês],TEXT(AW$5,"MMM")))*VLOOKUP(DATE($F$1,MONTH(AW$5),1),PrevPotInstalada[[Referência]:[Potência Prevista (MW)]],2,FALSE)*VLOOKUP($A12,RelPotInst[[Barra]:[2029]],IF($F$1=2023,3,IF($F$1=2024,4,IF($F$1=2025,5,IF($F$1=2026,6,IF($F$1=2027,7,IF($F$1=2028,8,9)))))),FALSE)/100</f>
        <v>0</v>
      </c>
      <c r="AX12" s="232">
        <f ca="1">AW12*'CB-RefFP'!AX12/'CB-RefFP'!AW12</f>
        <v>0</v>
      </c>
      <c r="AY12" s="231">
        <f ca="1">SUMIFS(FatorHorario[FatorDU],FatorHorario[UF],'Curva Tipica'!$N$1,FatorHorario[Meses],TEXT(AY$5,"MMM"),FatorHorario[Hora],SUMIFS(INDIRECT("HCondCarga[" &amp; AY$4 &amp; "]"),HCondCarga[Ano],$F$1,HCondCarga[Mês],TEXT(AY$5,"MMM")))*VLOOKUP(DATE($F$1,MONTH(AY$5),1),PrevPotInstalada[[Referência]:[Potência Prevista (MW)]],2,FALSE)*VLOOKUP($A12,RelPotInst[[Barra]:[2029]],IF($F$1=2023,3,IF($F$1=2024,4,IF($F$1=2025,5,IF($F$1=2026,6,IF($F$1=2027,7,IF($F$1=2028,8,9)))))),FALSE)/100</f>
        <v>0</v>
      </c>
      <c r="AZ12" s="233">
        <f ca="1">AY12*'CB-RefFP'!AZ12/'CB-RefFP'!AY12</f>
        <v>0</v>
      </c>
      <c r="BA12" s="231">
        <f ca="1">SUMIFS(FatorHorario[FatorDU],FatorHorario[UF],'Curva Tipica'!$N$1,FatorHorario[Meses],TEXT(BA$5,"MMM"),FatorHorario[Hora],SUMIFS(INDIRECT("HCondCarga[" &amp; BA$4 &amp; "]"),HCondCarga[Ano],$F$1,HCondCarga[Mês],TEXT(BA$5,"MMM")))*VLOOKUP(DATE($F$1,MONTH(BA$5),1),PrevPotInstalada[[Referência]:[Potência Prevista (MW)]],2,FALSE)*VLOOKUP($A12,RelPotInst[[Barra]:[2029]],IF($F$1=2023,3,IF($F$1=2024,4,IF($F$1=2025,5,IF($F$1=2026,6,IF($F$1=2027,7,IF($F$1=2028,8,9)))))),FALSE)/100</f>
        <v>0</v>
      </c>
      <c r="BB12" s="232">
        <f ca="1">BA12*'CB-RefFP'!BB12/'CB-RefFP'!BA12</f>
        <v>0</v>
      </c>
      <c r="BC12" s="231">
        <f ca="1">SUMIFS(FatorHorario[FatorDU],FatorHorario[UF],'Curva Tipica'!$N$1,FatorHorario[Meses],TEXT(BC$5,"MMM"),FatorHorario[Hora],SUMIFS(INDIRECT("HCondCarga[" &amp; BC$4 &amp; "]"),HCondCarga[Ano],$F$1,HCondCarga[Mês],TEXT(BC$5,"MMM")))*VLOOKUP(DATE($F$1,MONTH(BC$5),1),PrevPotInstalada[[Referência]:[Potência Prevista (MW)]],2,FALSE)*VLOOKUP($A12,RelPotInst[[Barra]:[2029]],IF($F$1=2023,3,IF($F$1=2024,4,IF($F$1=2025,5,IF($F$1=2026,6,IF($F$1=2027,7,IF($F$1=2028,8,9)))))),FALSE)/100</f>
        <v>0</v>
      </c>
      <c r="BD12" s="232">
        <f ca="1">BC12*'CB-RefFP'!BD12/'CB-RefFP'!BC12</f>
        <v>0</v>
      </c>
      <c r="BE12" s="231">
        <f ca="1">SUMIFS(FatorHorario[FatorDU],FatorHorario[UF],'Curva Tipica'!$N$1,FatorHorario[Meses],TEXT(BE$5,"MMM"),FatorHorario[Hora],SUMIFS(INDIRECT("HCondCarga[" &amp; BE$4 &amp; "]"),HCondCarga[Ano],$F$1,HCondCarga[Mês],TEXT(BE$5,"MMM")))*VLOOKUP(DATE($F$1,MONTH(BE$5),1),PrevPotInstalada[[Referência]:[Potência Prevista (MW)]],2,FALSE)*VLOOKUP($A12,RelPotInst[[Barra]:[2029]],IF($F$1=2023,3,IF($F$1=2024,4,IF($F$1=2025,5,IF($F$1=2026,6,IF($F$1=2027,7,IF($F$1=2028,8,9)))))),FALSE)/100</f>
        <v>0</v>
      </c>
      <c r="BF12" s="232">
        <f ca="1">BE12*'CB-RefFP'!BF12/'CB-RefFP'!BE12</f>
        <v>0</v>
      </c>
      <c r="BG12" s="231">
        <f ca="1">SUMIFS(FatorHorario[FatorDU],FatorHorario[UF],'Curva Tipica'!$N$1,FatorHorario[Meses],TEXT(BG$5,"MMM"),FatorHorario[Hora],SUMIFS(INDIRECT("HCondCarga[" &amp; BG$4 &amp; "]"),HCondCarga[Ano],$F$1,HCondCarga[Mês],TEXT(BG$5,"MMM")))*VLOOKUP(DATE($F$1,MONTH(BG$5),1),PrevPotInstalada[[Referência]:[Potência Prevista (MW)]],2,FALSE)*VLOOKUP($A12,RelPotInst[[Barra]:[2029]],IF($F$1=2023,3,IF($F$1=2024,4,IF($F$1=2025,5,IF($F$1=2026,6,IF($F$1=2027,7,IF($F$1=2028,8,9)))))),FALSE)/100</f>
        <v>0</v>
      </c>
      <c r="BH12" s="232">
        <f ca="1">BG12*'CB-RefFP'!BH12/'CB-RefFP'!BG12</f>
        <v>0</v>
      </c>
      <c r="BI12" s="231">
        <f ca="1">SUMIFS(FatorHorario[FatorDU],FatorHorario[UF],'Curva Tipica'!$N$1,FatorHorario[Meses],TEXT(BI$5,"MMM"),FatorHorario[Hora],SUMIFS(INDIRECT("HCondCarga[" &amp; BI$4 &amp; "]"),HCondCarga[Ano],$F$1,HCondCarga[Mês],TEXT(BI$5,"MMM")))*VLOOKUP(DATE($F$1,MONTH(BI$5),1),PrevPotInstalada[[Referência]:[Potência Prevista (MW)]],2,FALSE)*VLOOKUP($A12,RelPotInst[[Barra]:[2029]],IF($F$1=2023,3,IF($F$1=2024,4,IF($F$1=2025,5,IF($F$1=2026,6,IF($F$1=2027,7,IF($F$1=2028,8,9)))))),FALSE)/100</f>
        <v>0</v>
      </c>
      <c r="BJ12" s="232">
        <f ca="1">BI12*'CB-RefFP'!BJ12/'CB-RefFP'!BI12</f>
        <v>0</v>
      </c>
      <c r="BK12" s="231">
        <f ca="1">SUMIFS(FatorHorario[FatorDU],FatorHorario[UF],'Curva Tipica'!$N$1,FatorHorario[Meses],TEXT(BK$5,"MMM"),FatorHorario[Hora],SUMIFS(INDIRECT("HCondCarga[" &amp; BK$4 &amp; "]"),HCondCarga[Ano],$F$1,HCondCarga[Mês],TEXT(BK$5,"MMM")))*VLOOKUP(DATE($F$1,MONTH(BK$5),1),PrevPotInstalada[[Referência]:[Potência Prevista (MW)]],2,FALSE)*VLOOKUP($A12,RelPotInst[[Barra]:[2029]],IF($F$1=2023,3,IF($F$1=2024,4,IF($F$1=2025,5,IF($F$1=2026,6,IF($F$1=2027,7,IF($F$1=2028,8,9)))))),FALSE)/100</f>
        <v>0</v>
      </c>
      <c r="BL12" s="232">
        <f ca="1">BK12*'CB-RefFP'!BL12/'CB-RefFP'!BK12</f>
        <v>0</v>
      </c>
      <c r="BM12" s="231">
        <f ca="1">SUMIFS(FatorHorario[FatorDU],FatorHorario[UF],'Curva Tipica'!$N$1,FatorHorario[Meses],TEXT(BM$5,"MMM"),FatorHorario[Hora],SUMIFS(INDIRECT("HCondCarga[" &amp; BM$4 &amp; "]"),HCondCarga[Ano],$F$1,HCondCarga[Mês],TEXT(BM$5,"MMM")))*VLOOKUP(DATE($F$1,MONTH(BM$5),1),PrevPotInstalada[[Referência]:[Potência Prevista (MW)]],2,FALSE)*VLOOKUP($A12,RelPotInst[[Barra]:[2029]],IF($F$1=2023,3,IF($F$1=2024,4,IF($F$1=2025,5,IF($F$1=2026,6,IF($F$1=2027,7,IF($F$1=2028,8,9)))))),FALSE)/100</f>
        <v>0</v>
      </c>
      <c r="BN12" s="232">
        <f ca="1">BM12*'CB-RefFP'!BN12/'CB-RefFP'!BM12</f>
        <v>0</v>
      </c>
      <c r="BO12" s="231">
        <f ca="1">SUMIFS(FatorHorario[FatorDU],FatorHorario[UF],'Curva Tipica'!$N$1,FatorHorario[Meses],TEXT(BO$5,"MMM"),FatorHorario[Hora],SUMIFS(INDIRECT("HCondCarga[" &amp; BO$4 &amp; "]"),HCondCarga[Ano],$F$1,HCondCarga[Mês],TEXT(BO$5,"MMM")))*VLOOKUP(DATE($F$1,MONTH(BO$5),1),PrevPotInstalada[[Referência]:[Potência Prevista (MW)]],2,FALSE)*VLOOKUP($A12,RelPotInst[[Barra]:[2029]],IF($F$1=2023,3,IF($F$1=2024,4,IF($F$1=2025,5,IF($F$1=2026,6,IF($F$1=2027,7,IF($F$1=2028,8,9)))))),FALSE)/100</f>
        <v>0</v>
      </c>
      <c r="BP12" s="232">
        <f ca="1">BO12*'CB-RefFP'!BP12/'CB-RefFP'!BO12</f>
        <v>0</v>
      </c>
      <c r="BQ12" s="231">
        <f ca="1">SUMIFS(FatorHorario[FatorDU],FatorHorario[UF],'Curva Tipica'!$N$1,FatorHorario[Meses],TEXT(BQ$5,"MMM"),FatorHorario[Hora],SUMIFS(INDIRECT("HCondCarga[" &amp; BQ$4 &amp; "]"),HCondCarga[Ano],$F$1,HCondCarga[Mês],TEXT(BQ$5,"MMM")))*VLOOKUP(DATE($F$1,MONTH(BQ$5),1),PrevPotInstalada[[Referência]:[Potência Prevista (MW)]],2,FALSE)*VLOOKUP($A12,RelPotInst[[Barra]:[2029]],IF($F$1=2023,3,IF($F$1=2024,4,IF($F$1=2025,5,IF($F$1=2026,6,IF($F$1=2027,7,IF($F$1=2028,8,9)))))),FALSE)/100</f>
        <v>0</v>
      </c>
      <c r="BR12" s="232">
        <f ca="1">BQ12*'CB-RefFP'!BR12/'CB-RefFP'!BQ12</f>
        <v>0</v>
      </c>
      <c r="BS12" s="231">
        <f ca="1">SUMIFS(FatorHorario[FatorDU],FatorHorario[UF],'Curva Tipica'!$N$1,FatorHorario[Meses],TEXT(BS$5,"MMM"),FatorHorario[Hora],SUMIFS(INDIRECT("HCondCarga[" &amp; BS$4 &amp; "]"),HCondCarga[Ano],$F$1,HCondCarga[Mês],TEXT(BS$5,"MMM")))*VLOOKUP(DATE($F$1,MONTH(BS$5),1),PrevPotInstalada[[Referência]:[Potência Prevista (MW)]],2,FALSE)*VLOOKUP($A12,RelPotInst[[Barra]:[2029]],IF($F$1=2023,3,IF($F$1=2024,4,IF($F$1=2025,5,IF($F$1=2026,6,IF($F$1=2027,7,IF($F$1=2028,8,9)))))),FALSE)/100</f>
        <v>0</v>
      </c>
      <c r="BT12" s="232">
        <f ca="1">BS12*'CB-RefFP'!BT12/'CB-RefFP'!BS12</f>
        <v>0</v>
      </c>
      <c r="BU12" s="231">
        <f ca="1">SUMIFS(FatorHorario[FatorDU],FatorHorario[UF],'Curva Tipica'!$N$1,FatorHorario[Meses],TEXT(BU$5,"MMM"),FatorHorario[Hora],SUMIFS(INDIRECT("HCondCarga[" &amp; BU$4 &amp; "]"),HCondCarga[Ano],$F$1,HCondCarga[Mês],TEXT(BU$5,"MMM")))*VLOOKUP(DATE($F$1,MONTH(BU$5),1),PrevPotInstalada[[Referência]:[Potência Prevista (MW)]],2,FALSE)*VLOOKUP($A12,RelPotInst[[Barra]:[2029]],IF($F$1=2023,3,IF($F$1=2024,4,IF($F$1=2025,5,IF($F$1=2026,6,IF($F$1=2027,7,IF($F$1=2028,8,9)))))),FALSE)/100</f>
        <v>0</v>
      </c>
      <c r="BV12" s="232">
        <f ca="1">BU12*'CB-RefFP'!BV12/'CB-RefFP'!BU12</f>
        <v>0</v>
      </c>
      <c r="BW12" s="231">
        <f ca="1">SUMIFS(FatorHorario[FatorDU],FatorHorario[UF],'Curva Tipica'!$N$1,FatorHorario[Meses],TEXT(BW$5,"MMM"),FatorHorario[Hora],SUMIFS(INDIRECT("HCondCarga[" &amp; BW$4 &amp; "]"),HCondCarga[Ano],$F$1,HCondCarga[Mês],TEXT(BW$5,"MMM")))*VLOOKUP(DATE($F$1,MONTH(BW$5),1),PrevPotInstalada[[Referência]:[Potência Prevista (MW)]],2,FALSE)*VLOOKUP($A12,RelPotInst[[Barra]:[2029]],IF($F$1=2023,3,IF($F$1=2024,4,IF($F$1=2025,5,IF($F$1=2026,6,IF($F$1=2027,7,IF($F$1=2028,8,9)))))),FALSE)/100</f>
        <v>0</v>
      </c>
      <c r="BX12" s="233">
        <f ca="1">BW12*'CB-RefFP'!BX12/'CB-RefFP'!BW12</f>
        <v>0</v>
      </c>
      <c r="BY12" s="231">
        <f ca="1">SUMIFS(FatorHorario[FatorDom],FatorHorario[UF],'Curva Tipica'!$N$1,FatorHorario[Meses],TEXT(BY$5,"MMM"),FatorHorario[Hora],SUMIFS(INDIRECT("HCondCarga[" &amp; BY$4 &amp; "]"),HCondCarga[Ano],$F$1,HCondCarga[Mês],TEXT(BY$5,"MMM")))*VLOOKUP(DATE($F$1,MONTH(BY$5),1),PrevPotInstalada[[Referência]:[Potência Prevista (MW)]],2,FALSE)*VLOOKUP($A12,RelPotInst[[Barra]:[2029]],IF($F$1=2023,3,IF($F$1=2024,4,IF($F$1=2025,5,IF($F$1=2026,6,IF($F$1=2027,7,IF($F$1=2028,8,9)))))),FALSE)/100</f>
        <v>0</v>
      </c>
      <c r="BZ12" s="232">
        <f ca="1">BY12*'CB-RefFP'!BZ12/'CB-RefFP'!BY12</f>
        <v>0</v>
      </c>
      <c r="CA12" s="231">
        <f ca="1">SUMIFS(FatorHorario[FatorDom],FatorHorario[UF],'Curva Tipica'!$N$1,FatorHorario[Meses],TEXT(CA$5,"MMM"),FatorHorario[Hora],SUMIFS(INDIRECT("HCondCarga[" &amp; CA$4 &amp; "]"),HCondCarga[Ano],$F$1,HCondCarga[Mês],TEXT(CA$5,"MMM")))*VLOOKUP(DATE($F$1,MONTH(CA$5),1),PrevPotInstalada[[Referência]:[Potência Prevista (MW)]],2,FALSE)*VLOOKUP($A12,RelPotInst[[Barra]:[2029]],IF($F$1=2023,3,IF($F$1=2024,4,IF($F$1=2025,5,IF($F$1=2026,6,IF($F$1=2027,7,IF($F$1=2028,8,9)))))),FALSE)/100</f>
        <v>0</v>
      </c>
      <c r="CB12" s="232">
        <f ca="1">CA12*'CB-RefFP'!CB12/'CB-RefFP'!CA12</f>
        <v>0</v>
      </c>
      <c r="CC12" s="231">
        <f ca="1">SUMIFS(FatorHorario[FatorDom],FatorHorario[UF],'Curva Tipica'!$N$1,FatorHorario[Meses],TEXT(CC$5,"MMM"),FatorHorario[Hora],SUMIFS(INDIRECT("HCondCarga[" &amp; CC$4 &amp; "]"),HCondCarga[Ano],$F$1,HCondCarga[Mês],TEXT(CC$5,"MMM")))*VLOOKUP(DATE($F$1,MONTH(CC$5),1),PrevPotInstalada[[Referência]:[Potência Prevista (MW)]],2,FALSE)*VLOOKUP($A12,RelPotInst[[Barra]:[2029]],IF($F$1=2023,3,IF($F$1=2024,4,IF($F$1=2025,5,IF($F$1=2026,6,IF($F$1=2027,7,IF($F$1=2028,8,9)))))),FALSE)/100</f>
        <v>0</v>
      </c>
      <c r="CD12" s="232">
        <f ca="1">CC12*'CB-RefFP'!CD12/'CB-RefFP'!CC12</f>
        <v>0</v>
      </c>
      <c r="CE12" s="231">
        <f ca="1">SUMIFS(FatorHorario[FatorDom],FatorHorario[UF],'Curva Tipica'!$N$1,FatorHorario[Meses],TEXT(CE$5,"MMM"),FatorHorario[Hora],SUMIFS(INDIRECT("HCondCarga[" &amp; CE$4 &amp; "]"),HCondCarga[Ano],$F$1,HCondCarga[Mês],TEXT(CE$5,"MMM")))*VLOOKUP(DATE($F$1,MONTH(CE$5),1),PrevPotInstalada[[Referência]:[Potência Prevista (MW)]],2,FALSE)*VLOOKUP($A12,RelPotInst[[Barra]:[2029]],IF($F$1=2023,3,IF($F$1=2024,4,IF($F$1=2025,5,IF($F$1=2026,6,IF($F$1=2027,7,IF($F$1=2028,8,9)))))),FALSE)/100</f>
        <v>0</v>
      </c>
      <c r="CF12" s="232">
        <f ca="1">CE12*'CB-RefFP'!CF12/'CB-RefFP'!CE12</f>
        <v>0</v>
      </c>
      <c r="CG12" s="231">
        <f ca="1">SUMIFS(FatorHorario[FatorDom],FatorHorario[UF],'Curva Tipica'!$N$1,FatorHorario[Meses],TEXT(CG$5,"MMM"),FatorHorario[Hora],SUMIFS(INDIRECT("HCondCarga[" &amp; CG$4 &amp; "]"),HCondCarga[Ano],$F$1,HCondCarga[Mês],TEXT(CG$5,"MMM")))*VLOOKUP(DATE($F$1,MONTH(CG$5),1),PrevPotInstalada[[Referência]:[Potência Prevista (MW)]],2,FALSE)*VLOOKUP($A12,RelPotInst[[Barra]:[2029]],IF($F$1=2023,3,IF($F$1=2024,4,IF($F$1=2025,5,IF($F$1=2026,6,IF($F$1=2027,7,IF($F$1=2028,8,9)))))),FALSE)/100</f>
        <v>0</v>
      </c>
      <c r="CH12" s="232">
        <f ca="1">CG12*'CB-RefFP'!CH12/'CB-RefFP'!CG12</f>
        <v>0</v>
      </c>
      <c r="CI12" s="231">
        <f ca="1">SUMIFS(FatorHorario[FatorDom],FatorHorario[UF],'Curva Tipica'!$N$1,FatorHorario[Meses],TEXT(CI$5,"MMM"),FatorHorario[Hora],SUMIFS(INDIRECT("HCondCarga[" &amp; CI$4 &amp; "]"),HCondCarga[Ano],$F$1,HCondCarga[Mês],TEXT(CI$5,"MMM")))*VLOOKUP(DATE($F$1,MONTH(CI$5),1),PrevPotInstalada[[Referência]:[Potência Prevista (MW)]],2,FALSE)*VLOOKUP($A12,RelPotInst[[Barra]:[2029]],IF($F$1=2023,3,IF($F$1=2024,4,IF($F$1=2025,5,IF($F$1=2026,6,IF($F$1=2027,7,IF($F$1=2028,8,9)))))),FALSE)/100</f>
        <v>0</v>
      </c>
      <c r="CJ12" s="232">
        <f ca="1">CI12*'CB-RefFP'!CJ12/'CB-RefFP'!CI12</f>
        <v>0</v>
      </c>
      <c r="CK12" s="231">
        <f ca="1">SUMIFS(FatorHorario[FatorDom],FatorHorario[UF],'Curva Tipica'!$N$1,FatorHorario[Meses],TEXT(CK$5,"MMM"),FatorHorario[Hora],SUMIFS(INDIRECT("HCondCarga[" &amp; CK$4 &amp; "]"),HCondCarga[Ano],$F$1,HCondCarga[Mês],TEXT(CK$5,"MMM")))*VLOOKUP(DATE($F$1,MONTH(CK$5),1),PrevPotInstalada[[Referência]:[Potência Prevista (MW)]],2,FALSE)*VLOOKUP($A12,RelPotInst[[Barra]:[2029]],IF($F$1=2023,3,IF($F$1=2024,4,IF($F$1=2025,5,IF($F$1=2026,6,IF($F$1=2027,7,IF($F$1=2028,8,9)))))),FALSE)/100</f>
        <v>0</v>
      </c>
      <c r="CL12" s="232">
        <f ca="1">CK12*'CB-RefFP'!CL12/'CB-RefFP'!CK12</f>
        <v>0</v>
      </c>
      <c r="CM12" s="231">
        <f ca="1">SUMIFS(FatorHorario[FatorDom],FatorHorario[UF],'Curva Tipica'!$N$1,FatorHorario[Meses],TEXT(CM$5,"MMM"),FatorHorario[Hora],SUMIFS(INDIRECT("HCondCarga[" &amp; CM$4 &amp; "]"),HCondCarga[Ano],$F$1,HCondCarga[Mês],TEXT(CM$5,"MMM")))*VLOOKUP(DATE($F$1,MONTH(CM$5),1),PrevPotInstalada[[Referência]:[Potência Prevista (MW)]],2,FALSE)*VLOOKUP($A12,RelPotInst[[Barra]:[2029]],IF($F$1=2023,3,IF($F$1=2024,4,IF($F$1=2025,5,IF($F$1=2026,6,IF($F$1=2027,7,IF($F$1=2028,8,9)))))),FALSE)/100</f>
        <v>0</v>
      </c>
      <c r="CN12" s="232">
        <f ca="1">CM12*'CB-RefFP'!CN12/'CB-RefFP'!CM12</f>
        <v>0</v>
      </c>
      <c r="CO12" s="231">
        <f ca="1">SUMIFS(FatorHorario[FatorDom],FatorHorario[UF],'Curva Tipica'!$N$1,FatorHorario[Meses],TEXT(CO$5,"MMM"),FatorHorario[Hora],SUMIFS(INDIRECT("HCondCarga[" &amp; CO$4 &amp; "]"),HCondCarga[Ano],$F$1,HCondCarga[Mês],TEXT(CO$5,"MMM")))*VLOOKUP(DATE($F$1,MONTH(CO$5),1),PrevPotInstalada[[Referência]:[Potência Prevista (MW)]],2,FALSE)*VLOOKUP($A12,RelPotInst[[Barra]:[2029]],IF($F$1=2023,3,IF($F$1=2024,4,IF($F$1=2025,5,IF($F$1=2026,6,IF($F$1=2027,7,IF($F$1=2028,8,9)))))),FALSE)/100</f>
        <v>0</v>
      </c>
      <c r="CP12" s="232">
        <f ca="1">CO12*'CB-RefFP'!CP12/'CB-RefFP'!CO12</f>
        <v>0</v>
      </c>
      <c r="CQ12" s="231">
        <f ca="1">SUMIFS(FatorHorario[FatorDom],FatorHorario[UF],'Curva Tipica'!$N$1,FatorHorario[Meses],TEXT(CQ$5,"MMM"),FatorHorario[Hora],SUMIFS(INDIRECT("HCondCarga[" &amp; CQ$4 &amp; "]"),HCondCarga[Ano],$F$1,HCondCarga[Mês],TEXT(CQ$5,"MMM")))*VLOOKUP(DATE($F$1,MONTH(CQ$5),1),PrevPotInstalada[[Referência]:[Potência Prevista (MW)]],2,FALSE)*VLOOKUP($A12,RelPotInst[[Barra]:[2029]],IF($F$1=2023,3,IF($F$1=2024,4,IF($F$1=2025,5,IF($F$1=2026,6,IF($F$1=2027,7,IF($F$1=2028,8,9)))))),FALSE)/100</f>
        <v>0</v>
      </c>
      <c r="CR12" s="232">
        <f ca="1">CQ12*'CB-RefFP'!CR12/'CB-RefFP'!CQ12</f>
        <v>0</v>
      </c>
      <c r="CS12" s="231">
        <f ca="1">SUMIFS(FatorHorario[FatorDom],FatorHorario[UF],'Curva Tipica'!$N$1,FatorHorario[Meses],TEXT(CS$5,"MMM"),FatorHorario[Hora],SUMIFS(INDIRECT("HCondCarga[" &amp; CS$4 &amp; "]"),HCondCarga[Ano],$F$1,HCondCarga[Mês],TEXT(CS$5,"MMM")))*VLOOKUP(DATE($F$1,MONTH(CS$5),1),PrevPotInstalada[[Referência]:[Potência Prevista (MW)]],2,FALSE)*VLOOKUP($A12,RelPotInst[[Barra]:[2029]],IF($F$1=2023,3,IF($F$1=2024,4,IF($F$1=2025,5,IF($F$1=2026,6,IF($F$1=2027,7,IF($F$1=2028,8,9)))))),FALSE)/100</f>
        <v>0</v>
      </c>
      <c r="CT12" s="232">
        <f ca="1">CS12*'CB-RefFP'!CT12/'CB-RefFP'!CS12</f>
        <v>0</v>
      </c>
      <c r="CU12" s="231">
        <f ca="1">SUMIFS(FatorHorario[FatorDom],FatorHorario[UF],'Curva Tipica'!$N$1,FatorHorario[Meses],TEXT(CU$5,"MMM"),FatorHorario[Hora],SUMIFS(INDIRECT("HCondCarga[" &amp; CU$4 &amp; "]"),HCondCarga[Ano],$F$1,HCondCarga[Mês],TEXT(CU$5,"MMM")))*VLOOKUP(DATE($F$1,MONTH(CU$5),1),PrevPotInstalada[[Referência]:[Potência Prevista (MW)]],2,FALSE)*VLOOKUP($A12,RelPotInst[[Barra]:[2029]],IF($F$1=2023,3,IF($F$1=2024,4,IF($F$1=2025,5,IF($F$1=2026,6,IF($F$1=2027,7,IF($F$1=2028,8,9)))))),FALSE)/100</f>
        <v>0</v>
      </c>
      <c r="CV12" s="233">
        <f ca="1">CU12*'CB-RefFP'!CV12/'CB-RefFP'!CU12</f>
        <v>0</v>
      </c>
      <c r="CW12" s="231">
        <f ca="1">SUMIFS(FatorHorario[FatorDU],FatorHorario[UF],'Curva Tipica'!$N$1,FatorHorario[Meses],TEXT(CW$5,"MMM"),FatorHorario[Hora],SUMIFS(INDIRECT("HCondCarga[" &amp; CW$4 &amp; "]"),HCondCarga[Ano],$F$1,HCondCarga[Mês],TEXT(CW$5,"MMM")))*VLOOKUP(DATE($F$1,MONTH(CW$5),1),PrevPotInstalada[[Referência]:[Potência Prevista (MW)]],2,FALSE)*VLOOKUP($A12,RelPotInst[[Barra]:[2029]],IF($F$1=2023,3,IF($F$1=2024,4,IF($F$1=2025,5,IF($F$1=2026,6,IF($F$1=2027,7,IF($F$1=2028,8,9)))))),FALSE)/100</f>
        <v>0</v>
      </c>
      <c r="CX12" s="232">
        <f ca="1">CW12*'CB-RefFP'!CX12/'CB-RefFP'!CW12</f>
        <v>0</v>
      </c>
      <c r="CY12" s="231">
        <f ca="1">SUMIFS(FatorHorario[FatorDU],FatorHorario[UF],'Curva Tipica'!$N$1,FatorHorario[Meses],TEXT(CY$5,"MMM"),FatorHorario[Hora],SUMIFS(INDIRECT("HCondCarga[" &amp; CY$4 &amp; "]"),HCondCarga[Ano],$F$1,HCondCarga[Mês],TEXT(CY$5,"MMM")))*VLOOKUP(DATE($F$1,MONTH(CY$5),1),PrevPotInstalada[[Referência]:[Potência Prevista (MW)]],2,FALSE)*VLOOKUP($A12,RelPotInst[[Barra]:[2029]],IF($F$1=2023,3,IF($F$1=2024,4,IF($F$1=2025,5,IF($F$1=2026,6,IF($F$1=2027,7,IF($F$1=2028,8,9)))))),FALSE)/100</f>
        <v>0</v>
      </c>
      <c r="CZ12" s="232">
        <f ca="1">CY12*'CB-RefFP'!CZ12/'CB-RefFP'!CY12</f>
        <v>0</v>
      </c>
      <c r="DA12" s="231">
        <f ca="1">SUMIFS(FatorHorario[FatorDU],FatorHorario[UF],'Curva Tipica'!$N$1,FatorHorario[Meses],TEXT(DA$5,"MMM"),FatorHorario[Hora],SUMIFS(INDIRECT("HCondCarga[" &amp; DA$4 &amp; "]"),HCondCarga[Ano],$F$1,HCondCarga[Mês],TEXT(DA$5,"MMM")))*VLOOKUP(DATE($F$1,MONTH(DA$5),1),PrevPotInstalada[[Referência]:[Potência Prevista (MW)]],2,FALSE)*VLOOKUP($A12,RelPotInst[[Barra]:[2029]],IF($F$1=2023,3,IF($F$1=2024,4,IF($F$1=2025,5,IF($F$1=2026,6,IF($F$1=2027,7,IF($F$1=2028,8,9)))))),FALSE)/100</f>
        <v>0</v>
      </c>
      <c r="DB12" s="232">
        <f ca="1">DA12*'CB-RefFP'!DB12/'CB-RefFP'!DA12</f>
        <v>0</v>
      </c>
      <c r="DC12" s="231">
        <f ca="1">SUMIFS(FatorHorario[FatorDU],FatorHorario[UF],'Curva Tipica'!$N$1,FatorHorario[Meses],TEXT(DC$5,"MMM"),FatorHorario[Hora],SUMIFS(INDIRECT("HCondCarga[" &amp; DC$4 &amp; "]"),HCondCarga[Ano],$F$1,HCondCarga[Mês],TEXT(DC$5,"MMM")))*VLOOKUP(DATE($F$1,MONTH(DC$5),1),PrevPotInstalada[[Referência]:[Potência Prevista (MW)]],2,FALSE)*VLOOKUP($A12,RelPotInst[[Barra]:[2029]],IF($F$1=2023,3,IF($F$1=2024,4,IF($F$1=2025,5,IF($F$1=2026,6,IF($F$1=2027,7,IF($F$1=2028,8,9)))))),FALSE)/100</f>
        <v>0</v>
      </c>
      <c r="DD12" s="232">
        <f ca="1">DC12*'CB-RefFP'!DD12/'CB-RefFP'!DC12</f>
        <v>0</v>
      </c>
      <c r="DE12" s="231">
        <f ca="1">SUMIFS(FatorHorario[FatorDU],FatorHorario[UF],'Curva Tipica'!$N$1,FatorHorario[Meses],TEXT(DE$5,"MMM"),FatorHorario[Hora],SUMIFS(INDIRECT("HCondCarga[" &amp; DE$4 &amp; "]"),HCondCarga[Ano],$F$1,HCondCarga[Mês],TEXT(DE$5,"MMM")))*VLOOKUP(DATE($F$1,MONTH(DE$5),1),PrevPotInstalada[[Referência]:[Potência Prevista (MW)]],2,FALSE)*VLOOKUP($A12,RelPotInst[[Barra]:[2029]],IF($F$1=2023,3,IF($F$1=2024,4,IF($F$1=2025,5,IF($F$1=2026,6,IF($F$1=2027,7,IF($F$1=2028,8,9)))))),FALSE)/100</f>
        <v>0</v>
      </c>
      <c r="DF12" s="232">
        <f ca="1">DE12*'CB-RefFP'!DF12/'CB-RefFP'!DE12</f>
        <v>0</v>
      </c>
      <c r="DG12" s="231">
        <f ca="1">SUMIFS(FatorHorario[FatorDU],FatorHorario[UF],'Curva Tipica'!$N$1,FatorHorario[Meses],TEXT(DG$5,"MMM"),FatorHorario[Hora],SUMIFS(INDIRECT("HCondCarga[" &amp; DG$4 &amp; "]"),HCondCarga[Ano],$F$1,HCondCarga[Mês],TEXT(DG$5,"MMM")))*VLOOKUP(DATE($F$1,MONTH(DG$5),1),PrevPotInstalada[[Referência]:[Potência Prevista (MW)]],2,FALSE)*VLOOKUP($A12,RelPotInst[[Barra]:[2029]],IF($F$1=2023,3,IF($F$1=2024,4,IF($F$1=2025,5,IF($F$1=2026,6,IF($F$1=2027,7,IF($F$1=2028,8,9)))))),FALSE)/100</f>
        <v>0</v>
      </c>
      <c r="DH12" s="232">
        <f ca="1">DG12*'CB-RefFP'!DH12/'CB-RefFP'!DG12</f>
        <v>0</v>
      </c>
      <c r="DI12" s="231">
        <f ca="1">SUMIFS(FatorHorario[FatorDU],FatorHorario[UF],'Curva Tipica'!$N$1,FatorHorario[Meses],TEXT(DI$5,"MMM"),FatorHorario[Hora],SUMIFS(INDIRECT("HCondCarga[" &amp; DI$4 &amp; "]"),HCondCarga[Ano],$F$1,HCondCarga[Mês],TEXT(DI$5,"MMM")))*VLOOKUP(DATE($F$1,MONTH(DI$5),1),PrevPotInstalada[[Referência]:[Potência Prevista (MW)]],2,FALSE)*VLOOKUP($A12,RelPotInst[[Barra]:[2029]],IF($F$1=2023,3,IF($F$1=2024,4,IF($F$1=2025,5,IF($F$1=2026,6,IF($F$1=2027,7,IF($F$1=2028,8,9)))))),FALSE)/100</f>
        <v>0</v>
      </c>
      <c r="DJ12" s="232">
        <f ca="1">DI12*'CB-RefFP'!DJ12/'CB-RefFP'!DI12</f>
        <v>0</v>
      </c>
      <c r="DK12" s="231">
        <f ca="1">SUMIFS(FatorHorario[FatorDU],FatorHorario[UF],'Curva Tipica'!$N$1,FatorHorario[Meses],TEXT(DK$5,"MMM"),FatorHorario[Hora],SUMIFS(INDIRECT("HCondCarga[" &amp; DK$4 &amp; "]"),HCondCarga[Ano],$F$1,HCondCarga[Mês],TEXT(DK$5,"MMM")))*VLOOKUP(DATE($F$1,MONTH(DK$5),1),PrevPotInstalada[[Referência]:[Potência Prevista (MW)]],2,FALSE)*VLOOKUP($A12,RelPotInst[[Barra]:[2029]],IF($F$1=2023,3,IF($F$1=2024,4,IF($F$1=2025,5,IF($F$1=2026,6,IF($F$1=2027,7,IF($F$1=2028,8,9)))))),FALSE)/100</f>
        <v>0</v>
      </c>
      <c r="DL12" s="232">
        <f ca="1">DK12*'CB-RefFP'!DL12/'CB-RefFP'!DK12</f>
        <v>0</v>
      </c>
      <c r="DM12" s="231">
        <f ca="1">SUMIFS(FatorHorario[FatorDU],FatorHorario[UF],'Curva Tipica'!$N$1,FatorHorario[Meses],TEXT(DM$5,"MMM"),FatorHorario[Hora],SUMIFS(INDIRECT("HCondCarga[" &amp; DM$4 &amp; "]"),HCondCarga[Ano],$F$1,HCondCarga[Mês],TEXT(DM$5,"MMM")))*VLOOKUP(DATE($F$1,MONTH(DM$5),1),PrevPotInstalada[[Referência]:[Potência Prevista (MW)]],2,FALSE)*VLOOKUP($A12,RelPotInst[[Barra]:[2029]],IF($F$1=2023,3,IF($F$1=2024,4,IF($F$1=2025,5,IF($F$1=2026,6,IF($F$1=2027,7,IF($F$1=2028,8,9)))))),FALSE)/100</f>
        <v>0</v>
      </c>
      <c r="DN12" s="232">
        <f ca="1">DM12*'CB-RefFP'!DN12/'CB-RefFP'!DM12</f>
        <v>0</v>
      </c>
      <c r="DO12" s="231">
        <f ca="1">SUMIFS(FatorHorario[FatorDU],FatorHorario[UF],'Curva Tipica'!$N$1,FatorHorario[Meses],TEXT(DO$5,"MMM"),FatorHorario[Hora],SUMIFS(INDIRECT("HCondCarga[" &amp; DO$4 &amp; "]"),HCondCarga[Ano],$F$1,HCondCarga[Mês],TEXT(DO$5,"MMM")))*VLOOKUP(DATE($F$1,MONTH(DO$5),1),PrevPotInstalada[[Referência]:[Potência Prevista (MW)]],2,FALSE)*VLOOKUP($A12,RelPotInst[[Barra]:[2029]],IF($F$1=2023,3,IF($F$1=2024,4,IF($F$1=2025,5,IF($F$1=2026,6,IF($F$1=2027,7,IF($F$1=2028,8,9)))))),FALSE)/100</f>
        <v>0</v>
      </c>
      <c r="DP12" s="232">
        <f ca="1">DO12*'CB-RefFP'!DP12/'CB-RefFP'!DO12</f>
        <v>0</v>
      </c>
      <c r="DQ12" s="231">
        <f ca="1">SUMIFS(FatorHorario[FatorDU],FatorHorario[UF],'Curva Tipica'!$N$1,FatorHorario[Meses],TEXT(DQ$5,"MMM"),FatorHorario[Hora],SUMIFS(INDIRECT("HCondCarga[" &amp; DQ$4 &amp; "]"),HCondCarga[Ano],$F$1,HCondCarga[Mês],TEXT(DQ$5,"MMM")))*VLOOKUP(DATE($F$1,MONTH(DQ$5),1),PrevPotInstalada[[Referência]:[Potência Prevista (MW)]],2,FALSE)*VLOOKUP($A12,RelPotInst[[Barra]:[2029]],IF($F$1=2023,3,IF($F$1=2024,4,IF($F$1=2025,5,IF($F$1=2026,6,IF($F$1=2027,7,IF($F$1=2028,8,9)))))),FALSE)/100</f>
        <v>0</v>
      </c>
      <c r="DR12" s="232">
        <f ca="1">DQ12*'CB-RefFP'!DR12/'CB-RefFP'!DQ12</f>
        <v>0</v>
      </c>
      <c r="DS12" s="231">
        <f ca="1">SUMIFS(FatorHorario[FatorDU],FatorHorario[UF],'Curva Tipica'!$N$1,FatorHorario[Meses],TEXT(DS$5,"MMM"),FatorHorario[Hora],SUMIFS(INDIRECT("HCondCarga[" &amp; DS$4 &amp; "]"),HCondCarga[Ano],$F$1,HCondCarga[Mês],TEXT(DS$5,"MMM")))*VLOOKUP(DATE($F$1,MONTH(DS$5),1),PrevPotInstalada[[Referência]:[Potência Prevista (MW)]],2,FALSE)*VLOOKUP($A12,RelPotInst[[Barra]:[2029]],IF($F$1=2023,3,IF($F$1=2024,4,IF($F$1=2025,5,IF($F$1=2026,6,IF($F$1=2027,7,IF($F$1=2028,8,9)))))),FALSE)/100</f>
        <v>0</v>
      </c>
      <c r="DT12" s="233">
        <f ca="1">DS12*'CB-RefFP'!DT12/'CB-RefFP'!DS12</f>
        <v>0</v>
      </c>
      <c r="DU12" s="231">
        <f ca="1">SUMIFS(FatorHorario[FatorDU],FatorHorario[UF],'Curva Tipica'!$N$1,FatorHorario[Meses],TEXT(DU$5,"MMM"),FatorHorario[Hora],SUMIFS(INDIRECT("HCondCarga[" &amp; DU$4 &amp; "]"),HCondCarga[Ano],$F$1,HCondCarga[Mês],TEXT(DU$5,"MMM")))*VLOOKUP(DATE($F$1,MONTH(DU$5),1),PrevPotInstalada[[Referência]:[Potência Prevista (MW)]],2,FALSE)*VLOOKUP($A12,RelPotInst[[Barra]:[2029]],IF($F$1=2023,3,IF($F$1=2024,4,IF($F$1=2025,5,IF($F$1=2026,6,IF($F$1=2027,7,IF($F$1=2028,8,9)))))),FALSE)/100</f>
        <v>0</v>
      </c>
      <c r="DV12" s="232">
        <f ca="1">DU12*'CB-RefFP'!DV12/'CB-RefFP'!DU12</f>
        <v>0</v>
      </c>
      <c r="DW12" s="231">
        <f ca="1">SUMIFS(FatorHorario[FatorDU],FatorHorario[UF],'Curva Tipica'!$N$1,FatorHorario[Meses],TEXT(DW$5,"MMM"),FatorHorario[Hora],SUMIFS(INDIRECT("HCondCarga[" &amp; DW$4 &amp; "]"),HCondCarga[Ano],$F$1,HCondCarga[Mês],TEXT(DW$5,"MMM")))*VLOOKUP(DATE($F$1,MONTH(DW$5),1),PrevPotInstalada[[Referência]:[Potência Prevista (MW)]],2,FALSE)*VLOOKUP($A12,RelPotInst[[Barra]:[2029]],IF($F$1=2023,3,IF($F$1=2024,4,IF($F$1=2025,5,IF($F$1=2026,6,IF($F$1=2027,7,IF($F$1=2028,8,9)))))),FALSE)/100</f>
        <v>0</v>
      </c>
      <c r="DX12" s="232">
        <f ca="1">DW12*'CB-RefFP'!DX12/'CB-RefFP'!DW12</f>
        <v>0</v>
      </c>
      <c r="DY12" s="231">
        <f ca="1">SUMIFS(FatorHorario[FatorDU],FatorHorario[UF],'Curva Tipica'!$N$1,FatorHorario[Meses],TEXT(DY$5,"MMM"),FatorHorario[Hora],SUMIFS(INDIRECT("HCondCarga[" &amp; DY$4 &amp; "]"),HCondCarga[Ano],$F$1,HCondCarga[Mês],TEXT(DY$5,"MMM")))*VLOOKUP(DATE($F$1,MONTH(DY$5),1),PrevPotInstalada[[Referência]:[Potência Prevista (MW)]],2,FALSE)*VLOOKUP($A12,RelPotInst[[Barra]:[2029]],IF($F$1=2023,3,IF($F$1=2024,4,IF($F$1=2025,5,IF($F$1=2026,6,IF($F$1=2027,7,IF($F$1=2028,8,9)))))),FALSE)/100</f>
        <v>0</v>
      </c>
      <c r="DZ12" s="232">
        <f ca="1">DY12*'CB-RefFP'!DZ12/'CB-RefFP'!DY12</f>
        <v>0</v>
      </c>
      <c r="EA12" s="231">
        <f ca="1">SUMIFS(FatorHorario[FatorDU],FatorHorario[UF],'Curva Tipica'!$N$1,FatorHorario[Meses],TEXT(EA$5,"MMM"),FatorHorario[Hora],SUMIFS(INDIRECT("HCondCarga[" &amp; EA$4 &amp; "]"),HCondCarga[Ano],$F$1,HCondCarga[Mês],TEXT(EA$5,"MMM")))*VLOOKUP(DATE($F$1,MONTH(EA$5),1),PrevPotInstalada[[Referência]:[Potência Prevista (MW)]],2,FALSE)*VLOOKUP($A12,RelPotInst[[Barra]:[2029]],IF($F$1=2023,3,IF($F$1=2024,4,IF($F$1=2025,5,IF($F$1=2026,6,IF($F$1=2027,7,IF($F$1=2028,8,9)))))),FALSE)/100</f>
        <v>0</v>
      </c>
      <c r="EB12" s="232">
        <f ca="1">EA12*'CB-RefFP'!EB12/'CB-RefFP'!EA12</f>
        <v>0</v>
      </c>
      <c r="EC12" s="231">
        <f ca="1">SUMIFS(FatorHorario[FatorDU],FatorHorario[UF],'Curva Tipica'!$N$1,FatorHorario[Meses],TEXT(EC$5,"MMM"),FatorHorario[Hora],SUMIFS(INDIRECT("HCondCarga[" &amp; EC$4 &amp; "]"),HCondCarga[Ano],$F$1,HCondCarga[Mês],TEXT(EC$5,"MMM")))*VLOOKUP(DATE($F$1,MONTH(EC$5),1),PrevPotInstalada[[Referência]:[Potência Prevista (MW)]],2,FALSE)*VLOOKUP($A12,RelPotInst[[Barra]:[2029]],IF($F$1=2023,3,IF($F$1=2024,4,IF($F$1=2025,5,IF($F$1=2026,6,IF($F$1=2027,7,IF($F$1=2028,8,9)))))),FALSE)/100</f>
        <v>0</v>
      </c>
      <c r="ED12" s="232">
        <f ca="1">EC12*'CB-RefFP'!ED12/'CB-RefFP'!EC12</f>
        <v>0</v>
      </c>
      <c r="EE12" s="231">
        <f ca="1">SUMIFS(FatorHorario[FatorDU],FatorHorario[UF],'Curva Tipica'!$N$1,FatorHorario[Meses],TEXT(EE$5,"MMM"),FatorHorario[Hora],SUMIFS(INDIRECT("HCondCarga[" &amp; EE$4 &amp; "]"),HCondCarga[Ano],$F$1,HCondCarga[Mês],TEXT(EE$5,"MMM")))*VLOOKUP(DATE($F$1,MONTH(EE$5),1),PrevPotInstalada[[Referência]:[Potência Prevista (MW)]],2,FALSE)*VLOOKUP($A12,RelPotInst[[Barra]:[2029]],IF($F$1=2023,3,IF($F$1=2024,4,IF($F$1=2025,5,IF($F$1=2026,6,IF($F$1=2027,7,IF($F$1=2028,8,9)))))),FALSE)/100</f>
        <v>0</v>
      </c>
      <c r="EF12" s="232">
        <f ca="1">EE12*'CB-RefFP'!EF12/'CB-RefFP'!EE12</f>
        <v>0</v>
      </c>
      <c r="EG12" s="231">
        <f ca="1">SUMIFS(FatorHorario[FatorDU],FatorHorario[UF],'Curva Tipica'!$N$1,FatorHorario[Meses],TEXT(EG$5,"MMM"),FatorHorario[Hora],SUMIFS(INDIRECT("HCondCarga[" &amp; EG$4 &amp; "]"),HCondCarga[Ano],$F$1,HCondCarga[Mês],TEXT(EG$5,"MMM")))*VLOOKUP(DATE($F$1,MONTH(EG$5),1),PrevPotInstalada[[Referência]:[Potência Prevista (MW)]],2,FALSE)*VLOOKUP($A12,RelPotInst[[Barra]:[2029]],IF($F$1=2023,3,IF($F$1=2024,4,IF($F$1=2025,5,IF($F$1=2026,6,IF($F$1=2027,7,IF($F$1=2028,8,9)))))),FALSE)/100</f>
        <v>0</v>
      </c>
      <c r="EH12" s="232">
        <f ca="1">EG12*'CB-RefFP'!EH12/'CB-RefFP'!EG12</f>
        <v>0</v>
      </c>
      <c r="EI12" s="231">
        <f ca="1">SUMIFS(FatorHorario[FatorDU],FatorHorario[UF],'Curva Tipica'!$N$1,FatorHorario[Meses],TEXT(EI$5,"MMM"),FatorHorario[Hora],SUMIFS(INDIRECT("HCondCarga[" &amp; EI$4 &amp; "]"),HCondCarga[Ano],$F$1,HCondCarga[Mês],TEXT(EI$5,"MMM")))*VLOOKUP(DATE($F$1,MONTH(EI$5),1),PrevPotInstalada[[Referência]:[Potência Prevista (MW)]],2,FALSE)*VLOOKUP($A12,RelPotInst[[Barra]:[2029]],IF($F$1=2023,3,IF($F$1=2024,4,IF($F$1=2025,5,IF($F$1=2026,6,IF($F$1=2027,7,IF($F$1=2028,8,9)))))),FALSE)/100</f>
        <v>0</v>
      </c>
      <c r="EJ12" s="232">
        <f ca="1">EI12*'CB-RefFP'!EJ12/'CB-RefFP'!EI12</f>
        <v>0</v>
      </c>
      <c r="EK12" s="231">
        <f ca="1">SUMIFS(FatorHorario[FatorDU],FatorHorario[UF],'Curva Tipica'!$N$1,FatorHorario[Meses],TEXT(EK$5,"MMM"),FatorHorario[Hora],SUMIFS(INDIRECT("HCondCarga[" &amp; EK$4 &amp; "]"),HCondCarga[Ano],$F$1,HCondCarga[Mês],TEXT(EK$5,"MMM")))*VLOOKUP(DATE($F$1,MONTH(EK$5),1),PrevPotInstalada[[Referência]:[Potência Prevista (MW)]],2,FALSE)*VLOOKUP($A12,RelPotInst[[Barra]:[2029]],IF($F$1=2023,3,IF($F$1=2024,4,IF($F$1=2025,5,IF($F$1=2026,6,IF($F$1=2027,7,IF($F$1=2028,8,9)))))),FALSE)/100</f>
        <v>0</v>
      </c>
      <c r="EL12" s="232">
        <f ca="1">EK12*'CB-RefFP'!EL12/'CB-RefFP'!EK12</f>
        <v>0</v>
      </c>
      <c r="EM12" s="231">
        <f ca="1">SUMIFS(FatorHorario[FatorDU],FatorHorario[UF],'Curva Tipica'!$N$1,FatorHorario[Meses],TEXT(EM$5,"MMM"),FatorHorario[Hora],SUMIFS(INDIRECT("HCondCarga[" &amp; EM$4 &amp; "]"),HCondCarga[Ano],$F$1,HCondCarga[Mês],TEXT(EM$5,"MMM")))*VLOOKUP(DATE($F$1,MONTH(EM$5),1),PrevPotInstalada[[Referência]:[Potência Prevista (MW)]],2,FALSE)*VLOOKUP($A12,RelPotInst[[Barra]:[2029]],IF($F$1=2023,3,IF($F$1=2024,4,IF($F$1=2025,5,IF($F$1=2026,6,IF($F$1=2027,7,IF($F$1=2028,8,9)))))),FALSE)/100</f>
        <v>0</v>
      </c>
      <c r="EN12" s="232">
        <f ca="1">EM12*'CB-RefFP'!EN12/'CB-RefFP'!EM12</f>
        <v>0</v>
      </c>
      <c r="EO12" s="231">
        <f ca="1">SUMIFS(FatorHorario[FatorDU],FatorHorario[UF],'Curva Tipica'!$N$1,FatorHorario[Meses],TEXT(EO$5,"MMM"),FatorHorario[Hora],SUMIFS(INDIRECT("HCondCarga[" &amp; EO$4 &amp; "]"),HCondCarga[Ano],$F$1,HCondCarga[Mês],TEXT(EO$5,"MMM")))*VLOOKUP(DATE($F$1,MONTH(EO$5),1),PrevPotInstalada[[Referência]:[Potência Prevista (MW)]],2,FALSE)*VLOOKUP($A12,RelPotInst[[Barra]:[2029]],IF($F$1=2023,3,IF($F$1=2024,4,IF($F$1=2025,5,IF($F$1=2026,6,IF($F$1=2027,7,IF($F$1=2028,8,9)))))),FALSE)/100</f>
        <v>0</v>
      </c>
      <c r="EP12" s="232">
        <f ca="1">EO12*'CB-RefFP'!EP12/'CB-RefFP'!EO12</f>
        <v>0</v>
      </c>
      <c r="EQ12" s="231">
        <f ca="1">SUMIFS(FatorHorario[FatorDU],FatorHorario[UF],'Curva Tipica'!$N$1,FatorHorario[Meses],TEXT(EQ$5,"MMM"),FatorHorario[Hora],SUMIFS(INDIRECT("HCondCarga[" &amp; EQ$4 &amp; "]"),HCondCarga[Ano],$F$1,HCondCarga[Mês],TEXT(EQ$5,"MMM")))*VLOOKUP(DATE($F$1,MONTH(EQ$5),1),PrevPotInstalada[[Referência]:[Potência Prevista (MW)]],2,FALSE)*VLOOKUP($A12,RelPotInst[[Barra]:[2029]],IF($F$1=2023,3,IF($F$1=2024,4,IF($F$1=2025,5,IF($F$1=2026,6,IF($F$1=2027,7,IF($F$1=2028,8,9)))))),FALSE)/100</f>
        <v>0</v>
      </c>
      <c r="ER12" s="233">
        <f ca="1">EQ12*'CB-RefFP'!ER12/'CB-RefFP'!EQ12</f>
        <v>0</v>
      </c>
      <c r="ES12" s="231">
        <f ca="1">SUMIFS(FatorHorario[FatorDU],FatorHorario[UF],'Curva Tipica'!$N$1,FatorHorario[Meses],TEXT(ES$5,"MMM"),FatorHorario[Hora],SUMIFS(INDIRECT("HCondCarga[" &amp; ES$4 &amp; "]"),HCondCarga[Ano],$F$1,HCondCarga[Mês],TEXT(ES$5,"MMM")))*VLOOKUP(DATE($F$1,MONTH(ES$5),1),PrevPotInstalada[[Referência]:[Potência Prevista (MW)]],2,FALSE)*VLOOKUP($A12,RelPotInst[[Barra]:[2029]],IF($F$1=2023,3,IF($F$1=2024,4,IF($F$1=2025,5,IF($F$1=2026,6,IF($F$1=2027,7,IF($F$1=2028,8,9)))))),FALSE)/100</f>
        <v>0</v>
      </c>
      <c r="ET12" s="232">
        <f ca="1">ES12*'CB-RefFP'!ET12/'CB-RefFP'!ES12</f>
        <v>0</v>
      </c>
      <c r="EU12" s="231">
        <f ca="1">SUMIFS(FatorHorario[FatorDU],FatorHorario[UF],'Curva Tipica'!$N$1,FatorHorario[Meses],TEXT(EU$5,"MMM"),FatorHorario[Hora],SUMIFS(INDIRECT("HCondCarga[" &amp; EU$4 &amp; "]"),HCondCarga[Ano],$F$1,HCondCarga[Mês],TEXT(EU$5,"MMM")))*VLOOKUP(DATE($F$1,MONTH(EU$5),1),PrevPotInstalada[[Referência]:[Potência Prevista (MW)]],2,FALSE)*VLOOKUP($A12,RelPotInst[[Barra]:[2029]],IF($F$1=2023,3,IF($F$1=2024,4,IF($F$1=2025,5,IF($F$1=2026,6,IF($F$1=2027,7,IF($F$1=2028,8,9)))))),FALSE)/100</f>
        <v>0</v>
      </c>
      <c r="EV12" s="232">
        <f ca="1">EU12*'CB-RefFP'!EV12/'CB-RefFP'!EU12</f>
        <v>0</v>
      </c>
      <c r="EW12" s="231">
        <f ca="1">SUMIFS(FatorHorario[FatorDU],FatorHorario[UF],'Curva Tipica'!$N$1,FatorHorario[Meses],TEXT(EW$5,"MMM"),FatorHorario[Hora],SUMIFS(INDIRECT("HCondCarga[" &amp; EW$4 &amp; "]"),HCondCarga[Ano],$F$1,HCondCarga[Mês],TEXT(EW$5,"MMM")))*VLOOKUP(DATE($F$1,MONTH(EW$5),1),PrevPotInstalada[[Referência]:[Potência Prevista (MW)]],2,FALSE)*VLOOKUP($A12,RelPotInst[[Barra]:[2029]],IF($F$1=2023,3,IF($F$1=2024,4,IF($F$1=2025,5,IF($F$1=2026,6,IF($F$1=2027,7,IF($F$1=2028,8,9)))))),FALSE)/100</f>
        <v>0</v>
      </c>
      <c r="EX12" s="232">
        <f ca="1">EW12*'CB-RefFP'!EX12/'CB-RefFP'!EW12</f>
        <v>0</v>
      </c>
      <c r="EY12" s="231">
        <f ca="1">SUMIFS(FatorHorario[FatorDU],FatorHorario[UF],'Curva Tipica'!$N$1,FatorHorario[Meses],TEXT(EY$5,"MMM"),FatorHorario[Hora],SUMIFS(INDIRECT("HCondCarga[" &amp; EY$4 &amp; "]"),HCondCarga[Ano],$F$1,HCondCarga[Mês],TEXT(EY$5,"MMM")))*VLOOKUP(DATE($F$1,MONTH(EY$5),1),PrevPotInstalada[[Referência]:[Potência Prevista (MW)]],2,FALSE)*VLOOKUP($A12,RelPotInst[[Barra]:[2029]],IF($F$1=2023,3,IF($F$1=2024,4,IF($F$1=2025,5,IF($F$1=2026,6,IF($F$1=2027,7,IF($F$1=2028,8,9)))))),FALSE)/100</f>
        <v>0</v>
      </c>
      <c r="EZ12" s="232">
        <f ca="1">EY12*'CB-RefFP'!EZ12/'CB-RefFP'!EY12</f>
        <v>0</v>
      </c>
      <c r="FA12" s="231">
        <f ca="1">SUMIFS(FatorHorario[FatorDU],FatorHorario[UF],'Curva Tipica'!$N$1,FatorHorario[Meses],TEXT(FA$5,"MMM"),FatorHorario[Hora],SUMIFS(INDIRECT("HCondCarga[" &amp; FA$4 &amp; "]"),HCondCarga[Ano],$F$1,HCondCarga[Mês],TEXT(FA$5,"MMM")))*VLOOKUP(DATE($F$1,MONTH(FA$5),1),PrevPotInstalada[[Referência]:[Potência Prevista (MW)]],2,FALSE)*VLOOKUP($A12,RelPotInst[[Barra]:[2029]],IF($F$1=2023,3,IF($F$1=2024,4,IF($F$1=2025,5,IF($F$1=2026,6,IF($F$1=2027,7,IF($F$1=2028,8,9)))))),FALSE)/100</f>
        <v>0</v>
      </c>
      <c r="FB12" s="232">
        <f ca="1">FA12*'CB-RefFP'!FB12/'CB-RefFP'!FA12</f>
        <v>0</v>
      </c>
      <c r="FC12" s="231">
        <f ca="1">SUMIFS(FatorHorario[FatorDU],FatorHorario[UF],'Curva Tipica'!$N$1,FatorHorario[Meses],TEXT(FC$5,"MMM"),FatorHorario[Hora],SUMIFS(INDIRECT("HCondCarga[" &amp; FC$4 &amp; "]"),HCondCarga[Ano],$F$1,HCondCarga[Mês],TEXT(FC$5,"MMM")))*VLOOKUP(DATE($F$1,MONTH(FC$5),1),PrevPotInstalada[[Referência]:[Potência Prevista (MW)]],2,FALSE)*VLOOKUP($A12,RelPotInst[[Barra]:[2029]],IF($F$1=2023,3,IF($F$1=2024,4,IF($F$1=2025,5,IF($F$1=2026,6,IF($F$1=2027,7,IF($F$1=2028,8,9)))))),FALSE)/100</f>
        <v>0</v>
      </c>
      <c r="FD12" s="232">
        <f ca="1">FC12*'CB-RefFP'!FD12/'CB-RefFP'!FC12</f>
        <v>0</v>
      </c>
      <c r="FE12" s="231">
        <f ca="1">SUMIFS(FatorHorario[FatorDU],FatorHorario[UF],'Curva Tipica'!$N$1,FatorHorario[Meses],TEXT(FE$5,"MMM"),FatorHorario[Hora],SUMIFS(INDIRECT("HCondCarga[" &amp; FE$4 &amp; "]"),HCondCarga[Ano],$F$1,HCondCarga[Mês],TEXT(FE$5,"MMM")))*VLOOKUP(DATE($F$1,MONTH(FE$5),1),PrevPotInstalada[[Referência]:[Potência Prevista (MW)]],2,FALSE)*VLOOKUP($A12,RelPotInst[[Barra]:[2029]],IF($F$1=2023,3,IF($F$1=2024,4,IF($F$1=2025,5,IF($F$1=2026,6,IF($F$1=2027,7,IF($F$1=2028,8,9)))))),FALSE)/100</f>
        <v>0</v>
      </c>
      <c r="FF12" s="232">
        <f ca="1">FE12*'CB-RefFP'!FF12/'CB-RefFP'!FE12</f>
        <v>0</v>
      </c>
      <c r="FG12" s="231">
        <f ca="1">SUMIFS(FatorHorario[FatorDU],FatorHorario[UF],'Curva Tipica'!$N$1,FatorHorario[Meses],TEXT(FG$5,"MMM"),FatorHorario[Hora],SUMIFS(INDIRECT("HCondCarga[" &amp; FG$4 &amp; "]"),HCondCarga[Ano],$F$1,HCondCarga[Mês],TEXT(FG$5,"MMM")))*VLOOKUP(DATE($F$1,MONTH(FG$5),1),PrevPotInstalada[[Referência]:[Potência Prevista (MW)]],2,FALSE)*VLOOKUP($A12,RelPotInst[[Barra]:[2029]],IF($F$1=2023,3,IF($F$1=2024,4,IF($F$1=2025,5,IF($F$1=2026,6,IF($F$1=2027,7,IF($F$1=2028,8,9)))))),FALSE)/100</f>
        <v>0</v>
      </c>
      <c r="FH12" s="232">
        <f ca="1">FG12*'CB-RefFP'!FH12/'CB-RefFP'!FG12</f>
        <v>0</v>
      </c>
      <c r="FI12" s="231">
        <f ca="1">SUMIFS(FatorHorario[FatorDU],FatorHorario[UF],'Curva Tipica'!$N$1,FatorHorario[Meses],TEXT(FI$5,"MMM"),FatorHorario[Hora],SUMIFS(INDIRECT("HCondCarga[" &amp; FI$4 &amp; "]"),HCondCarga[Ano],$F$1,HCondCarga[Mês],TEXT(FI$5,"MMM")))*VLOOKUP(DATE($F$1,MONTH(FI$5),1),PrevPotInstalada[[Referência]:[Potência Prevista (MW)]],2,FALSE)*VLOOKUP($A12,RelPotInst[[Barra]:[2029]],IF($F$1=2023,3,IF($F$1=2024,4,IF($F$1=2025,5,IF($F$1=2026,6,IF($F$1=2027,7,IF($F$1=2028,8,9)))))),FALSE)/100</f>
        <v>0</v>
      </c>
      <c r="FJ12" s="232">
        <f ca="1">FI12*'CB-RefFP'!FJ12/'CB-RefFP'!FI12</f>
        <v>0</v>
      </c>
      <c r="FK12" s="231">
        <f ca="1">SUMIFS(FatorHorario[FatorDU],FatorHorario[UF],'Curva Tipica'!$N$1,FatorHorario[Meses],TEXT(FK$5,"MMM"),FatorHorario[Hora],SUMIFS(INDIRECT("HCondCarga[" &amp; FK$4 &amp; "]"),HCondCarga[Ano],$F$1,HCondCarga[Mês],TEXT(FK$5,"MMM")))*VLOOKUP(DATE($F$1,MONTH(FK$5),1),PrevPotInstalada[[Referência]:[Potência Prevista (MW)]],2,FALSE)*VLOOKUP($A12,RelPotInst[[Barra]:[2029]],IF($F$1=2023,3,IF($F$1=2024,4,IF($F$1=2025,5,IF($F$1=2026,6,IF($F$1=2027,7,IF($F$1=2028,8,9)))))),FALSE)/100</f>
        <v>0</v>
      </c>
      <c r="FL12" s="232">
        <f ca="1">FK12*'CB-RefFP'!FL12/'CB-RefFP'!FK12</f>
        <v>0</v>
      </c>
      <c r="FM12" s="231">
        <f ca="1">SUMIFS(FatorHorario[FatorDU],FatorHorario[UF],'Curva Tipica'!$N$1,FatorHorario[Meses],TEXT(FM$5,"MMM"),FatorHorario[Hora],SUMIFS(INDIRECT("HCondCarga[" &amp; FM$4 &amp; "]"),HCondCarga[Ano],$F$1,HCondCarga[Mês],TEXT(FM$5,"MMM")))*VLOOKUP(DATE($F$1,MONTH(FM$5),1),PrevPotInstalada[[Referência]:[Potência Prevista (MW)]],2,FALSE)*VLOOKUP($A12,RelPotInst[[Barra]:[2029]],IF($F$1=2023,3,IF($F$1=2024,4,IF($F$1=2025,5,IF($F$1=2026,6,IF($F$1=2027,7,IF($F$1=2028,8,9)))))),FALSE)/100</f>
        <v>0</v>
      </c>
      <c r="FN12" s="232">
        <f ca="1">FM12*'CB-RefFP'!FN12/'CB-RefFP'!FM12</f>
        <v>0</v>
      </c>
      <c r="FO12" s="231">
        <f ca="1">SUMIFS(FatorHorario[FatorDU],FatorHorario[UF],'Curva Tipica'!$N$1,FatorHorario[Meses],TEXT(FO$5,"MMM"),FatorHorario[Hora],SUMIFS(INDIRECT("HCondCarga[" &amp; FO$4 &amp; "]"),HCondCarga[Ano],$F$1,HCondCarga[Mês],TEXT(FO$5,"MMM")))*VLOOKUP(DATE($F$1,MONTH(FO$5),1),PrevPotInstalada[[Referência]:[Potência Prevista (MW)]],2,FALSE)*VLOOKUP($A12,RelPotInst[[Barra]:[2029]],IF($F$1=2023,3,IF($F$1=2024,4,IF($F$1=2025,5,IF($F$1=2026,6,IF($F$1=2027,7,IF($F$1=2028,8,9)))))),FALSE)/100</f>
        <v>0</v>
      </c>
      <c r="FP12" s="233">
        <f ca="1">FO12*'CB-RefFP'!FP12/'CB-RefFP'!FO12</f>
        <v>0</v>
      </c>
      <c r="FQ12" s="231">
        <f ca="1">SUMIFS(FatorHorario[FatorDU],FatorHorario[UF],'Curva Tipica'!$N$1,FatorHorario[Meses],TEXT(FQ$5,"MMM"),FatorHorario[Hora],SUMIFS(INDIRECT("HCondCarga[" &amp; FQ$4 &amp; "]"),HCondCarga[Ano],$F$1,HCondCarga[Mês],TEXT(FQ$5,"MMM")))*VLOOKUP(DATE($F$1,MONTH(FQ$5),1),PrevPotInstalada[[Referência]:[Potência Prevista (MW)]],2,FALSE)*VLOOKUP($A12,RelPotInst[[Barra]:[2029]],IF($F$1=2023,3,IF($F$1=2024,4,IF($F$1=2025,5,IF($F$1=2026,6,IF($F$1=2027,7,IF($F$1=2028,8,9)))))),FALSE)/100</f>
        <v>0</v>
      </c>
      <c r="FR12" s="232">
        <f ca="1">FQ12*'CB-RefFP'!FR12/'CB-RefFP'!FQ12</f>
        <v>0</v>
      </c>
      <c r="FS12" s="231">
        <f ca="1">SUMIFS(FatorHorario[FatorDU],FatorHorario[UF],'Curva Tipica'!$N$1,FatorHorario[Meses],TEXT(FS$5,"MMM"),FatorHorario[Hora],SUMIFS(INDIRECT("HCondCarga[" &amp; FS$4 &amp; "]"),HCondCarga[Ano],$F$1,HCondCarga[Mês],TEXT(FS$5,"MMM")))*VLOOKUP(DATE($F$1,MONTH(FS$5),1),PrevPotInstalada[[Referência]:[Potência Prevista (MW)]],2,FALSE)*VLOOKUP($A12,RelPotInst[[Barra]:[2029]],IF($F$1=2023,3,IF($F$1=2024,4,IF($F$1=2025,5,IF($F$1=2026,6,IF($F$1=2027,7,IF($F$1=2028,8,9)))))),FALSE)/100</f>
        <v>0</v>
      </c>
      <c r="FT12" s="232">
        <f ca="1">FS12*'CB-RefFP'!FT12/'CB-RefFP'!FS12</f>
        <v>0</v>
      </c>
      <c r="FU12" s="231">
        <f ca="1">SUMIFS(FatorHorario[FatorDU],FatorHorario[UF],'Curva Tipica'!$N$1,FatorHorario[Meses],TEXT(FU$5,"MMM"),FatorHorario[Hora],SUMIFS(INDIRECT("HCondCarga[" &amp; FU$4 &amp; "]"),HCondCarga[Ano],$F$1,HCondCarga[Mês],TEXT(FU$5,"MMM")))*VLOOKUP(DATE($F$1,MONTH(FU$5),1),PrevPotInstalada[[Referência]:[Potência Prevista (MW)]],2,FALSE)*VLOOKUP($A12,RelPotInst[[Barra]:[2029]],IF($F$1=2023,3,IF($F$1=2024,4,IF($F$1=2025,5,IF($F$1=2026,6,IF($F$1=2027,7,IF($F$1=2028,8,9)))))),FALSE)/100</f>
        <v>0</v>
      </c>
      <c r="FV12" s="232">
        <f ca="1">FU12*'CB-RefFP'!FV12/'CB-RefFP'!FU12</f>
        <v>0</v>
      </c>
      <c r="FW12" s="231">
        <f ca="1">SUMIFS(FatorHorario[FatorDU],FatorHorario[UF],'Curva Tipica'!$N$1,FatorHorario[Meses],TEXT(FW$5,"MMM"),FatorHorario[Hora],SUMIFS(INDIRECT("HCondCarga[" &amp; FW$4 &amp; "]"),HCondCarga[Ano],$F$1,HCondCarga[Mês],TEXT(FW$5,"MMM")))*VLOOKUP(DATE($F$1,MONTH(FW$5),1),PrevPotInstalada[[Referência]:[Potência Prevista (MW)]],2,FALSE)*VLOOKUP($A12,RelPotInst[[Barra]:[2029]],IF($F$1=2023,3,IF($F$1=2024,4,IF($F$1=2025,5,IF($F$1=2026,6,IF($F$1=2027,7,IF($F$1=2028,8,9)))))),FALSE)/100</f>
        <v>0</v>
      </c>
      <c r="FX12" s="232">
        <f ca="1">FW12*'CB-RefFP'!FX12/'CB-RefFP'!FW12</f>
        <v>0</v>
      </c>
      <c r="FY12" s="231">
        <f ca="1">SUMIFS(FatorHorario[FatorDU],FatorHorario[UF],'Curva Tipica'!$N$1,FatorHorario[Meses],TEXT(FY$5,"MMM"),FatorHorario[Hora],SUMIFS(INDIRECT("HCondCarga[" &amp; FY$4 &amp; "]"),HCondCarga[Ano],$F$1,HCondCarga[Mês],TEXT(FY$5,"MMM")))*VLOOKUP(DATE($F$1,MONTH(FY$5),1),PrevPotInstalada[[Referência]:[Potência Prevista (MW)]],2,FALSE)*VLOOKUP($A12,RelPotInst[[Barra]:[2029]],IF($F$1=2023,3,IF($F$1=2024,4,IF($F$1=2025,5,IF($F$1=2026,6,IF($F$1=2027,7,IF($F$1=2028,8,9)))))),FALSE)/100</f>
        <v>0</v>
      </c>
      <c r="FZ12" s="232">
        <f ca="1">FY12*'CB-RefFP'!FZ12/'CB-RefFP'!FY12</f>
        <v>0</v>
      </c>
      <c r="GA12" s="231">
        <f ca="1">SUMIFS(FatorHorario[FatorDU],FatorHorario[UF],'Curva Tipica'!$N$1,FatorHorario[Meses],TEXT(GA$5,"MMM"),FatorHorario[Hora],SUMIFS(INDIRECT("HCondCarga[" &amp; GA$4 &amp; "]"),HCondCarga[Ano],$F$1,HCondCarga[Mês],TEXT(GA$5,"MMM")))*VLOOKUP(DATE($F$1,MONTH(GA$5),1),PrevPotInstalada[[Referência]:[Potência Prevista (MW)]],2,FALSE)*VLOOKUP($A12,RelPotInst[[Barra]:[2029]],IF($F$1=2023,3,IF($F$1=2024,4,IF($F$1=2025,5,IF($F$1=2026,6,IF($F$1=2027,7,IF($F$1=2028,8,9)))))),FALSE)/100</f>
        <v>0</v>
      </c>
      <c r="GB12" s="232">
        <f ca="1">GA12*'CB-RefFP'!GB12/'CB-RefFP'!GA12</f>
        <v>0</v>
      </c>
      <c r="GC12" s="231">
        <f ca="1">SUMIFS(FatorHorario[FatorDU],FatorHorario[UF],'Curva Tipica'!$N$1,FatorHorario[Meses],TEXT(GC$5,"MMM"),FatorHorario[Hora],SUMIFS(INDIRECT("HCondCarga[" &amp; GC$4 &amp; "]"),HCondCarga[Ano],$F$1,HCondCarga[Mês],TEXT(GC$5,"MMM")))*VLOOKUP(DATE($F$1,MONTH(GC$5),1),PrevPotInstalada[[Referência]:[Potência Prevista (MW)]],2,FALSE)*VLOOKUP($A12,RelPotInst[[Barra]:[2029]],IF($F$1=2023,3,IF($F$1=2024,4,IF($F$1=2025,5,IF($F$1=2026,6,IF($F$1=2027,7,IF($F$1=2028,8,9)))))),FALSE)/100</f>
        <v>0</v>
      </c>
      <c r="GD12" s="232">
        <f ca="1">GC12*'CB-RefFP'!GD12/'CB-RefFP'!GC12</f>
        <v>0</v>
      </c>
      <c r="GE12" s="231">
        <f ca="1">SUMIFS(FatorHorario[FatorDU],FatorHorario[UF],'Curva Tipica'!$N$1,FatorHorario[Meses],TEXT(GE$5,"MMM"),FatorHorario[Hora],SUMIFS(INDIRECT("HCondCarga[" &amp; GE$4 &amp; "]"),HCondCarga[Ano],$F$1,HCondCarga[Mês],TEXT(GE$5,"MMM")))*VLOOKUP(DATE($F$1,MONTH(GE$5),1),PrevPotInstalada[[Referência]:[Potência Prevista (MW)]],2,FALSE)*VLOOKUP($A12,RelPotInst[[Barra]:[2029]],IF($F$1=2023,3,IF($F$1=2024,4,IF($F$1=2025,5,IF($F$1=2026,6,IF($F$1=2027,7,IF($F$1=2028,8,9)))))),FALSE)/100</f>
        <v>0</v>
      </c>
      <c r="GF12" s="232">
        <f ca="1">GE12*'CB-RefFP'!GF12/'CB-RefFP'!GE12</f>
        <v>0</v>
      </c>
      <c r="GG12" s="231">
        <f ca="1">SUMIFS(FatorHorario[FatorDU],FatorHorario[UF],'Curva Tipica'!$N$1,FatorHorario[Meses],TEXT(GG$5,"MMM"),FatorHorario[Hora],SUMIFS(INDIRECT("HCondCarga[" &amp; GG$4 &amp; "]"),HCondCarga[Ano],$F$1,HCondCarga[Mês],TEXT(GG$5,"MMM")))*VLOOKUP(DATE($F$1,MONTH(GG$5),1),PrevPotInstalada[[Referência]:[Potência Prevista (MW)]],2,FALSE)*VLOOKUP($A12,RelPotInst[[Barra]:[2029]],IF($F$1=2023,3,IF($F$1=2024,4,IF($F$1=2025,5,IF($F$1=2026,6,IF($F$1=2027,7,IF($F$1=2028,8,9)))))),FALSE)/100</f>
        <v>0</v>
      </c>
      <c r="GH12" s="232">
        <f ca="1">GG12*'CB-RefFP'!GH12/'CB-RefFP'!GG12</f>
        <v>0</v>
      </c>
      <c r="GI12" s="231">
        <f ca="1">SUMIFS(FatorHorario[FatorDU],FatorHorario[UF],'Curva Tipica'!$N$1,FatorHorario[Meses],TEXT(GI$5,"MMM"),FatorHorario[Hora],SUMIFS(INDIRECT("HCondCarga[" &amp; GI$4 &amp; "]"),HCondCarga[Ano],$F$1,HCondCarga[Mês],TEXT(GI$5,"MMM")))*VLOOKUP(DATE($F$1,MONTH(GI$5),1),PrevPotInstalada[[Referência]:[Potência Prevista (MW)]],2,FALSE)*VLOOKUP($A12,RelPotInst[[Barra]:[2029]],IF($F$1=2023,3,IF($F$1=2024,4,IF($F$1=2025,5,IF($F$1=2026,6,IF($F$1=2027,7,IF($F$1=2028,8,9)))))),FALSE)/100</f>
        <v>0</v>
      </c>
      <c r="GJ12" s="232">
        <f ca="1">GI12*'CB-RefFP'!GJ12/'CB-RefFP'!GI12</f>
        <v>0</v>
      </c>
      <c r="GK12" s="231">
        <f ca="1">SUMIFS(FatorHorario[FatorDU],FatorHorario[UF],'Curva Tipica'!$N$1,FatorHorario[Meses],TEXT(GK$5,"MMM"),FatorHorario[Hora],SUMIFS(INDIRECT("HCondCarga[" &amp; GK$4 &amp; "]"),HCondCarga[Ano],$F$1,HCondCarga[Mês],TEXT(GK$5,"MMM")))*VLOOKUP(DATE($F$1,MONTH(GK$5),1),PrevPotInstalada[[Referência]:[Potência Prevista (MW)]],2,FALSE)*VLOOKUP($A12,RelPotInst[[Barra]:[2029]],IF($F$1=2023,3,IF($F$1=2024,4,IF($F$1=2025,5,IF($F$1=2026,6,IF($F$1=2027,7,IF($F$1=2028,8,9)))))),FALSE)/100</f>
        <v>0</v>
      </c>
      <c r="GL12" s="232">
        <f ca="1">GK12*'CB-RefFP'!GL12/'CB-RefFP'!GK12</f>
        <v>0</v>
      </c>
      <c r="GM12" s="231">
        <f ca="1">SUMIFS(FatorHorario[FatorDU],FatorHorario[UF],'Curva Tipica'!$N$1,FatorHorario[Meses],TEXT(GM$5,"MMM"),FatorHorario[Hora],SUMIFS(INDIRECT("HCondCarga[" &amp; GM$4 &amp; "]"),HCondCarga[Ano],$F$1,HCondCarga[Mês],TEXT(GM$5,"MMM")))*VLOOKUP(DATE($F$1,MONTH(GM$5),1),PrevPotInstalada[[Referência]:[Potência Prevista (MW)]],2,FALSE)*VLOOKUP($A12,RelPotInst[[Barra]:[2029]],IF($F$1=2023,3,IF($F$1=2024,4,IF($F$1=2025,5,IF($F$1=2026,6,IF($F$1=2027,7,IF($F$1=2028,8,9)))))),FALSE)/100</f>
        <v>0</v>
      </c>
      <c r="GN12" s="233">
        <f ca="1">GM12*'CB-RefFP'!GN12/'CB-RefFP'!GM12</f>
        <v>0</v>
      </c>
      <c r="GO12" s="231"/>
      <c r="GP12" s="232"/>
      <c r="GQ12" s="231"/>
      <c r="GR12" s="232"/>
      <c r="GS12" s="231"/>
      <c r="GT12" s="232"/>
      <c r="GU12" s="231"/>
      <c r="GV12" s="232"/>
      <c r="GW12" s="231"/>
      <c r="GX12" s="232"/>
      <c r="GY12" s="231"/>
      <c r="GZ12" s="232"/>
      <c r="HA12" s="231"/>
      <c r="HB12" s="232"/>
      <c r="HC12" s="231"/>
      <c r="HD12" s="232"/>
      <c r="HE12" s="231"/>
      <c r="HF12" s="232"/>
      <c r="HG12" s="231"/>
      <c r="HH12" s="232"/>
      <c r="HI12" s="231"/>
      <c r="HJ12" s="232"/>
      <c r="HK12" s="231"/>
      <c r="HL12" s="234"/>
      <c r="HM12" s="235"/>
      <c r="HN12" s="234"/>
      <c r="HO12" s="236"/>
      <c r="HP12" s="237"/>
      <c r="HQ12" s="238"/>
      <c r="HR12" s="238"/>
      <c r="HS12" s="239"/>
    </row>
    <row r="13" spans="1:228" s="78" customFormat="1" ht="13.7" customHeight="1" x14ac:dyDescent="0.25">
      <c r="A13" s="251" t="str">
        <f>PotInst_Barra!A9</f>
        <v>Barra07</v>
      </c>
      <c r="B13" s="252"/>
      <c r="C13" s="253"/>
      <c r="D13" s="254"/>
      <c r="E13" s="231">
        <f ca="1">SUMIFS(FatorHorario[FatorDU],FatorHorario[UF],'Curva Tipica'!$N$1,FatorHorario[Meses],TEXT(E$5,"MMM"),FatorHorario[Hora],SUMIFS(INDIRECT("HCondCarga[" &amp; E$4 &amp; "]"),HCondCarga[Ano],$F$1,HCondCarga[Mês],TEXT(E$5,"MMM")))*VLOOKUP(DATE($F$1,MONTH(E$5),1),PrevPotInstalada[[Referência]:[Potência Prevista (MW)]],2,FALSE)*VLOOKUP($A13,RelPotInst[[Barra]:[2029]],IF($F$1=2023,3,IF($F$1=2024,4,IF($F$1=2025,5,IF($F$1=2026,6,IF($F$1=2027,7,IF($F$1=2028,8,9)))))),FALSE)/100</f>
        <v>0</v>
      </c>
      <c r="F13" s="232">
        <f ca="1">E13*'CB-RefFP'!F13/'CB-RefFP'!E13</f>
        <v>0</v>
      </c>
      <c r="G13" s="231">
        <f ca="1">SUMIFS(FatorHorario[FatorDU],FatorHorario[UF],'Curva Tipica'!$N$1,FatorHorario[Meses],TEXT(G$5,"MMM"),FatorHorario[Hora],SUMIFS(INDIRECT("HCondCarga[" &amp; G$4 &amp; "]"),HCondCarga[Ano],$F$1,HCondCarga[Mês],TEXT(G$5,"MMM")))*VLOOKUP(DATE($F$1,MONTH(G$5),1),PrevPotInstalada[[Referência]:[Potência Prevista (MW)]],2,FALSE)*VLOOKUP($A13,RelPotInst[[Barra]:[2029]],IF($F$1=2023,3,IF($F$1=2024,4,IF($F$1=2025,5,IF($F$1=2026,6,IF($F$1=2027,7,IF($F$1=2028,8,9)))))),FALSE)/100</f>
        <v>0</v>
      </c>
      <c r="H13" s="232">
        <f ca="1">G13*'CB-RefFP'!H13/'CB-RefFP'!G13</f>
        <v>0</v>
      </c>
      <c r="I13" s="231">
        <f ca="1">SUMIFS(FatorHorario[FatorDU],FatorHorario[UF],'Curva Tipica'!$N$1,FatorHorario[Meses],TEXT(I$5,"MMM"),FatorHorario[Hora],SUMIFS(INDIRECT("HCondCarga[" &amp; I$4 &amp; "]"),HCondCarga[Ano],$F$1,HCondCarga[Mês],TEXT(I$5,"MMM")))*VLOOKUP(DATE($F$1,MONTH(I$5),1),PrevPotInstalada[[Referência]:[Potência Prevista (MW)]],2,FALSE)*VLOOKUP($A13,RelPotInst[[Barra]:[2029]],IF($F$1=2023,3,IF($F$1=2024,4,IF($F$1=2025,5,IF($F$1=2026,6,IF($F$1=2027,7,IF($F$1=2028,8,9)))))),FALSE)/100</f>
        <v>0</v>
      </c>
      <c r="J13" s="232">
        <f ca="1">I13*'CB-RefFP'!J13/'CB-RefFP'!I13</f>
        <v>0</v>
      </c>
      <c r="K13" s="231">
        <f ca="1">SUMIFS(FatorHorario[FatorDU],FatorHorario[UF],'Curva Tipica'!$N$1,FatorHorario[Meses],TEXT(K$5,"MMM"),FatorHorario[Hora],SUMIFS(INDIRECT("HCondCarga[" &amp; K$4 &amp; "]"),HCondCarga[Ano],$F$1,HCondCarga[Mês],TEXT(K$5,"MMM")))*VLOOKUP(DATE($F$1,MONTH(K$5),1),PrevPotInstalada[[Referência]:[Potência Prevista (MW)]],2,FALSE)*VLOOKUP($A13,RelPotInst[[Barra]:[2029]],IF($F$1=2023,3,IF($F$1=2024,4,IF($F$1=2025,5,IF($F$1=2026,6,IF($F$1=2027,7,IF($F$1=2028,8,9)))))),FALSE)/100</f>
        <v>0</v>
      </c>
      <c r="L13" s="232">
        <f ca="1">K13*'CB-RefFP'!L13/'CB-RefFP'!K13</f>
        <v>0</v>
      </c>
      <c r="M13" s="231">
        <f ca="1">SUMIFS(FatorHorario[FatorDU],FatorHorario[UF],'Curva Tipica'!$N$1,FatorHorario[Meses],TEXT(M$5,"MMM"),FatorHorario[Hora],SUMIFS(INDIRECT("HCondCarga[" &amp; M$4 &amp; "]"),HCondCarga[Ano],$F$1,HCondCarga[Mês],TEXT(M$5,"MMM")))*VLOOKUP(DATE($F$1,MONTH(M$5),1),PrevPotInstalada[[Referência]:[Potência Prevista (MW)]],2,FALSE)*VLOOKUP($A13,RelPotInst[[Barra]:[2029]],IF($F$1=2023,3,IF($F$1=2024,4,IF($F$1=2025,5,IF($F$1=2026,6,IF($F$1=2027,7,IF($F$1=2028,8,9)))))),FALSE)/100</f>
        <v>0</v>
      </c>
      <c r="N13" s="232">
        <f ca="1">M13*'CB-RefFP'!N13/'CB-RefFP'!M13</f>
        <v>0</v>
      </c>
      <c r="O13" s="231">
        <f ca="1">SUMIFS(FatorHorario[FatorDU],FatorHorario[UF],'Curva Tipica'!$N$1,FatorHorario[Meses],TEXT(O$5,"MMM"),FatorHorario[Hora],SUMIFS(INDIRECT("HCondCarga[" &amp; O$4 &amp; "]"),HCondCarga[Ano],$F$1,HCondCarga[Mês],TEXT(O$5,"MMM")))*VLOOKUP(DATE($F$1,MONTH(O$5),1),PrevPotInstalada[[Referência]:[Potência Prevista (MW)]],2,FALSE)*VLOOKUP($A13,RelPotInst[[Barra]:[2029]],IF($F$1=2023,3,IF($F$1=2024,4,IF($F$1=2025,5,IF($F$1=2026,6,IF($F$1=2027,7,IF($F$1=2028,8,9)))))),FALSE)/100</f>
        <v>0</v>
      </c>
      <c r="P13" s="232">
        <f ca="1">O13*'CB-RefFP'!P13/'CB-RefFP'!O13</f>
        <v>0</v>
      </c>
      <c r="Q13" s="231">
        <f ca="1">SUMIFS(FatorHorario[FatorDU],FatorHorario[UF],'Curva Tipica'!$N$1,FatorHorario[Meses],TEXT(Q$5,"MMM"),FatorHorario[Hora],SUMIFS(INDIRECT("HCondCarga[" &amp; Q$4 &amp; "]"),HCondCarga[Ano],$F$1,HCondCarga[Mês],TEXT(Q$5,"MMM")))*VLOOKUP(DATE($F$1,MONTH(Q$5),1),PrevPotInstalada[[Referência]:[Potência Prevista (MW)]],2,FALSE)*VLOOKUP($A13,RelPotInst[[Barra]:[2029]],IF($F$1=2023,3,IF($F$1=2024,4,IF($F$1=2025,5,IF($F$1=2026,6,IF($F$1=2027,7,IF($F$1=2028,8,9)))))),FALSE)/100</f>
        <v>0</v>
      </c>
      <c r="R13" s="232">
        <f ca="1">Q13*'CB-RefFP'!R13/'CB-RefFP'!Q13</f>
        <v>0</v>
      </c>
      <c r="S13" s="231">
        <f ca="1">SUMIFS(FatorHorario[FatorDU],FatorHorario[UF],'Curva Tipica'!$N$1,FatorHorario[Meses],TEXT(S$5,"MMM"),FatorHorario[Hora],SUMIFS(INDIRECT("HCondCarga[" &amp; S$4 &amp; "]"),HCondCarga[Ano],$F$1,HCondCarga[Mês],TEXT(S$5,"MMM")))*VLOOKUP(DATE($F$1,MONTH(S$5),1),PrevPotInstalada[[Referência]:[Potência Prevista (MW)]],2,FALSE)*VLOOKUP($A13,RelPotInst[[Barra]:[2029]],IF($F$1=2023,3,IF($F$1=2024,4,IF($F$1=2025,5,IF($F$1=2026,6,IF($F$1=2027,7,IF($F$1=2028,8,9)))))),FALSE)/100</f>
        <v>0</v>
      </c>
      <c r="T13" s="232">
        <f ca="1">S13*'CB-RefFP'!T13/'CB-RefFP'!S13</f>
        <v>0</v>
      </c>
      <c r="U13" s="231">
        <f ca="1">SUMIFS(FatorHorario[FatorDU],FatorHorario[UF],'Curva Tipica'!$N$1,FatorHorario[Meses],TEXT(U$5,"MMM"),FatorHorario[Hora],SUMIFS(INDIRECT("HCondCarga[" &amp; U$4 &amp; "]"),HCondCarga[Ano],$F$1,HCondCarga[Mês],TEXT(U$5,"MMM")))*VLOOKUP(DATE($F$1,MONTH(U$5),1),PrevPotInstalada[[Referência]:[Potência Prevista (MW)]],2,FALSE)*VLOOKUP($A13,RelPotInst[[Barra]:[2029]],IF($F$1=2023,3,IF($F$1=2024,4,IF($F$1=2025,5,IF($F$1=2026,6,IF($F$1=2027,7,IF($F$1=2028,8,9)))))),FALSE)/100</f>
        <v>0</v>
      </c>
      <c r="V13" s="232">
        <f ca="1">U13*'CB-RefFP'!V13/'CB-RefFP'!U13</f>
        <v>0</v>
      </c>
      <c r="W13" s="231">
        <f ca="1">SUMIFS(FatorHorario[FatorDU],FatorHorario[UF],'Curva Tipica'!$N$1,FatorHorario[Meses],TEXT(W$5,"MMM"),FatorHorario[Hora],SUMIFS(INDIRECT("HCondCarga[" &amp; W$4 &amp; "]"),HCondCarga[Ano],$F$1,HCondCarga[Mês],TEXT(W$5,"MMM")))*VLOOKUP(DATE($F$1,MONTH(W$5),1),PrevPotInstalada[[Referência]:[Potência Prevista (MW)]],2,FALSE)*VLOOKUP($A13,RelPotInst[[Barra]:[2029]],IF($F$1=2023,3,IF($F$1=2024,4,IF($F$1=2025,5,IF($F$1=2026,6,IF($F$1=2027,7,IF($F$1=2028,8,9)))))),FALSE)/100</f>
        <v>0</v>
      </c>
      <c r="X13" s="232">
        <f ca="1">W13*'CB-RefFP'!X13/'CB-RefFP'!W13</f>
        <v>0</v>
      </c>
      <c r="Y13" s="231">
        <f ca="1">SUMIFS(FatorHorario[FatorDU],FatorHorario[UF],'Curva Tipica'!$N$1,FatorHorario[Meses],TEXT(Y$5,"MMM"),FatorHorario[Hora],SUMIFS(INDIRECT("HCondCarga[" &amp; Y$4 &amp; "]"),HCondCarga[Ano],$F$1,HCondCarga[Mês],TEXT(Y$5,"MMM")))*VLOOKUP(DATE($F$1,MONTH(Y$5),1),PrevPotInstalada[[Referência]:[Potência Prevista (MW)]],2,FALSE)*VLOOKUP($A13,RelPotInst[[Barra]:[2029]],IF($F$1=2023,3,IF($F$1=2024,4,IF($F$1=2025,5,IF($F$1=2026,6,IF($F$1=2027,7,IF($F$1=2028,8,9)))))),FALSE)/100</f>
        <v>0</v>
      </c>
      <c r="Z13" s="232">
        <f ca="1">Y13*'CB-RefFP'!Z13/'CB-RefFP'!Y13</f>
        <v>0</v>
      </c>
      <c r="AA13" s="231">
        <f ca="1">SUMIFS(FatorHorario[FatorDU],FatorHorario[UF],'Curva Tipica'!$N$1,FatorHorario[Meses],TEXT(AA$5,"MMM"),FatorHorario[Hora],SUMIFS(INDIRECT("HCondCarga[" &amp; AA$4 &amp; "]"),HCondCarga[Ano],$F$1,HCondCarga[Mês],TEXT(AA$5,"MMM")))*VLOOKUP(DATE($F$1,MONTH(AA$5),1),PrevPotInstalada[[Referência]:[Potência Prevista (MW)]],2,FALSE)*VLOOKUP($A13,RelPotInst[[Barra]:[2029]],IF($F$1=2023,3,IF($F$1=2024,4,IF($F$1=2025,5,IF($F$1=2026,6,IF($F$1=2027,7,IF($F$1=2028,8,9)))))),FALSE)/100</f>
        <v>0</v>
      </c>
      <c r="AB13" s="233">
        <f ca="1">AA13*'CB-RefFP'!AB13/'CB-RefFP'!AA13</f>
        <v>0</v>
      </c>
      <c r="AC13" s="231">
        <f ca="1">SUMIFS(FatorHorario[FatorDU],FatorHorario[UF],'Curva Tipica'!$N$1,FatorHorario[Meses],TEXT(AC$5,"MMM"),FatorHorario[Hora],SUMIFS(INDIRECT("HCondCarga[" &amp; AC$4 &amp; "]"),HCondCarga[Ano],$F$1,HCondCarga[Mês],TEXT(AC$5,"MMM")))*VLOOKUP(DATE($F$1,MONTH(AC$5),1),PrevPotInstalada[[Referência]:[Potência Prevista (MW)]],2,FALSE)*VLOOKUP($A13,RelPotInst[[Barra]:[2029]],IF($F$1=2023,3,IF($F$1=2024,4,IF($F$1=2025,5,IF($F$1=2026,6,IF($F$1=2027,7,IF($F$1=2028,8,9)))))),FALSE)/100</f>
        <v>0</v>
      </c>
      <c r="AD13" s="232">
        <f ca="1">AC13*'CB-RefFP'!AD13/'CB-RefFP'!AC13</f>
        <v>0</v>
      </c>
      <c r="AE13" s="231">
        <f ca="1">SUMIFS(FatorHorario[FatorDU],FatorHorario[UF],'Curva Tipica'!$N$1,FatorHorario[Meses],TEXT(AE$5,"MMM"),FatorHorario[Hora],SUMIFS(INDIRECT("HCondCarga[" &amp; AE$4 &amp; "]"),HCondCarga[Ano],$F$1,HCondCarga[Mês],TEXT(AE$5,"MMM")))*VLOOKUP(DATE($F$1,MONTH(AE$5),1),PrevPotInstalada[[Referência]:[Potência Prevista (MW)]],2,FALSE)*VLOOKUP($A13,RelPotInst[[Barra]:[2029]],IF($F$1=2023,3,IF($F$1=2024,4,IF($F$1=2025,5,IF($F$1=2026,6,IF($F$1=2027,7,IF($F$1=2028,8,9)))))),FALSE)/100</f>
        <v>0</v>
      </c>
      <c r="AF13" s="232">
        <f ca="1">AE13*'CB-RefFP'!AF13/'CB-RefFP'!AE13</f>
        <v>0</v>
      </c>
      <c r="AG13" s="231">
        <f ca="1">SUMIFS(FatorHorario[FatorDU],FatorHorario[UF],'Curva Tipica'!$N$1,FatorHorario[Meses],TEXT(AG$5,"MMM"),FatorHorario[Hora],SUMIFS(INDIRECT("HCondCarga[" &amp; AG$4 &amp; "]"),HCondCarga[Ano],$F$1,HCondCarga[Mês],TEXT(AG$5,"MMM")))*VLOOKUP(DATE($F$1,MONTH(AG$5),1),PrevPotInstalada[[Referência]:[Potência Prevista (MW)]],2,FALSE)*VLOOKUP($A13,RelPotInst[[Barra]:[2029]],IF($F$1=2023,3,IF($F$1=2024,4,IF($F$1=2025,5,IF($F$1=2026,6,IF($F$1=2027,7,IF($F$1=2028,8,9)))))),FALSE)/100</f>
        <v>0</v>
      </c>
      <c r="AH13" s="232">
        <f ca="1">AG13*'CB-RefFP'!AH13/'CB-RefFP'!AG13</f>
        <v>0</v>
      </c>
      <c r="AI13" s="231">
        <f ca="1">SUMIFS(FatorHorario[FatorDU],FatorHorario[UF],'Curva Tipica'!$N$1,FatorHorario[Meses],TEXT(AI$5,"MMM"),FatorHorario[Hora],SUMIFS(INDIRECT("HCondCarga[" &amp; AI$4 &amp; "]"),HCondCarga[Ano],$F$1,HCondCarga[Mês],TEXT(AI$5,"MMM")))*VLOOKUP(DATE($F$1,MONTH(AI$5),1),PrevPotInstalada[[Referência]:[Potência Prevista (MW)]],2,FALSE)*VLOOKUP($A13,RelPotInst[[Barra]:[2029]],IF($F$1=2023,3,IF($F$1=2024,4,IF($F$1=2025,5,IF($F$1=2026,6,IF($F$1=2027,7,IF($F$1=2028,8,9)))))),FALSE)/100</f>
        <v>0</v>
      </c>
      <c r="AJ13" s="232">
        <f ca="1">AI13*'CB-RefFP'!AJ13/'CB-RefFP'!AI13</f>
        <v>0</v>
      </c>
      <c r="AK13" s="231">
        <f ca="1">SUMIFS(FatorHorario[FatorDU],FatorHorario[UF],'Curva Tipica'!$N$1,FatorHorario[Meses],TEXT(AK$5,"MMM"),FatorHorario[Hora],SUMIFS(INDIRECT("HCondCarga[" &amp; AK$4 &amp; "]"),HCondCarga[Ano],$F$1,HCondCarga[Mês],TEXT(AK$5,"MMM")))*VLOOKUP(DATE($F$1,MONTH(AK$5),1),PrevPotInstalada[[Referência]:[Potência Prevista (MW)]],2,FALSE)*VLOOKUP($A13,RelPotInst[[Barra]:[2029]],IF($F$1=2023,3,IF($F$1=2024,4,IF($F$1=2025,5,IF($F$1=2026,6,IF($F$1=2027,7,IF($F$1=2028,8,9)))))),FALSE)/100</f>
        <v>0</v>
      </c>
      <c r="AL13" s="232">
        <f ca="1">AK13*'CB-RefFP'!AL13/'CB-RefFP'!AK13</f>
        <v>0</v>
      </c>
      <c r="AM13" s="231">
        <f ca="1">SUMIFS(FatorHorario[FatorDU],FatorHorario[UF],'Curva Tipica'!$N$1,FatorHorario[Meses],TEXT(AM$5,"MMM"),FatorHorario[Hora],SUMIFS(INDIRECT("HCondCarga[" &amp; AM$4 &amp; "]"),HCondCarga[Ano],$F$1,HCondCarga[Mês],TEXT(AM$5,"MMM")))*VLOOKUP(DATE($F$1,MONTH(AM$5),1),PrevPotInstalada[[Referência]:[Potência Prevista (MW)]],2,FALSE)*VLOOKUP($A13,RelPotInst[[Barra]:[2029]],IF($F$1=2023,3,IF($F$1=2024,4,IF($F$1=2025,5,IF($F$1=2026,6,IF($F$1=2027,7,IF($F$1=2028,8,9)))))),FALSE)/100</f>
        <v>0</v>
      </c>
      <c r="AN13" s="232">
        <f ca="1">AM13*'CB-RefFP'!AN13/'CB-RefFP'!AM13</f>
        <v>0</v>
      </c>
      <c r="AO13" s="231">
        <f ca="1">SUMIFS(FatorHorario[FatorDU],FatorHorario[UF],'Curva Tipica'!$N$1,FatorHorario[Meses],TEXT(AO$5,"MMM"),FatorHorario[Hora],SUMIFS(INDIRECT("HCondCarga[" &amp; AO$4 &amp; "]"),HCondCarga[Ano],$F$1,HCondCarga[Mês],TEXT(AO$5,"MMM")))*VLOOKUP(DATE($F$1,MONTH(AO$5),1),PrevPotInstalada[[Referência]:[Potência Prevista (MW)]],2,FALSE)*VLOOKUP($A13,RelPotInst[[Barra]:[2029]],IF($F$1=2023,3,IF($F$1=2024,4,IF($F$1=2025,5,IF($F$1=2026,6,IF($F$1=2027,7,IF($F$1=2028,8,9)))))),FALSE)/100</f>
        <v>0</v>
      </c>
      <c r="AP13" s="232">
        <f ca="1">AO13*'CB-RefFP'!AP13/'CB-RefFP'!AO13</f>
        <v>0</v>
      </c>
      <c r="AQ13" s="231">
        <f ca="1">SUMIFS(FatorHorario[FatorDU],FatorHorario[UF],'Curva Tipica'!$N$1,FatorHorario[Meses],TEXT(AQ$5,"MMM"),FatorHorario[Hora],SUMIFS(INDIRECT("HCondCarga[" &amp; AQ$4 &amp; "]"),HCondCarga[Ano],$F$1,HCondCarga[Mês],TEXT(AQ$5,"MMM")))*VLOOKUP(DATE($F$1,MONTH(AQ$5),1),PrevPotInstalada[[Referência]:[Potência Prevista (MW)]],2,FALSE)*VLOOKUP($A13,RelPotInst[[Barra]:[2029]],IF($F$1=2023,3,IF($F$1=2024,4,IF($F$1=2025,5,IF($F$1=2026,6,IF($F$1=2027,7,IF($F$1=2028,8,9)))))),FALSE)/100</f>
        <v>0</v>
      </c>
      <c r="AR13" s="232">
        <f ca="1">AQ13*'CB-RefFP'!AR13/'CB-RefFP'!AQ13</f>
        <v>0</v>
      </c>
      <c r="AS13" s="231">
        <f ca="1">SUMIFS(FatorHorario[FatorDU],FatorHorario[UF],'Curva Tipica'!$N$1,FatorHorario[Meses],TEXT(AS$5,"MMM"),FatorHorario[Hora],SUMIFS(INDIRECT("HCondCarga[" &amp; AS$4 &amp; "]"),HCondCarga[Ano],$F$1,HCondCarga[Mês],TEXT(AS$5,"MMM")))*VLOOKUP(DATE($F$1,MONTH(AS$5),1),PrevPotInstalada[[Referência]:[Potência Prevista (MW)]],2,FALSE)*VLOOKUP($A13,RelPotInst[[Barra]:[2029]],IF($F$1=2023,3,IF($F$1=2024,4,IF($F$1=2025,5,IF($F$1=2026,6,IF($F$1=2027,7,IF($F$1=2028,8,9)))))),FALSE)/100</f>
        <v>0</v>
      </c>
      <c r="AT13" s="232">
        <f ca="1">AS13*'CB-RefFP'!AT13/'CB-RefFP'!AS13</f>
        <v>0</v>
      </c>
      <c r="AU13" s="231">
        <f ca="1">SUMIFS(FatorHorario[FatorDU],FatorHorario[UF],'Curva Tipica'!$N$1,FatorHorario[Meses],TEXT(AU$5,"MMM"),FatorHorario[Hora],SUMIFS(INDIRECT("HCondCarga[" &amp; AU$4 &amp; "]"),HCondCarga[Ano],$F$1,HCondCarga[Mês],TEXT(AU$5,"MMM")))*VLOOKUP(DATE($F$1,MONTH(AU$5),1),PrevPotInstalada[[Referência]:[Potência Prevista (MW)]],2,FALSE)*VLOOKUP($A13,RelPotInst[[Barra]:[2029]],IF($F$1=2023,3,IF($F$1=2024,4,IF($F$1=2025,5,IF($F$1=2026,6,IF($F$1=2027,7,IF($F$1=2028,8,9)))))),FALSE)/100</f>
        <v>0</v>
      </c>
      <c r="AV13" s="232">
        <f ca="1">AU13*'CB-RefFP'!AV13/'CB-RefFP'!AU13</f>
        <v>0</v>
      </c>
      <c r="AW13" s="231">
        <f ca="1">SUMIFS(FatorHorario[FatorDU],FatorHorario[UF],'Curva Tipica'!$N$1,FatorHorario[Meses],TEXT(AW$5,"MMM"),FatorHorario[Hora],SUMIFS(INDIRECT("HCondCarga[" &amp; AW$4 &amp; "]"),HCondCarga[Ano],$F$1,HCondCarga[Mês],TEXT(AW$5,"MMM")))*VLOOKUP(DATE($F$1,MONTH(AW$5),1),PrevPotInstalada[[Referência]:[Potência Prevista (MW)]],2,FALSE)*VLOOKUP($A13,RelPotInst[[Barra]:[2029]],IF($F$1=2023,3,IF($F$1=2024,4,IF($F$1=2025,5,IF($F$1=2026,6,IF($F$1=2027,7,IF($F$1=2028,8,9)))))),FALSE)/100</f>
        <v>0</v>
      </c>
      <c r="AX13" s="232">
        <f ca="1">AW13*'CB-RefFP'!AX13/'CB-RefFP'!AW13</f>
        <v>0</v>
      </c>
      <c r="AY13" s="231">
        <f ca="1">SUMIFS(FatorHorario[FatorDU],FatorHorario[UF],'Curva Tipica'!$N$1,FatorHorario[Meses],TEXT(AY$5,"MMM"),FatorHorario[Hora],SUMIFS(INDIRECT("HCondCarga[" &amp; AY$4 &amp; "]"),HCondCarga[Ano],$F$1,HCondCarga[Mês],TEXT(AY$5,"MMM")))*VLOOKUP(DATE($F$1,MONTH(AY$5),1),PrevPotInstalada[[Referência]:[Potência Prevista (MW)]],2,FALSE)*VLOOKUP($A13,RelPotInst[[Barra]:[2029]],IF($F$1=2023,3,IF($F$1=2024,4,IF($F$1=2025,5,IF($F$1=2026,6,IF($F$1=2027,7,IF($F$1=2028,8,9)))))),FALSE)/100</f>
        <v>0</v>
      </c>
      <c r="AZ13" s="233">
        <f ca="1">AY13*'CB-RefFP'!AZ13/'CB-RefFP'!AY13</f>
        <v>0</v>
      </c>
      <c r="BA13" s="231">
        <f ca="1">SUMIFS(FatorHorario[FatorDU],FatorHorario[UF],'Curva Tipica'!$N$1,FatorHorario[Meses],TEXT(BA$5,"MMM"),FatorHorario[Hora],SUMIFS(INDIRECT("HCondCarga[" &amp; BA$4 &amp; "]"),HCondCarga[Ano],$F$1,HCondCarga[Mês],TEXT(BA$5,"MMM")))*VLOOKUP(DATE($F$1,MONTH(BA$5),1),PrevPotInstalada[[Referência]:[Potência Prevista (MW)]],2,FALSE)*VLOOKUP($A13,RelPotInst[[Barra]:[2029]],IF($F$1=2023,3,IF($F$1=2024,4,IF($F$1=2025,5,IF($F$1=2026,6,IF($F$1=2027,7,IF($F$1=2028,8,9)))))),FALSE)/100</f>
        <v>0</v>
      </c>
      <c r="BB13" s="232">
        <f ca="1">BA13*'CB-RefFP'!BB13/'CB-RefFP'!BA13</f>
        <v>0</v>
      </c>
      <c r="BC13" s="231">
        <f ca="1">SUMIFS(FatorHorario[FatorDU],FatorHorario[UF],'Curva Tipica'!$N$1,FatorHorario[Meses],TEXT(BC$5,"MMM"),FatorHorario[Hora],SUMIFS(INDIRECT("HCondCarga[" &amp; BC$4 &amp; "]"),HCondCarga[Ano],$F$1,HCondCarga[Mês],TEXT(BC$5,"MMM")))*VLOOKUP(DATE($F$1,MONTH(BC$5),1),PrevPotInstalada[[Referência]:[Potência Prevista (MW)]],2,FALSE)*VLOOKUP($A13,RelPotInst[[Barra]:[2029]],IF($F$1=2023,3,IF($F$1=2024,4,IF($F$1=2025,5,IF($F$1=2026,6,IF($F$1=2027,7,IF($F$1=2028,8,9)))))),FALSE)/100</f>
        <v>0</v>
      </c>
      <c r="BD13" s="232">
        <f ca="1">BC13*'CB-RefFP'!BD13/'CB-RefFP'!BC13</f>
        <v>0</v>
      </c>
      <c r="BE13" s="231">
        <f ca="1">SUMIFS(FatorHorario[FatorDU],FatorHorario[UF],'Curva Tipica'!$N$1,FatorHorario[Meses],TEXT(BE$5,"MMM"),FatorHorario[Hora],SUMIFS(INDIRECT("HCondCarga[" &amp; BE$4 &amp; "]"),HCondCarga[Ano],$F$1,HCondCarga[Mês],TEXT(BE$5,"MMM")))*VLOOKUP(DATE($F$1,MONTH(BE$5),1),PrevPotInstalada[[Referência]:[Potência Prevista (MW)]],2,FALSE)*VLOOKUP($A13,RelPotInst[[Barra]:[2029]],IF($F$1=2023,3,IF($F$1=2024,4,IF($F$1=2025,5,IF($F$1=2026,6,IF($F$1=2027,7,IF($F$1=2028,8,9)))))),FALSE)/100</f>
        <v>0</v>
      </c>
      <c r="BF13" s="232">
        <f ca="1">BE13*'CB-RefFP'!BF13/'CB-RefFP'!BE13</f>
        <v>0</v>
      </c>
      <c r="BG13" s="231">
        <f ca="1">SUMIFS(FatorHorario[FatorDU],FatorHorario[UF],'Curva Tipica'!$N$1,FatorHorario[Meses],TEXT(BG$5,"MMM"),FatorHorario[Hora],SUMIFS(INDIRECT("HCondCarga[" &amp; BG$4 &amp; "]"),HCondCarga[Ano],$F$1,HCondCarga[Mês],TEXT(BG$5,"MMM")))*VLOOKUP(DATE($F$1,MONTH(BG$5),1),PrevPotInstalada[[Referência]:[Potência Prevista (MW)]],2,FALSE)*VLOOKUP($A13,RelPotInst[[Barra]:[2029]],IF($F$1=2023,3,IF($F$1=2024,4,IF($F$1=2025,5,IF($F$1=2026,6,IF($F$1=2027,7,IF($F$1=2028,8,9)))))),FALSE)/100</f>
        <v>0</v>
      </c>
      <c r="BH13" s="232">
        <f ca="1">BG13*'CB-RefFP'!BH13/'CB-RefFP'!BG13</f>
        <v>0</v>
      </c>
      <c r="BI13" s="231">
        <f ca="1">SUMIFS(FatorHorario[FatorDU],FatorHorario[UF],'Curva Tipica'!$N$1,FatorHorario[Meses],TEXT(BI$5,"MMM"),FatorHorario[Hora],SUMIFS(INDIRECT("HCondCarga[" &amp; BI$4 &amp; "]"),HCondCarga[Ano],$F$1,HCondCarga[Mês],TEXT(BI$5,"MMM")))*VLOOKUP(DATE($F$1,MONTH(BI$5),1),PrevPotInstalada[[Referência]:[Potência Prevista (MW)]],2,FALSE)*VLOOKUP($A13,RelPotInst[[Barra]:[2029]],IF($F$1=2023,3,IF($F$1=2024,4,IF($F$1=2025,5,IF($F$1=2026,6,IF($F$1=2027,7,IF($F$1=2028,8,9)))))),FALSE)/100</f>
        <v>0</v>
      </c>
      <c r="BJ13" s="232">
        <f ca="1">BI13*'CB-RefFP'!BJ13/'CB-RefFP'!BI13</f>
        <v>0</v>
      </c>
      <c r="BK13" s="231">
        <f ca="1">SUMIFS(FatorHorario[FatorDU],FatorHorario[UF],'Curva Tipica'!$N$1,FatorHorario[Meses],TEXT(BK$5,"MMM"),FatorHorario[Hora],SUMIFS(INDIRECT("HCondCarga[" &amp; BK$4 &amp; "]"),HCondCarga[Ano],$F$1,HCondCarga[Mês],TEXT(BK$5,"MMM")))*VLOOKUP(DATE($F$1,MONTH(BK$5),1),PrevPotInstalada[[Referência]:[Potência Prevista (MW)]],2,FALSE)*VLOOKUP($A13,RelPotInst[[Barra]:[2029]],IF($F$1=2023,3,IF($F$1=2024,4,IF($F$1=2025,5,IF($F$1=2026,6,IF($F$1=2027,7,IF($F$1=2028,8,9)))))),FALSE)/100</f>
        <v>0</v>
      </c>
      <c r="BL13" s="232">
        <f ca="1">BK13*'CB-RefFP'!BL13/'CB-RefFP'!BK13</f>
        <v>0</v>
      </c>
      <c r="BM13" s="231">
        <f ca="1">SUMIFS(FatorHorario[FatorDU],FatorHorario[UF],'Curva Tipica'!$N$1,FatorHorario[Meses],TEXT(BM$5,"MMM"),FatorHorario[Hora],SUMIFS(INDIRECT("HCondCarga[" &amp; BM$4 &amp; "]"),HCondCarga[Ano],$F$1,HCondCarga[Mês],TEXT(BM$5,"MMM")))*VLOOKUP(DATE($F$1,MONTH(BM$5),1),PrevPotInstalada[[Referência]:[Potência Prevista (MW)]],2,FALSE)*VLOOKUP($A13,RelPotInst[[Barra]:[2029]],IF($F$1=2023,3,IF($F$1=2024,4,IF($F$1=2025,5,IF($F$1=2026,6,IF($F$1=2027,7,IF($F$1=2028,8,9)))))),FALSE)/100</f>
        <v>0</v>
      </c>
      <c r="BN13" s="232">
        <f ca="1">BM13*'CB-RefFP'!BN13/'CB-RefFP'!BM13</f>
        <v>0</v>
      </c>
      <c r="BO13" s="231">
        <f ca="1">SUMIFS(FatorHorario[FatorDU],FatorHorario[UF],'Curva Tipica'!$N$1,FatorHorario[Meses],TEXT(BO$5,"MMM"),FatorHorario[Hora],SUMIFS(INDIRECT("HCondCarga[" &amp; BO$4 &amp; "]"),HCondCarga[Ano],$F$1,HCondCarga[Mês],TEXT(BO$5,"MMM")))*VLOOKUP(DATE($F$1,MONTH(BO$5),1),PrevPotInstalada[[Referência]:[Potência Prevista (MW)]],2,FALSE)*VLOOKUP($A13,RelPotInst[[Barra]:[2029]],IF($F$1=2023,3,IF($F$1=2024,4,IF($F$1=2025,5,IF($F$1=2026,6,IF($F$1=2027,7,IF($F$1=2028,8,9)))))),FALSE)/100</f>
        <v>0</v>
      </c>
      <c r="BP13" s="232">
        <f ca="1">BO13*'CB-RefFP'!BP13/'CB-RefFP'!BO13</f>
        <v>0</v>
      </c>
      <c r="BQ13" s="231">
        <f ca="1">SUMIFS(FatorHorario[FatorDU],FatorHorario[UF],'Curva Tipica'!$N$1,FatorHorario[Meses],TEXT(BQ$5,"MMM"),FatorHorario[Hora],SUMIFS(INDIRECT("HCondCarga[" &amp; BQ$4 &amp; "]"),HCondCarga[Ano],$F$1,HCondCarga[Mês],TEXT(BQ$5,"MMM")))*VLOOKUP(DATE($F$1,MONTH(BQ$5),1),PrevPotInstalada[[Referência]:[Potência Prevista (MW)]],2,FALSE)*VLOOKUP($A13,RelPotInst[[Barra]:[2029]],IF($F$1=2023,3,IF($F$1=2024,4,IF($F$1=2025,5,IF($F$1=2026,6,IF($F$1=2027,7,IF($F$1=2028,8,9)))))),FALSE)/100</f>
        <v>0</v>
      </c>
      <c r="BR13" s="232">
        <f ca="1">BQ13*'CB-RefFP'!BR13/'CB-RefFP'!BQ13</f>
        <v>0</v>
      </c>
      <c r="BS13" s="231">
        <f ca="1">SUMIFS(FatorHorario[FatorDU],FatorHorario[UF],'Curva Tipica'!$N$1,FatorHorario[Meses],TEXT(BS$5,"MMM"),FatorHorario[Hora],SUMIFS(INDIRECT("HCondCarga[" &amp; BS$4 &amp; "]"),HCondCarga[Ano],$F$1,HCondCarga[Mês],TEXT(BS$5,"MMM")))*VLOOKUP(DATE($F$1,MONTH(BS$5),1),PrevPotInstalada[[Referência]:[Potência Prevista (MW)]],2,FALSE)*VLOOKUP($A13,RelPotInst[[Barra]:[2029]],IF($F$1=2023,3,IF($F$1=2024,4,IF($F$1=2025,5,IF($F$1=2026,6,IF($F$1=2027,7,IF($F$1=2028,8,9)))))),FALSE)/100</f>
        <v>0</v>
      </c>
      <c r="BT13" s="232">
        <f ca="1">BS13*'CB-RefFP'!BT13/'CB-RefFP'!BS13</f>
        <v>0</v>
      </c>
      <c r="BU13" s="231">
        <f ca="1">SUMIFS(FatorHorario[FatorDU],FatorHorario[UF],'Curva Tipica'!$N$1,FatorHorario[Meses],TEXT(BU$5,"MMM"),FatorHorario[Hora],SUMIFS(INDIRECT("HCondCarga[" &amp; BU$4 &amp; "]"),HCondCarga[Ano],$F$1,HCondCarga[Mês],TEXT(BU$5,"MMM")))*VLOOKUP(DATE($F$1,MONTH(BU$5),1),PrevPotInstalada[[Referência]:[Potência Prevista (MW)]],2,FALSE)*VLOOKUP($A13,RelPotInst[[Barra]:[2029]],IF($F$1=2023,3,IF($F$1=2024,4,IF($F$1=2025,5,IF($F$1=2026,6,IF($F$1=2027,7,IF($F$1=2028,8,9)))))),FALSE)/100</f>
        <v>0</v>
      </c>
      <c r="BV13" s="232">
        <f ca="1">BU13*'CB-RefFP'!BV13/'CB-RefFP'!BU13</f>
        <v>0</v>
      </c>
      <c r="BW13" s="231">
        <f ca="1">SUMIFS(FatorHorario[FatorDU],FatorHorario[UF],'Curva Tipica'!$N$1,FatorHorario[Meses],TEXT(BW$5,"MMM"),FatorHorario[Hora],SUMIFS(INDIRECT("HCondCarga[" &amp; BW$4 &amp; "]"),HCondCarga[Ano],$F$1,HCondCarga[Mês],TEXT(BW$5,"MMM")))*VLOOKUP(DATE($F$1,MONTH(BW$5),1),PrevPotInstalada[[Referência]:[Potência Prevista (MW)]],2,FALSE)*VLOOKUP($A13,RelPotInst[[Barra]:[2029]],IF($F$1=2023,3,IF($F$1=2024,4,IF($F$1=2025,5,IF($F$1=2026,6,IF($F$1=2027,7,IF($F$1=2028,8,9)))))),FALSE)/100</f>
        <v>0</v>
      </c>
      <c r="BX13" s="233">
        <f ca="1">BW13*'CB-RefFP'!BX13/'CB-RefFP'!BW13</f>
        <v>0</v>
      </c>
      <c r="BY13" s="231">
        <f ca="1">SUMIFS(FatorHorario[FatorDom],FatorHorario[UF],'Curva Tipica'!$N$1,FatorHorario[Meses],TEXT(BY$5,"MMM"),FatorHorario[Hora],SUMIFS(INDIRECT("HCondCarga[" &amp; BY$4 &amp; "]"),HCondCarga[Ano],$F$1,HCondCarga[Mês],TEXT(BY$5,"MMM")))*VLOOKUP(DATE($F$1,MONTH(BY$5),1),PrevPotInstalada[[Referência]:[Potência Prevista (MW)]],2,FALSE)*VLOOKUP($A13,RelPotInst[[Barra]:[2029]],IF($F$1=2023,3,IF($F$1=2024,4,IF($F$1=2025,5,IF($F$1=2026,6,IF($F$1=2027,7,IF($F$1=2028,8,9)))))),FALSE)/100</f>
        <v>0</v>
      </c>
      <c r="BZ13" s="232">
        <f ca="1">BY13*'CB-RefFP'!BZ13/'CB-RefFP'!BY13</f>
        <v>0</v>
      </c>
      <c r="CA13" s="231">
        <f ca="1">SUMIFS(FatorHorario[FatorDom],FatorHorario[UF],'Curva Tipica'!$N$1,FatorHorario[Meses],TEXT(CA$5,"MMM"),FatorHorario[Hora],SUMIFS(INDIRECT("HCondCarga[" &amp; CA$4 &amp; "]"),HCondCarga[Ano],$F$1,HCondCarga[Mês],TEXT(CA$5,"MMM")))*VLOOKUP(DATE($F$1,MONTH(CA$5),1),PrevPotInstalada[[Referência]:[Potência Prevista (MW)]],2,FALSE)*VLOOKUP($A13,RelPotInst[[Barra]:[2029]],IF($F$1=2023,3,IF($F$1=2024,4,IF($F$1=2025,5,IF($F$1=2026,6,IF($F$1=2027,7,IF($F$1=2028,8,9)))))),FALSE)/100</f>
        <v>0</v>
      </c>
      <c r="CB13" s="232">
        <f ca="1">CA13*'CB-RefFP'!CB13/'CB-RefFP'!CA13</f>
        <v>0</v>
      </c>
      <c r="CC13" s="231">
        <f ca="1">SUMIFS(FatorHorario[FatorDom],FatorHorario[UF],'Curva Tipica'!$N$1,FatorHorario[Meses],TEXT(CC$5,"MMM"),FatorHorario[Hora],SUMIFS(INDIRECT("HCondCarga[" &amp; CC$4 &amp; "]"),HCondCarga[Ano],$F$1,HCondCarga[Mês],TEXT(CC$5,"MMM")))*VLOOKUP(DATE($F$1,MONTH(CC$5),1),PrevPotInstalada[[Referência]:[Potência Prevista (MW)]],2,FALSE)*VLOOKUP($A13,RelPotInst[[Barra]:[2029]],IF($F$1=2023,3,IF($F$1=2024,4,IF($F$1=2025,5,IF($F$1=2026,6,IF($F$1=2027,7,IF($F$1=2028,8,9)))))),FALSE)/100</f>
        <v>0</v>
      </c>
      <c r="CD13" s="232">
        <f ca="1">CC13*'CB-RefFP'!CD13/'CB-RefFP'!CC13</f>
        <v>0</v>
      </c>
      <c r="CE13" s="231">
        <f ca="1">SUMIFS(FatorHorario[FatorDom],FatorHorario[UF],'Curva Tipica'!$N$1,FatorHorario[Meses],TEXT(CE$5,"MMM"),FatorHorario[Hora],SUMIFS(INDIRECT("HCondCarga[" &amp; CE$4 &amp; "]"),HCondCarga[Ano],$F$1,HCondCarga[Mês],TEXT(CE$5,"MMM")))*VLOOKUP(DATE($F$1,MONTH(CE$5),1),PrevPotInstalada[[Referência]:[Potência Prevista (MW)]],2,FALSE)*VLOOKUP($A13,RelPotInst[[Barra]:[2029]],IF($F$1=2023,3,IF($F$1=2024,4,IF($F$1=2025,5,IF($F$1=2026,6,IF($F$1=2027,7,IF($F$1=2028,8,9)))))),FALSE)/100</f>
        <v>0</v>
      </c>
      <c r="CF13" s="232">
        <f ca="1">CE13*'CB-RefFP'!CF13/'CB-RefFP'!CE13</f>
        <v>0</v>
      </c>
      <c r="CG13" s="231">
        <f ca="1">SUMIFS(FatorHorario[FatorDom],FatorHorario[UF],'Curva Tipica'!$N$1,FatorHorario[Meses],TEXT(CG$5,"MMM"),FatorHorario[Hora],SUMIFS(INDIRECT("HCondCarga[" &amp; CG$4 &amp; "]"),HCondCarga[Ano],$F$1,HCondCarga[Mês],TEXT(CG$5,"MMM")))*VLOOKUP(DATE($F$1,MONTH(CG$5),1),PrevPotInstalada[[Referência]:[Potência Prevista (MW)]],2,FALSE)*VLOOKUP($A13,RelPotInst[[Barra]:[2029]],IF($F$1=2023,3,IF($F$1=2024,4,IF($F$1=2025,5,IF($F$1=2026,6,IF($F$1=2027,7,IF($F$1=2028,8,9)))))),FALSE)/100</f>
        <v>0</v>
      </c>
      <c r="CH13" s="232">
        <f ca="1">CG13*'CB-RefFP'!CH13/'CB-RefFP'!CG13</f>
        <v>0</v>
      </c>
      <c r="CI13" s="231">
        <f ca="1">SUMIFS(FatorHorario[FatorDom],FatorHorario[UF],'Curva Tipica'!$N$1,FatorHorario[Meses],TEXT(CI$5,"MMM"),FatorHorario[Hora],SUMIFS(INDIRECT("HCondCarga[" &amp; CI$4 &amp; "]"),HCondCarga[Ano],$F$1,HCondCarga[Mês],TEXT(CI$5,"MMM")))*VLOOKUP(DATE($F$1,MONTH(CI$5),1),PrevPotInstalada[[Referência]:[Potência Prevista (MW)]],2,FALSE)*VLOOKUP($A13,RelPotInst[[Barra]:[2029]],IF($F$1=2023,3,IF($F$1=2024,4,IF($F$1=2025,5,IF($F$1=2026,6,IF($F$1=2027,7,IF($F$1=2028,8,9)))))),FALSE)/100</f>
        <v>0</v>
      </c>
      <c r="CJ13" s="232">
        <f ca="1">CI13*'CB-RefFP'!CJ13/'CB-RefFP'!CI13</f>
        <v>0</v>
      </c>
      <c r="CK13" s="231">
        <f ca="1">SUMIFS(FatorHorario[FatorDom],FatorHorario[UF],'Curva Tipica'!$N$1,FatorHorario[Meses],TEXT(CK$5,"MMM"),FatorHorario[Hora],SUMIFS(INDIRECT("HCondCarga[" &amp; CK$4 &amp; "]"),HCondCarga[Ano],$F$1,HCondCarga[Mês],TEXT(CK$5,"MMM")))*VLOOKUP(DATE($F$1,MONTH(CK$5),1),PrevPotInstalada[[Referência]:[Potência Prevista (MW)]],2,FALSE)*VLOOKUP($A13,RelPotInst[[Barra]:[2029]],IF($F$1=2023,3,IF($F$1=2024,4,IF($F$1=2025,5,IF($F$1=2026,6,IF($F$1=2027,7,IF($F$1=2028,8,9)))))),FALSE)/100</f>
        <v>0</v>
      </c>
      <c r="CL13" s="232">
        <f ca="1">CK13*'CB-RefFP'!CL13/'CB-RefFP'!CK13</f>
        <v>0</v>
      </c>
      <c r="CM13" s="231">
        <f ca="1">SUMIFS(FatorHorario[FatorDom],FatorHorario[UF],'Curva Tipica'!$N$1,FatorHorario[Meses],TEXT(CM$5,"MMM"),FatorHorario[Hora],SUMIFS(INDIRECT("HCondCarga[" &amp; CM$4 &amp; "]"),HCondCarga[Ano],$F$1,HCondCarga[Mês],TEXT(CM$5,"MMM")))*VLOOKUP(DATE($F$1,MONTH(CM$5),1),PrevPotInstalada[[Referência]:[Potência Prevista (MW)]],2,FALSE)*VLOOKUP($A13,RelPotInst[[Barra]:[2029]],IF($F$1=2023,3,IF($F$1=2024,4,IF($F$1=2025,5,IF($F$1=2026,6,IF($F$1=2027,7,IF($F$1=2028,8,9)))))),FALSE)/100</f>
        <v>0</v>
      </c>
      <c r="CN13" s="232">
        <f ca="1">CM13*'CB-RefFP'!CN13/'CB-RefFP'!CM13</f>
        <v>0</v>
      </c>
      <c r="CO13" s="231">
        <f ca="1">SUMIFS(FatorHorario[FatorDom],FatorHorario[UF],'Curva Tipica'!$N$1,FatorHorario[Meses],TEXT(CO$5,"MMM"),FatorHorario[Hora],SUMIFS(INDIRECT("HCondCarga[" &amp; CO$4 &amp; "]"),HCondCarga[Ano],$F$1,HCondCarga[Mês],TEXT(CO$5,"MMM")))*VLOOKUP(DATE($F$1,MONTH(CO$5),1),PrevPotInstalada[[Referência]:[Potência Prevista (MW)]],2,FALSE)*VLOOKUP($A13,RelPotInst[[Barra]:[2029]],IF($F$1=2023,3,IF($F$1=2024,4,IF($F$1=2025,5,IF($F$1=2026,6,IF($F$1=2027,7,IF($F$1=2028,8,9)))))),FALSE)/100</f>
        <v>0</v>
      </c>
      <c r="CP13" s="232">
        <f ca="1">CO13*'CB-RefFP'!CP13/'CB-RefFP'!CO13</f>
        <v>0</v>
      </c>
      <c r="CQ13" s="231">
        <f ca="1">SUMIFS(FatorHorario[FatorDom],FatorHorario[UF],'Curva Tipica'!$N$1,FatorHorario[Meses],TEXT(CQ$5,"MMM"),FatorHorario[Hora],SUMIFS(INDIRECT("HCondCarga[" &amp; CQ$4 &amp; "]"),HCondCarga[Ano],$F$1,HCondCarga[Mês],TEXT(CQ$5,"MMM")))*VLOOKUP(DATE($F$1,MONTH(CQ$5),1),PrevPotInstalada[[Referência]:[Potência Prevista (MW)]],2,FALSE)*VLOOKUP($A13,RelPotInst[[Barra]:[2029]],IF($F$1=2023,3,IF($F$1=2024,4,IF($F$1=2025,5,IF($F$1=2026,6,IF($F$1=2027,7,IF($F$1=2028,8,9)))))),FALSE)/100</f>
        <v>0</v>
      </c>
      <c r="CR13" s="232">
        <f ca="1">CQ13*'CB-RefFP'!CR13/'CB-RefFP'!CQ13</f>
        <v>0</v>
      </c>
      <c r="CS13" s="231">
        <f ca="1">SUMIFS(FatorHorario[FatorDom],FatorHorario[UF],'Curva Tipica'!$N$1,FatorHorario[Meses],TEXT(CS$5,"MMM"),FatorHorario[Hora],SUMIFS(INDIRECT("HCondCarga[" &amp; CS$4 &amp; "]"),HCondCarga[Ano],$F$1,HCondCarga[Mês],TEXT(CS$5,"MMM")))*VLOOKUP(DATE($F$1,MONTH(CS$5),1),PrevPotInstalada[[Referência]:[Potência Prevista (MW)]],2,FALSE)*VLOOKUP($A13,RelPotInst[[Barra]:[2029]],IF($F$1=2023,3,IF($F$1=2024,4,IF($F$1=2025,5,IF($F$1=2026,6,IF($F$1=2027,7,IF($F$1=2028,8,9)))))),FALSE)/100</f>
        <v>0</v>
      </c>
      <c r="CT13" s="232">
        <f ca="1">CS13*'CB-RefFP'!CT13/'CB-RefFP'!CS13</f>
        <v>0</v>
      </c>
      <c r="CU13" s="231">
        <f ca="1">SUMIFS(FatorHorario[FatorDom],FatorHorario[UF],'Curva Tipica'!$N$1,FatorHorario[Meses],TEXT(CU$5,"MMM"),FatorHorario[Hora],SUMIFS(INDIRECT("HCondCarga[" &amp; CU$4 &amp; "]"),HCondCarga[Ano],$F$1,HCondCarga[Mês],TEXT(CU$5,"MMM")))*VLOOKUP(DATE($F$1,MONTH(CU$5),1),PrevPotInstalada[[Referência]:[Potência Prevista (MW)]],2,FALSE)*VLOOKUP($A13,RelPotInst[[Barra]:[2029]],IF($F$1=2023,3,IF($F$1=2024,4,IF($F$1=2025,5,IF($F$1=2026,6,IF($F$1=2027,7,IF($F$1=2028,8,9)))))),FALSE)/100</f>
        <v>0</v>
      </c>
      <c r="CV13" s="233">
        <f ca="1">CU13*'CB-RefFP'!CV13/'CB-RefFP'!CU13</f>
        <v>0</v>
      </c>
      <c r="CW13" s="231">
        <f ca="1">SUMIFS(FatorHorario[FatorDU],FatorHorario[UF],'Curva Tipica'!$N$1,FatorHorario[Meses],TEXT(CW$5,"MMM"),FatorHorario[Hora],SUMIFS(INDIRECT("HCondCarga[" &amp; CW$4 &amp; "]"),HCondCarga[Ano],$F$1,HCondCarga[Mês],TEXT(CW$5,"MMM")))*VLOOKUP(DATE($F$1,MONTH(CW$5),1),PrevPotInstalada[[Referência]:[Potência Prevista (MW)]],2,FALSE)*VLOOKUP($A13,RelPotInst[[Barra]:[2029]],IF($F$1=2023,3,IF($F$1=2024,4,IF($F$1=2025,5,IF($F$1=2026,6,IF($F$1=2027,7,IF($F$1=2028,8,9)))))),FALSE)/100</f>
        <v>0</v>
      </c>
      <c r="CX13" s="232">
        <f ca="1">CW13*'CB-RefFP'!CX13/'CB-RefFP'!CW13</f>
        <v>0</v>
      </c>
      <c r="CY13" s="231">
        <f ca="1">SUMIFS(FatorHorario[FatorDU],FatorHorario[UF],'Curva Tipica'!$N$1,FatorHorario[Meses],TEXT(CY$5,"MMM"),FatorHorario[Hora],SUMIFS(INDIRECT("HCondCarga[" &amp; CY$4 &amp; "]"),HCondCarga[Ano],$F$1,HCondCarga[Mês],TEXT(CY$5,"MMM")))*VLOOKUP(DATE($F$1,MONTH(CY$5),1),PrevPotInstalada[[Referência]:[Potência Prevista (MW)]],2,FALSE)*VLOOKUP($A13,RelPotInst[[Barra]:[2029]],IF($F$1=2023,3,IF($F$1=2024,4,IF($F$1=2025,5,IF($F$1=2026,6,IF($F$1=2027,7,IF($F$1=2028,8,9)))))),FALSE)/100</f>
        <v>0</v>
      </c>
      <c r="CZ13" s="232">
        <f ca="1">CY13*'CB-RefFP'!CZ13/'CB-RefFP'!CY13</f>
        <v>0</v>
      </c>
      <c r="DA13" s="231">
        <f ca="1">SUMIFS(FatorHorario[FatorDU],FatorHorario[UF],'Curva Tipica'!$N$1,FatorHorario[Meses],TEXT(DA$5,"MMM"),FatorHorario[Hora],SUMIFS(INDIRECT("HCondCarga[" &amp; DA$4 &amp; "]"),HCondCarga[Ano],$F$1,HCondCarga[Mês],TEXT(DA$5,"MMM")))*VLOOKUP(DATE($F$1,MONTH(DA$5),1),PrevPotInstalada[[Referência]:[Potência Prevista (MW)]],2,FALSE)*VLOOKUP($A13,RelPotInst[[Barra]:[2029]],IF($F$1=2023,3,IF($F$1=2024,4,IF($F$1=2025,5,IF($F$1=2026,6,IF($F$1=2027,7,IF($F$1=2028,8,9)))))),FALSE)/100</f>
        <v>0</v>
      </c>
      <c r="DB13" s="232">
        <f ca="1">DA13*'CB-RefFP'!DB13/'CB-RefFP'!DA13</f>
        <v>0</v>
      </c>
      <c r="DC13" s="231">
        <f ca="1">SUMIFS(FatorHorario[FatorDU],FatorHorario[UF],'Curva Tipica'!$N$1,FatorHorario[Meses],TEXT(DC$5,"MMM"),FatorHorario[Hora],SUMIFS(INDIRECT("HCondCarga[" &amp; DC$4 &amp; "]"),HCondCarga[Ano],$F$1,HCondCarga[Mês],TEXT(DC$5,"MMM")))*VLOOKUP(DATE($F$1,MONTH(DC$5),1),PrevPotInstalada[[Referência]:[Potência Prevista (MW)]],2,FALSE)*VLOOKUP($A13,RelPotInst[[Barra]:[2029]],IF($F$1=2023,3,IF($F$1=2024,4,IF($F$1=2025,5,IF($F$1=2026,6,IF($F$1=2027,7,IF($F$1=2028,8,9)))))),FALSE)/100</f>
        <v>0</v>
      </c>
      <c r="DD13" s="232">
        <f ca="1">DC13*'CB-RefFP'!DD13/'CB-RefFP'!DC13</f>
        <v>0</v>
      </c>
      <c r="DE13" s="231">
        <f ca="1">SUMIFS(FatorHorario[FatorDU],FatorHorario[UF],'Curva Tipica'!$N$1,FatorHorario[Meses],TEXT(DE$5,"MMM"),FatorHorario[Hora],SUMIFS(INDIRECT("HCondCarga[" &amp; DE$4 &amp; "]"),HCondCarga[Ano],$F$1,HCondCarga[Mês],TEXT(DE$5,"MMM")))*VLOOKUP(DATE($F$1,MONTH(DE$5),1),PrevPotInstalada[[Referência]:[Potência Prevista (MW)]],2,FALSE)*VLOOKUP($A13,RelPotInst[[Barra]:[2029]],IF($F$1=2023,3,IF($F$1=2024,4,IF($F$1=2025,5,IF($F$1=2026,6,IF($F$1=2027,7,IF($F$1=2028,8,9)))))),FALSE)/100</f>
        <v>0</v>
      </c>
      <c r="DF13" s="232">
        <f ca="1">DE13*'CB-RefFP'!DF13/'CB-RefFP'!DE13</f>
        <v>0</v>
      </c>
      <c r="DG13" s="231">
        <f ca="1">SUMIFS(FatorHorario[FatorDU],FatorHorario[UF],'Curva Tipica'!$N$1,FatorHorario[Meses],TEXT(DG$5,"MMM"),FatorHorario[Hora],SUMIFS(INDIRECT("HCondCarga[" &amp; DG$4 &amp; "]"),HCondCarga[Ano],$F$1,HCondCarga[Mês],TEXT(DG$5,"MMM")))*VLOOKUP(DATE($F$1,MONTH(DG$5),1),PrevPotInstalada[[Referência]:[Potência Prevista (MW)]],2,FALSE)*VLOOKUP($A13,RelPotInst[[Barra]:[2029]],IF($F$1=2023,3,IF($F$1=2024,4,IF($F$1=2025,5,IF($F$1=2026,6,IF($F$1=2027,7,IF($F$1=2028,8,9)))))),FALSE)/100</f>
        <v>0</v>
      </c>
      <c r="DH13" s="232">
        <f ca="1">DG13*'CB-RefFP'!DH13/'CB-RefFP'!DG13</f>
        <v>0</v>
      </c>
      <c r="DI13" s="231">
        <f ca="1">SUMIFS(FatorHorario[FatorDU],FatorHorario[UF],'Curva Tipica'!$N$1,FatorHorario[Meses],TEXT(DI$5,"MMM"),FatorHorario[Hora],SUMIFS(INDIRECT("HCondCarga[" &amp; DI$4 &amp; "]"),HCondCarga[Ano],$F$1,HCondCarga[Mês],TEXT(DI$5,"MMM")))*VLOOKUP(DATE($F$1,MONTH(DI$5),1),PrevPotInstalada[[Referência]:[Potência Prevista (MW)]],2,FALSE)*VLOOKUP($A13,RelPotInst[[Barra]:[2029]],IF($F$1=2023,3,IF($F$1=2024,4,IF($F$1=2025,5,IF($F$1=2026,6,IF($F$1=2027,7,IF($F$1=2028,8,9)))))),FALSE)/100</f>
        <v>0</v>
      </c>
      <c r="DJ13" s="232">
        <f ca="1">DI13*'CB-RefFP'!DJ13/'CB-RefFP'!DI13</f>
        <v>0</v>
      </c>
      <c r="DK13" s="231">
        <f ca="1">SUMIFS(FatorHorario[FatorDU],FatorHorario[UF],'Curva Tipica'!$N$1,FatorHorario[Meses],TEXT(DK$5,"MMM"),FatorHorario[Hora],SUMIFS(INDIRECT("HCondCarga[" &amp; DK$4 &amp; "]"),HCondCarga[Ano],$F$1,HCondCarga[Mês],TEXT(DK$5,"MMM")))*VLOOKUP(DATE($F$1,MONTH(DK$5),1),PrevPotInstalada[[Referência]:[Potência Prevista (MW)]],2,FALSE)*VLOOKUP($A13,RelPotInst[[Barra]:[2029]],IF($F$1=2023,3,IF($F$1=2024,4,IF($F$1=2025,5,IF($F$1=2026,6,IF($F$1=2027,7,IF($F$1=2028,8,9)))))),FALSE)/100</f>
        <v>0</v>
      </c>
      <c r="DL13" s="232">
        <f ca="1">DK13*'CB-RefFP'!DL13/'CB-RefFP'!DK13</f>
        <v>0</v>
      </c>
      <c r="DM13" s="231">
        <f ca="1">SUMIFS(FatorHorario[FatorDU],FatorHorario[UF],'Curva Tipica'!$N$1,FatorHorario[Meses],TEXT(DM$5,"MMM"),FatorHorario[Hora],SUMIFS(INDIRECT("HCondCarga[" &amp; DM$4 &amp; "]"),HCondCarga[Ano],$F$1,HCondCarga[Mês],TEXT(DM$5,"MMM")))*VLOOKUP(DATE($F$1,MONTH(DM$5),1),PrevPotInstalada[[Referência]:[Potência Prevista (MW)]],2,FALSE)*VLOOKUP($A13,RelPotInst[[Barra]:[2029]],IF($F$1=2023,3,IF($F$1=2024,4,IF($F$1=2025,5,IF($F$1=2026,6,IF($F$1=2027,7,IF($F$1=2028,8,9)))))),FALSE)/100</f>
        <v>0</v>
      </c>
      <c r="DN13" s="232">
        <f ca="1">DM13*'CB-RefFP'!DN13/'CB-RefFP'!DM13</f>
        <v>0</v>
      </c>
      <c r="DO13" s="231">
        <f ca="1">SUMIFS(FatorHorario[FatorDU],FatorHorario[UF],'Curva Tipica'!$N$1,FatorHorario[Meses],TEXT(DO$5,"MMM"),FatorHorario[Hora],SUMIFS(INDIRECT("HCondCarga[" &amp; DO$4 &amp; "]"),HCondCarga[Ano],$F$1,HCondCarga[Mês],TEXT(DO$5,"MMM")))*VLOOKUP(DATE($F$1,MONTH(DO$5),1),PrevPotInstalada[[Referência]:[Potência Prevista (MW)]],2,FALSE)*VLOOKUP($A13,RelPotInst[[Barra]:[2029]],IF($F$1=2023,3,IF($F$1=2024,4,IF($F$1=2025,5,IF($F$1=2026,6,IF($F$1=2027,7,IF($F$1=2028,8,9)))))),FALSE)/100</f>
        <v>0</v>
      </c>
      <c r="DP13" s="232">
        <f ca="1">DO13*'CB-RefFP'!DP13/'CB-RefFP'!DO13</f>
        <v>0</v>
      </c>
      <c r="DQ13" s="231">
        <f ca="1">SUMIFS(FatorHorario[FatorDU],FatorHorario[UF],'Curva Tipica'!$N$1,FatorHorario[Meses],TEXT(DQ$5,"MMM"),FatorHorario[Hora],SUMIFS(INDIRECT("HCondCarga[" &amp; DQ$4 &amp; "]"),HCondCarga[Ano],$F$1,HCondCarga[Mês],TEXT(DQ$5,"MMM")))*VLOOKUP(DATE($F$1,MONTH(DQ$5),1),PrevPotInstalada[[Referência]:[Potência Prevista (MW)]],2,FALSE)*VLOOKUP($A13,RelPotInst[[Barra]:[2029]],IF($F$1=2023,3,IF($F$1=2024,4,IF($F$1=2025,5,IF($F$1=2026,6,IF($F$1=2027,7,IF($F$1=2028,8,9)))))),FALSE)/100</f>
        <v>0</v>
      </c>
      <c r="DR13" s="232">
        <f ca="1">DQ13*'CB-RefFP'!DR13/'CB-RefFP'!DQ13</f>
        <v>0</v>
      </c>
      <c r="DS13" s="231">
        <f ca="1">SUMIFS(FatorHorario[FatorDU],FatorHorario[UF],'Curva Tipica'!$N$1,FatorHorario[Meses],TEXT(DS$5,"MMM"),FatorHorario[Hora],SUMIFS(INDIRECT("HCondCarga[" &amp; DS$4 &amp; "]"),HCondCarga[Ano],$F$1,HCondCarga[Mês],TEXT(DS$5,"MMM")))*VLOOKUP(DATE($F$1,MONTH(DS$5),1),PrevPotInstalada[[Referência]:[Potência Prevista (MW)]],2,FALSE)*VLOOKUP($A13,RelPotInst[[Barra]:[2029]],IF($F$1=2023,3,IF($F$1=2024,4,IF($F$1=2025,5,IF($F$1=2026,6,IF($F$1=2027,7,IF($F$1=2028,8,9)))))),FALSE)/100</f>
        <v>0</v>
      </c>
      <c r="DT13" s="233">
        <f ca="1">DS13*'CB-RefFP'!DT13/'CB-RefFP'!DS13</f>
        <v>0</v>
      </c>
      <c r="DU13" s="231">
        <f ca="1">SUMIFS(FatorHorario[FatorDU],FatorHorario[UF],'Curva Tipica'!$N$1,FatorHorario[Meses],TEXT(DU$5,"MMM"),FatorHorario[Hora],SUMIFS(INDIRECT("HCondCarga[" &amp; DU$4 &amp; "]"),HCondCarga[Ano],$F$1,HCondCarga[Mês],TEXT(DU$5,"MMM")))*VLOOKUP(DATE($F$1,MONTH(DU$5),1),PrevPotInstalada[[Referência]:[Potência Prevista (MW)]],2,FALSE)*VLOOKUP($A13,RelPotInst[[Barra]:[2029]],IF($F$1=2023,3,IF($F$1=2024,4,IF($F$1=2025,5,IF($F$1=2026,6,IF($F$1=2027,7,IF($F$1=2028,8,9)))))),FALSE)/100</f>
        <v>0</v>
      </c>
      <c r="DV13" s="232">
        <f ca="1">DU13*'CB-RefFP'!DV13/'CB-RefFP'!DU13</f>
        <v>0</v>
      </c>
      <c r="DW13" s="231">
        <f ca="1">SUMIFS(FatorHorario[FatorDU],FatorHorario[UF],'Curva Tipica'!$N$1,FatorHorario[Meses],TEXT(DW$5,"MMM"),FatorHorario[Hora],SUMIFS(INDIRECT("HCondCarga[" &amp; DW$4 &amp; "]"),HCondCarga[Ano],$F$1,HCondCarga[Mês],TEXT(DW$5,"MMM")))*VLOOKUP(DATE($F$1,MONTH(DW$5),1),PrevPotInstalada[[Referência]:[Potência Prevista (MW)]],2,FALSE)*VLOOKUP($A13,RelPotInst[[Barra]:[2029]],IF($F$1=2023,3,IF($F$1=2024,4,IF($F$1=2025,5,IF($F$1=2026,6,IF($F$1=2027,7,IF($F$1=2028,8,9)))))),FALSE)/100</f>
        <v>0</v>
      </c>
      <c r="DX13" s="232">
        <f ca="1">DW13*'CB-RefFP'!DX13/'CB-RefFP'!DW13</f>
        <v>0</v>
      </c>
      <c r="DY13" s="231">
        <f ca="1">SUMIFS(FatorHorario[FatorDU],FatorHorario[UF],'Curva Tipica'!$N$1,FatorHorario[Meses],TEXT(DY$5,"MMM"),FatorHorario[Hora],SUMIFS(INDIRECT("HCondCarga[" &amp; DY$4 &amp; "]"),HCondCarga[Ano],$F$1,HCondCarga[Mês],TEXT(DY$5,"MMM")))*VLOOKUP(DATE($F$1,MONTH(DY$5),1),PrevPotInstalada[[Referência]:[Potência Prevista (MW)]],2,FALSE)*VLOOKUP($A13,RelPotInst[[Barra]:[2029]],IF($F$1=2023,3,IF($F$1=2024,4,IF($F$1=2025,5,IF($F$1=2026,6,IF($F$1=2027,7,IF($F$1=2028,8,9)))))),FALSE)/100</f>
        <v>0</v>
      </c>
      <c r="DZ13" s="232">
        <f ca="1">DY13*'CB-RefFP'!DZ13/'CB-RefFP'!DY13</f>
        <v>0</v>
      </c>
      <c r="EA13" s="231">
        <f ca="1">SUMIFS(FatorHorario[FatorDU],FatorHorario[UF],'Curva Tipica'!$N$1,FatorHorario[Meses],TEXT(EA$5,"MMM"),FatorHorario[Hora],SUMIFS(INDIRECT("HCondCarga[" &amp; EA$4 &amp; "]"),HCondCarga[Ano],$F$1,HCondCarga[Mês],TEXT(EA$5,"MMM")))*VLOOKUP(DATE($F$1,MONTH(EA$5),1),PrevPotInstalada[[Referência]:[Potência Prevista (MW)]],2,FALSE)*VLOOKUP($A13,RelPotInst[[Barra]:[2029]],IF($F$1=2023,3,IF($F$1=2024,4,IF($F$1=2025,5,IF($F$1=2026,6,IF($F$1=2027,7,IF($F$1=2028,8,9)))))),FALSE)/100</f>
        <v>0</v>
      </c>
      <c r="EB13" s="232">
        <f ca="1">EA13*'CB-RefFP'!EB13/'CB-RefFP'!EA13</f>
        <v>0</v>
      </c>
      <c r="EC13" s="231">
        <f ca="1">SUMIFS(FatorHorario[FatorDU],FatorHorario[UF],'Curva Tipica'!$N$1,FatorHorario[Meses],TEXT(EC$5,"MMM"),FatorHorario[Hora],SUMIFS(INDIRECT("HCondCarga[" &amp; EC$4 &amp; "]"),HCondCarga[Ano],$F$1,HCondCarga[Mês],TEXT(EC$5,"MMM")))*VLOOKUP(DATE($F$1,MONTH(EC$5),1),PrevPotInstalada[[Referência]:[Potência Prevista (MW)]],2,FALSE)*VLOOKUP($A13,RelPotInst[[Barra]:[2029]],IF($F$1=2023,3,IF($F$1=2024,4,IF($F$1=2025,5,IF($F$1=2026,6,IF($F$1=2027,7,IF($F$1=2028,8,9)))))),FALSE)/100</f>
        <v>0</v>
      </c>
      <c r="ED13" s="232">
        <f ca="1">EC13*'CB-RefFP'!ED13/'CB-RefFP'!EC13</f>
        <v>0</v>
      </c>
      <c r="EE13" s="231">
        <f ca="1">SUMIFS(FatorHorario[FatorDU],FatorHorario[UF],'Curva Tipica'!$N$1,FatorHorario[Meses],TEXT(EE$5,"MMM"),FatorHorario[Hora],SUMIFS(INDIRECT("HCondCarga[" &amp; EE$4 &amp; "]"),HCondCarga[Ano],$F$1,HCondCarga[Mês],TEXT(EE$5,"MMM")))*VLOOKUP(DATE($F$1,MONTH(EE$5),1),PrevPotInstalada[[Referência]:[Potência Prevista (MW)]],2,FALSE)*VLOOKUP($A13,RelPotInst[[Barra]:[2029]],IF($F$1=2023,3,IF($F$1=2024,4,IF($F$1=2025,5,IF($F$1=2026,6,IF($F$1=2027,7,IF($F$1=2028,8,9)))))),FALSE)/100</f>
        <v>0</v>
      </c>
      <c r="EF13" s="232">
        <f ca="1">EE13*'CB-RefFP'!EF13/'CB-RefFP'!EE13</f>
        <v>0</v>
      </c>
      <c r="EG13" s="231">
        <f ca="1">SUMIFS(FatorHorario[FatorDU],FatorHorario[UF],'Curva Tipica'!$N$1,FatorHorario[Meses],TEXT(EG$5,"MMM"),FatorHorario[Hora],SUMIFS(INDIRECT("HCondCarga[" &amp; EG$4 &amp; "]"),HCondCarga[Ano],$F$1,HCondCarga[Mês],TEXT(EG$5,"MMM")))*VLOOKUP(DATE($F$1,MONTH(EG$5),1),PrevPotInstalada[[Referência]:[Potência Prevista (MW)]],2,FALSE)*VLOOKUP($A13,RelPotInst[[Barra]:[2029]],IF($F$1=2023,3,IF($F$1=2024,4,IF($F$1=2025,5,IF($F$1=2026,6,IF($F$1=2027,7,IF($F$1=2028,8,9)))))),FALSE)/100</f>
        <v>0</v>
      </c>
      <c r="EH13" s="232">
        <f ca="1">EG13*'CB-RefFP'!EH13/'CB-RefFP'!EG13</f>
        <v>0</v>
      </c>
      <c r="EI13" s="231">
        <f ca="1">SUMIFS(FatorHorario[FatorDU],FatorHorario[UF],'Curva Tipica'!$N$1,FatorHorario[Meses],TEXT(EI$5,"MMM"),FatorHorario[Hora],SUMIFS(INDIRECT("HCondCarga[" &amp; EI$4 &amp; "]"),HCondCarga[Ano],$F$1,HCondCarga[Mês],TEXT(EI$5,"MMM")))*VLOOKUP(DATE($F$1,MONTH(EI$5),1),PrevPotInstalada[[Referência]:[Potência Prevista (MW)]],2,FALSE)*VLOOKUP($A13,RelPotInst[[Barra]:[2029]],IF($F$1=2023,3,IF($F$1=2024,4,IF($F$1=2025,5,IF($F$1=2026,6,IF($F$1=2027,7,IF($F$1=2028,8,9)))))),FALSE)/100</f>
        <v>0</v>
      </c>
      <c r="EJ13" s="232">
        <f ca="1">EI13*'CB-RefFP'!EJ13/'CB-RefFP'!EI13</f>
        <v>0</v>
      </c>
      <c r="EK13" s="231">
        <f ca="1">SUMIFS(FatorHorario[FatorDU],FatorHorario[UF],'Curva Tipica'!$N$1,FatorHorario[Meses],TEXT(EK$5,"MMM"),FatorHorario[Hora],SUMIFS(INDIRECT("HCondCarga[" &amp; EK$4 &amp; "]"),HCondCarga[Ano],$F$1,HCondCarga[Mês],TEXT(EK$5,"MMM")))*VLOOKUP(DATE($F$1,MONTH(EK$5),1),PrevPotInstalada[[Referência]:[Potência Prevista (MW)]],2,FALSE)*VLOOKUP($A13,RelPotInst[[Barra]:[2029]],IF($F$1=2023,3,IF($F$1=2024,4,IF($F$1=2025,5,IF($F$1=2026,6,IF($F$1=2027,7,IF($F$1=2028,8,9)))))),FALSE)/100</f>
        <v>0</v>
      </c>
      <c r="EL13" s="232">
        <f ca="1">EK13*'CB-RefFP'!EL13/'CB-RefFP'!EK13</f>
        <v>0</v>
      </c>
      <c r="EM13" s="231">
        <f ca="1">SUMIFS(FatorHorario[FatorDU],FatorHorario[UF],'Curva Tipica'!$N$1,FatorHorario[Meses],TEXT(EM$5,"MMM"),FatorHorario[Hora],SUMIFS(INDIRECT("HCondCarga[" &amp; EM$4 &amp; "]"),HCondCarga[Ano],$F$1,HCondCarga[Mês],TEXT(EM$5,"MMM")))*VLOOKUP(DATE($F$1,MONTH(EM$5),1),PrevPotInstalada[[Referência]:[Potência Prevista (MW)]],2,FALSE)*VLOOKUP($A13,RelPotInst[[Barra]:[2029]],IF($F$1=2023,3,IF($F$1=2024,4,IF($F$1=2025,5,IF($F$1=2026,6,IF($F$1=2027,7,IF($F$1=2028,8,9)))))),FALSE)/100</f>
        <v>0</v>
      </c>
      <c r="EN13" s="232">
        <f ca="1">EM13*'CB-RefFP'!EN13/'CB-RefFP'!EM13</f>
        <v>0</v>
      </c>
      <c r="EO13" s="231">
        <f ca="1">SUMIFS(FatorHorario[FatorDU],FatorHorario[UF],'Curva Tipica'!$N$1,FatorHorario[Meses],TEXT(EO$5,"MMM"),FatorHorario[Hora],SUMIFS(INDIRECT("HCondCarga[" &amp; EO$4 &amp; "]"),HCondCarga[Ano],$F$1,HCondCarga[Mês],TEXT(EO$5,"MMM")))*VLOOKUP(DATE($F$1,MONTH(EO$5),1),PrevPotInstalada[[Referência]:[Potência Prevista (MW)]],2,FALSE)*VLOOKUP($A13,RelPotInst[[Barra]:[2029]],IF($F$1=2023,3,IF($F$1=2024,4,IF($F$1=2025,5,IF($F$1=2026,6,IF($F$1=2027,7,IF($F$1=2028,8,9)))))),FALSE)/100</f>
        <v>0</v>
      </c>
      <c r="EP13" s="232">
        <f ca="1">EO13*'CB-RefFP'!EP13/'CB-RefFP'!EO13</f>
        <v>0</v>
      </c>
      <c r="EQ13" s="231">
        <f ca="1">SUMIFS(FatorHorario[FatorDU],FatorHorario[UF],'Curva Tipica'!$N$1,FatorHorario[Meses],TEXT(EQ$5,"MMM"),FatorHorario[Hora],SUMIFS(INDIRECT("HCondCarga[" &amp; EQ$4 &amp; "]"),HCondCarga[Ano],$F$1,HCondCarga[Mês],TEXT(EQ$5,"MMM")))*VLOOKUP(DATE($F$1,MONTH(EQ$5),1),PrevPotInstalada[[Referência]:[Potência Prevista (MW)]],2,FALSE)*VLOOKUP($A13,RelPotInst[[Barra]:[2029]],IF($F$1=2023,3,IF($F$1=2024,4,IF($F$1=2025,5,IF($F$1=2026,6,IF($F$1=2027,7,IF($F$1=2028,8,9)))))),FALSE)/100</f>
        <v>0</v>
      </c>
      <c r="ER13" s="233">
        <f ca="1">EQ13*'CB-RefFP'!ER13/'CB-RefFP'!EQ13</f>
        <v>0</v>
      </c>
      <c r="ES13" s="231">
        <f ca="1">SUMIFS(FatorHorario[FatorDU],FatorHorario[UF],'Curva Tipica'!$N$1,FatorHorario[Meses],TEXT(ES$5,"MMM"),FatorHorario[Hora],SUMIFS(INDIRECT("HCondCarga[" &amp; ES$4 &amp; "]"),HCondCarga[Ano],$F$1,HCondCarga[Mês],TEXT(ES$5,"MMM")))*VLOOKUP(DATE($F$1,MONTH(ES$5),1),PrevPotInstalada[[Referência]:[Potência Prevista (MW)]],2,FALSE)*VLOOKUP($A13,RelPotInst[[Barra]:[2029]],IF($F$1=2023,3,IF($F$1=2024,4,IF($F$1=2025,5,IF($F$1=2026,6,IF($F$1=2027,7,IF($F$1=2028,8,9)))))),FALSE)/100</f>
        <v>0</v>
      </c>
      <c r="ET13" s="232">
        <f ca="1">ES13*'CB-RefFP'!ET13/'CB-RefFP'!ES13</f>
        <v>0</v>
      </c>
      <c r="EU13" s="231">
        <f ca="1">SUMIFS(FatorHorario[FatorDU],FatorHorario[UF],'Curva Tipica'!$N$1,FatorHorario[Meses],TEXT(EU$5,"MMM"),FatorHorario[Hora],SUMIFS(INDIRECT("HCondCarga[" &amp; EU$4 &amp; "]"),HCondCarga[Ano],$F$1,HCondCarga[Mês],TEXT(EU$5,"MMM")))*VLOOKUP(DATE($F$1,MONTH(EU$5),1),PrevPotInstalada[[Referência]:[Potência Prevista (MW)]],2,FALSE)*VLOOKUP($A13,RelPotInst[[Barra]:[2029]],IF($F$1=2023,3,IF($F$1=2024,4,IF($F$1=2025,5,IF($F$1=2026,6,IF($F$1=2027,7,IF($F$1=2028,8,9)))))),FALSE)/100</f>
        <v>0</v>
      </c>
      <c r="EV13" s="232">
        <f ca="1">EU13*'CB-RefFP'!EV13/'CB-RefFP'!EU13</f>
        <v>0</v>
      </c>
      <c r="EW13" s="231">
        <f ca="1">SUMIFS(FatorHorario[FatorDU],FatorHorario[UF],'Curva Tipica'!$N$1,FatorHorario[Meses],TEXT(EW$5,"MMM"),FatorHorario[Hora],SUMIFS(INDIRECT("HCondCarga[" &amp; EW$4 &amp; "]"),HCondCarga[Ano],$F$1,HCondCarga[Mês],TEXT(EW$5,"MMM")))*VLOOKUP(DATE($F$1,MONTH(EW$5),1),PrevPotInstalada[[Referência]:[Potência Prevista (MW)]],2,FALSE)*VLOOKUP($A13,RelPotInst[[Barra]:[2029]],IF($F$1=2023,3,IF($F$1=2024,4,IF($F$1=2025,5,IF($F$1=2026,6,IF($F$1=2027,7,IF($F$1=2028,8,9)))))),FALSE)/100</f>
        <v>0</v>
      </c>
      <c r="EX13" s="232">
        <f ca="1">EW13*'CB-RefFP'!EX13/'CB-RefFP'!EW13</f>
        <v>0</v>
      </c>
      <c r="EY13" s="231">
        <f ca="1">SUMIFS(FatorHorario[FatorDU],FatorHorario[UF],'Curva Tipica'!$N$1,FatorHorario[Meses],TEXT(EY$5,"MMM"),FatorHorario[Hora],SUMIFS(INDIRECT("HCondCarga[" &amp; EY$4 &amp; "]"),HCondCarga[Ano],$F$1,HCondCarga[Mês],TEXT(EY$5,"MMM")))*VLOOKUP(DATE($F$1,MONTH(EY$5),1),PrevPotInstalada[[Referência]:[Potência Prevista (MW)]],2,FALSE)*VLOOKUP($A13,RelPotInst[[Barra]:[2029]],IF($F$1=2023,3,IF($F$1=2024,4,IF($F$1=2025,5,IF($F$1=2026,6,IF($F$1=2027,7,IF($F$1=2028,8,9)))))),FALSE)/100</f>
        <v>0</v>
      </c>
      <c r="EZ13" s="232">
        <f ca="1">EY13*'CB-RefFP'!EZ13/'CB-RefFP'!EY13</f>
        <v>0</v>
      </c>
      <c r="FA13" s="231">
        <f ca="1">SUMIFS(FatorHorario[FatorDU],FatorHorario[UF],'Curva Tipica'!$N$1,FatorHorario[Meses],TEXT(FA$5,"MMM"),FatorHorario[Hora],SUMIFS(INDIRECT("HCondCarga[" &amp; FA$4 &amp; "]"),HCondCarga[Ano],$F$1,HCondCarga[Mês],TEXT(FA$5,"MMM")))*VLOOKUP(DATE($F$1,MONTH(FA$5),1),PrevPotInstalada[[Referência]:[Potência Prevista (MW)]],2,FALSE)*VLOOKUP($A13,RelPotInst[[Barra]:[2029]],IF($F$1=2023,3,IF($F$1=2024,4,IF($F$1=2025,5,IF($F$1=2026,6,IF($F$1=2027,7,IF($F$1=2028,8,9)))))),FALSE)/100</f>
        <v>0</v>
      </c>
      <c r="FB13" s="232">
        <f ca="1">FA13*'CB-RefFP'!FB13/'CB-RefFP'!FA13</f>
        <v>0</v>
      </c>
      <c r="FC13" s="231">
        <f ca="1">SUMIFS(FatorHorario[FatorDU],FatorHorario[UF],'Curva Tipica'!$N$1,FatorHorario[Meses],TEXT(FC$5,"MMM"),FatorHorario[Hora],SUMIFS(INDIRECT("HCondCarga[" &amp; FC$4 &amp; "]"),HCondCarga[Ano],$F$1,HCondCarga[Mês],TEXT(FC$5,"MMM")))*VLOOKUP(DATE($F$1,MONTH(FC$5),1),PrevPotInstalada[[Referência]:[Potência Prevista (MW)]],2,FALSE)*VLOOKUP($A13,RelPotInst[[Barra]:[2029]],IF($F$1=2023,3,IF($F$1=2024,4,IF($F$1=2025,5,IF($F$1=2026,6,IF($F$1=2027,7,IF($F$1=2028,8,9)))))),FALSE)/100</f>
        <v>0</v>
      </c>
      <c r="FD13" s="232">
        <f ca="1">FC13*'CB-RefFP'!FD13/'CB-RefFP'!FC13</f>
        <v>0</v>
      </c>
      <c r="FE13" s="231">
        <f ca="1">SUMIFS(FatorHorario[FatorDU],FatorHorario[UF],'Curva Tipica'!$N$1,FatorHorario[Meses],TEXT(FE$5,"MMM"),FatorHorario[Hora],SUMIFS(INDIRECT("HCondCarga[" &amp; FE$4 &amp; "]"),HCondCarga[Ano],$F$1,HCondCarga[Mês],TEXT(FE$5,"MMM")))*VLOOKUP(DATE($F$1,MONTH(FE$5),1),PrevPotInstalada[[Referência]:[Potência Prevista (MW)]],2,FALSE)*VLOOKUP($A13,RelPotInst[[Barra]:[2029]],IF($F$1=2023,3,IF($F$1=2024,4,IF($F$1=2025,5,IF($F$1=2026,6,IF($F$1=2027,7,IF($F$1=2028,8,9)))))),FALSE)/100</f>
        <v>0</v>
      </c>
      <c r="FF13" s="232">
        <f ca="1">FE13*'CB-RefFP'!FF13/'CB-RefFP'!FE13</f>
        <v>0</v>
      </c>
      <c r="FG13" s="231">
        <f ca="1">SUMIFS(FatorHorario[FatorDU],FatorHorario[UF],'Curva Tipica'!$N$1,FatorHorario[Meses],TEXT(FG$5,"MMM"),FatorHorario[Hora],SUMIFS(INDIRECT("HCondCarga[" &amp; FG$4 &amp; "]"),HCondCarga[Ano],$F$1,HCondCarga[Mês],TEXT(FG$5,"MMM")))*VLOOKUP(DATE($F$1,MONTH(FG$5),1),PrevPotInstalada[[Referência]:[Potência Prevista (MW)]],2,FALSE)*VLOOKUP($A13,RelPotInst[[Barra]:[2029]],IF($F$1=2023,3,IF($F$1=2024,4,IF($F$1=2025,5,IF($F$1=2026,6,IF($F$1=2027,7,IF($F$1=2028,8,9)))))),FALSE)/100</f>
        <v>0</v>
      </c>
      <c r="FH13" s="232">
        <f ca="1">FG13*'CB-RefFP'!FH13/'CB-RefFP'!FG13</f>
        <v>0</v>
      </c>
      <c r="FI13" s="231">
        <f ca="1">SUMIFS(FatorHorario[FatorDU],FatorHorario[UF],'Curva Tipica'!$N$1,FatorHorario[Meses],TEXT(FI$5,"MMM"),FatorHorario[Hora],SUMIFS(INDIRECT("HCondCarga[" &amp; FI$4 &amp; "]"),HCondCarga[Ano],$F$1,HCondCarga[Mês],TEXT(FI$5,"MMM")))*VLOOKUP(DATE($F$1,MONTH(FI$5),1),PrevPotInstalada[[Referência]:[Potência Prevista (MW)]],2,FALSE)*VLOOKUP($A13,RelPotInst[[Barra]:[2029]],IF($F$1=2023,3,IF($F$1=2024,4,IF($F$1=2025,5,IF($F$1=2026,6,IF($F$1=2027,7,IF($F$1=2028,8,9)))))),FALSE)/100</f>
        <v>0</v>
      </c>
      <c r="FJ13" s="232">
        <f ca="1">FI13*'CB-RefFP'!FJ13/'CB-RefFP'!FI13</f>
        <v>0</v>
      </c>
      <c r="FK13" s="231">
        <f ca="1">SUMIFS(FatorHorario[FatorDU],FatorHorario[UF],'Curva Tipica'!$N$1,FatorHorario[Meses],TEXT(FK$5,"MMM"),FatorHorario[Hora],SUMIFS(INDIRECT("HCondCarga[" &amp; FK$4 &amp; "]"),HCondCarga[Ano],$F$1,HCondCarga[Mês],TEXT(FK$5,"MMM")))*VLOOKUP(DATE($F$1,MONTH(FK$5),1),PrevPotInstalada[[Referência]:[Potência Prevista (MW)]],2,FALSE)*VLOOKUP($A13,RelPotInst[[Barra]:[2029]],IF($F$1=2023,3,IF($F$1=2024,4,IF($F$1=2025,5,IF($F$1=2026,6,IF($F$1=2027,7,IF($F$1=2028,8,9)))))),FALSE)/100</f>
        <v>0</v>
      </c>
      <c r="FL13" s="232">
        <f ca="1">FK13*'CB-RefFP'!FL13/'CB-RefFP'!FK13</f>
        <v>0</v>
      </c>
      <c r="FM13" s="231">
        <f ca="1">SUMIFS(FatorHorario[FatorDU],FatorHorario[UF],'Curva Tipica'!$N$1,FatorHorario[Meses],TEXT(FM$5,"MMM"),FatorHorario[Hora],SUMIFS(INDIRECT("HCondCarga[" &amp; FM$4 &amp; "]"),HCondCarga[Ano],$F$1,HCondCarga[Mês],TEXT(FM$5,"MMM")))*VLOOKUP(DATE($F$1,MONTH(FM$5),1),PrevPotInstalada[[Referência]:[Potência Prevista (MW)]],2,FALSE)*VLOOKUP($A13,RelPotInst[[Barra]:[2029]],IF($F$1=2023,3,IF($F$1=2024,4,IF($F$1=2025,5,IF($F$1=2026,6,IF($F$1=2027,7,IF($F$1=2028,8,9)))))),FALSE)/100</f>
        <v>0</v>
      </c>
      <c r="FN13" s="232">
        <f ca="1">FM13*'CB-RefFP'!FN13/'CB-RefFP'!FM13</f>
        <v>0</v>
      </c>
      <c r="FO13" s="231">
        <f ca="1">SUMIFS(FatorHorario[FatorDU],FatorHorario[UF],'Curva Tipica'!$N$1,FatorHorario[Meses],TEXT(FO$5,"MMM"),FatorHorario[Hora],SUMIFS(INDIRECT("HCondCarga[" &amp; FO$4 &amp; "]"),HCondCarga[Ano],$F$1,HCondCarga[Mês],TEXT(FO$5,"MMM")))*VLOOKUP(DATE($F$1,MONTH(FO$5),1),PrevPotInstalada[[Referência]:[Potência Prevista (MW)]],2,FALSE)*VLOOKUP($A13,RelPotInst[[Barra]:[2029]],IF($F$1=2023,3,IF($F$1=2024,4,IF($F$1=2025,5,IF($F$1=2026,6,IF($F$1=2027,7,IF($F$1=2028,8,9)))))),FALSE)/100</f>
        <v>0</v>
      </c>
      <c r="FP13" s="233">
        <f ca="1">FO13*'CB-RefFP'!FP13/'CB-RefFP'!FO13</f>
        <v>0</v>
      </c>
      <c r="FQ13" s="231">
        <f ca="1">SUMIFS(FatorHorario[FatorDU],FatorHorario[UF],'Curva Tipica'!$N$1,FatorHorario[Meses],TEXT(FQ$5,"MMM"),FatorHorario[Hora],SUMIFS(INDIRECT("HCondCarga[" &amp; FQ$4 &amp; "]"),HCondCarga[Ano],$F$1,HCondCarga[Mês],TEXT(FQ$5,"MMM")))*VLOOKUP(DATE($F$1,MONTH(FQ$5),1),PrevPotInstalada[[Referência]:[Potência Prevista (MW)]],2,FALSE)*VLOOKUP($A13,RelPotInst[[Barra]:[2029]],IF($F$1=2023,3,IF($F$1=2024,4,IF($F$1=2025,5,IF($F$1=2026,6,IF($F$1=2027,7,IF($F$1=2028,8,9)))))),FALSE)/100</f>
        <v>0</v>
      </c>
      <c r="FR13" s="232">
        <f ca="1">FQ13*'CB-RefFP'!FR13/'CB-RefFP'!FQ13</f>
        <v>0</v>
      </c>
      <c r="FS13" s="231">
        <f ca="1">SUMIFS(FatorHorario[FatorDU],FatorHorario[UF],'Curva Tipica'!$N$1,FatorHorario[Meses],TEXT(FS$5,"MMM"),FatorHorario[Hora],SUMIFS(INDIRECT("HCondCarga[" &amp; FS$4 &amp; "]"),HCondCarga[Ano],$F$1,HCondCarga[Mês],TEXT(FS$5,"MMM")))*VLOOKUP(DATE($F$1,MONTH(FS$5),1),PrevPotInstalada[[Referência]:[Potência Prevista (MW)]],2,FALSE)*VLOOKUP($A13,RelPotInst[[Barra]:[2029]],IF($F$1=2023,3,IF($F$1=2024,4,IF($F$1=2025,5,IF($F$1=2026,6,IF($F$1=2027,7,IF($F$1=2028,8,9)))))),FALSE)/100</f>
        <v>0</v>
      </c>
      <c r="FT13" s="232">
        <f ca="1">FS13*'CB-RefFP'!FT13/'CB-RefFP'!FS13</f>
        <v>0</v>
      </c>
      <c r="FU13" s="231">
        <f ca="1">SUMIFS(FatorHorario[FatorDU],FatorHorario[UF],'Curva Tipica'!$N$1,FatorHorario[Meses],TEXT(FU$5,"MMM"),FatorHorario[Hora],SUMIFS(INDIRECT("HCondCarga[" &amp; FU$4 &amp; "]"),HCondCarga[Ano],$F$1,HCondCarga[Mês],TEXT(FU$5,"MMM")))*VLOOKUP(DATE($F$1,MONTH(FU$5),1),PrevPotInstalada[[Referência]:[Potência Prevista (MW)]],2,FALSE)*VLOOKUP($A13,RelPotInst[[Barra]:[2029]],IF($F$1=2023,3,IF($F$1=2024,4,IF($F$1=2025,5,IF($F$1=2026,6,IF($F$1=2027,7,IF($F$1=2028,8,9)))))),FALSE)/100</f>
        <v>0</v>
      </c>
      <c r="FV13" s="232">
        <f ca="1">FU13*'CB-RefFP'!FV13/'CB-RefFP'!FU13</f>
        <v>0</v>
      </c>
      <c r="FW13" s="231">
        <f ca="1">SUMIFS(FatorHorario[FatorDU],FatorHorario[UF],'Curva Tipica'!$N$1,FatorHorario[Meses],TEXT(FW$5,"MMM"),FatorHorario[Hora],SUMIFS(INDIRECT("HCondCarga[" &amp; FW$4 &amp; "]"),HCondCarga[Ano],$F$1,HCondCarga[Mês],TEXT(FW$5,"MMM")))*VLOOKUP(DATE($F$1,MONTH(FW$5),1),PrevPotInstalada[[Referência]:[Potência Prevista (MW)]],2,FALSE)*VLOOKUP($A13,RelPotInst[[Barra]:[2029]],IF($F$1=2023,3,IF($F$1=2024,4,IF($F$1=2025,5,IF($F$1=2026,6,IF($F$1=2027,7,IF($F$1=2028,8,9)))))),FALSE)/100</f>
        <v>0</v>
      </c>
      <c r="FX13" s="232">
        <f ca="1">FW13*'CB-RefFP'!FX13/'CB-RefFP'!FW13</f>
        <v>0</v>
      </c>
      <c r="FY13" s="231">
        <f ca="1">SUMIFS(FatorHorario[FatorDU],FatorHorario[UF],'Curva Tipica'!$N$1,FatorHorario[Meses],TEXT(FY$5,"MMM"),FatorHorario[Hora],SUMIFS(INDIRECT("HCondCarga[" &amp; FY$4 &amp; "]"),HCondCarga[Ano],$F$1,HCondCarga[Mês],TEXT(FY$5,"MMM")))*VLOOKUP(DATE($F$1,MONTH(FY$5),1),PrevPotInstalada[[Referência]:[Potência Prevista (MW)]],2,FALSE)*VLOOKUP($A13,RelPotInst[[Barra]:[2029]],IF($F$1=2023,3,IF($F$1=2024,4,IF($F$1=2025,5,IF($F$1=2026,6,IF($F$1=2027,7,IF($F$1=2028,8,9)))))),FALSE)/100</f>
        <v>0</v>
      </c>
      <c r="FZ13" s="232">
        <f ca="1">FY13*'CB-RefFP'!FZ13/'CB-RefFP'!FY13</f>
        <v>0</v>
      </c>
      <c r="GA13" s="231">
        <f ca="1">SUMIFS(FatorHorario[FatorDU],FatorHorario[UF],'Curva Tipica'!$N$1,FatorHorario[Meses],TEXT(GA$5,"MMM"),FatorHorario[Hora],SUMIFS(INDIRECT("HCondCarga[" &amp; GA$4 &amp; "]"),HCondCarga[Ano],$F$1,HCondCarga[Mês],TEXT(GA$5,"MMM")))*VLOOKUP(DATE($F$1,MONTH(GA$5),1),PrevPotInstalada[[Referência]:[Potência Prevista (MW)]],2,FALSE)*VLOOKUP($A13,RelPotInst[[Barra]:[2029]],IF($F$1=2023,3,IF($F$1=2024,4,IF($F$1=2025,5,IF($F$1=2026,6,IF($F$1=2027,7,IF($F$1=2028,8,9)))))),FALSE)/100</f>
        <v>0</v>
      </c>
      <c r="GB13" s="232">
        <f ca="1">GA13*'CB-RefFP'!GB13/'CB-RefFP'!GA13</f>
        <v>0</v>
      </c>
      <c r="GC13" s="231">
        <f ca="1">SUMIFS(FatorHorario[FatorDU],FatorHorario[UF],'Curva Tipica'!$N$1,FatorHorario[Meses],TEXT(GC$5,"MMM"),FatorHorario[Hora],SUMIFS(INDIRECT("HCondCarga[" &amp; GC$4 &amp; "]"),HCondCarga[Ano],$F$1,HCondCarga[Mês],TEXT(GC$5,"MMM")))*VLOOKUP(DATE($F$1,MONTH(GC$5),1),PrevPotInstalada[[Referência]:[Potência Prevista (MW)]],2,FALSE)*VLOOKUP($A13,RelPotInst[[Barra]:[2029]],IF($F$1=2023,3,IF($F$1=2024,4,IF($F$1=2025,5,IF($F$1=2026,6,IF($F$1=2027,7,IF($F$1=2028,8,9)))))),FALSE)/100</f>
        <v>0</v>
      </c>
      <c r="GD13" s="232">
        <f ca="1">GC13*'CB-RefFP'!GD13/'CB-RefFP'!GC13</f>
        <v>0</v>
      </c>
      <c r="GE13" s="231">
        <f ca="1">SUMIFS(FatorHorario[FatorDU],FatorHorario[UF],'Curva Tipica'!$N$1,FatorHorario[Meses],TEXT(GE$5,"MMM"),FatorHorario[Hora],SUMIFS(INDIRECT("HCondCarga[" &amp; GE$4 &amp; "]"),HCondCarga[Ano],$F$1,HCondCarga[Mês],TEXT(GE$5,"MMM")))*VLOOKUP(DATE($F$1,MONTH(GE$5),1),PrevPotInstalada[[Referência]:[Potência Prevista (MW)]],2,FALSE)*VLOOKUP($A13,RelPotInst[[Barra]:[2029]],IF($F$1=2023,3,IF($F$1=2024,4,IF($F$1=2025,5,IF($F$1=2026,6,IF($F$1=2027,7,IF($F$1=2028,8,9)))))),FALSE)/100</f>
        <v>0</v>
      </c>
      <c r="GF13" s="232">
        <f ca="1">GE13*'CB-RefFP'!GF13/'CB-RefFP'!GE13</f>
        <v>0</v>
      </c>
      <c r="GG13" s="231">
        <f ca="1">SUMIFS(FatorHorario[FatorDU],FatorHorario[UF],'Curva Tipica'!$N$1,FatorHorario[Meses],TEXT(GG$5,"MMM"),FatorHorario[Hora],SUMIFS(INDIRECT("HCondCarga[" &amp; GG$4 &amp; "]"),HCondCarga[Ano],$F$1,HCondCarga[Mês],TEXT(GG$5,"MMM")))*VLOOKUP(DATE($F$1,MONTH(GG$5),1),PrevPotInstalada[[Referência]:[Potência Prevista (MW)]],2,FALSE)*VLOOKUP($A13,RelPotInst[[Barra]:[2029]],IF($F$1=2023,3,IF($F$1=2024,4,IF($F$1=2025,5,IF($F$1=2026,6,IF($F$1=2027,7,IF($F$1=2028,8,9)))))),FALSE)/100</f>
        <v>0</v>
      </c>
      <c r="GH13" s="232">
        <f ca="1">GG13*'CB-RefFP'!GH13/'CB-RefFP'!GG13</f>
        <v>0</v>
      </c>
      <c r="GI13" s="231">
        <f ca="1">SUMIFS(FatorHorario[FatorDU],FatorHorario[UF],'Curva Tipica'!$N$1,FatorHorario[Meses],TEXT(GI$5,"MMM"),FatorHorario[Hora],SUMIFS(INDIRECT("HCondCarga[" &amp; GI$4 &amp; "]"),HCondCarga[Ano],$F$1,HCondCarga[Mês],TEXT(GI$5,"MMM")))*VLOOKUP(DATE($F$1,MONTH(GI$5),1),PrevPotInstalada[[Referência]:[Potência Prevista (MW)]],2,FALSE)*VLOOKUP($A13,RelPotInst[[Barra]:[2029]],IF($F$1=2023,3,IF($F$1=2024,4,IF($F$1=2025,5,IF($F$1=2026,6,IF($F$1=2027,7,IF($F$1=2028,8,9)))))),FALSE)/100</f>
        <v>0</v>
      </c>
      <c r="GJ13" s="232">
        <f ca="1">GI13*'CB-RefFP'!GJ13/'CB-RefFP'!GI13</f>
        <v>0</v>
      </c>
      <c r="GK13" s="231">
        <f ca="1">SUMIFS(FatorHorario[FatorDU],FatorHorario[UF],'Curva Tipica'!$N$1,FatorHorario[Meses],TEXT(GK$5,"MMM"),FatorHorario[Hora],SUMIFS(INDIRECT("HCondCarga[" &amp; GK$4 &amp; "]"),HCondCarga[Ano],$F$1,HCondCarga[Mês],TEXT(GK$5,"MMM")))*VLOOKUP(DATE($F$1,MONTH(GK$5),1),PrevPotInstalada[[Referência]:[Potência Prevista (MW)]],2,FALSE)*VLOOKUP($A13,RelPotInst[[Barra]:[2029]],IF($F$1=2023,3,IF($F$1=2024,4,IF($F$1=2025,5,IF($F$1=2026,6,IF($F$1=2027,7,IF($F$1=2028,8,9)))))),FALSE)/100</f>
        <v>0</v>
      </c>
      <c r="GL13" s="232">
        <f ca="1">GK13*'CB-RefFP'!GL13/'CB-RefFP'!GK13</f>
        <v>0</v>
      </c>
      <c r="GM13" s="231">
        <f ca="1">SUMIFS(FatorHorario[FatorDU],FatorHorario[UF],'Curva Tipica'!$N$1,FatorHorario[Meses],TEXT(GM$5,"MMM"),FatorHorario[Hora],SUMIFS(INDIRECT("HCondCarga[" &amp; GM$4 &amp; "]"),HCondCarga[Ano],$F$1,HCondCarga[Mês],TEXT(GM$5,"MMM")))*VLOOKUP(DATE($F$1,MONTH(GM$5),1),PrevPotInstalada[[Referência]:[Potência Prevista (MW)]],2,FALSE)*VLOOKUP($A13,RelPotInst[[Barra]:[2029]],IF($F$1=2023,3,IF($F$1=2024,4,IF($F$1=2025,5,IF($F$1=2026,6,IF($F$1=2027,7,IF($F$1=2028,8,9)))))),FALSE)/100</f>
        <v>0</v>
      </c>
      <c r="GN13" s="233">
        <f ca="1">GM13*'CB-RefFP'!GN13/'CB-RefFP'!GM13</f>
        <v>0</v>
      </c>
      <c r="GO13" s="231"/>
      <c r="GP13" s="232"/>
      <c r="GQ13" s="231"/>
      <c r="GR13" s="232"/>
      <c r="GS13" s="231"/>
      <c r="GT13" s="232"/>
      <c r="GU13" s="231"/>
      <c r="GV13" s="232"/>
      <c r="GW13" s="231"/>
      <c r="GX13" s="232"/>
      <c r="GY13" s="231"/>
      <c r="GZ13" s="232"/>
      <c r="HA13" s="231"/>
      <c r="HB13" s="232"/>
      <c r="HC13" s="231"/>
      <c r="HD13" s="232"/>
      <c r="HE13" s="231"/>
      <c r="HF13" s="232"/>
      <c r="HG13" s="231"/>
      <c r="HH13" s="232"/>
      <c r="HI13" s="231"/>
      <c r="HJ13" s="232"/>
      <c r="HK13" s="231"/>
      <c r="HL13" s="234"/>
      <c r="HM13" s="235"/>
      <c r="HN13" s="234"/>
      <c r="HO13" s="236" t="str">
        <f t="shared" ca="1" si="4"/>
        <v>N</v>
      </c>
      <c r="HP13" s="237" t="s">
        <v>371</v>
      </c>
      <c r="HQ13" s="238"/>
      <c r="HR13" s="238" t="s">
        <v>370</v>
      </c>
      <c r="HS13" s="239" t="s">
        <v>370</v>
      </c>
    </row>
    <row r="14" spans="1:228" ht="15.75" thickBot="1" x14ac:dyDescent="0.3"/>
    <row r="15" spans="1:228" ht="16.5" thickTop="1" thickBot="1" x14ac:dyDescent="0.3">
      <c r="A15" s="24" t="s">
        <v>281</v>
      </c>
      <c r="B15" s="243"/>
      <c r="C15" s="243"/>
      <c r="D15" s="243"/>
      <c r="E15" s="244">
        <f ca="1">SUM(E7:E13)</f>
        <v>0</v>
      </c>
      <c r="F15" s="244">
        <f t="shared" ref="F15:BQ15" ca="1" si="5">SUM(F7:F13)</f>
        <v>0</v>
      </c>
      <c r="G15" s="244">
        <f t="shared" ca="1" si="5"/>
        <v>0</v>
      </c>
      <c r="H15" s="244">
        <f t="shared" ca="1" si="5"/>
        <v>0</v>
      </c>
      <c r="I15" s="244">
        <f t="shared" ca="1" si="5"/>
        <v>0</v>
      </c>
      <c r="J15" s="244">
        <f t="shared" ca="1" si="5"/>
        <v>0</v>
      </c>
      <c r="K15" s="244">
        <f t="shared" ca="1" si="5"/>
        <v>0</v>
      </c>
      <c r="L15" s="244">
        <f t="shared" ca="1" si="5"/>
        <v>0</v>
      </c>
      <c r="M15" s="244">
        <f t="shared" ca="1" si="5"/>
        <v>0</v>
      </c>
      <c r="N15" s="244">
        <f t="shared" ca="1" si="5"/>
        <v>0</v>
      </c>
      <c r="O15" s="244">
        <f t="shared" ca="1" si="5"/>
        <v>0</v>
      </c>
      <c r="P15" s="244">
        <f t="shared" ca="1" si="5"/>
        <v>0</v>
      </c>
      <c r="Q15" s="244">
        <f t="shared" ca="1" si="5"/>
        <v>0</v>
      </c>
      <c r="R15" s="244">
        <f t="shared" ca="1" si="5"/>
        <v>0</v>
      </c>
      <c r="S15" s="244">
        <f t="shared" ca="1" si="5"/>
        <v>0</v>
      </c>
      <c r="T15" s="244">
        <f t="shared" ca="1" si="5"/>
        <v>0</v>
      </c>
      <c r="U15" s="244">
        <f t="shared" ca="1" si="5"/>
        <v>0</v>
      </c>
      <c r="V15" s="244">
        <f t="shared" ca="1" si="5"/>
        <v>0</v>
      </c>
      <c r="W15" s="244">
        <f t="shared" ca="1" si="5"/>
        <v>0</v>
      </c>
      <c r="X15" s="244">
        <f t="shared" ca="1" si="5"/>
        <v>0</v>
      </c>
      <c r="Y15" s="244">
        <f t="shared" ca="1" si="5"/>
        <v>0</v>
      </c>
      <c r="Z15" s="244">
        <f t="shared" ca="1" si="5"/>
        <v>0</v>
      </c>
      <c r="AA15" s="244">
        <f t="shared" ca="1" si="5"/>
        <v>0</v>
      </c>
      <c r="AB15" s="244">
        <f t="shared" ca="1" si="5"/>
        <v>0</v>
      </c>
      <c r="AC15" s="244">
        <f t="shared" ca="1" si="5"/>
        <v>0</v>
      </c>
      <c r="AD15" s="244">
        <f t="shared" ca="1" si="5"/>
        <v>0</v>
      </c>
      <c r="AE15" s="244">
        <f t="shared" ca="1" si="5"/>
        <v>0</v>
      </c>
      <c r="AF15" s="244">
        <f t="shared" ca="1" si="5"/>
        <v>0</v>
      </c>
      <c r="AG15" s="244">
        <f t="shared" ca="1" si="5"/>
        <v>0</v>
      </c>
      <c r="AH15" s="244">
        <f t="shared" ca="1" si="5"/>
        <v>0</v>
      </c>
      <c r="AI15" s="244">
        <f t="shared" ca="1" si="5"/>
        <v>0</v>
      </c>
      <c r="AJ15" s="244">
        <f t="shared" ca="1" si="5"/>
        <v>0</v>
      </c>
      <c r="AK15" s="244">
        <f t="shared" ca="1" si="5"/>
        <v>0</v>
      </c>
      <c r="AL15" s="244">
        <f t="shared" ca="1" si="5"/>
        <v>0</v>
      </c>
      <c r="AM15" s="244">
        <f t="shared" ca="1" si="5"/>
        <v>0</v>
      </c>
      <c r="AN15" s="244">
        <f t="shared" ca="1" si="5"/>
        <v>0</v>
      </c>
      <c r="AO15" s="244">
        <f t="shared" ca="1" si="5"/>
        <v>0</v>
      </c>
      <c r="AP15" s="244">
        <f t="shared" ca="1" si="5"/>
        <v>0</v>
      </c>
      <c r="AQ15" s="244">
        <f t="shared" ca="1" si="5"/>
        <v>0</v>
      </c>
      <c r="AR15" s="244">
        <f t="shared" ca="1" si="5"/>
        <v>0</v>
      </c>
      <c r="AS15" s="244">
        <f t="shared" ca="1" si="5"/>
        <v>0</v>
      </c>
      <c r="AT15" s="244">
        <f t="shared" ca="1" si="5"/>
        <v>0</v>
      </c>
      <c r="AU15" s="244">
        <f t="shared" ca="1" si="5"/>
        <v>0</v>
      </c>
      <c r="AV15" s="244">
        <f t="shared" ca="1" si="5"/>
        <v>0</v>
      </c>
      <c r="AW15" s="244">
        <f t="shared" ca="1" si="5"/>
        <v>0</v>
      </c>
      <c r="AX15" s="244">
        <f t="shared" ca="1" si="5"/>
        <v>0</v>
      </c>
      <c r="AY15" s="244">
        <f t="shared" ca="1" si="5"/>
        <v>0</v>
      </c>
      <c r="AZ15" s="244">
        <f t="shared" ca="1" si="5"/>
        <v>0</v>
      </c>
      <c r="BA15" s="244">
        <f t="shared" ca="1" si="5"/>
        <v>0</v>
      </c>
      <c r="BB15" s="244">
        <f t="shared" ca="1" si="5"/>
        <v>0</v>
      </c>
      <c r="BC15" s="244">
        <f t="shared" ca="1" si="5"/>
        <v>0</v>
      </c>
      <c r="BD15" s="244">
        <f t="shared" ca="1" si="5"/>
        <v>0</v>
      </c>
      <c r="BE15" s="244">
        <f t="shared" ca="1" si="5"/>
        <v>0</v>
      </c>
      <c r="BF15" s="244">
        <f t="shared" ca="1" si="5"/>
        <v>0</v>
      </c>
      <c r="BG15" s="244">
        <f t="shared" ca="1" si="5"/>
        <v>0</v>
      </c>
      <c r="BH15" s="244">
        <f t="shared" ca="1" si="5"/>
        <v>0</v>
      </c>
      <c r="BI15" s="244">
        <f t="shared" ca="1" si="5"/>
        <v>0</v>
      </c>
      <c r="BJ15" s="244">
        <f t="shared" ca="1" si="5"/>
        <v>0</v>
      </c>
      <c r="BK15" s="244">
        <f t="shared" ca="1" si="5"/>
        <v>0</v>
      </c>
      <c r="BL15" s="244">
        <f t="shared" ca="1" si="5"/>
        <v>0</v>
      </c>
      <c r="BM15" s="244">
        <f t="shared" ca="1" si="5"/>
        <v>0</v>
      </c>
      <c r="BN15" s="244">
        <f t="shared" ca="1" si="5"/>
        <v>0</v>
      </c>
      <c r="BO15" s="244">
        <f t="shared" ca="1" si="5"/>
        <v>0</v>
      </c>
      <c r="BP15" s="244">
        <f t="shared" ca="1" si="5"/>
        <v>0</v>
      </c>
      <c r="BQ15" s="244">
        <f t="shared" ca="1" si="5"/>
        <v>0</v>
      </c>
      <c r="BR15" s="244">
        <f t="shared" ref="BR15:EC15" ca="1" si="6">SUM(BR7:BR13)</f>
        <v>0</v>
      </c>
      <c r="BS15" s="244">
        <f t="shared" ca="1" si="6"/>
        <v>0</v>
      </c>
      <c r="BT15" s="244">
        <f t="shared" ca="1" si="6"/>
        <v>0</v>
      </c>
      <c r="BU15" s="244">
        <f t="shared" ca="1" si="6"/>
        <v>0</v>
      </c>
      <c r="BV15" s="244">
        <f t="shared" ca="1" si="6"/>
        <v>0</v>
      </c>
      <c r="BW15" s="244">
        <f t="shared" ca="1" si="6"/>
        <v>0</v>
      </c>
      <c r="BX15" s="244">
        <f t="shared" ca="1" si="6"/>
        <v>0</v>
      </c>
      <c r="BY15" s="244">
        <f t="shared" ca="1" si="6"/>
        <v>0</v>
      </c>
      <c r="BZ15" s="244">
        <f t="shared" ca="1" si="6"/>
        <v>0</v>
      </c>
      <c r="CA15" s="244">
        <f t="shared" ca="1" si="6"/>
        <v>0</v>
      </c>
      <c r="CB15" s="244">
        <f t="shared" ca="1" si="6"/>
        <v>0</v>
      </c>
      <c r="CC15" s="244">
        <f t="shared" ca="1" si="6"/>
        <v>0</v>
      </c>
      <c r="CD15" s="244">
        <f t="shared" ca="1" si="6"/>
        <v>0</v>
      </c>
      <c r="CE15" s="244">
        <f t="shared" ca="1" si="6"/>
        <v>0</v>
      </c>
      <c r="CF15" s="244">
        <f t="shared" ca="1" si="6"/>
        <v>0</v>
      </c>
      <c r="CG15" s="244">
        <f t="shared" ca="1" si="6"/>
        <v>0</v>
      </c>
      <c r="CH15" s="244">
        <f t="shared" ca="1" si="6"/>
        <v>0</v>
      </c>
      <c r="CI15" s="244">
        <f t="shared" ca="1" si="6"/>
        <v>0</v>
      </c>
      <c r="CJ15" s="244">
        <f t="shared" ca="1" si="6"/>
        <v>0</v>
      </c>
      <c r="CK15" s="244">
        <f t="shared" ca="1" si="6"/>
        <v>0</v>
      </c>
      <c r="CL15" s="244">
        <f t="shared" ca="1" si="6"/>
        <v>0</v>
      </c>
      <c r="CM15" s="244">
        <f t="shared" ca="1" si="6"/>
        <v>0</v>
      </c>
      <c r="CN15" s="244">
        <f t="shared" ca="1" si="6"/>
        <v>0</v>
      </c>
      <c r="CO15" s="244">
        <f t="shared" ca="1" si="6"/>
        <v>0</v>
      </c>
      <c r="CP15" s="244">
        <f t="shared" ca="1" si="6"/>
        <v>0</v>
      </c>
      <c r="CQ15" s="244">
        <f t="shared" ca="1" si="6"/>
        <v>0</v>
      </c>
      <c r="CR15" s="244">
        <f t="shared" ca="1" si="6"/>
        <v>0</v>
      </c>
      <c r="CS15" s="244">
        <f t="shared" ca="1" si="6"/>
        <v>0</v>
      </c>
      <c r="CT15" s="244">
        <f t="shared" ca="1" si="6"/>
        <v>0</v>
      </c>
      <c r="CU15" s="244">
        <f t="shared" ca="1" si="6"/>
        <v>0</v>
      </c>
      <c r="CV15" s="244">
        <f t="shared" ca="1" si="6"/>
        <v>0</v>
      </c>
      <c r="CW15" s="244">
        <f t="shared" ca="1" si="6"/>
        <v>0</v>
      </c>
      <c r="CX15" s="244">
        <f t="shared" ca="1" si="6"/>
        <v>0</v>
      </c>
      <c r="CY15" s="244">
        <f t="shared" ca="1" si="6"/>
        <v>0</v>
      </c>
      <c r="CZ15" s="244">
        <f t="shared" ca="1" si="6"/>
        <v>0</v>
      </c>
      <c r="DA15" s="244">
        <f t="shared" ca="1" si="6"/>
        <v>0</v>
      </c>
      <c r="DB15" s="244">
        <f t="shared" ca="1" si="6"/>
        <v>0</v>
      </c>
      <c r="DC15" s="244">
        <f t="shared" ca="1" si="6"/>
        <v>0</v>
      </c>
      <c r="DD15" s="244">
        <f t="shared" ca="1" si="6"/>
        <v>0</v>
      </c>
      <c r="DE15" s="244">
        <f t="shared" ca="1" si="6"/>
        <v>0</v>
      </c>
      <c r="DF15" s="244">
        <f t="shared" ca="1" si="6"/>
        <v>0</v>
      </c>
      <c r="DG15" s="244">
        <f t="shared" ca="1" si="6"/>
        <v>0</v>
      </c>
      <c r="DH15" s="244">
        <f t="shared" ca="1" si="6"/>
        <v>0</v>
      </c>
      <c r="DI15" s="244">
        <f t="shared" ca="1" si="6"/>
        <v>0</v>
      </c>
      <c r="DJ15" s="244">
        <f t="shared" ca="1" si="6"/>
        <v>0</v>
      </c>
      <c r="DK15" s="244">
        <f t="shared" ca="1" si="6"/>
        <v>0</v>
      </c>
      <c r="DL15" s="244">
        <f t="shared" ca="1" si="6"/>
        <v>0</v>
      </c>
      <c r="DM15" s="244">
        <f t="shared" ca="1" si="6"/>
        <v>0</v>
      </c>
      <c r="DN15" s="244">
        <f t="shared" ca="1" si="6"/>
        <v>0</v>
      </c>
      <c r="DO15" s="244">
        <f t="shared" ca="1" si="6"/>
        <v>0</v>
      </c>
      <c r="DP15" s="244">
        <f t="shared" ca="1" si="6"/>
        <v>0</v>
      </c>
      <c r="DQ15" s="244">
        <f t="shared" ca="1" si="6"/>
        <v>0</v>
      </c>
      <c r="DR15" s="244">
        <f t="shared" ca="1" si="6"/>
        <v>0</v>
      </c>
      <c r="DS15" s="244">
        <f t="shared" ca="1" si="6"/>
        <v>0</v>
      </c>
      <c r="DT15" s="244">
        <f t="shared" ca="1" si="6"/>
        <v>0</v>
      </c>
      <c r="DU15" s="244">
        <f t="shared" ca="1" si="6"/>
        <v>0</v>
      </c>
      <c r="DV15" s="244">
        <f t="shared" ca="1" si="6"/>
        <v>0</v>
      </c>
      <c r="DW15" s="244">
        <f t="shared" ca="1" si="6"/>
        <v>0</v>
      </c>
      <c r="DX15" s="244">
        <f t="shared" ca="1" si="6"/>
        <v>0</v>
      </c>
      <c r="DY15" s="244">
        <f t="shared" ca="1" si="6"/>
        <v>0</v>
      </c>
      <c r="DZ15" s="244">
        <f t="shared" ca="1" si="6"/>
        <v>0</v>
      </c>
      <c r="EA15" s="244">
        <f t="shared" ca="1" si="6"/>
        <v>0</v>
      </c>
      <c r="EB15" s="244">
        <f t="shared" ca="1" si="6"/>
        <v>0</v>
      </c>
      <c r="EC15" s="244">
        <f t="shared" ca="1" si="6"/>
        <v>0</v>
      </c>
      <c r="ED15" s="244">
        <f t="shared" ref="ED15:GO15" ca="1" si="7">SUM(ED7:ED13)</f>
        <v>0</v>
      </c>
      <c r="EE15" s="244">
        <f t="shared" ca="1" si="7"/>
        <v>0</v>
      </c>
      <c r="EF15" s="244">
        <f t="shared" ca="1" si="7"/>
        <v>0</v>
      </c>
      <c r="EG15" s="244">
        <f t="shared" ca="1" si="7"/>
        <v>0</v>
      </c>
      <c r="EH15" s="244">
        <f t="shared" ca="1" si="7"/>
        <v>0</v>
      </c>
      <c r="EI15" s="244">
        <f t="shared" ca="1" si="7"/>
        <v>0</v>
      </c>
      <c r="EJ15" s="244">
        <f t="shared" ca="1" si="7"/>
        <v>0</v>
      </c>
      <c r="EK15" s="244">
        <f t="shared" ca="1" si="7"/>
        <v>0</v>
      </c>
      <c r="EL15" s="244">
        <f t="shared" ca="1" si="7"/>
        <v>0</v>
      </c>
      <c r="EM15" s="244">
        <f t="shared" ca="1" si="7"/>
        <v>0</v>
      </c>
      <c r="EN15" s="244">
        <f t="shared" ca="1" si="7"/>
        <v>0</v>
      </c>
      <c r="EO15" s="244">
        <f t="shared" ca="1" si="7"/>
        <v>0</v>
      </c>
      <c r="EP15" s="244">
        <f t="shared" ca="1" si="7"/>
        <v>0</v>
      </c>
      <c r="EQ15" s="244">
        <f t="shared" ca="1" si="7"/>
        <v>0</v>
      </c>
      <c r="ER15" s="244">
        <f t="shared" ca="1" si="7"/>
        <v>0</v>
      </c>
      <c r="ES15" s="244">
        <f t="shared" ca="1" si="7"/>
        <v>0</v>
      </c>
      <c r="ET15" s="244">
        <f t="shared" ca="1" si="7"/>
        <v>0</v>
      </c>
      <c r="EU15" s="244">
        <f t="shared" ca="1" si="7"/>
        <v>0</v>
      </c>
      <c r="EV15" s="244">
        <f t="shared" ca="1" si="7"/>
        <v>0</v>
      </c>
      <c r="EW15" s="244">
        <f t="shared" ca="1" si="7"/>
        <v>0</v>
      </c>
      <c r="EX15" s="244">
        <f t="shared" ca="1" si="7"/>
        <v>0</v>
      </c>
      <c r="EY15" s="244">
        <f t="shared" ca="1" si="7"/>
        <v>0</v>
      </c>
      <c r="EZ15" s="244">
        <f t="shared" ca="1" si="7"/>
        <v>0</v>
      </c>
      <c r="FA15" s="244">
        <f t="shared" ca="1" si="7"/>
        <v>0</v>
      </c>
      <c r="FB15" s="244">
        <f t="shared" ca="1" si="7"/>
        <v>0</v>
      </c>
      <c r="FC15" s="244">
        <f t="shared" ca="1" si="7"/>
        <v>0</v>
      </c>
      <c r="FD15" s="244">
        <f t="shared" ca="1" si="7"/>
        <v>0</v>
      </c>
      <c r="FE15" s="244">
        <f t="shared" ca="1" si="7"/>
        <v>0</v>
      </c>
      <c r="FF15" s="244">
        <f t="shared" ca="1" si="7"/>
        <v>0</v>
      </c>
      <c r="FG15" s="244">
        <f t="shared" ca="1" si="7"/>
        <v>0</v>
      </c>
      <c r="FH15" s="244">
        <f t="shared" ca="1" si="7"/>
        <v>0</v>
      </c>
      <c r="FI15" s="244">
        <f t="shared" ca="1" si="7"/>
        <v>0</v>
      </c>
      <c r="FJ15" s="244">
        <f t="shared" ca="1" si="7"/>
        <v>0</v>
      </c>
      <c r="FK15" s="244">
        <f t="shared" ca="1" si="7"/>
        <v>0</v>
      </c>
      <c r="FL15" s="244">
        <f t="shared" ca="1" si="7"/>
        <v>0</v>
      </c>
      <c r="FM15" s="244">
        <f t="shared" ca="1" si="7"/>
        <v>0</v>
      </c>
      <c r="FN15" s="244">
        <f t="shared" ca="1" si="7"/>
        <v>0</v>
      </c>
      <c r="FO15" s="244">
        <f t="shared" ca="1" si="7"/>
        <v>0</v>
      </c>
      <c r="FP15" s="244">
        <f t="shared" ca="1" si="7"/>
        <v>0</v>
      </c>
      <c r="FQ15" s="244">
        <f t="shared" ca="1" si="7"/>
        <v>0</v>
      </c>
      <c r="FR15" s="244">
        <f t="shared" ca="1" si="7"/>
        <v>0</v>
      </c>
      <c r="FS15" s="244">
        <f t="shared" ca="1" si="7"/>
        <v>0</v>
      </c>
      <c r="FT15" s="244">
        <f t="shared" ca="1" si="7"/>
        <v>0</v>
      </c>
      <c r="FU15" s="244">
        <f t="shared" ca="1" si="7"/>
        <v>0</v>
      </c>
      <c r="FV15" s="244">
        <f t="shared" ca="1" si="7"/>
        <v>0</v>
      </c>
      <c r="FW15" s="244">
        <f t="shared" ca="1" si="7"/>
        <v>0</v>
      </c>
      <c r="FX15" s="244">
        <f t="shared" ca="1" si="7"/>
        <v>0</v>
      </c>
      <c r="FY15" s="244">
        <f t="shared" ca="1" si="7"/>
        <v>0</v>
      </c>
      <c r="FZ15" s="244">
        <f t="shared" ca="1" si="7"/>
        <v>0</v>
      </c>
      <c r="GA15" s="244">
        <f t="shared" ca="1" si="7"/>
        <v>0</v>
      </c>
      <c r="GB15" s="244">
        <f t="shared" ca="1" si="7"/>
        <v>0</v>
      </c>
      <c r="GC15" s="244">
        <f t="shared" ca="1" si="7"/>
        <v>0</v>
      </c>
      <c r="GD15" s="244">
        <f t="shared" ca="1" si="7"/>
        <v>0</v>
      </c>
      <c r="GE15" s="244">
        <f t="shared" ca="1" si="7"/>
        <v>0</v>
      </c>
      <c r="GF15" s="244">
        <f t="shared" ca="1" si="7"/>
        <v>0</v>
      </c>
      <c r="GG15" s="244">
        <f t="shared" ca="1" si="7"/>
        <v>0</v>
      </c>
      <c r="GH15" s="244">
        <f t="shared" ca="1" si="7"/>
        <v>0</v>
      </c>
      <c r="GI15" s="244">
        <f t="shared" ca="1" si="7"/>
        <v>0</v>
      </c>
      <c r="GJ15" s="244">
        <f t="shared" ca="1" si="7"/>
        <v>0</v>
      </c>
      <c r="GK15" s="244">
        <f t="shared" ca="1" si="7"/>
        <v>0</v>
      </c>
      <c r="GL15" s="244">
        <f t="shared" ca="1" si="7"/>
        <v>0</v>
      </c>
      <c r="GM15" s="244">
        <f t="shared" ca="1" si="7"/>
        <v>0</v>
      </c>
      <c r="GN15" s="244">
        <f t="shared" ca="1" si="7"/>
        <v>0</v>
      </c>
      <c r="GO15" s="244">
        <f t="shared" si="7"/>
        <v>0</v>
      </c>
      <c r="GP15" s="244">
        <f t="shared" ref="GP15:HN15" si="8">SUM(GP7:GP13)</f>
        <v>0</v>
      </c>
      <c r="GQ15" s="244">
        <f t="shared" si="8"/>
        <v>0</v>
      </c>
      <c r="GR15" s="244">
        <f t="shared" si="8"/>
        <v>0</v>
      </c>
      <c r="GS15" s="244">
        <f t="shared" si="8"/>
        <v>0</v>
      </c>
      <c r="GT15" s="244">
        <f t="shared" si="8"/>
        <v>0</v>
      </c>
      <c r="GU15" s="244">
        <f t="shared" si="8"/>
        <v>0</v>
      </c>
      <c r="GV15" s="244">
        <f t="shared" si="8"/>
        <v>0</v>
      </c>
      <c r="GW15" s="244">
        <f t="shared" si="8"/>
        <v>0</v>
      </c>
      <c r="GX15" s="244">
        <f t="shared" si="8"/>
        <v>0</v>
      </c>
      <c r="GY15" s="244">
        <f t="shared" si="8"/>
        <v>0</v>
      </c>
      <c r="GZ15" s="244">
        <f t="shared" si="8"/>
        <v>0</v>
      </c>
      <c r="HA15" s="244">
        <f t="shared" si="8"/>
        <v>0</v>
      </c>
      <c r="HB15" s="244">
        <f t="shared" si="8"/>
        <v>0</v>
      </c>
      <c r="HC15" s="244">
        <f t="shared" si="8"/>
        <v>0</v>
      </c>
      <c r="HD15" s="244">
        <f t="shared" si="8"/>
        <v>0</v>
      </c>
      <c r="HE15" s="244">
        <f t="shared" si="8"/>
        <v>0</v>
      </c>
      <c r="HF15" s="244">
        <f t="shared" si="8"/>
        <v>0</v>
      </c>
      <c r="HG15" s="244">
        <f t="shared" si="8"/>
        <v>0</v>
      </c>
      <c r="HH15" s="244">
        <f t="shared" si="8"/>
        <v>0</v>
      </c>
      <c r="HI15" s="244">
        <f t="shared" si="8"/>
        <v>0</v>
      </c>
      <c r="HJ15" s="244">
        <f t="shared" si="8"/>
        <v>0</v>
      </c>
      <c r="HK15" s="244">
        <f t="shared" si="8"/>
        <v>0</v>
      </c>
      <c r="HL15" s="244">
        <f t="shared" si="8"/>
        <v>0</v>
      </c>
      <c r="HM15" s="244">
        <f t="shared" si="8"/>
        <v>0</v>
      </c>
      <c r="HN15" s="245">
        <f t="shared" si="8"/>
        <v>0</v>
      </c>
    </row>
    <row r="16" spans="1:228" ht="15.75" thickTop="1" x14ac:dyDescent="0.25">
      <c r="E16" s="20"/>
      <c r="G16" s="20"/>
      <c r="AC16" s="20"/>
    </row>
  </sheetData>
  <mergeCells count="4">
    <mergeCell ref="A4:B5"/>
    <mergeCell ref="C4:D5"/>
    <mergeCell ref="HO4:HO6"/>
    <mergeCell ref="HP4:HS5"/>
  </mergeCells>
  <conditionalFormatting sqref="E7:HL7">
    <cfRule type="cellIs" dxfId="154" priority="86" operator="equal">
      <formula>""</formula>
    </cfRule>
    <cfRule type="cellIs" dxfId="153" priority="87" operator="equal">
      <formula>0</formula>
    </cfRule>
  </conditionalFormatting>
  <conditionalFormatting sqref="GP7 GR7 GT7 GV7 GX7 GZ7 HB7 HD7 HF7 HH7 HJ7 HL7 F7 H7 J7 L7 N7 P7 R7 T7 V7 X7 Z7 AB7 FR7 FT7 FV7 FX7 FZ7 GB7 GD7 GF7 GH7 GJ7 GL7 GN7 ET7 EV7 EX7 EZ7 FB7 FD7 FF7 FH7 FJ7 FL7 FN7 FP7 CX7 CZ7 DB7 DD7 DF7 DH7 DJ7 DL7 DN7 DP7 DR7 DT7 BZ7 CB7 CD7 CF7 CH7 CJ7 CL7 CN7 CP7 CR7 CT7 CV7 BB7 BD7 BF7 BH7 BJ7 BL7 BN7 BP7 BR7 BT7 BV7 BX7 DV7 DX7 DZ7 EB7 ED7 EF7 EH7 EJ7 EL7 EN7 EP7 ER7 AD7 AF7 AH7 AJ7 AL7 AN7 AP7 AR7 AT7 AV7 AX7 AZ7">
    <cfRule type="expression" dxfId="152" priority="88">
      <formula>F7&gt;=E7</formula>
    </cfRule>
  </conditionalFormatting>
  <conditionalFormatting sqref="HM7:HN7">
    <cfRule type="cellIs" dxfId="151" priority="83" operator="equal">
      <formula>""</formula>
    </cfRule>
    <cfRule type="cellIs" dxfId="150" priority="84" operator="equal">
      <formula>0</formula>
    </cfRule>
  </conditionalFormatting>
  <conditionalFormatting sqref="HN7">
    <cfRule type="expression" dxfId="149" priority="85">
      <formula>HN7&gt;=HM7</formula>
    </cfRule>
  </conditionalFormatting>
  <conditionalFormatting sqref="GO8:HL8">
    <cfRule type="cellIs" dxfId="148" priority="80" operator="equal">
      <formula>""</formula>
    </cfRule>
    <cfRule type="cellIs" dxfId="147" priority="81" operator="equal">
      <formula>0</formula>
    </cfRule>
  </conditionalFormatting>
  <conditionalFormatting sqref="GP8 GR8 GT8 GV8 GX8 GZ8 HB8 HD8 HF8 HH8 HJ8 HL8">
    <cfRule type="expression" dxfId="146" priority="82">
      <formula>GP8&gt;=GO8</formula>
    </cfRule>
  </conditionalFormatting>
  <conditionalFormatting sqref="F8:AB8">
    <cfRule type="cellIs" dxfId="145" priority="77" operator="equal">
      <formula>""</formula>
    </cfRule>
    <cfRule type="cellIs" dxfId="144" priority="78" operator="equal">
      <formula>0</formula>
    </cfRule>
  </conditionalFormatting>
  <conditionalFormatting sqref="F8 H8 J8 L8 N8 P8 R8 T8 V8 X8 Z8 AB8">
    <cfRule type="expression" dxfId="143" priority="79">
      <formula>F8&gt;=E8</formula>
    </cfRule>
  </conditionalFormatting>
  <conditionalFormatting sqref="FQ8:GN8">
    <cfRule type="cellIs" dxfId="142" priority="74" operator="equal">
      <formula>""</formula>
    </cfRule>
    <cfRule type="cellIs" dxfId="141" priority="75" operator="equal">
      <formula>0</formula>
    </cfRule>
  </conditionalFormatting>
  <conditionalFormatting sqref="FR8 FT8 FV8 FX8 FZ8 GB8 GD8 GF8 GH8 GJ8 GL8 GN8">
    <cfRule type="expression" dxfId="140" priority="76">
      <formula>FR8&gt;=FQ8</formula>
    </cfRule>
  </conditionalFormatting>
  <conditionalFormatting sqref="ES8:FP8">
    <cfRule type="cellIs" dxfId="139" priority="71" operator="equal">
      <formula>""</formula>
    </cfRule>
    <cfRule type="cellIs" dxfId="138" priority="72" operator="equal">
      <formula>0</formula>
    </cfRule>
  </conditionalFormatting>
  <conditionalFormatting sqref="ET8 EV8 EX8 EZ8 FB8 FD8 FF8 FH8 FJ8 FL8 FN8 FP8">
    <cfRule type="expression" dxfId="137" priority="73">
      <formula>ET8&gt;=ES8</formula>
    </cfRule>
  </conditionalFormatting>
  <conditionalFormatting sqref="DU8:ER8">
    <cfRule type="cellIs" dxfId="136" priority="68" operator="equal">
      <formula>""</formula>
    </cfRule>
    <cfRule type="cellIs" dxfId="135" priority="69" operator="equal">
      <formula>0</formula>
    </cfRule>
  </conditionalFormatting>
  <conditionalFormatting sqref="DV8 DX8 DZ8 EB8 ED8 EF8 EH8 EJ8 EL8 EN8 EP8 ER8">
    <cfRule type="expression" dxfId="134" priority="70">
      <formula>DV8&gt;=DU8</formula>
    </cfRule>
  </conditionalFormatting>
  <conditionalFormatting sqref="CW8:DT8">
    <cfRule type="cellIs" dxfId="133" priority="65" operator="equal">
      <formula>""</formula>
    </cfRule>
    <cfRule type="cellIs" dxfId="132" priority="66" operator="equal">
      <formula>0</formula>
    </cfRule>
  </conditionalFormatting>
  <conditionalFormatting sqref="CX8 CZ8 DB8 DD8 DF8 DH8 DJ8 DL8 DN8 DP8 DR8 DT8">
    <cfRule type="expression" dxfId="131" priority="67">
      <formula>CX8&gt;=CW8</formula>
    </cfRule>
  </conditionalFormatting>
  <conditionalFormatting sqref="BY8:CV8">
    <cfRule type="cellIs" dxfId="130" priority="62" operator="equal">
      <formula>""</formula>
    </cfRule>
    <cfRule type="cellIs" dxfId="129" priority="63" operator="equal">
      <formula>0</formula>
    </cfRule>
  </conditionalFormatting>
  <conditionalFormatting sqref="BZ8 CB8 CD8 CF8 CH8 CJ8 CL8 CN8 CP8 CR8 CT8 CV8">
    <cfRule type="expression" dxfId="128" priority="64">
      <formula>BZ8&gt;=BY8</formula>
    </cfRule>
  </conditionalFormatting>
  <conditionalFormatting sqref="BA8:BX8">
    <cfRule type="cellIs" dxfId="127" priority="59" operator="equal">
      <formula>""</formula>
    </cfRule>
    <cfRule type="cellIs" dxfId="126" priority="60" operator="equal">
      <formula>0</formula>
    </cfRule>
  </conditionalFormatting>
  <conditionalFormatting sqref="BB8 BD8 BF8 BH8 BJ8 BL8 BN8 BP8 BR8 BT8 BV8 BX8">
    <cfRule type="expression" dxfId="125" priority="61">
      <formula>BB8&gt;=BA8</formula>
    </cfRule>
  </conditionalFormatting>
  <conditionalFormatting sqref="HM8:HN8">
    <cfRule type="cellIs" dxfId="124" priority="53" operator="equal">
      <formula>""</formula>
    </cfRule>
    <cfRule type="cellIs" dxfId="123" priority="54" operator="equal">
      <formula>0</formula>
    </cfRule>
  </conditionalFormatting>
  <conditionalFormatting sqref="HN8">
    <cfRule type="expression" dxfId="122" priority="55">
      <formula>HN8&gt;=HM8</formula>
    </cfRule>
  </conditionalFormatting>
  <conditionalFormatting sqref="GO9:HL13">
    <cfRule type="cellIs" dxfId="121" priority="50" operator="equal">
      <formula>""</formula>
    </cfRule>
    <cfRule type="cellIs" dxfId="120" priority="51" operator="equal">
      <formula>0</formula>
    </cfRule>
  </conditionalFormatting>
  <conditionalFormatting sqref="GP9:GP13 GR9:GR13 GT9:GT13 GV9:GV13 GX9:GX13 GZ9:GZ13 HB9:HB13 HD9:HD13 HF9:HF13 HH9:HH13 HJ9:HJ13 HL9:HL13">
    <cfRule type="expression" dxfId="119" priority="52">
      <formula>GP9&gt;=GO9</formula>
    </cfRule>
  </conditionalFormatting>
  <conditionalFormatting sqref="F9:AB13">
    <cfRule type="cellIs" dxfId="118" priority="47" operator="equal">
      <formula>""</formula>
    </cfRule>
    <cfRule type="cellIs" dxfId="117" priority="48" operator="equal">
      <formula>0</formula>
    </cfRule>
  </conditionalFormatting>
  <conditionalFormatting sqref="F9:F13 H9:H13 J9:J13 L9:L13 N9:N13 P9:P13 R9:R13 T9:T13 V9:V13 X9:X13 Z9:Z13 AB9:AB13">
    <cfRule type="expression" dxfId="116" priority="49">
      <formula>F9&gt;=E9</formula>
    </cfRule>
  </conditionalFormatting>
  <conditionalFormatting sqref="FQ9:GN13">
    <cfRule type="cellIs" dxfId="115" priority="44" operator="equal">
      <formula>""</formula>
    </cfRule>
    <cfRule type="cellIs" dxfId="114" priority="45" operator="equal">
      <formula>0</formula>
    </cfRule>
  </conditionalFormatting>
  <conditionalFormatting sqref="FR9:FR13 FT9:FT13 FV9:FV13 FX9:FX13 FZ9:FZ13 GB9:GB13 GD9:GD13 GF9:GF13 GH9:GH13 GJ9:GJ13 GL9:GL13 GN9:GN13">
    <cfRule type="expression" dxfId="113" priority="46">
      <formula>FR9&gt;=FQ9</formula>
    </cfRule>
  </conditionalFormatting>
  <conditionalFormatting sqref="ES9:FP13">
    <cfRule type="cellIs" dxfId="112" priority="41" operator="equal">
      <formula>""</formula>
    </cfRule>
    <cfRule type="cellIs" dxfId="111" priority="42" operator="equal">
      <formula>0</formula>
    </cfRule>
  </conditionalFormatting>
  <conditionalFormatting sqref="ET9:ET13 EV9:EV13 EX9:EX13 EZ9:EZ13 FB9:FB13 FD9:FD13 FF9:FF13 FH9:FH13 FJ9:FJ13 FL9:FL13 FN9:FN13 FP9:FP13">
    <cfRule type="expression" dxfId="110" priority="43">
      <formula>ET9&gt;=ES9</formula>
    </cfRule>
  </conditionalFormatting>
  <conditionalFormatting sqref="DU9:ER13">
    <cfRule type="cellIs" dxfId="109" priority="38" operator="equal">
      <formula>""</formula>
    </cfRule>
    <cfRule type="cellIs" dxfId="108" priority="39" operator="equal">
      <formula>0</formula>
    </cfRule>
  </conditionalFormatting>
  <conditionalFormatting sqref="DV9:DV13 DX9:DX13 DZ9:DZ13 EB9:EB13 ED9:ED13 EF9:EF13 EH9:EH13 EJ9:EJ13 EL9:EL13 EN9:EN13 EP9:EP13 ER9:ER13">
    <cfRule type="expression" dxfId="107" priority="40">
      <formula>DV9&gt;=DU9</formula>
    </cfRule>
  </conditionalFormatting>
  <conditionalFormatting sqref="CW9:DT13">
    <cfRule type="cellIs" dxfId="106" priority="35" operator="equal">
      <formula>""</formula>
    </cfRule>
    <cfRule type="cellIs" dxfId="105" priority="36" operator="equal">
      <formula>0</formula>
    </cfRule>
  </conditionalFormatting>
  <conditionalFormatting sqref="CX9:CX13 CZ9:CZ13 DB9:DB13 DD9:DD13 DF9:DF13 DH9:DH13 DJ9:DJ13 DL9:DL13 DN9:DN13 DP9:DP13 DR9:DR13 DT9:DT13">
    <cfRule type="expression" dxfId="104" priority="37">
      <formula>CX9&gt;=CW9</formula>
    </cfRule>
  </conditionalFormatting>
  <conditionalFormatting sqref="BY9:CV13">
    <cfRule type="cellIs" dxfId="103" priority="32" operator="equal">
      <formula>""</formula>
    </cfRule>
    <cfRule type="cellIs" dxfId="102" priority="33" operator="equal">
      <formula>0</formula>
    </cfRule>
  </conditionalFormatting>
  <conditionalFormatting sqref="BZ9:BZ13 CB9:CB13 CD9:CD13 CF9:CF13 CH9:CH13 CJ9:CJ13 CL9:CL13 CN9:CN13 CP9:CP13 CR9:CR13 CT9:CT13 CV9:CV13">
    <cfRule type="expression" dxfId="101" priority="34">
      <formula>BZ9&gt;=BY9</formula>
    </cfRule>
  </conditionalFormatting>
  <conditionalFormatting sqref="BA9:BX13">
    <cfRule type="cellIs" dxfId="100" priority="29" operator="equal">
      <formula>""</formula>
    </cfRule>
    <cfRule type="cellIs" dxfId="99" priority="30" operator="equal">
      <formula>0</formula>
    </cfRule>
  </conditionalFormatting>
  <conditionalFormatting sqref="BB9:BB13 BD9:BD13 BF9:BF13 BH9:BH13 BJ9:BJ13 BL9:BL13 BN9:BN13 BP9:BP13 BR9:BR13 BT9:BT13 BV9:BV13 BX9:BX13">
    <cfRule type="expression" dxfId="98" priority="31">
      <formula>BB9&gt;=BA9</formula>
    </cfRule>
  </conditionalFormatting>
  <conditionalFormatting sqref="HM9:HN13">
    <cfRule type="cellIs" dxfId="97" priority="23" operator="equal">
      <formula>""</formula>
    </cfRule>
    <cfRule type="cellIs" dxfId="96" priority="24" operator="equal">
      <formula>0</formula>
    </cfRule>
  </conditionalFormatting>
  <conditionalFormatting sqref="HN9:HN13">
    <cfRule type="expression" dxfId="95" priority="25">
      <formula>HN9&gt;=HM9</formula>
    </cfRule>
  </conditionalFormatting>
  <conditionalFormatting sqref="E10:E13">
    <cfRule type="cellIs" dxfId="94" priority="17" operator="equal">
      <formula>""</formula>
    </cfRule>
    <cfRule type="cellIs" dxfId="93" priority="18" operator="equal">
      <formula>0</formula>
    </cfRule>
  </conditionalFormatting>
  <conditionalFormatting sqref="E8:E9">
    <cfRule type="cellIs" dxfId="92" priority="15" operator="equal">
      <formula>""</formula>
    </cfRule>
    <cfRule type="cellIs" dxfId="91" priority="16" operator="equal">
      <formula>0</formula>
    </cfRule>
  </conditionalFormatting>
  <conditionalFormatting sqref="AD8:AZ8">
    <cfRule type="cellIs" dxfId="90" priority="8" operator="equal">
      <formula>""</formula>
    </cfRule>
    <cfRule type="cellIs" dxfId="89" priority="9" operator="equal">
      <formula>0</formula>
    </cfRule>
  </conditionalFormatting>
  <conditionalFormatting sqref="AD8 AF8 AH8 AJ8 AL8 AN8 AP8 AR8 AT8 AV8 AX8 AZ8">
    <cfRule type="expression" dxfId="88" priority="10">
      <formula>AD8&gt;=AC8</formula>
    </cfRule>
  </conditionalFormatting>
  <conditionalFormatting sqref="AD9:AZ13">
    <cfRule type="cellIs" dxfId="87" priority="5" operator="equal">
      <formula>""</formula>
    </cfRule>
    <cfRule type="cellIs" dxfId="86" priority="6" operator="equal">
      <formula>0</formula>
    </cfRule>
  </conditionalFormatting>
  <conditionalFormatting sqref="AD9:AD13 AF9:AF13 AH9:AH13 AJ9:AJ13 AL9:AL13 AN9:AN13 AP9:AP13 AR9:AR13 AT9:AT13 AV9:AV13 AX9:AX13 AZ9:AZ13">
    <cfRule type="expression" dxfId="85" priority="7">
      <formula>AD9&gt;=AC9</formula>
    </cfRule>
  </conditionalFormatting>
  <conditionalFormatting sqref="AC10:AC13">
    <cfRule type="cellIs" dxfId="84" priority="3" operator="equal">
      <formula>""</formula>
    </cfRule>
    <cfRule type="cellIs" dxfId="83" priority="4" operator="equal">
      <formula>0</formula>
    </cfRule>
  </conditionalFormatting>
  <conditionalFormatting sqref="AC8:AC9">
    <cfRule type="cellIs" dxfId="82" priority="1" operator="equal">
      <formula>""</formula>
    </cfRule>
    <cfRule type="cellIs" dxfId="81" priority="2" operator="equal">
      <formula>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0288-AF70-4779-BF80-0725650C3560}">
  <sheetPr>
    <tabColor rgb="FF7030A0"/>
  </sheetPr>
  <dimension ref="A1:HT16"/>
  <sheetViews>
    <sheetView workbookViewId="0">
      <pane xSplit="4" ySplit="6" topLeftCell="E7" activePane="bottomRight" state="frozen"/>
      <selection pane="topRight" activeCell="E1" sqref="E1"/>
      <selection pane="bottomLeft" activeCell="A7" sqref="A7"/>
      <selection pane="bottomRight" activeCell="E5" sqref="E5"/>
    </sheetView>
  </sheetViews>
  <sheetFormatPr defaultRowHeight="15" x14ac:dyDescent="0.25"/>
  <cols>
    <col min="4" max="4" width="12.5703125" bestFit="1" customWidth="1"/>
    <col min="5" max="5" width="9.5703125" bestFit="1" customWidth="1"/>
  </cols>
  <sheetData>
    <row r="1" spans="1:228" s="78" customFormat="1" ht="13.5" customHeight="1" x14ac:dyDescent="0.25">
      <c r="A1" s="73">
        <f>'Potencia Instalada Prevista'!B3</f>
        <v>0</v>
      </c>
      <c r="B1" s="74"/>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7"/>
      <c r="FS1" s="76"/>
      <c r="FT1" s="76"/>
      <c r="FU1" s="76"/>
      <c r="FV1" s="76"/>
      <c r="FW1" s="76"/>
      <c r="FX1" s="76"/>
      <c r="FY1" s="76"/>
      <c r="FZ1" s="76"/>
      <c r="GA1" s="76"/>
      <c r="GB1" s="76"/>
      <c r="GC1" s="76"/>
      <c r="GD1" s="76"/>
      <c r="GE1" s="76"/>
      <c r="GF1" s="76"/>
      <c r="GG1" s="76"/>
      <c r="GH1" s="76"/>
      <c r="GI1" s="76"/>
      <c r="GJ1" s="76"/>
      <c r="GK1" s="76"/>
      <c r="GL1" s="76"/>
      <c r="GM1" s="76"/>
      <c r="GN1" s="76"/>
      <c r="HM1"/>
      <c r="HN1"/>
    </row>
    <row r="2" spans="1:228" s="78" customFormat="1" ht="13.5" customHeight="1" x14ac:dyDescent="0.25">
      <c r="A2" s="74"/>
      <c r="B2" s="74"/>
      <c r="C2" s="74"/>
      <c r="D2" s="74"/>
      <c r="FR2" s="79" t="s">
        <v>358</v>
      </c>
      <c r="HM2"/>
      <c r="HN2"/>
    </row>
    <row r="3" spans="1:228" s="78" customFormat="1" ht="13.5" customHeight="1" thickBot="1" x14ac:dyDescent="0.3">
      <c r="A3" s="73" t="str">
        <f>"CARGA OU GERAÇÃO NO HORÁRIO DA CONDIÇÃO DE CARGA POR BARRAMENTO PREVISTA PARA O ANO DE "&amp;F1&amp;" NO ESTUDO PAR-PEL2024-2028"</f>
        <v>CARGA OU GERAÇÃO NO HORÁRIO DA CONDIÇÃO DE CARGA POR BARRAMENTO PREVISTA PARA O ANO DE  NO ESTUDO PAR-PEL2024-2028</v>
      </c>
      <c r="B3" s="74"/>
      <c r="C3" s="74"/>
      <c r="D3" s="74"/>
      <c r="HM3"/>
      <c r="HN3"/>
      <c r="HP3" s="80"/>
      <c r="HQ3" s="80"/>
      <c r="HR3" s="80"/>
      <c r="HS3" s="80"/>
    </row>
    <row r="4" spans="1:228" s="125" customFormat="1" ht="52.5" thickTop="1" thickBot="1" x14ac:dyDescent="0.25">
      <c r="A4" s="287" t="s">
        <v>359</v>
      </c>
      <c r="B4" s="288"/>
      <c r="C4" s="291" t="s">
        <v>360</v>
      </c>
      <c r="D4" s="292"/>
      <c r="E4" s="81" t="s">
        <v>298</v>
      </c>
      <c r="F4" s="82" t="s">
        <v>298</v>
      </c>
      <c r="G4" s="81" t="s">
        <v>298</v>
      </c>
      <c r="H4" s="82" t="s">
        <v>298</v>
      </c>
      <c r="I4" s="81" t="s">
        <v>298</v>
      </c>
      <c r="J4" s="82" t="s">
        <v>298</v>
      </c>
      <c r="K4" s="81" t="s">
        <v>298</v>
      </c>
      <c r="L4" s="82" t="s">
        <v>298</v>
      </c>
      <c r="M4" s="81" t="s">
        <v>298</v>
      </c>
      <c r="N4" s="82" t="s">
        <v>298</v>
      </c>
      <c r="O4" s="81" t="s">
        <v>298</v>
      </c>
      <c r="P4" s="82" t="s">
        <v>298</v>
      </c>
      <c r="Q4" s="81" t="s">
        <v>298</v>
      </c>
      <c r="R4" s="82" t="s">
        <v>298</v>
      </c>
      <c r="S4" s="81" t="s">
        <v>298</v>
      </c>
      <c r="T4" s="82" t="s">
        <v>298</v>
      </c>
      <c r="U4" s="81" t="s">
        <v>298</v>
      </c>
      <c r="V4" s="82" t="s">
        <v>298</v>
      </c>
      <c r="W4" s="81" t="s">
        <v>298</v>
      </c>
      <c r="X4" s="82" t="s">
        <v>298</v>
      </c>
      <c r="Y4" s="81" t="s">
        <v>298</v>
      </c>
      <c r="Z4" s="82" t="s">
        <v>298</v>
      </c>
      <c r="AA4" s="81" t="s">
        <v>298</v>
      </c>
      <c r="AB4" s="82" t="s">
        <v>298</v>
      </c>
      <c r="AC4" s="83" t="s">
        <v>299</v>
      </c>
      <c r="AD4" s="84" t="s">
        <v>299</v>
      </c>
      <c r="AE4" s="85" t="s">
        <v>299</v>
      </c>
      <c r="AF4" s="84" t="s">
        <v>299</v>
      </c>
      <c r="AG4" s="86" t="s">
        <v>299</v>
      </c>
      <c r="AH4" s="84" t="s">
        <v>299</v>
      </c>
      <c r="AI4" s="86" t="s">
        <v>299</v>
      </c>
      <c r="AJ4" s="84" t="s">
        <v>299</v>
      </c>
      <c r="AK4" s="86" t="s">
        <v>299</v>
      </c>
      <c r="AL4" s="84" t="s">
        <v>299</v>
      </c>
      <c r="AM4" s="86" t="s">
        <v>299</v>
      </c>
      <c r="AN4" s="84" t="s">
        <v>299</v>
      </c>
      <c r="AO4" s="86" t="s">
        <v>299</v>
      </c>
      <c r="AP4" s="84" t="s">
        <v>299</v>
      </c>
      <c r="AQ4" s="86" t="s">
        <v>299</v>
      </c>
      <c r="AR4" s="84" t="s">
        <v>299</v>
      </c>
      <c r="AS4" s="86" t="s">
        <v>299</v>
      </c>
      <c r="AT4" s="84" t="s">
        <v>299</v>
      </c>
      <c r="AU4" s="86" t="s">
        <v>299</v>
      </c>
      <c r="AV4" s="84" t="s">
        <v>299</v>
      </c>
      <c r="AW4" s="86" t="s">
        <v>299</v>
      </c>
      <c r="AX4" s="84" t="s">
        <v>299</v>
      </c>
      <c r="AY4" s="86" t="s">
        <v>299</v>
      </c>
      <c r="AZ4" s="87" t="s">
        <v>299</v>
      </c>
      <c r="BA4" s="88" t="s">
        <v>300</v>
      </c>
      <c r="BB4" s="89" t="s">
        <v>300</v>
      </c>
      <c r="BC4" s="90" t="s">
        <v>300</v>
      </c>
      <c r="BD4" s="89" t="s">
        <v>300</v>
      </c>
      <c r="BE4" s="91" t="s">
        <v>300</v>
      </c>
      <c r="BF4" s="89" t="s">
        <v>300</v>
      </c>
      <c r="BG4" s="91" t="s">
        <v>300</v>
      </c>
      <c r="BH4" s="89" t="s">
        <v>300</v>
      </c>
      <c r="BI4" s="91" t="s">
        <v>300</v>
      </c>
      <c r="BJ4" s="89" t="s">
        <v>300</v>
      </c>
      <c r="BK4" s="91" t="s">
        <v>300</v>
      </c>
      <c r="BL4" s="89" t="s">
        <v>300</v>
      </c>
      <c r="BM4" s="91" t="s">
        <v>300</v>
      </c>
      <c r="BN4" s="89" t="s">
        <v>300</v>
      </c>
      <c r="BO4" s="91" t="s">
        <v>300</v>
      </c>
      <c r="BP4" s="89" t="s">
        <v>300</v>
      </c>
      <c r="BQ4" s="91" t="s">
        <v>300</v>
      </c>
      <c r="BR4" s="89" t="s">
        <v>300</v>
      </c>
      <c r="BS4" s="91" t="s">
        <v>300</v>
      </c>
      <c r="BT4" s="89" t="s">
        <v>300</v>
      </c>
      <c r="BU4" s="91" t="s">
        <v>300</v>
      </c>
      <c r="BV4" s="89" t="s">
        <v>300</v>
      </c>
      <c r="BW4" s="91" t="s">
        <v>300</v>
      </c>
      <c r="BX4" s="92" t="s">
        <v>300</v>
      </c>
      <c r="BY4" s="93" t="s">
        <v>301</v>
      </c>
      <c r="BZ4" s="94" t="s">
        <v>301</v>
      </c>
      <c r="CA4" s="95" t="s">
        <v>301</v>
      </c>
      <c r="CB4" s="94" t="s">
        <v>301</v>
      </c>
      <c r="CC4" s="96" t="s">
        <v>301</v>
      </c>
      <c r="CD4" s="94" t="s">
        <v>301</v>
      </c>
      <c r="CE4" s="96" t="s">
        <v>301</v>
      </c>
      <c r="CF4" s="94" t="s">
        <v>301</v>
      </c>
      <c r="CG4" s="96" t="s">
        <v>301</v>
      </c>
      <c r="CH4" s="94" t="s">
        <v>301</v>
      </c>
      <c r="CI4" s="96" t="s">
        <v>301</v>
      </c>
      <c r="CJ4" s="94" t="s">
        <v>301</v>
      </c>
      <c r="CK4" s="96" t="s">
        <v>301</v>
      </c>
      <c r="CL4" s="94" t="s">
        <v>301</v>
      </c>
      <c r="CM4" s="96" t="s">
        <v>301</v>
      </c>
      <c r="CN4" s="94" t="s">
        <v>301</v>
      </c>
      <c r="CO4" s="96" t="s">
        <v>301</v>
      </c>
      <c r="CP4" s="94" t="s">
        <v>301</v>
      </c>
      <c r="CQ4" s="96" t="s">
        <v>301</v>
      </c>
      <c r="CR4" s="94" t="s">
        <v>301</v>
      </c>
      <c r="CS4" s="96" t="s">
        <v>301</v>
      </c>
      <c r="CT4" s="94" t="s">
        <v>301</v>
      </c>
      <c r="CU4" s="96" t="s">
        <v>301</v>
      </c>
      <c r="CV4" s="97" t="s">
        <v>301</v>
      </c>
      <c r="CW4" s="98" t="s">
        <v>302</v>
      </c>
      <c r="CX4" s="99" t="s">
        <v>302</v>
      </c>
      <c r="CY4" s="100" t="s">
        <v>302</v>
      </c>
      <c r="CZ4" s="99" t="s">
        <v>302</v>
      </c>
      <c r="DA4" s="101" t="s">
        <v>302</v>
      </c>
      <c r="DB4" s="99" t="s">
        <v>302</v>
      </c>
      <c r="DC4" s="101" t="s">
        <v>302</v>
      </c>
      <c r="DD4" s="99" t="s">
        <v>302</v>
      </c>
      <c r="DE4" s="101" t="s">
        <v>302</v>
      </c>
      <c r="DF4" s="99" t="s">
        <v>302</v>
      </c>
      <c r="DG4" s="101" t="s">
        <v>302</v>
      </c>
      <c r="DH4" s="99" t="s">
        <v>302</v>
      </c>
      <c r="DI4" s="101" t="s">
        <v>302</v>
      </c>
      <c r="DJ4" s="99" t="s">
        <v>302</v>
      </c>
      <c r="DK4" s="101" t="s">
        <v>302</v>
      </c>
      <c r="DL4" s="99" t="s">
        <v>302</v>
      </c>
      <c r="DM4" s="101" t="s">
        <v>302</v>
      </c>
      <c r="DN4" s="99" t="s">
        <v>302</v>
      </c>
      <c r="DO4" s="101" t="s">
        <v>302</v>
      </c>
      <c r="DP4" s="99" t="s">
        <v>302</v>
      </c>
      <c r="DQ4" s="101" t="s">
        <v>302</v>
      </c>
      <c r="DR4" s="99" t="s">
        <v>302</v>
      </c>
      <c r="DS4" s="101" t="s">
        <v>302</v>
      </c>
      <c r="DT4" s="102" t="s">
        <v>302</v>
      </c>
      <c r="DU4" s="103" t="s">
        <v>303</v>
      </c>
      <c r="DV4" s="104" t="s">
        <v>303</v>
      </c>
      <c r="DW4" s="105" t="s">
        <v>303</v>
      </c>
      <c r="DX4" s="104" t="s">
        <v>303</v>
      </c>
      <c r="DY4" s="106" t="s">
        <v>303</v>
      </c>
      <c r="DZ4" s="104" t="s">
        <v>303</v>
      </c>
      <c r="EA4" s="106" t="s">
        <v>303</v>
      </c>
      <c r="EB4" s="104" t="s">
        <v>303</v>
      </c>
      <c r="EC4" s="106" t="s">
        <v>303</v>
      </c>
      <c r="ED4" s="104" t="s">
        <v>303</v>
      </c>
      <c r="EE4" s="106" t="s">
        <v>303</v>
      </c>
      <c r="EF4" s="104" t="s">
        <v>303</v>
      </c>
      <c r="EG4" s="106" t="s">
        <v>303</v>
      </c>
      <c r="EH4" s="104" t="s">
        <v>303</v>
      </c>
      <c r="EI4" s="106" t="s">
        <v>303</v>
      </c>
      <c r="EJ4" s="104" t="s">
        <v>303</v>
      </c>
      <c r="EK4" s="106" t="s">
        <v>303</v>
      </c>
      <c r="EL4" s="104" t="s">
        <v>303</v>
      </c>
      <c r="EM4" s="106" t="s">
        <v>303</v>
      </c>
      <c r="EN4" s="104" t="s">
        <v>303</v>
      </c>
      <c r="EO4" s="106" t="s">
        <v>303</v>
      </c>
      <c r="EP4" s="104" t="s">
        <v>303</v>
      </c>
      <c r="EQ4" s="106" t="s">
        <v>303</v>
      </c>
      <c r="ER4" s="107" t="s">
        <v>303</v>
      </c>
      <c r="ES4" s="108" t="s">
        <v>304</v>
      </c>
      <c r="ET4" s="109" t="s">
        <v>304</v>
      </c>
      <c r="EU4" s="110" t="s">
        <v>304</v>
      </c>
      <c r="EV4" s="109" t="s">
        <v>304</v>
      </c>
      <c r="EW4" s="111" t="s">
        <v>304</v>
      </c>
      <c r="EX4" s="109" t="s">
        <v>304</v>
      </c>
      <c r="EY4" s="111" t="s">
        <v>304</v>
      </c>
      <c r="EZ4" s="109" t="s">
        <v>304</v>
      </c>
      <c r="FA4" s="111" t="s">
        <v>304</v>
      </c>
      <c r="FB4" s="109" t="s">
        <v>304</v>
      </c>
      <c r="FC4" s="111" t="s">
        <v>304</v>
      </c>
      <c r="FD4" s="109" t="s">
        <v>304</v>
      </c>
      <c r="FE4" s="111" t="s">
        <v>304</v>
      </c>
      <c r="FF4" s="109" t="s">
        <v>304</v>
      </c>
      <c r="FG4" s="111" t="s">
        <v>304</v>
      </c>
      <c r="FH4" s="109" t="s">
        <v>304</v>
      </c>
      <c r="FI4" s="111" t="s">
        <v>304</v>
      </c>
      <c r="FJ4" s="109" t="s">
        <v>304</v>
      </c>
      <c r="FK4" s="111" t="s">
        <v>304</v>
      </c>
      <c r="FL4" s="109" t="s">
        <v>304</v>
      </c>
      <c r="FM4" s="111" t="s">
        <v>304</v>
      </c>
      <c r="FN4" s="109" t="s">
        <v>304</v>
      </c>
      <c r="FO4" s="111" t="s">
        <v>304</v>
      </c>
      <c r="FP4" s="112" t="s">
        <v>304</v>
      </c>
      <c r="FQ4" s="113" t="s">
        <v>305</v>
      </c>
      <c r="FR4" s="114" t="s">
        <v>305</v>
      </c>
      <c r="FS4" s="115" t="s">
        <v>305</v>
      </c>
      <c r="FT4" s="114" t="s">
        <v>305</v>
      </c>
      <c r="FU4" s="116" t="s">
        <v>305</v>
      </c>
      <c r="FV4" s="114" t="s">
        <v>305</v>
      </c>
      <c r="FW4" s="116" t="s">
        <v>305</v>
      </c>
      <c r="FX4" s="114" t="s">
        <v>305</v>
      </c>
      <c r="FY4" s="116" t="s">
        <v>305</v>
      </c>
      <c r="FZ4" s="114" t="s">
        <v>305</v>
      </c>
      <c r="GA4" s="116" t="s">
        <v>305</v>
      </c>
      <c r="GB4" s="114" t="s">
        <v>305</v>
      </c>
      <c r="GC4" s="116" t="s">
        <v>305</v>
      </c>
      <c r="GD4" s="114" t="s">
        <v>305</v>
      </c>
      <c r="GE4" s="116" t="s">
        <v>305</v>
      </c>
      <c r="GF4" s="114" t="s">
        <v>305</v>
      </c>
      <c r="GG4" s="116" t="s">
        <v>305</v>
      </c>
      <c r="GH4" s="114" t="s">
        <v>305</v>
      </c>
      <c r="GI4" s="116" t="s">
        <v>305</v>
      </c>
      <c r="GJ4" s="114" t="s">
        <v>305</v>
      </c>
      <c r="GK4" s="116" t="s">
        <v>305</v>
      </c>
      <c r="GL4" s="114" t="s">
        <v>305</v>
      </c>
      <c r="GM4" s="116" t="s">
        <v>305</v>
      </c>
      <c r="GN4" s="117" t="s">
        <v>305</v>
      </c>
      <c r="GO4" s="118" t="s">
        <v>361</v>
      </c>
      <c r="GP4" s="119" t="s">
        <v>361</v>
      </c>
      <c r="GQ4" s="118" t="s">
        <v>361</v>
      </c>
      <c r="GR4" s="119" t="s">
        <v>361</v>
      </c>
      <c r="GS4" s="120" t="s">
        <v>361</v>
      </c>
      <c r="GT4" s="119" t="s">
        <v>361</v>
      </c>
      <c r="GU4" s="120" t="s">
        <v>361</v>
      </c>
      <c r="GV4" s="119" t="s">
        <v>361</v>
      </c>
      <c r="GW4" s="120" t="s">
        <v>361</v>
      </c>
      <c r="GX4" s="119" t="s">
        <v>361</v>
      </c>
      <c r="GY4" s="120" t="s">
        <v>361</v>
      </c>
      <c r="GZ4" s="119" t="s">
        <v>361</v>
      </c>
      <c r="HA4" s="120" t="s">
        <v>361</v>
      </c>
      <c r="HB4" s="119" t="s">
        <v>361</v>
      </c>
      <c r="HC4" s="120" t="s">
        <v>361</v>
      </c>
      <c r="HD4" s="119" t="s">
        <v>361</v>
      </c>
      <c r="HE4" s="120" t="s">
        <v>361</v>
      </c>
      <c r="HF4" s="119" t="s">
        <v>361</v>
      </c>
      <c r="HG4" s="120" t="s">
        <v>361</v>
      </c>
      <c r="HH4" s="119" t="s">
        <v>361</v>
      </c>
      <c r="HI4" s="120" t="s">
        <v>361</v>
      </c>
      <c r="HJ4" s="119" t="s">
        <v>361</v>
      </c>
      <c r="HK4" s="120" t="s">
        <v>361</v>
      </c>
      <c r="HL4" s="121" t="s">
        <v>361</v>
      </c>
      <c r="HM4" s="122" t="s">
        <v>362</v>
      </c>
      <c r="HN4" s="123" t="s">
        <v>362</v>
      </c>
      <c r="HO4" s="295" t="s">
        <v>363</v>
      </c>
      <c r="HP4" s="298" t="s">
        <v>364</v>
      </c>
      <c r="HQ4" s="299"/>
      <c r="HR4" s="299"/>
      <c r="HS4" s="300"/>
      <c r="HT4" s="124"/>
    </row>
    <row r="5" spans="1:228" s="125" customFormat="1" ht="13.5" customHeight="1" thickTop="1" thickBot="1" x14ac:dyDescent="0.25">
      <c r="A5" s="289"/>
      <c r="B5" s="290"/>
      <c r="C5" s="293"/>
      <c r="D5" s="294"/>
      <c r="E5" s="126">
        <f>DATE($F$1,COLUMN(A1),1)</f>
        <v>1</v>
      </c>
      <c r="F5" s="127">
        <f>DATE($F$1,COLUMN(A1),1)</f>
        <v>1</v>
      </c>
      <c r="G5" s="126">
        <f>DATE($F$1,COLUMN(B1),1)</f>
        <v>32</v>
      </c>
      <c r="H5" s="127">
        <f>DATE($F$1,COLUMN(B1),1)</f>
        <v>32</v>
      </c>
      <c r="I5" s="126">
        <f>DATE($F$1,COLUMN(C1),1)</f>
        <v>61</v>
      </c>
      <c r="J5" s="127">
        <f>DATE($F$1,COLUMN(C1),1)</f>
        <v>61</v>
      </c>
      <c r="K5" s="126">
        <f>DATE($F$1,COLUMN(D1),1)</f>
        <v>92</v>
      </c>
      <c r="L5" s="127">
        <f>DATE($F$1,COLUMN(D1),1)</f>
        <v>92</v>
      </c>
      <c r="M5" s="126">
        <f>DATE($F$1,COLUMN(E1),1)</f>
        <v>122</v>
      </c>
      <c r="N5" s="127">
        <f>DATE($F$1,COLUMN(E1),1)</f>
        <v>122</v>
      </c>
      <c r="O5" s="126">
        <f>DATE($F$1,COLUMN(F1),1)</f>
        <v>153</v>
      </c>
      <c r="P5" s="127">
        <f>DATE($F$1,COLUMN(F1),1)</f>
        <v>153</v>
      </c>
      <c r="Q5" s="126">
        <f>DATE($F$1,COLUMN(G1),1)</f>
        <v>183</v>
      </c>
      <c r="R5" s="127">
        <f>DATE($F$1,COLUMN(G1),1)</f>
        <v>183</v>
      </c>
      <c r="S5" s="126">
        <f>DATE($F$1,COLUMN(H1),1)</f>
        <v>214</v>
      </c>
      <c r="T5" s="127">
        <f>DATE($F$1,COLUMN(H1),1)</f>
        <v>214</v>
      </c>
      <c r="U5" s="126">
        <f>DATE($F$1,COLUMN(I1),1)</f>
        <v>245</v>
      </c>
      <c r="V5" s="127">
        <f>DATE($F$1,COLUMN(I1),1)</f>
        <v>245</v>
      </c>
      <c r="W5" s="126">
        <f>DATE($F$1,COLUMN(J1),1)</f>
        <v>275</v>
      </c>
      <c r="X5" s="127">
        <f>DATE($F$1,COLUMN(J1),1)</f>
        <v>275</v>
      </c>
      <c r="Y5" s="126">
        <f>DATE($F$1,COLUMN(K1),1)</f>
        <v>306</v>
      </c>
      <c r="Z5" s="127">
        <f>DATE($F$1,COLUMN(K1),1)</f>
        <v>306</v>
      </c>
      <c r="AA5" s="126">
        <f>DATE($F$1,COLUMN(L1),1)</f>
        <v>336</v>
      </c>
      <c r="AB5" s="127">
        <f>DATE($F$1,COLUMN(L1),1)</f>
        <v>336</v>
      </c>
      <c r="AC5" s="128">
        <f>E5</f>
        <v>1</v>
      </c>
      <c r="AD5" s="129">
        <f t="shared" ref="AD5:CO5" si="0">F5</f>
        <v>1</v>
      </c>
      <c r="AE5" s="130">
        <f t="shared" si="0"/>
        <v>32</v>
      </c>
      <c r="AF5" s="129">
        <f t="shared" si="0"/>
        <v>32</v>
      </c>
      <c r="AG5" s="131">
        <f t="shared" si="0"/>
        <v>61</v>
      </c>
      <c r="AH5" s="129">
        <f t="shared" si="0"/>
        <v>61</v>
      </c>
      <c r="AI5" s="131">
        <f t="shared" si="0"/>
        <v>92</v>
      </c>
      <c r="AJ5" s="129">
        <f t="shared" si="0"/>
        <v>92</v>
      </c>
      <c r="AK5" s="131">
        <f t="shared" si="0"/>
        <v>122</v>
      </c>
      <c r="AL5" s="129">
        <f t="shared" si="0"/>
        <v>122</v>
      </c>
      <c r="AM5" s="131">
        <f t="shared" si="0"/>
        <v>153</v>
      </c>
      <c r="AN5" s="129">
        <f t="shared" si="0"/>
        <v>153</v>
      </c>
      <c r="AO5" s="131">
        <f t="shared" si="0"/>
        <v>183</v>
      </c>
      <c r="AP5" s="129">
        <f t="shared" si="0"/>
        <v>183</v>
      </c>
      <c r="AQ5" s="131">
        <f t="shared" si="0"/>
        <v>214</v>
      </c>
      <c r="AR5" s="129">
        <f t="shared" si="0"/>
        <v>214</v>
      </c>
      <c r="AS5" s="131">
        <f t="shared" si="0"/>
        <v>245</v>
      </c>
      <c r="AT5" s="129">
        <f t="shared" si="0"/>
        <v>245</v>
      </c>
      <c r="AU5" s="131">
        <f t="shared" si="0"/>
        <v>275</v>
      </c>
      <c r="AV5" s="129">
        <f t="shared" si="0"/>
        <v>275</v>
      </c>
      <c r="AW5" s="131">
        <f t="shared" si="0"/>
        <v>306</v>
      </c>
      <c r="AX5" s="129">
        <f t="shared" si="0"/>
        <v>306</v>
      </c>
      <c r="AY5" s="131">
        <f t="shared" si="0"/>
        <v>336</v>
      </c>
      <c r="AZ5" s="132">
        <f t="shared" si="0"/>
        <v>336</v>
      </c>
      <c r="BA5" s="133">
        <f t="shared" si="0"/>
        <v>1</v>
      </c>
      <c r="BB5" s="134">
        <f t="shared" si="0"/>
        <v>1</v>
      </c>
      <c r="BC5" s="135">
        <f t="shared" si="0"/>
        <v>32</v>
      </c>
      <c r="BD5" s="134">
        <f t="shared" si="0"/>
        <v>32</v>
      </c>
      <c r="BE5" s="136">
        <f t="shared" si="0"/>
        <v>61</v>
      </c>
      <c r="BF5" s="134">
        <f t="shared" si="0"/>
        <v>61</v>
      </c>
      <c r="BG5" s="136">
        <f t="shared" si="0"/>
        <v>92</v>
      </c>
      <c r="BH5" s="134">
        <f t="shared" si="0"/>
        <v>92</v>
      </c>
      <c r="BI5" s="136">
        <f t="shared" si="0"/>
        <v>122</v>
      </c>
      <c r="BJ5" s="134">
        <f t="shared" si="0"/>
        <v>122</v>
      </c>
      <c r="BK5" s="136">
        <f t="shared" si="0"/>
        <v>153</v>
      </c>
      <c r="BL5" s="134">
        <f t="shared" si="0"/>
        <v>153</v>
      </c>
      <c r="BM5" s="136">
        <f t="shared" si="0"/>
        <v>183</v>
      </c>
      <c r="BN5" s="134">
        <f t="shared" si="0"/>
        <v>183</v>
      </c>
      <c r="BO5" s="136">
        <f t="shared" si="0"/>
        <v>214</v>
      </c>
      <c r="BP5" s="134">
        <f t="shared" si="0"/>
        <v>214</v>
      </c>
      <c r="BQ5" s="136">
        <f t="shared" si="0"/>
        <v>245</v>
      </c>
      <c r="BR5" s="134">
        <f t="shared" si="0"/>
        <v>245</v>
      </c>
      <c r="BS5" s="136">
        <f t="shared" si="0"/>
        <v>275</v>
      </c>
      <c r="BT5" s="134">
        <f t="shared" si="0"/>
        <v>275</v>
      </c>
      <c r="BU5" s="136">
        <f t="shared" si="0"/>
        <v>306</v>
      </c>
      <c r="BV5" s="134">
        <f t="shared" si="0"/>
        <v>306</v>
      </c>
      <c r="BW5" s="136">
        <f t="shared" si="0"/>
        <v>336</v>
      </c>
      <c r="BX5" s="137">
        <f t="shared" si="0"/>
        <v>336</v>
      </c>
      <c r="BY5" s="138">
        <f t="shared" si="0"/>
        <v>1</v>
      </c>
      <c r="BZ5" s="139">
        <f t="shared" si="0"/>
        <v>1</v>
      </c>
      <c r="CA5" s="140">
        <f t="shared" si="0"/>
        <v>32</v>
      </c>
      <c r="CB5" s="139">
        <f t="shared" si="0"/>
        <v>32</v>
      </c>
      <c r="CC5" s="141">
        <f t="shared" si="0"/>
        <v>61</v>
      </c>
      <c r="CD5" s="139">
        <f t="shared" si="0"/>
        <v>61</v>
      </c>
      <c r="CE5" s="141">
        <f t="shared" si="0"/>
        <v>92</v>
      </c>
      <c r="CF5" s="139">
        <f t="shared" si="0"/>
        <v>92</v>
      </c>
      <c r="CG5" s="141">
        <f t="shared" si="0"/>
        <v>122</v>
      </c>
      <c r="CH5" s="139">
        <f t="shared" si="0"/>
        <v>122</v>
      </c>
      <c r="CI5" s="141">
        <f t="shared" si="0"/>
        <v>153</v>
      </c>
      <c r="CJ5" s="139">
        <f t="shared" si="0"/>
        <v>153</v>
      </c>
      <c r="CK5" s="141">
        <f t="shared" si="0"/>
        <v>183</v>
      </c>
      <c r="CL5" s="139">
        <f t="shared" si="0"/>
        <v>183</v>
      </c>
      <c r="CM5" s="141">
        <f t="shared" si="0"/>
        <v>214</v>
      </c>
      <c r="CN5" s="139">
        <f t="shared" si="0"/>
        <v>214</v>
      </c>
      <c r="CO5" s="141">
        <f t="shared" si="0"/>
        <v>245</v>
      </c>
      <c r="CP5" s="139">
        <f t="shared" ref="CP5:FA5" si="1">BR5</f>
        <v>245</v>
      </c>
      <c r="CQ5" s="141">
        <f t="shared" si="1"/>
        <v>275</v>
      </c>
      <c r="CR5" s="139">
        <f t="shared" si="1"/>
        <v>275</v>
      </c>
      <c r="CS5" s="141">
        <f t="shared" si="1"/>
        <v>306</v>
      </c>
      <c r="CT5" s="139">
        <f t="shared" si="1"/>
        <v>306</v>
      </c>
      <c r="CU5" s="141">
        <f t="shared" si="1"/>
        <v>336</v>
      </c>
      <c r="CV5" s="142">
        <f t="shared" si="1"/>
        <v>336</v>
      </c>
      <c r="CW5" s="143">
        <f t="shared" si="1"/>
        <v>1</v>
      </c>
      <c r="CX5" s="144">
        <f t="shared" si="1"/>
        <v>1</v>
      </c>
      <c r="CY5" s="145">
        <f t="shared" si="1"/>
        <v>32</v>
      </c>
      <c r="CZ5" s="144">
        <f t="shared" si="1"/>
        <v>32</v>
      </c>
      <c r="DA5" s="146">
        <f t="shared" si="1"/>
        <v>61</v>
      </c>
      <c r="DB5" s="144">
        <f t="shared" si="1"/>
        <v>61</v>
      </c>
      <c r="DC5" s="146">
        <f t="shared" si="1"/>
        <v>92</v>
      </c>
      <c r="DD5" s="144">
        <f t="shared" si="1"/>
        <v>92</v>
      </c>
      <c r="DE5" s="146">
        <f t="shared" si="1"/>
        <v>122</v>
      </c>
      <c r="DF5" s="144">
        <f t="shared" si="1"/>
        <v>122</v>
      </c>
      <c r="DG5" s="146">
        <f t="shared" si="1"/>
        <v>153</v>
      </c>
      <c r="DH5" s="144">
        <f t="shared" si="1"/>
        <v>153</v>
      </c>
      <c r="DI5" s="146">
        <f t="shared" si="1"/>
        <v>183</v>
      </c>
      <c r="DJ5" s="144">
        <f t="shared" si="1"/>
        <v>183</v>
      </c>
      <c r="DK5" s="146">
        <f t="shared" si="1"/>
        <v>214</v>
      </c>
      <c r="DL5" s="144">
        <f t="shared" si="1"/>
        <v>214</v>
      </c>
      <c r="DM5" s="146">
        <f t="shared" si="1"/>
        <v>245</v>
      </c>
      <c r="DN5" s="144">
        <f t="shared" si="1"/>
        <v>245</v>
      </c>
      <c r="DO5" s="146">
        <f t="shared" si="1"/>
        <v>275</v>
      </c>
      <c r="DP5" s="144">
        <f t="shared" si="1"/>
        <v>275</v>
      </c>
      <c r="DQ5" s="146">
        <f t="shared" si="1"/>
        <v>306</v>
      </c>
      <c r="DR5" s="144">
        <f t="shared" si="1"/>
        <v>306</v>
      </c>
      <c r="DS5" s="146">
        <f t="shared" si="1"/>
        <v>336</v>
      </c>
      <c r="DT5" s="147">
        <f t="shared" si="1"/>
        <v>336</v>
      </c>
      <c r="DU5" s="148">
        <f t="shared" si="1"/>
        <v>1</v>
      </c>
      <c r="DV5" s="149">
        <f t="shared" si="1"/>
        <v>1</v>
      </c>
      <c r="DW5" s="150">
        <f t="shared" si="1"/>
        <v>32</v>
      </c>
      <c r="DX5" s="149">
        <f t="shared" si="1"/>
        <v>32</v>
      </c>
      <c r="DY5" s="151">
        <f t="shared" si="1"/>
        <v>61</v>
      </c>
      <c r="DZ5" s="149">
        <f t="shared" si="1"/>
        <v>61</v>
      </c>
      <c r="EA5" s="151">
        <f t="shared" si="1"/>
        <v>92</v>
      </c>
      <c r="EB5" s="149">
        <f t="shared" si="1"/>
        <v>92</v>
      </c>
      <c r="EC5" s="151">
        <f t="shared" si="1"/>
        <v>122</v>
      </c>
      <c r="ED5" s="149">
        <f t="shared" si="1"/>
        <v>122</v>
      </c>
      <c r="EE5" s="151">
        <f t="shared" si="1"/>
        <v>153</v>
      </c>
      <c r="EF5" s="149">
        <f t="shared" si="1"/>
        <v>153</v>
      </c>
      <c r="EG5" s="151">
        <f t="shared" si="1"/>
        <v>183</v>
      </c>
      <c r="EH5" s="149">
        <f t="shared" si="1"/>
        <v>183</v>
      </c>
      <c r="EI5" s="151">
        <f t="shared" si="1"/>
        <v>214</v>
      </c>
      <c r="EJ5" s="149">
        <f t="shared" si="1"/>
        <v>214</v>
      </c>
      <c r="EK5" s="151">
        <f t="shared" si="1"/>
        <v>245</v>
      </c>
      <c r="EL5" s="149">
        <f t="shared" si="1"/>
        <v>245</v>
      </c>
      <c r="EM5" s="151">
        <f t="shared" si="1"/>
        <v>275</v>
      </c>
      <c r="EN5" s="149">
        <f t="shared" si="1"/>
        <v>275</v>
      </c>
      <c r="EO5" s="151">
        <f t="shared" si="1"/>
        <v>306</v>
      </c>
      <c r="EP5" s="149">
        <f t="shared" si="1"/>
        <v>306</v>
      </c>
      <c r="EQ5" s="151">
        <f t="shared" si="1"/>
        <v>336</v>
      </c>
      <c r="ER5" s="152">
        <f t="shared" si="1"/>
        <v>336</v>
      </c>
      <c r="ES5" s="153">
        <f t="shared" si="1"/>
        <v>1</v>
      </c>
      <c r="ET5" s="154">
        <f t="shared" si="1"/>
        <v>1</v>
      </c>
      <c r="EU5" s="155">
        <f t="shared" si="1"/>
        <v>32</v>
      </c>
      <c r="EV5" s="154">
        <f t="shared" si="1"/>
        <v>32</v>
      </c>
      <c r="EW5" s="156">
        <f t="shared" si="1"/>
        <v>61</v>
      </c>
      <c r="EX5" s="154">
        <f t="shared" si="1"/>
        <v>61</v>
      </c>
      <c r="EY5" s="156">
        <f t="shared" si="1"/>
        <v>92</v>
      </c>
      <c r="EZ5" s="154">
        <f t="shared" si="1"/>
        <v>92</v>
      </c>
      <c r="FA5" s="156">
        <f t="shared" si="1"/>
        <v>122</v>
      </c>
      <c r="FB5" s="154">
        <f t="shared" ref="FB5:HM5" si="2">ED5</f>
        <v>122</v>
      </c>
      <c r="FC5" s="156">
        <f t="shared" si="2"/>
        <v>153</v>
      </c>
      <c r="FD5" s="154">
        <f t="shared" si="2"/>
        <v>153</v>
      </c>
      <c r="FE5" s="156">
        <f t="shared" si="2"/>
        <v>183</v>
      </c>
      <c r="FF5" s="154">
        <f t="shared" si="2"/>
        <v>183</v>
      </c>
      <c r="FG5" s="156">
        <f t="shared" si="2"/>
        <v>214</v>
      </c>
      <c r="FH5" s="154">
        <f t="shared" si="2"/>
        <v>214</v>
      </c>
      <c r="FI5" s="156">
        <f t="shared" si="2"/>
        <v>245</v>
      </c>
      <c r="FJ5" s="154">
        <f t="shared" si="2"/>
        <v>245</v>
      </c>
      <c r="FK5" s="156">
        <f t="shared" si="2"/>
        <v>275</v>
      </c>
      <c r="FL5" s="154">
        <f t="shared" si="2"/>
        <v>275</v>
      </c>
      <c r="FM5" s="156">
        <f t="shared" si="2"/>
        <v>306</v>
      </c>
      <c r="FN5" s="154">
        <f t="shared" si="2"/>
        <v>306</v>
      </c>
      <c r="FO5" s="156">
        <f t="shared" si="2"/>
        <v>336</v>
      </c>
      <c r="FP5" s="157">
        <f t="shared" si="2"/>
        <v>336</v>
      </c>
      <c r="FQ5" s="158">
        <f t="shared" si="2"/>
        <v>1</v>
      </c>
      <c r="FR5" s="159">
        <f t="shared" si="2"/>
        <v>1</v>
      </c>
      <c r="FS5" s="160">
        <f t="shared" si="2"/>
        <v>32</v>
      </c>
      <c r="FT5" s="159">
        <f t="shared" si="2"/>
        <v>32</v>
      </c>
      <c r="FU5" s="161">
        <f t="shared" si="2"/>
        <v>61</v>
      </c>
      <c r="FV5" s="159">
        <f t="shared" si="2"/>
        <v>61</v>
      </c>
      <c r="FW5" s="161">
        <f t="shared" si="2"/>
        <v>92</v>
      </c>
      <c r="FX5" s="159">
        <f t="shared" si="2"/>
        <v>92</v>
      </c>
      <c r="FY5" s="161">
        <f t="shared" si="2"/>
        <v>122</v>
      </c>
      <c r="FZ5" s="159">
        <f t="shared" si="2"/>
        <v>122</v>
      </c>
      <c r="GA5" s="161">
        <f t="shared" si="2"/>
        <v>153</v>
      </c>
      <c r="GB5" s="159">
        <f t="shared" si="2"/>
        <v>153</v>
      </c>
      <c r="GC5" s="161">
        <f t="shared" si="2"/>
        <v>183</v>
      </c>
      <c r="GD5" s="159">
        <f t="shared" si="2"/>
        <v>183</v>
      </c>
      <c r="GE5" s="161">
        <f t="shared" si="2"/>
        <v>214</v>
      </c>
      <c r="GF5" s="159">
        <f t="shared" si="2"/>
        <v>214</v>
      </c>
      <c r="GG5" s="161">
        <f t="shared" si="2"/>
        <v>245</v>
      </c>
      <c r="GH5" s="159">
        <f t="shared" si="2"/>
        <v>245</v>
      </c>
      <c r="GI5" s="161">
        <f t="shared" si="2"/>
        <v>275</v>
      </c>
      <c r="GJ5" s="159">
        <f t="shared" si="2"/>
        <v>275</v>
      </c>
      <c r="GK5" s="161">
        <f t="shared" si="2"/>
        <v>306</v>
      </c>
      <c r="GL5" s="159">
        <f t="shared" si="2"/>
        <v>306</v>
      </c>
      <c r="GM5" s="161">
        <f t="shared" si="2"/>
        <v>336</v>
      </c>
      <c r="GN5" s="162">
        <f t="shared" si="2"/>
        <v>336</v>
      </c>
      <c r="GO5" s="163">
        <f t="shared" si="2"/>
        <v>1</v>
      </c>
      <c r="GP5" s="164">
        <f t="shared" si="2"/>
        <v>1</v>
      </c>
      <c r="GQ5" s="163">
        <f t="shared" si="2"/>
        <v>32</v>
      </c>
      <c r="GR5" s="164">
        <f t="shared" si="2"/>
        <v>32</v>
      </c>
      <c r="GS5" s="165">
        <f t="shared" si="2"/>
        <v>61</v>
      </c>
      <c r="GT5" s="164">
        <f t="shared" si="2"/>
        <v>61</v>
      </c>
      <c r="GU5" s="165">
        <f t="shared" si="2"/>
        <v>92</v>
      </c>
      <c r="GV5" s="164">
        <f t="shared" si="2"/>
        <v>92</v>
      </c>
      <c r="GW5" s="165">
        <f t="shared" si="2"/>
        <v>122</v>
      </c>
      <c r="GX5" s="164">
        <f t="shared" si="2"/>
        <v>122</v>
      </c>
      <c r="GY5" s="165">
        <f t="shared" si="2"/>
        <v>153</v>
      </c>
      <c r="GZ5" s="164">
        <f t="shared" si="2"/>
        <v>153</v>
      </c>
      <c r="HA5" s="165">
        <f t="shared" si="2"/>
        <v>183</v>
      </c>
      <c r="HB5" s="164">
        <f t="shared" si="2"/>
        <v>183</v>
      </c>
      <c r="HC5" s="165">
        <f t="shared" si="2"/>
        <v>214</v>
      </c>
      <c r="HD5" s="164">
        <f t="shared" si="2"/>
        <v>214</v>
      </c>
      <c r="HE5" s="165">
        <f t="shared" si="2"/>
        <v>245</v>
      </c>
      <c r="HF5" s="164">
        <f t="shared" si="2"/>
        <v>245</v>
      </c>
      <c r="HG5" s="165">
        <f t="shared" si="2"/>
        <v>275</v>
      </c>
      <c r="HH5" s="164">
        <f t="shared" si="2"/>
        <v>275</v>
      </c>
      <c r="HI5" s="165">
        <f t="shared" si="2"/>
        <v>306</v>
      </c>
      <c r="HJ5" s="164">
        <f t="shared" si="2"/>
        <v>306</v>
      </c>
      <c r="HK5" s="165">
        <f t="shared" si="2"/>
        <v>336</v>
      </c>
      <c r="HL5" s="166">
        <f t="shared" si="2"/>
        <v>336</v>
      </c>
      <c r="HM5" s="167">
        <f t="shared" si="2"/>
        <v>1</v>
      </c>
      <c r="HN5" s="168">
        <f t="shared" ref="HN5" si="3">GP5</f>
        <v>1</v>
      </c>
      <c r="HO5" s="296"/>
      <c r="HP5" s="301"/>
      <c r="HQ5" s="302"/>
      <c r="HR5" s="302"/>
      <c r="HS5" s="303"/>
      <c r="HT5" s="124"/>
    </row>
    <row r="6" spans="1:228" s="125" customFormat="1" ht="13.5" customHeight="1" thickBot="1" x14ac:dyDescent="0.25">
      <c r="A6" s="169" t="s">
        <v>365</v>
      </c>
      <c r="B6" s="170" t="s">
        <v>366</v>
      </c>
      <c r="C6" s="170" t="s">
        <v>367</v>
      </c>
      <c r="D6" s="171" t="s">
        <v>366</v>
      </c>
      <c r="E6" s="172" t="s">
        <v>368</v>
      </c>
      <c r="F6" s="173" t="s">
        <v>369</v>
      </c>
      <c r="G6" s="174" t="s">
        <v>368</v>
      </c>
      <c r="H6" s="173" t="s">
        <v>369</v>
      </c>
      <c r="I6" s="175" t="s">
        <v>368</v>
      </c>
      <c r="J6" s="173" t="s">
        <v>369</v>
      </c>
      <c r="K6" s="175" t="s">
        <v>368</v>
      </c>
      <c r="L6" s="173" t="s">
        <v>369</v>
      </c>
      <c r="M6" s="175" t="s">
        <v>368</v>
      </c>
      <c r="N6" s="173" t="s">
        <v>369</v>
      </c>
      <c r="O6" s="175" t="s">
        <v>368</v>
      </c>
      <c r="P6" s="173" t="s">
        <v>369</v>
      </c>
      <c r="Q6" s="175" t="s">
        <v>368</v>
      </c>
      <c r="R6" s="173" t="s">
        <v>369</v>
      </c>
      <c r="S6" s="175" t="s">
        <v>368</v>
      </c>
      <c r="T6" s="173" t="s">
        <v>369</v>
      </c>
      <c r="U6" s="175" t="s">
        <v>368</v>
      </c>
      <c r="V6" s="173" t="s">
        <v>369</v>
      </c>
      <c r="W6" s="175" t="s">
        <v>368</v>
      </c>
      <c r="X6" s="173" t="s">
        <v>369</v>
      </c>
      <c r="Y6" s="175" t="s">
        <v>368</v>
      </c>
      <c r="Z6" s="173" t="s">
        <v>369</v>
      </c>
      <c r="AA6" s="175" t="s">
        <v>368</v>
      </c>
      <c r="AB6" s="176" t="s">
        <v>369</v>
      </c>
      <c r="AC6" s="177" t="s">
        <v>368</v>
      </c>
      <c r="AD6" s="178" t="s">
        <v>369</v>
      </c>
      <c r="AE6" s="179" t="s">
        <v>368</v>
      </c>
      <c r="AF6" s="178" t="s">
        <v>369</v>
      </c>
      <c r="AG6" s="180" t="s">
        <v>368</v>
      </c>
      <c r="AH6" s="178" t="s">
        <v>369</v>
      </c>
      <c r="AI6" s="180" t="s">
        <v>368</v>
      </c>
      <c r="AJ6" s="178" t="s">
        <v>369</v>
      </c>
      <c r="AK6" s="180" t="s">
        <v>368</v>
      </c>
      <c r="AL6" s="178" t="s">
        <v>369</v>
      </c>
      <c r="AM6" s="180" t="s">
        <v>368</v>
      </c>
      <c r="AN6" s="178" t="s">
        <v>369</v>
      </c>
      <c r="AO6" s="180" t="s">
        <v>368</v>
      </c>
      <c r="AP6" s="178" t="s">
        <v>369</v>
      </c>
      <c r="AQ6" s="180" t="s">
        <v>368</v>
      </c>
      <c r="AR6" s="178" t="s">
        <v>369</v>
      </c>
      <c r="AS6" s="180" t="s">
        <v>368</v>
      </c>
      <c r="AT6" s="178" t="s">
        <v>369</v>
      </c>
      <c r="AU6" s="180" t="s">
        <v>368</v>
      </c>
      <c r="AV6" s="178" t="s">
        <v>369</v>
      </c>
      <c r="AW6" s="180" t="s">
        <v>368</v>
      </c>
      <c r="AX6" s="178" t="s">
        <v>369</v>
      </c>
      <c r="AY6" s="180" t="s">
        <v>368</v>
      </c>
      <c r="AZ6" s="181" t="s">
        <v>369</v>
      </c>
      <c r="BA6" s="182" t="s">
        <v>368</v>
      </c>
      <c r="BB6" s="183" t="s">
        <v>369</v>
      </c>
      <c r="BC6" s="184" t="s">
        <v>368</v>
      </c>
      <c r="BD6" s="183" t="s">
        <v>369</v>
      </c>
      <c r="BE6" s="185" t="s">
        <v>368</v>
      </c>
      <c r="BF6" s="183" t="s">
        <v>369</v>
      </c>
      <c r="BG6" s="185" t="s">
        <v>368</v>
      </c>
      <c r="BH6" s="183" t="s">
        <v>369</v>
      </c>
      <c r="BI6" s="185" t="s">
        <v>368</v>
      </c>
      <c r="BJ6" s="183" t="s">
        <v>369</v>
      </c>
      <c r="BK6" s="185" t="s">
        <v>368</v>
      </c>
      <c r="BL6" s="183" t="s">
        <v>369</v>
      </c>
      <c r="BM6" s="185" t="s">
        <v>368</v>
      </c>
      <c r="BN6" s="183" t="s">
        <v>369</v>
      </c>
      <c r="BO6" s="185" t="s">
        <v>368</v>
      </c>
      <c r="BP6" s="183" t="s">
        <v>369</v>
      </c>
      <c r="BQ6" s="185" t="s">
        <v>368</v>
      </c>
      <c r="BR6" s="183" t="s">
        <v>369</v>
      </c>
      <c r="BS6" s="185" t="s">
        <v>368</v>
      </c>
      <c r="BT6" s="183" t="s">
        <v>369</v>
      </c>
      <c r="BU6" s="185" t="s">
        <v>368</v>
      </c>
      <c r="BV6" s="183" t="s">
        <v>369</v>
      </c>
      <c r="BW6" s="185" t="s">
        <v>368</v>
      </c>
      <c r="BX6" s="186" t="s">
        <v>369</v>
      </c>
      <c r="BY6" s="187" t="s">
        <v>368</v>
      </c>
      <c r="BZ6" s="188" t="s">
        <v>369</v>
      </c>
      <c r="CA6" s="189" t="s">
        <v>368</v>
      </c>
      <c r="CB6" s="188" t="s">
        <v>369</v>
      </c>
      <c r="CC6" s="190" t="s">
        <v>368</v>
      </c>
      <c r="CD6" s="188" t="s">
        <v>369</v>
      </c>
      <c r="CE6" s="190" t="s">
        <v>368</v>
      </c>
      <c r="CF6" s="188" t="s">
        <v>369</v>
      </c>
      <c r="CG6" s="190" t="s">
        <v>368</v>
      </c>
      <c r="CH6" s="188" t="s">
        <v>369</v>
      </c>
      <c r="CI6" s="190" t="s">
        <v>368</v>
      </c>
      <c r="CJ6" s="188" t="s">
        <v>369</v>
      </c>
      <c r="CK6" s="190" t="s">
        <v>368</v>
      </c>
      <c r="CL6" s="188" t="s">
        <v>369</v>
      </c>
      <c r="CM6" s="190" t="s">
        <v>368</v>
      </c>
      <c r="CN6" s="188" t="s">
        <v>369</v>
      </c>
      <c r="CO6" s="190" t="s">
        <v>368</v>
      </c>
      <c r="CP6" s="188" t="s">
        <v>369</v>
      </c>
      <c r="CQ6" s="190" t="s">
        <v>368</v>
      </c>
      <c r="CR6" s="188" t="s">
        <v>369</v>
      </c>
      <c r="CS6" s="190" t="s">
        <v>368</v>
      </c>
      <c r="CT6" s="188" t="s">
        <v>369</v>
      </c>
      <c r="CU6" s="190" t="s">
        <v>368</v>
      </c>
      <c r="CV6" s="191" t="s">
        <v>369</v>
      </c>
      <c r="CW6" s="192" t="s">
        <v>368</v>
      </c>
      <c r="CX6" s="193" t="s">
        <v>369</v>
      </c>
      <c r="CY6" s="194" t="s">
        <v>368</v>
      </c>
      <c r="CZ6" s="193" t="s">
        <v>369</v>
      </c>
      <c r="DA6" s="195" t="s">
        <v>368</v>
      </c>
      <c r="DB6" s="193" t="s">
        <v>369</v>
      </c>
      <c r="DC6" s="195" t="s">
        <v>368</v>
      </c>
      <c r="DD6" s="193" t="s">
        <v>369</v>
      </c>
      <c r="DE6" s="195" t="s">
        <v>368</v>
      </c>
      <c r="DF6" s="193" t="s">
        <v>369</v>
      </c>
      <c r="DG6" s="195" t="s">
        <v>368</v>
      </c>
      <c r="DH6" s="193" t="s">
        <v>369</v>
      </c>
      <c r="DI6" s="195" t="s">
        <v>368</v>
      </c>
      <c r="DJ6" s="193" t="s">
        <v>369</v>
      </c>
      <c r="DK6" s="195" t="s">
        <v>368</v>
      </c>
      <c r="DL6" s="193" t="s">
        <v>369</v>
      </c>
      <c r="DM6" s="195" t="s">
        <v>368</v>
      </c>
      <c r="DN6" s="193" t="s">
        <v>369</v>
      </c>
      <c r="DO6" s="195" t="s">
        <v>368</v>
      </c>
      <c r="DP6" s="193" t="s">
        <v>369</v>
      </c>
      <c r="DQ6" s="195" t="s">
        <v>368</v>
      </c>
      <c r="DR6" s="193" t="s">
        <v>369</v>
      </c>
      <c r="DS6" s="195" t="s">
        <v>368</v>
      </c>
      <c r="DT6" s="196" t="s">
        <v>369</v>
      </c>
      <c r="DU6" s="197" t="s">
        <v>368</v>
      </c>
      <c r="DV6" s="198" t="s">
        <v>369</v>
      </c>
      <c r="DW6" s="199" t="s">
        <v>368</v>
      </c>
      <c r="DX6" s="198" t="s">
        <v>369</v>
      </c>
      <c r="DY6" s="200" t="s">
        <v>368</v>
      </c>
      <c r="DZ6" s="198" t="s">
        <v>369</v>
      </c>
      <c r="EA6" s="200" t="s">
        <v>368</v>
      </c>
      <c r="EB6" s="198" t="s">
        <v>369</v>
      </c>
      <c r="EC6" s="200" t="s">
        <v>368</v>
      </c>
      <c r="ED6" s="198" t="s">
        <v>369</v>
      </c>
      <c r="EE6" s="200" t="s">
        <v>368</v>
      </c>
      <c r="EF6" s="198" t="s">
        <v>369</v>
      </c>
      <c r="EG6" s="200" t="s">
        <v>368</v>
      </c>
      <c r="EH6" s="198" t="s">
        <v>369</v>
      </c>
      <c r="EI6" s="200" t="s">
        <v>368</v>
      </c>
      <c r="EJ6" s="198" t="s">
        <v>369</v>
      </c>
      <c r="EK6" s="200" t="s">
        <v>368</v>
      </c>
      <c r="EL6" s="198" t="s">
        <v>369</v>
      </c>
      <c r="EM6" s="200" t="s">
        <v>368</v>
      </c>
      <c r="EN6" s="198" t="s">
        <v>369</v>
      </c>
      <c r="EO6" s="200" t="s">
        <v>368</v>
      </c>
      <c r="EP6" s="198" t="s">
        <v>369</v>
      </c>
      <c r="EQ6" s="200" t="s">
        <v>368</v>
      </c>
      <c r="ER6" s="201" t="s">
        <v>369</v>
      </c>
      <c r="ES6" s="202" t="s">
        <v>368</v>
      </c>
      <c r="ET6" s="203" t="s">
        <v>369</v>
      </c>
      <c r="EU6" s="204" t="s">
        <v>368</v>
      </c>
      <c r="EV6" s="203" t="s">
        <v>369</v>
      </c>
      <c r="EW6" s="205" t="s">
        <v>368</v>
      </c>
      <c r="EX6" s="203" t="s">
        <v>369</v>
      </c>
      <c r="EY6" s="205" t="s">
        <v>368</v>
      </c>
      <c r="EZ6" s="203" t="s">
        <v>369</v>
      </c>
      <c r="FA6" s="205" t="s">
        <v>368</v>
      </c>
      <c r="FB6" s="203" t="s">
        <v>369</v>
      </c>
      <c r="FC6" s="205" t="s">
        <v>368</v>
      </c>
      <c r="FD6" s="203" t="s">
        <v>369</v>
      </c>
      <c r="FE6" s="205" t="s">
        <v>368</v>
      </c>
      <c r="FF6" s="203" t="s">
        <v>369</v>
      </c>
      <c r="FG6" s="205" t="s">
        <v>368</v>
      </c>
      <c r="FH6" s="203" t="s">
        <v>369</v>
      </c>
      <c r="FI6" s="205" t="s">
        <v>368</v>
      </c>
      <c r="FJ6" s="203" t="s">
        <v>369</v>
      </c>
      <c r="FK6" s="205" t="s">
        <v>368</v>
      </c>
      <c r="FL6" s="203" t="s">
        <v>369</v>
      </c>
      <c r="FM6" s="205" t="s">
        <v>368</v>
      </c>
      <c r="FN6" s="203" t="s">
        <v>369</v>
      </c>
      <c r="FO6" s="205" t="s">
        <v>368</v>
      </c>
      <c r="FP6" s="206" t="s">
        <v>369</v>
      </c>
      <c r="FQ6" s="207" t="s">
        <v>368</v>
      </c>
      <c r="FR6" s="208" t="s">
        <v>369</v>
      </c>
      <c r="FS6" s="209" t="s">
        <v>368</v>
      </c>
      <c r="FT6" s="208" t="s">
        <v>369</v>
      </c>
      <c r="FU6" s="210" t="s">
        <v>368</v>
      </c>
      <c r="FV6" s="208" t="s">
        <v>369</v>
      </c>
      <c r="FW6" s="210" t="s">
        <v>368</v>
      </c>
      <c r="FX6" s="208" t="s">
        <v>369</v>
      </c>
      <c r="FY6" s="210" t="s">
        <v>368</v>
      </c>
      <c r="FZ6" s="208" t="s">
        <v>369</v>
      </c>
      <c r="GA6" s="210" t="s">
        <v>368</v>
      </c>
      <c r="GB6" s="208" t="s">
        <v>369</v>
      </c>
      <c r="GC6" s="210" t="s">
        <v>368</v>
      </c>
      <c r="GD6" s="208" t="s">
        <v>369</v>
      </c>
      <c r="GE6" s="210" t="s">
        <v>368</v>
      </c>
      <c r="GF6" s="208" t="s">
        <v>369</v>
      </c>
      <c r="GG6" s="210" t="s">
        <v>368</v>
      </c>
      <c r="GH6" s="208" t="s">
        <v>369</v>
      </c>
      <c r="GI6" s="210" t="s">
        <v>368</v>
      </c>
      <c r="GJ6" s="208" t="s">
        <v>369</v>
      </c>
      <c r="GK6" s="210" t="s">
        <v>368</v>
      </c>
      <c r="GL6" s="208" t="s">
        <v>369</v>
      </c>
      <c r="GM6" s="210" t="s">
        <v>368</v>
      </c>
      <c r="GN6" s="211" t="s">
        <v>369</v>
      </c>
      <c r="GO6" s="212" t="s">
        <v>368</v>
      </c>
      <c r="GP6" s="213" t="s">
        <v>369</v>
      </c>
      <c r="GQ6" s="212" t="s">
        <v>368</v>
      </c>
      <c r="GR6" s="213" t="s">
        <v>369</v>
      </c>
      <c r="GS6" s="214" t="s">
        <v>368</v>
      </c>
      <c r="GT6" s="213" t="s">
        <v>369</v>
      </c>
      <c r="GU6" s="214" t="s">
        <v>368</v>
      </c>
      <c r="GV6" s="213" t="s">
        <v>369</v>
      </c>
      <c r="GW6" s="214" t="s">
        <v>368</v>
      </c>
      <c r="GX6" s="213" t="s">
        <v>369</v>
      </c>
      <c r="GY6" s="214" t="s">
        <v>368</v>
      </c>
      <c r="GZ6" s="213" t="s">
        <v>369</v>
      </c>
      <c r="HA6" s="214" t="s">
        <v>368</v>
      </c>
      <c r="HB6" s="213" t="s">
        <v>369</v>
      </c>
      <c r="HC6" s="214" t="s">
        <v>368</v>
      </c>
      <c r="HD6" s="213" t="s">
        <v>369</v>
      </c>
      <c r="HE6" s="214" t="s">
        <v>368</v>
      </c>
      <c r="HF6" s="213" t="s">
        <v>369</v>
      </c>
      <c r="HG6" s="214" t="s">
        <v>368</v>
      </c>
      <c r="HH6" s="213" t="s">
        <v>369</v>
      </c>
      <c r="HI6" s="214" t="s">
        <v>368</v>
      </c>
      <c r="HJ6" s="213" t="s">
        <v>369</v>
      </c>
      <c r="HK6" s="214" t="s">
        <v>368</v>
      </c>
      <c r="HL6" s="215" t="s">
        <v>369</v>
      </c>
      <c r="HM6" s="216" t="s">
        <v>368</v>
      </c>
      <c r="HN6" s="217" t="s">
        <v>369</v>
      </c>
      <c r="HO6" s="297"/>
      <c r="HP6" s="218">
        <v>1</v>
      </c>
      <c r="HQ6" s="219">
        <v>2</v>
      </c>
      <c r="HR6" s="220">
        <v>3</v>
      </c>
      <c r="HS6" s="221">
        <v>4</v>
      </c>
      <c r="HT6" s="124"/>
    </row>
    <row r="7" spans="1:228" s="78" customFormat="1" ht="13.7" customHeight="1" thickTop="1" x14ac:dyDescent="0.25">
      <c r="A7" s="247">
        <f>PotInst_Barra!A3</f>
        <v>9002</v>
      </c>
      <c r="B7" s="248"/>
      <c r="C7" s="249">
        <v>1</v>
      </c>
      <c r="D7" s="250"/>
      <c r="E7" s="222">
        <v>10</v>
      </c>
      <c r="F7" s="223">
        <v>1</v>
      </c>
      <c r="G7" s="222">
        <v>10</v>
      </c>
      <c r="H7" s="223">
        <v>1</v>
      </c>
      <c r="I7" s="222">
        <v>10</v>
      </c>
      <c r="J7" s="223">
        <v>1</v>
      </c>
      <c r="K7" s="222">
        <v>10</v>
      </c>
      <c r="L7" s="223">
        <v>1</v>
      </c>
      <c r="M7" s="222">
        <v>10</v>
      </c>
      <c r="N7" s="223">
        <v>1</v>
      </c>
      <c r="O7" s="222">
        <v>10</v>
      </c>
      <c r="P7" s="223">
        <v>1</v>
      </c>
      <c r="Q7" s="222">
        <v>10</v>
      </c>
      <c r="R7" s="223">
        <v>1</v>
      </c>
      <c r="S7" s="222">
        <v>10</v>
      </c>
      <c r="T7" s="223">
        <v>1</v>
      </c>
      <c r="U7" s="222">
        <v>10</v>
      </c>
      <c r="V7" s="223">
        <v>1</v>
      </c>
      <c r="W7" s="222">
        <v>10</v>
      </c>
      <c r="X7" s="223">
        <v>1</v>
      </c>
      <c r="Y7" s="222">
        <v>10</v>
      </c>
      <c r="Z7" s="223">
        <v>1</v>
      </c>
      <c r="AA7" s="222">
        <v>10</v>
      </c>
      <c r="AB7" s="224">
        <v>1</v>
      </c>
      <c r="AC7" s="222">
        <v>10</v>
      </c>
      <c r="AD7" s="223">
        <v>1</v>
      </c>
      <c r="AE7" s="222">
        <v>10</v>
      </c>
      <c r="AF7" s="223">
        <v>1</v>
      </c>
      <c r="AG7" s="222">
        <v>10</v>
      </c>
      <c r="AH7" s="223">
        <v>1</v>
      </c>
      <c r="AI7" s="222">
        <v>10</v>
      </c>
      <c r="AJ7" s="223">
        <v>1</v>
      </c>
      <c r="AK7" s="222">
        <v>10</v>
      </c>
      <c r="AL7" s="223">
        <v>1</v>
      </c>
      <c r="AM7" s="222">
        <v>10</v>
      </c>
      <c r="AN7" s="223">
        <v>1</v>
      </c>
      <c r="AO7" s="222">
        <v>10</v>
      </c>
      <c r="AP7" s="223">
        <v>1</v>
      </c>
      <c r="AQ7" s="222">
        <v>10</v>
      </c>
      <c r="AR7" s="223">
        <v>1</v>
      </c>
      <c r="AS7" s="222">
        <v>10</v>
      </c>
      <c r="AT7" s="223">
        <v>1</v>
      </c>
      <c r="AU7" s="222">
        <v>10</v>
      </c>
      <c r="AV7" s="223">
        <v>1</v>
      </c>
      <c r="AW7" s="222">
        <v>10</v>
      </c>
      <c r="AX7" s="223">
        <v>1</v>
      </c>
      <c r="AY7" s="222">
        <v>10</v>
      </c>
      <c r="AZ7" s="224">
        <v>1</v>
      </c>
      <c r="BA7" s="222">
        <v>10</v>
      </c>
      <c r="BB7" s="223">
        <v>1</v>
      </c>
      <c r="BC7" s="222">
        <v>10</v>
      </c>
      <c r="BD7" s="223">
        <v>1</v>
      </c>
      <c r="BE7" s="222">
        <v>10</v>
      </c>
      <c r="BF7" s="223">
        <v>1</v>
      </c>
      <c r="BG7" s="222">
        <v>10</v>
      </c>
      <c r="BH7" s="223">
        <v>1</v>
      </c>
      <c r="BI7" s="222">
        <v>10</v>
      </c>
      <c r="BJ7" s="223">
        <v>1</v>
      </c>
      <c r="BK7" s="222">
        <v>10</v>
      </c>
      <c r="BL7" s="223">
        <v>1</v>
      </c>
      <c r="BM7" s="222">
        <v>10</v>
      </c>
      <c r="BN7" s="223">
        <v>1</v>
      </c>
      <c r="BO7" s="222">
        <v>10</v>
      </c>
      <c r="BP7" s="223">
        <v>1</v>
      </c>
      <c r="BQ7" s="222">
        <v>10</v>
      </c>
      <c r="BR7" s="223">
        <v>1</v>
      </c>
      <c r="BS7" s="222">
        <v>10</v>
      </c>
      <c r="BT7" s="223">
        <v>1</v>
      </c>
      <c r="BU7" s="222">
        <v>10</v>
      </c>
      <c r="BV7" s="223">
        <v>1</v>
      </c>
      <c r="BW7" s="222">
        <v>10</v>
      </c>
      <c r="BX7" s="224">
        <v>1</v>
      </c>
      <c r="BY7" s="222">
        <v>10</v>
      </c>
      <c r="BZ7" s="223">
        <v>1</v>
      </c>
      <c r="CA7" s="222">
        <v>10</v>
      </c>
      <c r="CB7" s="223">
        <v>1</v>
      </c>
      <c r="CC7" s="222">
        <v>10</v>
      </c>
      <c r="CD7" s="223">
        <v>1</v>
      </c>
      <c r="CE7" s="222">
        <v>10</v>
      </c>
      <c r="CF7" s="223">
        <v>1</v>
      </c>
      <c r="CG7" s="222">
        <v>10</v>
      </c>
      <c r="CH7" s="223">
        <v>1</v>
      </c>
      <c r="CI7" s="222">
        <v>10</v>
      </c>
      <c r="CJ7" s="223">
        <v>1</v>
      </c>
      <c r="CK7" s="222">
        <v>10</v>
      </c>
      <c r="CL7" s="223">
        <v>1</v>
      </c>
      <c r="CM7" s="222">
        <v>10</v>
      </c>
      <c r="CN7" s="223">
        <v>1</v>
      </c>
      <c r="CO7" s="222">
        <v>10</v>
      </c>
      <c r="CP7" s="223">
        <v>1</v>
      </c>
      <c r="CQ7" s="222">
        <v>10</v>
      </c>
      <c r="CR7" s="223">
        <v>1</v>
      </c>
      <c r="CS7" s="222">
        <v>10</v>
      </c>
      <c r="CT7" s="223">
        <v>1</v>
      </c>
      <c r="CU7" s="222">
        <v>10</v>
      </c>
      <c r="CV7" s="224">
        <v>1</v>
      </c>
      <c r="CW7" s="222">
        <v>10</v>
      </c>
      <c r="CX7" s="223">
        <v>1</v>
      </c>
      <c r="CY7" s="222">
        <v>10</v>
      </c>
      <c r="CZ7" s="223">
        <v>1</v>
      </c>
      <c r="DA7" s="222">
        <v>10</v>
      </c>
      <c r="DB7" s="223">
        <v>1</v>
      </c>
      <c r="DC7" s="222">
        <v>10</v>
      </c>
      <c r="DD7" s="223">
        <v>1</v>
      </c>
      <c r="DE7" s="222">
        <v>10</v>
      </c>
      <c r="DF7" s="223">
        <v>1</v>
      </c>
      <c r="DG7" s="222">
        <v>10</v>
      </c>
      <c r="DH7" s="223">
        <v>1</v>
      </c>
      <c r="DI7" s="222">
        <v>10</v>
      </c>
      <c r="DJ7" s="223">
        <v>1</v>
      </c>
      <c r="DK7" s="222">
        <v>10</v>
      </c>
      <c r="DL7" s="223">
        <v>1</v>
      </c>
      <c r="DM7" s="222">
        <v>10</v>
      </c>
      <c r="DN7" s="223">
        <v>1</v>
      </c>
      <c r="DO7" s="222">
        <v>10</v>
      </c>
      <c r="DP7" s="223">
        <v>1</v>
      </c>
      <c r="DQ7" s="222">
        <v>10</v>
      </c>
      <c r="DR7" s="223">
        <v>1</v>
      </c>
      <c r="DS7" s="222">
        <v>10</v>
      </c>
      <c r="DT7" s="224">
        <v>1</v>
      </c>
      <c r="DU7" s="222">
        <v>10</v>
      </c>
      <c r="DV7" s="223">
        <v>1</v>
      </c>
      <c r="DW7" s="222">
        <v>10</v>
      </c>
      <c r="DX7" s="223">
        <v>1</v>
      </c>
      <c r="DY7" s="222">
        <v>10</v>
      </c>
      <c r="DZ7" s="223">
        <v>1</v>
      </c>
      <c r="EA7" s="222">
        <v>10</v>
      </c>
      <c r="EB7" s="223">
        <v>1</v>
      </c>
      <c r="EC7" s="222">
        <v>10</v>
      </c>
      <c r="ED7" s="223">
        <v>1</v>
      </c>
      <c r="EE7" s="222">
        <v>10</v>
      </c>
      <c r="EF7" s="223">
        <v>1</v>
      </c>
      <c r="EG7" s="222">
        <v>10</v>
      </c>
      <c r="EH7" s="223">
        <v>1</v>
      </c>
      <c r="EI7" s="222">
        <v>10</v>
      </c>
      <c r="EJ7" s="223">
        <v>1</v>
      </c>
      <c r="EK7" s="222">
        <v>10</v>
      </c>
      <c r="EL7" s="223">
        <v>1</v>
      </c>
      <c r="EM7" s="222">
        <v>10</v>
      </c>
      <c r="EN7" s="223">
        <v>1</v>
      </c>
      <c r="EO7" s="222">
        <v>10</v>
      </c>
      <c r="EP7" s="223">
        <v>1</v>
      </c>
      <c r="EQ7" s="222">
        <v>10</v>
      </c>
      <c r="ER7" s="224">
        <v>1</v>
      </c>
      <c r="ES7" s="222">
        <v>10</v>
      </c>
      <c r="ET7" s="223">
        <v>1</v>
      </c>
      <c r="EU7" s="222">
        <v>10</v>
      </c>
      <c r="EV7" s="223">
        <v>1</v>
      </c>
      <c r="EW7" s="222">
        <v>10</v>
      </c>
      <c r="EX7" s="223">
        <v>1</v>
      </c>
      <c r="EY7" s="222">
        <v>10</v>
      </c>
      <c r="EZ7" s="223">
        <v>1</v>
      </c>
      <c r="FA7" s="222">
        <v>10</v>
      </c>
      <c r="FB7" s="223">
        <v>1</v>
      </c>
      <c r="FC7" s="222">
        <v>10</v>
      </c>
      <c r="FD7" s="223">
        <v>1</v>
      </c>
      <c r="FE7" s="222">
        <v>10</v>
      </c>
      <c r="FF7" s="223">
        <v>1</v>
      </c>
      <c r="FG7" s="222">
        <v>10</v>
      </c>
      <c r="FH7" s="223">
        <v>1</v>
      </c>
      <c r="FI7" s="222">
        <v>10</v>
      </c>
      <c r="FJ7" s="223">
        <v>1</v>
      </c>
      <c r="FK7" s="222">
        <v>10</v>
      </c>
      <c r="FL7" s="223">
        <v>1</v>
      </c>
      <c r="FM7" s="222">
        <v>10</v>
      </c>
      <c r="FN7" s="223">
        <v>1</v>
      </c>
      <c r="FO7" s="222">
        <v>10</v>
      </c>
      <c r="FP7" s="224">
        <v>1</v>
      </c>
      <c r="FQ7" s="222">
        <v>10</v>
      </c>
      <c r="FR7" s="223">
        <v>1</v>
      </c>
      <c r="FS7" s="222">
        <v>10</v>
      </c>
      <c r="FT7" s="223">
        <v>1</v>
      </c>
      <c r="FU7" s="222">
        <v>10</v>
      </c>
      <c r="FV7" s="223">
        <v>1</v>
      </c>
      <c r="FW7" s="222">
        <v>10</v>
      </c>
      <c r="FX7" s="223">
        <v>1</v>
      </c>
      <c r="FY7" s="222">
        <v>10</v>
      </c>
      <c r="FZ7" s="223">
        <v>1</v>
      </c>
      <c r="GA7" s="222">
        <v>10</v>
      </c>
      <c r="GB7" s="223">
        <v>1</v>
      </c>
      <c r="GC7" s="222">
        <v>10</v>
      </c>
      <c r="GD7" s="223">
        <v>1</v>
      </c>
      <c r="GE7" s="222">
        <v>10</v>
      </c>
      <c r="GF7" s="223">
        <v>1</v>
      </c>
      <c r="GG7" s="222">
        <v>10</v>
      </c>
      <c r="GH7" s="223">
        <v>1</v>
      </c>
      <c r="GI7" s="222">
        <v>10</v>
      </c>
      <c r="GJ7" s="223">
        <v>1</v>
      </c>
      <c r="GK7" s="222">
        <v>10</v>
      </c>
      <c r="GL7" s="223">
        <v>1</v>
      </c>
      <c r="GM7" s="222">
        <v>10</v>
      </c>
      <c r="GN7" s="224">
        <v>1</v>
      </c>
      <c r="GO7" s="222"/>
      <c r="GP7" s="223"/>
      <c r="GQ7" s="222"/>
      <c r="GR7" s="223"/>
      <c r="GS7" s="222"/>
      <c r="GT7" s="223"/>
      <c r="GU7" s="222"/>
      <c r="GV7" s="223"/>
      <c r="GW7" s="222"/>
      <c r="GX7" s="223"/>
      <c r="GY7" s="222"/>
      <c r="GZ7" s="223"/>
      <c r="HA7" s="222"/>
      <c r="HB7" s="223"/>
      <c r="HC7" s="222"/>
      <c r="HD7" s="223"/>
      <c r="HE7" s="222"/>
      <c r="HF7" s="223"/>
      <c r="HG7" s="222"/>
      <c r="HH7" s="223"/>
      <c r="HI7" s="222"/>
      <c r="HJ7" s="223"/>
      <c r="HK7" s="222"/>
      <c r="HL7" s="225"/>
      <c r="HM7" s="226"/>
      <c r="HN7" s="225"/>
      <c r="HO7" s="227" t="str">
        <f t="shared" ref="HO7:HO13" ca="1" si="4">IF(COUNTBLANK(INDIRECT(ADDRESS(ROW(),5)&amp;":"&amp;ADDRESS(ROW(),COLUMN()-1)))=COLUMN()-5,"S","N")</f>
        <v>N</v>
      </c>
      <c r="HP7" s="228"/>
      <c r="HQ7" s="229"/>
      <c r="HR7" s="229" t="s">
        <v>370</v>
      </c>
      <c r="HS7" s="230" t="s">
        <v>370</v>
      </c>
    </row>
    <row r="8" spans="1:228" s="78" customFormat="1" ht="13.7" customHeight="1" x14ac:dyDescent="0.25">
      <c r="A8" s="251" t="str">
        <f>PotInst_Barra!A4</f>
        <v>Barra02</v>
      </c>
      <c r="B8" s="252"/>
      <c r="C8" s="253">
        <v>1</v>
      </c>
      <c r="D8" s="254"/>
      <c r="E8" s="231">
        <v>15</v>
      </c>
      <c r="F8" s="232">
        <v>2</v>
      </c>
      <c r="G8" s="231">
        <v>15</v>
      </c>
      <c r="H8" s="232">
        <v>2</v>
      </c>
      <c r="I8" s="231">
        <v>15</v>
      </c>
      <c r="J8" s="232">
        <v>2</v>
      </c>
      <c r="K8" s="231">
        <v>15</v>
      </c>
      <c r="L8" s="232">
        <v>2</v>
      </c>
      <c r="M8" s="231">
        <v>15</v>
      </c>
      <c r="N8" s="232">
        <v>2</v>
      </c>
      <c r="O8" s="231">
        <v>15</v>
      </c>
      <c r="P8" s="232">
        <v>2</v>
      </c>
      <c r="Q8" s="231">
        <v>15</v>
      </c>
      <c r="R8" s="232">
        <v>2</v>
      </c>
      <c r="S8" s="231">
        <v>15</v>
      </c>
      <c r="T8" s="232">
        <v>2</v>
      </c>
      <c r="U8" s="231">
        <v>15</v>
      </c>
      <c r="V8" s="232">
        <v>2</v>
      </c>
      <c r="W8" s="231">
        <v>15</v>
      </c>
      <c r="X8" s="232">
        <v>2</v>
      </c>
      <c r="Y8" s="231">
        <v>15</v>
      </c>
      <c r="Z8" s="232">
        <v>2</v>
      </c>
      <c r="AA8" s="231">
        <v>15</v>
      </c>
      <c r="AB8" s="233">
        <v>2</v>
      </c>
      <c r="AC8" s="231">
        <v>15</v>
      </c>
      <c r="AD8" s="232">
        <v>2</v>
      </c>
      <c r="AE8" s="231">
        <v>15</v>
      </c>
      <c r="AF8" s="232">
        <v>2</v>
      </c>
      <c r="AG8" s="231">
        <v>15</v>
      </c>
      <c r="AH8" s="232">
        <v>2</v>
      </c>
      <c r="AI8" s="231">
        <v>15</v>
      </c>
      <c r="AJ8" s="232">
        <v>2</v>
      </c>
      <c r="AK8" s="231">
        <v>15</v>
      </c>
      <c r="AL8" s="232">
        <v>2</v>
      </c>
      <c r="AM8" s="231">
        <v>15</v>
      </c>
      <c r="AN8" s="232">
        <v>2</v>
      </c>
      <c r="AO8" s="231">
        <v>15</v>
      </c>
      <c r="AP8" s="232">
        <v>2</v>
      </c>
      <c r="AQ8" s="231">
        <v>15</v>
      </c>
      <c r="AR8" s="232">
        <v>2</v>
      </c>
      <c r="AS8" s="231">
        <v>15</v>
      </c>
      <c r="AT8" s="232">
        <v>2</v>
      </c>
      <c r="AU8" s="231">
        <v>15</v>
      </c>
      <c r="AV8" s="232">
        <v>2</v>
      </c>
      <c r="AW8" s="231">
        <v>15</v>
      </c>
      <c r="AX8" s="232">
        <v>2</v>
      </c>
      <c r="AY8" s="231">
        <v>15</v>
      </c>
      <c r="AZ8" s="233">
        <v>2</v>
      </c>
      <c r="BA8" s="231">
        <v>15</v>
      </c>
      <c r="BB8" s="232">
        <v>2</v>
      </c>
      <c r="BC8" s="231">
        <v>15</v>
      </c>
      <c r="BD8" s="232">
        <v>2</v>
      </c>
      <c r="BE8" s="231">
        <v>15</v>
      </c>
      <c r="BF8" s="232">
        <v>2</v>
      </c>
      <c r="BG8" s="231">
        <v>15</v>
      </c>
      <c r="BH8" s="232">
        <v>2</v>
      </c>
      <c r="BI8" s="231">
        <v>15</v>
      </c>
      <c r="BJ8" s="232">
        <v>2</v>
      </c>
      <c r="BK8" s="231">
        <v>15</v>
      </c>
      <c r="BL8" s="232">
        <v>2</v>
      </c>
      <c r="BM8" s="231">
        <v>15</v>
      </c>
      <c r="BN8" s="232">
        <v>2</v>
      </c>
      <c r="BO8" s="231">
        <v>15</v>
      </c>
      <c r="BP8" s="232">
        <v>2</v>
      </c>
      <c r="BQ8" s="231">
        <v>15</v>
      </c>
      <c r="BR8" s="232">
        <v>2</v>
      </c>
      <c r="BS8" s="231">
        <v>15</v>
      </c>
      <c r="BT8" s="232">
        <v>2</v>
      </c>
      <c r="BU8" s="231">
        <v>15</v>
      </c>
      <c r="BV8" s="232">
        <v>2</v>
      </c>
      <c r="BW8" s="231">
        <v>15</v>
      </c>
      <c r="BX8" s="233">
        <v>2</v>
      </c>
      <c r="BY8" s="231">
        <v>15</v>
      </c>
      <c r="BZ8" s="232">
        <v>2</v>
      </c>
      <c r="CA8" s="231">
        <v>15</v>
      </c>
      <c r="CB8" s="232">
        <v>2</v>
      </c>
      <c r="CC8" s="231">
        <v>15</v>
      </c>
      <c r="CD8" s="232">
        <v>2</v>
      </c>
      <c r="CE8" s="231">
        <v>15</v>
      </c>
      <c r="CF8" s="232">
        <v>2</v>
      </c>
      <c r="CG8" s="231">
        <v>15</v>
      </c>
      <c r="CH8" s="232">
        <v>2</v>
      </c>
      <c r="CI8" s="231">
        <v>15</v>
      </c>
      <c r="CJ8" s="232">
        <v>2</v>
      </c>
      <c r="CK8" s="231">
        <v>15</v>
      </c>
      <c r="CL8" s="232">
        <v>2</v>
      </c>
      <c r="CM8" s="231">
        <v>15</v>
      </c>
      <c r="CN8" s="232">
        <v>2</v>
      </c>
      <c r="CO8" s="231">
        <v>15</v>
      </c>
      <c r="CP8" s="232">
        <v>2</v>
      </c>
      <c r="CQ8" s="231">
        <v>15</v>
      </c>
      <c r="CR8" s="232">
        <v>2</v>
      </c>
      <c r="CS8" s="231">
        <v>15</v>
      </c>
      <c r="CT8" s="232">
        <v>2</v>
      </c>
      <c r="CU8" s="231">
        <v>15</v>
      </c>
      <c r="CV8" s="233">
        <v>2</v>
      </c>
      <c r="CW8" s="231">
        <v>15</v>
      </c>
      <c r="CX8" s="232">
        <v>2</v>
      </c>
      <c r="CY8" s="231">
        <v>15</v>
      </c>
      <c r="CZ8" s="232">
        <v>2</v>
      </c>
      <c r="DA8" s="231">
        <v>15</v>
      </c>
      <c r="DB8" s="232">
        <v>2</v>
      </c>
      <c r="DC8" s="231">
        <v>15</v>
      </c>
      <c r="DD8" s="232">
        <v>2</v>
      </c>
      <c r="DE8" s="231">
        <v>15</v>
      </c>
      <c r="DF8" s="232">
        <v>2</v>
      </c>
      <c r="DG8" s="231">
        <v>15</v>
      </c>
      <c r="DH8" s="232">
        <v>2</v>
      </c>
      <c r="DI8" s="231">
        <v>15</v>
      </c>
      <c r="DJ8" s="232">
        <v>2</v>
      </c>
      <c r="DK8" s="231">
        <v>15</v>
      </c>
      <c r="DL8" s="232">
        <v>2</v>
      </c>
      <c r="DM8" s="231">
        <v>15</v>
      </c>
      <c r="DN8" s="232">
        <v>2</v>
      </c>
      <c r="DO8" s="231">
        <v>15</v>
      </c>
      <c r="DP8" s="232">
        <v>2</v>
      </c>
      <c r="DQ8" s="231">
        <v>15</v>
      </c>
      <c r="DR8" s="232">
        <v>2</v>
      </c>
      <c r="DS8" s="231">
        <v>15</v>
      </c>
      <c r="DT8" s="233">
        <v>2</v>
      </c>
      <c r="DU8" s="231">
        <v>15</v>
      </c>
      <c r="DV8" s="232">
        <v>2</v>
      </c>
      <c r="DW8" s="231">
        <v>15</v>
      </c>
      <c r="DX8" s="232">
        <v>2</v>
      </c>
      <c r="DY8" s="231">
        <v>15</v>
      </c>
      <c r="DZ8" s="232">
        <v>2</v>
      </c>
      <c r="EA8" s="231">
        <v>15</v>
      </c>
      <c r="EB8" s="232">
        <v>2</v>
      </c>
      <c r="EC8" s="231">
        <v>15</v>
      </c>
      <c r="ED8" s="232">
        <v>2</v>
      </c>
      <c r="EE8" s="231">
        <v>15</v>
      </c>
      <c r="EF8" s="232">
        <v>2</v>
      </c>
      <c r="EG8" s="231">
        <v>15</v>
      </c>
      <c r="EH8" s="232">
        <v>2</v>
      </c>
      <c r="EI8" s="231">
        <v>15</v>
      </c>
      <c r="EJ8" s="232">
        <v>2</v>
      </c>
      <c r="EK8" s="231">
        <v>15</v>
      </c>
      <c r="EL8" s="232">
        <v>2</v>
      </c>
      <c r="EM8" s="231">
        <v>15</v>
      </c>
      <c r="EN8" s="232">
        <v>2</v>
      </c>
      <c r="EO8" s="231">
        <v>15</v>
      </c>
      <c r="EP8" s="232">
        <v>2</v>
      </c>
      <c r="EQ8" s="231">
        <v>15</v>
      </c>
      <c r="ER8" s="233">
        <v>2</v>
      </c>
      <c r="ES8" s="231">
        <v>15</v>
      </c>
      <c r="ET8" s="232">
        <v>2</v>
      </c>
      <c r="EU8" s="231">
        <v>15</v>
      </c>
      <c r="EV8" s="232">
        <v>2</v>
      </c>
      <c r="EW8" s="231">
        <v>15</v>
      </c>
      <c r="EX8" s="232">
        <v>2</v>
      </c>
      <c r="EY8" s="231">
        <v>15</v>
      </c>
      <c r="EZ8" s="232">
        <v>2</v>
      </c>
      <c r="FA8" s="231">
        <v>15</v>
      </c>
      <c r="FB8" s="232">
        <v>2</v>
      </c>
      <c r="FC8" s="231">
        <v>15</v>
      </c>
      <c r="FD8" s="232">
        <v>2</v>
      </c>
      <c r="FE8" s="231">
        <v>15</v>
      </c>
      <c r="FF8" s="232">
        <v>2</v>
      </c>
      <c r="FG8" s="231">
        <v>15</v>
      </c>
      <c r="FH8" s="232">
        <v>2</v>
      </c>
      <c r="FI8" s="231">
        <v>15</v>
      </c>
      <c r="FJ8" s="232">
        <v>2</v>
      </c>
      <c r="FK8" s="231">
        <v>15</v>
      </c>
      <c r="FL8" s="232">
        <v>2</v>
      </c>
      <c r="FM8" s="231">
        <v>15</v>
      </c>
      <c r="FN8" s="232">
        <v>2</v>
      </c>
      <c r="FO8" s="231">
        <v>15</v>
      </c>
      <c r="FP8" s="233">
        <v>2</v>
      </c>
      <c r="FQ8" s="231">
        <v>15</v>
      </c>
      <c r="FR8" s="232">
        <v>2</v>
      </c>
      <c r="FS8" s="231">
        <v>15</v>
      </c>
      <c r="FT8" s="232">
        <v>2</v>
      </c>
      <c r="FU8" s="231">
        <v>15</v>
      </c>
      <c r="FV8" s="232">
        <v>2</v>
      </c>
      <c r="FW8" s="231">
        <v>15</v>
      </c>
      <c r="FX8" s="232">
        <v>2</v>
      </c>
      <c r="FY8" s="231">
        <v>15</v>
      </c>
      <c r="FZ8" s="232">
        <v>2</v>
      </c>
      <c r="GA8" s="231">
        <v>15</v>
      </c>
      <c r="GB8" s="232">
        <v>2</v>
      </c>
      <c r="GC8" s="231">
        <v>15</v>
      </c>
      <c r="GD8" s="232">
        <v>2</v>
      </c>
      <c r="GE8" s="231">
        <v>15</v>
      </c>
      <c r="GF8" s="232">
        <v>2</v>
      </c>
      <c r="GG8" s="231">
        <v>15</v>
      </c>
      <c r="GH8" s="232">
        <v>2</v>
      </c>
      <c r="GI8" s="231">
        <v>15</v>
      </c>
      <c r="GJ8" s="232">
        <v>2</v>
      </c>
      <c r="GK8" s="231">
        <v>15</v>
      </c>
      <c r="GL8" s="232">
        <v>2</v>
      </c>
      <c r="GM8" s="231">
        <v>15</v>
      </c>
      <c r="GN8" s="233">
        <v>2</v>
      </c>
      <c r="GO8" s="231"/>
      <c r="GP8" s="232"/>
      <c r="GQ8" s="231"/>
      <c r="GR8" s="232"/>
      <c r="GS8" s="231"/>
      <c r="GT8" s="232"/>
      <c r="GU8" s="231"/>
      <c r="GV8" s="232"/>
      <c r="GW8" s="231"/>
      <c r="GX8" s="232"/>
      <c r="GY8" s="231"/>
      <c r="GZ8" s="232"/>
      <c r="HA8" s="231"/>
      <c r="HB8" s="232"/>
      <c r="HC8" s="231"/>
      <c r="HD8" s="232"/>
      <c r="HE8" s="231"/>
      <c r="HF8" s="232"/>
      <c r="HG8" s="231"/>
      <c r="HH8" s="232"/>
      <c r="HI8" s="231"/>
      <c r="HJ8" s="232"/>
      <c r="HK8" s="231"/>
      <c r="HL8" s="234"/>
      <c r="HM8" s="235"/>
      <c r="HN8" s="234"/>
      <c r="HO8" s="236" t="str">
        <f t="shared" ca="1" si="4"/>
        <v>N</v>
      </c>
      <c r="HP8" s="237" t="s">
        <v>371</v>
      </c>
      <c r="HQ8" s="238"/>
      <c r="HR8" s="238" t="s">
        <v>370</v>
      </c>
      <c r="HS8" s="239" t="s">
        <v>370</v>
      </c>
    </row>
    <row r="9" spans="1:228" s="78" customFormat="1" ht="13.7" customHeight="1" x14ac:dyDescent="0.25">
      <c r="A9" s="251" t="str">
        <f>PotInst_Barra!A5</f>
        <v>Barra03</v>
      </c>
      <c r="B9" s="252"/>
      <c r="C9" s="253">
        <v>1</v>
      </c>
      <c r="D9" s="254"/>
      <c r="E9" s="231">
        <v>20</v>
      </c>
      <c r="F9" s="232">
        <v>3</v>
      </c>
      <c r="G9" s="231">
        <v>20</v>
      </c>
      <c r="H9" s="232">
        <v>3</v>
      </c>
      <c r="I9" s="231">
        <v>20</v>
      </c>
      <c r="J9" s="232">
        <v>3</v>
      </c>
      <c r="K9" s="231">
        <v>20</v>
      </c>
      <c r="L9" s="232">
        <v>3</v>
      </c>
      <c r="M9" s="231">
        <v>20</v>
      </c>
      <c r="N9" s="232">
        <v>3</v>
      </c>
      <c r="O9" s="231">
        <v>20</v>
      </c>
      <c r="P9" s="232">
        <v>3</v>
      </c>
      <c r="Q9" s="231">
        <v>20</v>
      </c>
      <c r="R9" s="232">
        <v>3</v>
      </c>
      <c r="S9" s="231">
        <v>20</v>
      </c>
      <c r="T9" s="232">
        <v>3</v>
      </c>
      <c r="U9" s="231">
        <v>20</v>
      </c>
      <c r="V9" s="232">
        <v>3</v>
      </c>
      <c r="W9" s="231">
        <v>20</v>
      </c>
      <c r="X9" s="232">
        <v>3</v>
      </c>
      <c r="Y9" s="231">
        <v>20</v>
      </c>
      <c r="Z9" s="232">
        <v>3</v>
      </c>
      <c r="AA9" s="231">
        <v>20</v>
      </c>
      <c r="AB9" s="233">
        <v>3</v>
      </c>
      <c r="AC9" s="231">
        <v>20</v>
      </c>
      <c r="AD9" s="232">
        <v>3</v>
      </c>
      <c r="AE9" s="231">
        <v>20</v>
      </c>
      <c r="AF9" s="232">
        <v>3</v>
      </c>
      <c r="AG9" s="231">
        <v>20</v>
      </c>
      <c r="AH9" s="232">
        <v>3</v>
      </c>
      <c r="AI9" s="231">
        <v>20</v>
      </c>
      <c r="AJ9" s="232">
        <v>3</v>
      </c>
      <c r="AK9" s="231">
        <v>20</v>
      </c>
      <c r="AL9" s="232">
        <v>3</v>
      </c>
      <c r="AM9" s="231">
        <v>20</v>
      </c>
      <c r="AN9" s="232">
        <v>3</v>
      </c>
      <c r="AO9" s="231">
        <v>20</v>
      </c>
      <c r="AP9" s="232">
        <v>3</v>
      </c>
      <c r="AQ9" s="231">
        <v>20</v>
      </c>
      <c r="AR9" s="232">
        <v>3</v>
      </c>
      <c r="AS9" s="231">
        <v>20</v>
      </c>
      <c r="AT9" s="232">
        <v>3</v>
      </c>
      <c r="AU9" s="231">
        <v>20</v>
      </c>
      <c r="AV9" s="232">
        <v>3</v>
      </c>
      <c r="AW9" s="231">
        <v>20</v>
      </c>
      <c r="AX9" s="232">
        <v>3</v>
      </c>
      <c r="AY9" s="231">
        <v>20</v>
      </c>
      <c r="AZ9" s="233">
        <v>3</v>
      </c>
      <c r="BA9" s="231">
        <v>20</v>
      </c>
      <c r="BB9" s="232">
        <v>3</v>
      </c>
      <c r="BC9" s="231">
        <v>20</v>
      </c>
      <c r="BD9" s="232">
        <v>3</v>
      </c>
      <c r="BE9" s="231">
        <v>20</v>
      </c>
      <c r="BF9" s="232">
        <v>3</v>
      </c>
      <c r="BG9" s="231">
        <v>20</v>
      </c>
      <c r="BH9" s="232">
        <v>3</v>
      </c>
      <c r="BI9" s="231">
        <v>20</v>
      </c>
      <c r="BJ9" s="232">
        <v>3</v>
      </c>
      <c r="BK9" s="231">
        <v>20</v>
      </c>
      <c r="BL9" s="232">
        <v>3</v>
      </c>
      <c r="BM9" s="231">
        <v>20</v>
      </c>
      <c r="BN9" s="232">
        <v>3</v>
      </c>
      <c r="BO9" s="231">
        <v>20</v>
      </c>
      <c r="BP9" s="232">
        <v>3</v>
      </c>
      <c r="BQ9" s="231">
        <v>20</v>
      </c>
      <c r="BR9" s="232">
        <v>3</v>
      </c>
      <c r="BS9" s="231">
        <v>20</v>
      </c>
      <c r="BT9" s="232">
        <v>3</v>
      </c>
      <c r="BU9" s="231">
        <v>20</v>
      </c>
      <c r="BV9" s="232">
        <v>3</v>
      </c>
      <c r="BW9" s="231">
        <v>20</v>
      </c>
      <c r="BX9" s="233">
        <v>3</v>
      </c>
      <c r="BY9" s="231">
        <v>20</v>
      </c>
      <c r="BZ9" s="232">
        <v>3</v>
      </c>
      <c r="CA9" s="231">
        <v>20</v>
      </c>
      <c r="CB9" s="232">
        <v>3</v>
      </c>
      <c r="CC9" s="231">
        <v>20</v>
      </c>
      <c r="CD9" s="232">
        <v>3</v>
      </c>
      <c r="CE9" s="231">
        <v>20</v>
      </c>
      <c r="CF9" s="232">
        <v>3</v>
      </c>
      <c r="CG9" s="231">
        <v>20</v>
      </c>
      <c r="CH9" s="232">
        <v>3</v>
      </c>
      <c r="CI9" s="231">
        <v>20</v>
      </c>
      <c r="CJ9" s="232">
        <v>3</v>
      </c>
      <c r="CK9" s="231">
        <v>20</v>
      </c>
      <c r="CL9" s="232">
        <v>3</v>
      </c>
      <c r="CM9" s="231">
        <v>20</v>
      </c>
      <c r="CN9" s="232">
        <v>3</v>
      </c>
      <c r="CO9" s="231">
        <v>20</v>
      </c>
      <c r="CP9" s="232">
        <v>3</v>
      </c>
      <c r="CQ9" s="231">
        <v>20</v>
      </c>
      <c r="CR9" s="232">
        <v>3</v>
      </c>
      <c r="CS9" s="231">
        <v>20</v>
      </c>
      <c r="CT9" s="232">
        <v>3</v>
      </c>
      <c r="CU9" s="231">
        <v>20</v>
      </c>
      <c r="CV9" s="233">
        <v>3</v>
      </c>
      <c r="CW9" s="231">
        <v>20</v>
      </c>
      <c r="CX9" s="232">
        <v>3</v>
      </c>
      <c r="CY9" s="231">
        <v>20</v>
      </c>
      <c r="CZ9" s="232">
        <v>3</v>
      </c>
      <c r="DA9" s="231">
        <v>20</v>
      </c>
      <c r="DB9" s="232">
        <v>3</v>
      </c>
      <c r="DC9" s="231">
        <v>20</v>
      </c>
      <c r="DD9" s="232">
        <v>3</v>
      </c>
      <c r="DE9" s="231">
        <v>20</v>
      </c>
      <c r="DF9" s="232">
        <v>3</v>
      </c>
      <c r="DG9" s="231">
        <v>20</v>
      </c>
      <c r="DH9" s="232">
        <v>3</v>
      </c>
      <c r="DI9" s="231">
        <v>20</v>
      </c>
      <c r="DJ9" s="232">
        <v>3</v>
      </c>
      <c r="DK9" s="231">
        <v>20</v>
      </c>
      <c r="DL9" s="232">
        <v>3</v>
      </c>
      <c r="DM9" s="231">
        <v>20</v>
      </c>
      <c r="DN9" s="232">
        <v>3</v>
      </c>
      <c r="DO9" s="231">
        <v>20</v>
      </c>
      <c r="DP9" s="232">
        <v>3</v>
      </c>
      <c r="DQ9" s="231">
        <v>20</v>
      </c>
      <c r="DR9" s="232">
        <v>3</v>
      </c>
      <c r="DS9" s="231">
        <v>20</v>
      </c>
      <c r="DT9" s="233">
        <v>3</v>
      </c>
      <c r="DU9" s="231">
        <v>20</v>
      </c>
      <c r="DV9" s="232">
        <v>3</v>
      </c>
      <c r="DW9" s="231">
        <v>20</v>
      </c>
      <c r="DX9" s="232">
        <v>3</v>
      </c>
      <c r="DY9" s="231">
        <v>20</v>
      </c>
      <c r="DZ9" s="232">
        <v>3</v>
      </c>
      <c r="EA9" s="231">
        <v>20</v>
      </c>
      <c r="EB9" s="232">
        <v>3</v>
      </c>
      <c r="EC9" s="231">
        <v>20</v>
      </c>
      <c r="ED9" s="232">
        <v>3</v>
      </c>
      <c r="EE9" s="231">
        <v>20</v>
      </c>
      <c r="EF9" s="232">
        <v>3</v>
      </c>
      <c r="EG9" s="231">
        <v>20</v>
      </c>
      <c r="EH9" s="232">
        <v>3</v>
      </c>
      <c r="EI9" s="231">
        <v>20</v>
      </c>
      <c r="EJ9" s="232">
        <v>3</v>
      </c>
      <c r="EK9" s="231">
        <v>20</v>
      </c>
      <c r="EL9" s="232">
        <v>3</v>
      </c>
      <c r="EM9" s="231">
        <v>20</v>
      </c>
      <c r="EN9" s="232">
        <v>3</v>
      </c>
      <c r="EO9" s="231">
        <v>20</v>
      </c>
      <c r="EP9" s="232">
        <v>3</v>
      </c>
      <c r="EQ9" s="231">
        <v>20</v>
      </c>
      <c r="ER9" s="233">
        <v>3</v>
      </c>
      <c r="ES9" s="231">
        <v>20</v>
      </c>
      <c r="ET9" s="232">
        <v>3</v>
      </c>
      <c r="EU9" s="231">
        <v>20</v>
      </c>
      <c r="EV9" s="232">
        <v>3</v>
      </c>
      <c r="EW9" s="231">
        <v>20</v>
      </c>
      <c r="EX9" s="232">
        <v>3</v>
      </c>
      <c r="EY9" s="231">
        <v>20</v>
      </c>
      <c r="EZ9" s="232">
        <v>3</v>
      </c>
      <c r="FA9" s="231">
        <v>20</v>
      </c>
      <c r="FB9" s="232">
        <v>3</v>
      </c>
      <c r="FC9" s="231">
        <v>20</v>
      </c>
      <c r="FD9" s="232">
        <v>3</v>
      </c>
      <c r="FE9" s="231">
        <v>20</v>
      </c>
      <c r="FF9" s="232">
        <v>3</v>
      </c>
      <c r="FG9" s="231">
        <v>20</v>
      </c>
      <c r="FH9" s="232">
        <v>3</v>
      </c>
      <c r="FI9" s="231">
        <v>20</v>
      </c>
      <c r="FJ9" s="232">
        <v>3</v>
      </c>
      <c r="FK9" s="231">
        <v>20</v>
      </c>
      <c r="FL9" s="232">
        <v>3</v>
      </c>
      <c r="FM9" s="231">
        <v>20</v>
      </c>
      <c r="FN9" s="232">
        <v>3</v>
      </c>
      <c r="FO9" s="231">
        <v>20</v>
      </c>
      <c r="FP9" s="233">
        <v>3</v>
      </c>
      <c r="FQ9" s="231">
        <v>20</v>
      </c>
      <c r="FR9" s="232">
        <v>3</v>
      </c>
      <c r="FS9" s="231">
        <v>20</v>
      </c>
      <c r="FT9" s="232">
        <v>3</v>
      </c>
      <c r="FU9" s="231">
        <v>20</v>
      </c>
      <c r="FV9" s="232">
        <v>3</v>
      </c>
      <c r="FW9" s="231">
        <v>20</v>
      </c>
      <c r="FX9" s="232">
        <v>3</v>
      </c>
      <c r="FY9" s="231">
        <v>20</v>
      </c>
      <c r="FZ9" s="232">
        <v>3</v>
      </c>
      <c r="GA9" s="231">
        <v>20</v>
      </c>
      <c r="GB9" s="232">
        <v>3</v>
      </c>
      <c r="GC9" s="231">
        <v>20</v>
      </c>
      <c r="GD9" s="232">
        <v>3</v>
      </c>
      <c r="GE9" s="231">
        <v>20</v>
      </c>
      <c r="GF9" s="232">
        <v>3</v>
      </c>
      <c r="GG9" s="231">
        <v>20</v>
      </c>
      <c r="GH9" s="232">
        <v>3</v>
      </c>
      <c r="GI9" s="231">
        <v>20</v>
      </c>
      <c r="GJ9" s="232">
        <v>3</v>
      </c>
      <c r="GK9" s="231">
        <v>20</v>
      </c>
      <c r="GL9" s="232">
        <v>3</v>
      </c>
      <c r="GM9" s="231">
        <v>20</v>
      </c>
      <c r="GN9" s="233">
        <v>3</v>
      </c>
      <c r="GO9" s="231"/>
      <c r="GP9" s="232"/>
      <c r="GQ9" s="231"/>
      <c r="GR9" s="232"/>
      <c r="GS9" s="231"/>
      <c r="GT9" s="232"/>
      <c r="GU9" s="231"/>
      <c r="GV9" s="232"/>
      <c r="GW9" s="231"/>
      <c r="GX9" s="232"/>
      <c r="GY9" s="231"/>
      <c r="GZ9" s="232"/>
      <c r="HA9" s="231"/>
      <c r="HB9" s="232"/>
      <c r="HC9" s="231"/>
      <c r="HD9" s="232"/>
      <c r="HE9" s="231"/>
      <c r="HF9" s="232"/>
      <c r="HG9" s="231"/>
      <c r="HH9" s="232"/>
      <c r="HI9" s="231"/>
      <c r="HJ9" s="232"/>
      <c r="HK9" s="231"/>
      <c r="HL9" s="234"/>
      <c r="HM9" s="235"/>
      <c r="HN9" s="234"/>
      <c r="HO9" s="236" t="str">
        <f t="shared" ca="1" si="4"/>
        <v>N</v>
      </c>
      <c r="HP9" s="237" t="s">
        <v>371</v>
      </c>
      <c r="HQ9" s="238"/>
      <c r="HR9" s="238" t="s">
        <v>370</v>
      </c>
      <c r="HS9" s="239" t="s">
        <v>370</v>
      </c>
    </row>
    <row r="10" spans="1:228" s="78" customFormat="1" ht="13.7" customHeight="1" x14ac:dyDescent="0.25">
      <c r="A10" s="251" t="str">
        <f>PotInst_Barra!A6</f>
        <v>Barra04</v>
      </c>
      <c r="B10" s="252"/>
      <c r="C10" s="253">
        <v>1</v>
      </c>
      <c r="D10" s="254"/>
      <c r="E10" s="231">
        <v>25</v>
      </c>
      <c r="F10" s="232">
        <v>4</v>
      </c>
      <c r="G10" s="231">
        <v>25</v>
      </c>
      <c r="H10" s="232">
        <v>4</v>
      </c>
      <c r="I10" s="231">
        <v>25</v>
      </c>
      <c r="J10" s="232">
        <v>4</v>
      </c>
      <c r="K10" s="231">
        <v>25</v>
      </c>
      <c r="L10" s="232">
        <v>4</v>
      </c>
      <c r="M10" s="231">
        <v>25</v>
      </c>
      <c r="N10" s="232">
        <v>4</v>
      </c>
      <c r="O10" s="231">
        <v>25</v>
      </c>
      <c r="P10" s="232">
        <v>4</v>
      </c>
      <c r="Q10" s="231">
        <v>25</v>
      </c>
      <c r="R10" s="232">
        <v>4</v>
      </c>
      <c r="S10" s="231">
        <v>25</v>
      </c>
      <c r="T10" s="232">
        <v>4</v>
      </c>
      <c r="U10" s="231">
        <v>25</v>
      </c>
      <c r="V10" s="232">
        <v>4</v>
      </c>
      <c r="W10" s="231">
        <v>25</v>
      </c>
      <c r="X10" s="232">
        <v>4</v>
      </c>
      <c r="Y10" s="231">
        <v>25</v>
      </c>
      <c r="Z10" s="232">
        <v>4</v>
      </c>
      <c r="AA10" s="231">
        <v>25</v>
      </c>
      <c r="AB10" s="233">
        <v>4</v>
      </c>
      <c r="AC10" s="231">
        <v>25</v>
      </c>
      <c r="AD10" s="232">
        <v>4</v>
      </c>
      <c r="AE10" s="231">
        <v>25</v>
      </c>
      <c r="AF10" s="232">
        <v>4</v>
      </c>
      <c r="AG10" s="231">
        <v>25</v>
      </c>
      <c r="AH10" s="232">
        <v>4</v>
      </c>
      <c r="AI10" s="231">
        <v>25</v>
      </c>
      <c r="AJ10" s="232">
        <v>4</v>
      </c>
      <c r="AK10" s="231">
        <v>25</v>
      </c>
      <c r="AL10" s="232">
        <v>4</v>
      </c>
      <c r="AM10" s="231">
        <v>25</v>
      </c>
      <c r="AN10" s="232">
        <v>4</v>
      </c>
      <c r="AO10" s="231">
        <v>25</v>
      </c>
      <c r="AP10" s="232">
        <v>4</v>
      </c>
      <c r="AQ10" s="231">
        <v>25</v>
      </c>
      <c r="AR10" s="232">
        <v>4</v>
      </c>
      <c r="AS10" s="231">
        <v>25</v>
      </c>
      <c r="AT10" s="232">
        <v>4</v>
      </c>
      <c r="AU10" s="231">
        <v>25</v>
      </c>
      <c r="AV10" s="232">
        <v>4</v>
      </c>
      <c r="AW10" s="231">
        <v>25</v>
      </c>
      <c r="AX10" s="232">
        <v>4</v>
      </c>
      <c r="AY10" s="231">
        <v>25</v>
      </c>
      <c r="AZ10" s="233">
        <v>4</v>
      </c>
      <c r="BA10" s="231">
        <v>25</v>
      </c>
      <c r="BB10" s="232">
        <v>4</v>
      </c>
      <c r="BC10" s="231">
        <v>25</v>
      </c>
      <c r="BD10" s="232">
        <v>4</v>
      </c>
      <c r="BE10" s="231">
        <v>25</v>
      </c>
      <c r="BF10" s="232">
        <v>4</v>
      </c>
      <c r="BG10" s="231">
        <v>25</v>
      </c>
      <c r="BH10" s="232">
        <v>4</v>
      </c>
      <c r="BI10" s="231">
        <v>25</v>
      </c>
      <c r="BJ10" s="232">
        <v>4</v>
      </c>
      <c r="BK10" s="231">
        <v>25</v>
      </c>
      <c r="BL10" s="232">
        <v>4</v>
      </c>
      <c r="BM10" s="231">
        <v>25</v>
      </c>
      <c r="BN10" s="232">
        <v>4</v>
      </c>
      <c r="BO10" s="231">
        <v>25</v>
      </c>
      <c r="BP10" s="232">
        <v>4</v>
      </c>
      <c r="BQ10" s="231">
        <v>25</v>
      </c>
      <c r="BR10" s="232">
        <v>4</v>
      </c>
      <c r="BS10" s="231">
        <v>25</v>
      </c>
      <c r="BT10" s="232">
        <v>4</v>
      </c>
      <c r="BU10" s="231">
        <v>25</v>
      </c>
      <c r="BV10" s="232">
        <v>4</v>
      </c>
      <c r="BW10" s="231">
        <v>25</v>
      </c>
      <c r="BX10" s="233">
        <v>4</v>
      </c>
      <c r="BY10" s="231">
        <v>25</v>
      </c>
      <c r="BZ10" s="232">
        <v>4</v>
      </c>
      <c r="CA10" s="231">
        <v>25</v>
      </c>
      <c r="CB10" s="232">
        <v>4</v>
      </c>
      <c r="CC10" s="231">
        <v>25</v>
      </c>
      <c r="CD10" s="232">
        <v>4</v>
      </c>
      <c r="CE10" s="231">
        <v>25</v>
      </c>
      <c r="CF10" s="232">
        <v>4</v>
      </c>
      <c r="CG10" s="231">
        <v>25</v>
      </c>
      <c r="CH10" s="232">
        <v>4</v>
      </c>
      <c r="CI10" s="231">
        <v>25</v>
      </c>
      <c r="CJ10" s="232">
        <v>4</v>
      </c>
      <c r="CK10" s="231">
        <v>25</v>
      </c>
      <c r="CL10" s="232">
        <v>4</v>
      </c>
      <c r="CM10" s="231">
        <v>25</v>
      </c>
      <c r="CN10" s="232">
        <v>4</v>
      </c>
      <c r="CO10" s="231">
        <v>25</v>
      </c>
      <c r="CP10" s="232">
        <v>4</v>
      </c>
      <c r="CQ10" s="231">
        <v>25</v>
      </c>
      <c r="CR10" s="232">
        <v>4</v>
      </c>
      <c r="CS10" s="231">
        <v>25</v>
      </c>
      <c r="CT10" s="232">
        <v>4</v>
      </c>
      <c r="CU10" s="231">
        <v>25</v>
      </c>
      <c r="CV10" s="233">
        <v>4</v>
      </c>
      <c r="CW10" s="231">
        <v>25</v>
      </c>
      <c r="CX10" s="232">
        <v>4</v>
      </c>
      <c r="CY10" s="231">
        <v>25</v>
      </c>
      <c r="CZ10" s="232">
        <v>4</v>
      </c>
      <c r="DA10" s="231">
        <v>25</v>
      </c>
      <c r="DB10" s="232">
        <v>4</v>
      </c>
      <c r="DC10" s="231">
        <v>25</v>
      </c>
      <c r="DD10" s="232">
        <v>4</v>
      </c>
      <c r="DE10" s="231">
        <v>25</v>
      </c>
      <c r="DF10" s="232">
        <v>4</v>
      </c>
      <c r="DG10" s="231">
        <v>25</v>
      </c>
      <c r="DH10" s="232">
        <v>4</v>
      </c>
      <c r="DI10" s="231">
        <v>25</v>
      </c>
      <c r="DJ10" s="232">
        <v>4</v>
      </c>
      <c r="DK10" s="231">
        <v>25</v>
      </c>
      <c r="DL10" s="232">
        <v>4</v>
      </c>
      <c r="DM10" s="231">
        <v>25</v>
      </c>
      <c r="DN10" s="232">
        <v>4</v>
      </c>
      <c r="DO10" s="231">
        <v>25</v>
      </c>
      <c r="DP10" s="232">
        <v>4</v>
      </c>
      <c r="DQ10" s="231">
        <v>25</v>
      </c>
      <c r="DR10" s="232">
        <v>4</v>
      </c>
      <c r="DS10" s="231">
        <v>25</v>
      </c>
      <c r="DT10" s="233">
        <v>4</v>
      </c>
      <c r="DU10" s="231">
        <v>25</v>
      </c>
      <c r="DV10" s="232">
        <v>4</v>
      </c>
      <c r="DW10" s="231">
        <v>25</v>
      </c>
      <c r="DX10" s="232">
        <v>4</v>
      </c>
      <c r="DY10" s="231">
        <v>25</v>
      </c>
      <c r="DZ10" s="232">
        <v>4</v>
      </c>
      <c r="EA10" s="231">
        <v>25</v>
      </c>
      <c r="EB10" s="232">
        <v>4</v>
      </c>
      <c r="EC10" s="231">
        <v>25</v>
      </c>
      <c r="ED10" s="232">
        <v>4</v>
      </c>
      <c r="EE10" s="231">
        <v>25</v>
      </c>
      <c r="EF10" s="232">
        <v>4</v>
      </c>
      <c r="EG10" s="231">
        <v>25</v>
      </c>
      <c r="EH10" s="232">
        <v>4</v>
      </c>
      <c r="EI10" s="231">
        <v>25</v>
      </c>
      <c r="EJ10" s="232">
        <v>4</v>
      </c>
      <c r="EK10" s="231">
        <v>25</v>
      </c>
      <c r="EL10" s="232">
        <v>4</v>
      </c>
      <c r="EM10" s="231">
        <v>25</v>
      </c>
      <c r="EN10" s="232">
        <v>4</v>
      </c>
      <c r="EO10" s="231">
        <v>25</v>
      </c>
      <c r="EP10" s="232">
        <v>4</v>
      </c>
      <c r="EQ10" s="231">
        <v>25</v>
      </c>
      <c r="ER10" s="233">
        <v>4</v>
      </c>
      <c r="ES10" s="231">
        <v>25</v>
      </c>
      <c r="ET10" s="232">
        <v>4</v>
      </c>
      <c r="EU10" s="231">
        <v>25</v>
      </c>
      <c r="EV10" s="232">
        <v>4</v>
      </c>
      <c r="EW10" s="231">
        <v>25</v>
      </c>
      <c r="EX10" s="232">
        <v>4</v>
      </c>
      <c r="EY10" s="231">
        <v>25</v>
      </c>
      <c r="EZ10" s="232">
        <v>4</v>
      </c>
      <c r="FA10" s="231">
        <v>25</v>
      </c>
      <c r="FB10" s="232">
        <v>4</v>
      </c>
      <c r="FC10" s="231">
        <v>25</v>
      </c>
      <c r="FD10" s="232">
        <v>4</v>
      </c>
      <c r="FE10" s="231">
        <v>25</v>
      </c>
      <c r="FF10" s="232">
        <v>4</v>
      </c>
      <c r="FG10" s="231">
        <v>25</v>
      </c>
      <c r="FH10" s="232">
        <v>4</v>
      </c>
      <c r="FI10" s="231">
        <v>25</v>
      </c>
      <c r="FJ10" s="232">
        <v>4</v>
      </c>
      <c r="FK10" s="231">
        <v>25</v>
      </c>
      <c r="FL10" s="232">
        <v>4</v>
      </c>
      <c r="FM10" s="231">
        <v>25</v>
      </c>
      <c r="FN10" s="232">
        <v>4</v>
      </c>
      <c r="FO10" s="231">
        <v>25</v>
      </c>
      <c r="FP10" s="233">
        <v>4</v>
      </c>
      <c r="FQ10" s="231">
        <v>25</v>
      </c>
      <c r="FR10" s="232">
        <v>4</v>
      </c>
      <c r="FS10" s="231">
        <v>25</v>
      </c>
      <c r="FT10" s="232">
        <v>4</v>
      </c>
      <c r="FU10" s="231">
        <v>25</v>
      </c>
      <c r="FV10" s="232">
        <v>4</v>
      </c>
      <c r="FW10" s="231">
        <v>25</v>
      </c>
      <c r="FX10" s="232">
        <v>4</v>
      </c>
      <c r="FY10" s="231">
        <v>25</v>
      </c>
      <c r="FZ10" s="232">
        <v>4</v>
      </c>
      <c r="GA10" s="231">
        <v>25</v>
      </c>
      <c r="GB10" s="232">
        <v>4</v>
      </c>
      <c r="GC10" s="231">
        <v>25</v>
      </c>
      <c r="GD10" s="232">
        <v>4</v>
      </c>
      <c r="GE10" s="231">
        <v>25</v>
      </c>
      <c r="GF10" s="232">
        <v>4</v>
      </c>
      <c r="GG10" s="231">
        <v>25</v>
      </c>
      <c r="GH10" s="232">
        <v>4</v>
      </c>
      <c r="GI10" s="231">
        <v>25</v>
      </c>
      <c r="GJ10" s="232">
        <v>4</v>
      </c>
      <c r="GK10" s="231">
        <v>25</v>
      </c>
      <c r="GL10" s="232">
        <v>4</v>
      </c>
      <c r="GM10" s="231">
        <v>25</v>
      </c>
      <c r="GN10" s="233">
        <v>4</v>
      </c>
      <c r="GO10" s="231"/>
      <c r="GP10" s="232"/>
      <c r="GQ10" s="231"/>
      <c r="GR10" s="232"/>
      <c r="GS10" s="231"/>
      <c r="GT10" s="232"/>
      <c r="GU10" s="231"/>
      <c r="GV10" s="232"/>
      <c r="GW10" s="231"/>
      <c r="GX10" s="232"/>
      <c r="GY10" s="231"/>
      <c r="GZ10" s="232"/>
      <c r="HA10" s="231"/>
      <c r="HB10" s="232"/>
      <c r="HC10" s="231"/>
      <c r="HD10" s="232"/>
      <c r="HE10" s="231"/>
      <c r="HF10" s="232"/>
      <c r="HG10" s="231"/>
      <c r="HH10" s="232"/>
      <c r="HI10" s="231"/>
      <c r="HJ10" s="232"/>
      <c r="HK10" s="231"/>
      <c r="HL10" s="234"/>
      <c r="HM10" s="235"/>
      <c r="HN10" s="234"/>
      <c r="HO10" s="236" t="str">
        <f t="shared" ca="1" si="4"/>
        <v>N</v>
      </c>
      <c r="HP10" s="237" t="s">
        <v>371</v>
      </c>
      <c r="HQ10" s="238"/>
      <c r="HR10" s="238" t="s">
        <v>370</v>
      </c>
      <c r="HS10" s="239" t="s">
        <v>370</v>
      </c>
    </row>
    <row r="11" spans="1:228" s="78" customFormat="1" ht="13.7" customHeight="1" x14ac:dyDescent="0.25">
      <c r="A11" s="251" t="str">
        <f>PotInst_Barra!A7</f>
        <v>Barra05</v>
      </c>
      <c r="B11" s="252"/>
      <c r="C11" s="253">
        <v>1</v>
      </c>
      <c r="D11" s="254"/>
      <c r="E11" s="231">
        <v>30</v>
      </c>
      <c r="F11" s="232">
        <v>5</v>
      </c>
      <c r="G11" s="231">
        <v>30</v>
      </c>
      <c r="H11" s="232">
        <v>5</v>
      </c>
      <c r="I11" s="231">
        <v>30</v>
      </c>
      <c r="J11" s="232">
        <v>5</v>
      </c>
      <c r="K11" s="231">
        <v>30</v>
      </c>
      <c r="L11" s="232">
        <v>5</v>
      </c>
      <c r="M11" s="231">
        <v>30</v>
      </c>
      <c r="N11" s="232">
        <v>5</v>
      </c>
      <c r="O11" s="231">
        <v>30</v>
      </c>
      <c r="P11" s="232">
        <v>5</v>
      </c>
      <c r="Q11" s="231">
        <v>30</v>
      </c>
      <c r="R11" s="232">
        <v>5</v>
      </c>
      <c r="S11" s="231">
        <v>30</v>
      </c>
      <c r="T11" s="232">
        <v>5</v>
      </c>
      <c r="U11" s="231">
        <v>30</v>
      </c>
      <c r="V11" s="232">
        <v>5</v>
      </c>
      <c r="W11" s="231">
        <v>30</v>
      </c>
      <c r="X11" s="232">
        <v>5</v>
      </c>
      <c r="Y11" s="231">
        <v>30</v>
      </c>
      <c r="Z11" s="232">
        <v>5</v>
      </c>
      <c r="AA11" s="231">
        <v>30</v>
      </c>
      <c r="AB11" s="233">
        <v>5</v>
      </c>
      <c r="AC11" s="231">
        <v>30</v>
      </c>
      <c r="AD11" s="232">
        <v>5</v>
      </c>
      <c r="AE11" s="231">
        <v>30</v>
      </c>
      <c r="AF11" s="232">
        <v>5</v>
      </c>
      <c r="AG11" s="231">
        <v>30</v>
      </c>
      <c r="AH11" s="232">
        <v>5</v>
      </c>
      <c r="AI11" s="231">
        <v>30</v>
      </c>
      <c r="AJ11" s="232">
        <v>5</v>
      </c>
      <c r="AK11" s="231">
        <v>30</v>
      </c>
      <c r="AL11" s="232">
        <v>5</v>
      </c>
      <c r="AM11" s="231">
        <v>30</v>
      </c>
      <c r="AN11" s="232">
        <v>5</v>
      </c>
      <c r="AO11" s="231">
        <v>30</v>
      </c>
      <c r="AP11" s="232">
        <v>5</v>
      </c>
      <c r="AQ11" s="231">
        <v>30</v>
      </c>
      <c r="AR11" s="232">
        <v>5</v>
      </c>
      <c r="AS11" s="231">
        <v>30</v>
      </c>
      <c r="AT11" s="232">
        <v>5</v>
      </c>
      <c r="AU11" s="231">
        <v>30</v>
      </c>
      <c r="AV11" s="232">
        <v>5</v>
      </c>
      <c r="AW11" s="231">
        <v>30</v>
      </c>
      <c r="AX11" s="232">
        <v>5</v>
      </c>
      <c r="AY11" s="231">
        <v>30</v>
      </c>
      <c r="AZ11" s="233">
        <v>5</v>
      </c>
      <c r="BA11" s="231">
        <v>30</v>
      </c>
      <c r="BB11" s="232">
        <v>5</v>
      </c>
      <c r="BC11" s="231">
        <v>30</v>
      </c>
      <c r="BD11" s="232">
        <v>5</v>
      </c>
      <c r="BE11" s="231">
        <v>30</v>
      </c>
      <c r="BF11" s="232">
        <v>5</v>
      </c>
      <c r="BG11" s="231">
        <v>30</v>
      </c>
      <c r="BH11" s="232">
        <v>5</v>
      </c>
      <c r="BI11" s="231">
        <v>30</v>
      </c>
      <c r="BJ11" s="232">
        <v>5</v>
      </c>
      <c r="BK11" s="231">
        <v>30</v>
      </c>
      <c r="BL11" s="232">
        <v>5</v>
      </c>
      <c r="BM11" s="231">
        <v>30</v>
      </c>
      <c r="BN11" s="232">
        <v>5</v>
      </c>
      <c r="BO11" s="231">
        <v>30</v>
      </c>
      <c r="BP11" s="232">
        <v>5</v>
      </c>
      <c r="BQ11" s="231">
        <v>30</v>
      </c>
      <c r="BR11" s="232">
        <v>5</v>
      </c>
      <c r="BS11" s="231">
        <v>30</v>
      </c>
      <c r="BT11" s="232">
        <v>5</v>
      </c>
      <c r="BU11" s="231">
        <v>30</v>
      </c>
      <c r="BV11" s="232">
        <v>5</v>
      </c>
      <c r="BW11" s="231">
        <v>30</v>
      </c>
      <c r="BX11" s="233">
        <v>5</v>
      </c>
      <c r="BY11" s="231">
        <v>30</v>
      </c>
      <c r="BZ11" s="232">
        <v>5</v>
      </c>
      <c r="CA11" s="231">
        <v>30</v>
      </c>
      <c r="CB11" s="232">
        <v>5</v>
      </c>
      <c r="CC11" s="231">
        <v>30</v>
      </c>
      <c r="CD11" s="232">
        <v>5</v>
      </c>
      <c r="CE11" s="231">
        <v>30</v>
      </c>
      <c r="CF11" s="232">
        <v>5</v>
      </c>
      <c r="CG11" s="231">
        <v>30</v>
      </c>
      <c r="CH11" s="232">
        <v>5</v>
      </c>
      <c r="CI11" s="231">
        <v>30</v>
      </c>
      <c r="CJ11" s="232">
        <v>5</v>
      </c>
      <c r="CK11" s="231">
        <v>30</v>
      </c>
      <c r="CL11" s="232">
        <v>5</v>
      </c>
      <c r="CM11" s="231">
        <v>30</v>
      </c>
      <c r="CN11" s="232">
        <v>5</v>
      </c>
      <c r="CO11" s="231">
        <v>30</v>
      </c>
      <c r="CP11" s="232">
        <v>5</v>
      </c>
      <c r="CQ11" s="231">
        <v>30</v>
      </c>
      <c r="CR11" s="232">
        <v>5</v>
      </c>
      <c r="CS11" s="231">
        <v>30</v>
      </c>
      <c r="CT11" s="232">
        <v>5</v>
      </c>
      <c r="CU11" s="231">
        <v>30</v>
      </c>
      <c r="CV11" s="233">
        <v>5</v>
      </c>
      <c r="CW11" s="231">
        <v>30</v>
      </c>
      <c r="CX11" s="232">
        <v>5</v>
      </c>
      <c r="CY11" s="231">
        <v>30</v>
      </c>
      <c r="CZ11" s="232">
        <v>5</v>
      </c>
      <c r="DA11" s="231">
        <v>30</v>
      </c>
      <c r="DB11" s="232">
        <v>5</v>
      </c>
      <c r="DC11" s="231">
        <v>30</v>
      </c>
      <c r="DD11" s="232">
        <v>5</v>
      </c>
      <c r="DE11" s="231">
        <v>30</v>
      </c>
      <c r="DF11" s="232">
        <v>5</v>
      </c>
      <c r="DG11" s="231">
        <v>30</v>
      </c>
      <c r="DH11" s="232">
        <v>5</v>
      </c>
      <c r="DI11" s="231">
        <v>30</v>
      </c>
      <c r="DJ11" s="232">
        <v>5</v>
      </c>
      <c r="DK11" s="231">
        <v>30</v>
      </c>
      <c r="DL11" s="232">
        <v>5</v>
      </c>
      <c r="DM11" s="231">
        <v>30</v>
      </c>
      <c r="DN11" s="232">
        <v>5</v>
      </c>
      <c r="DO11" s="231">
        <v>30</v>
      </c>
      <c r="DP11" s="232">
        <v>5</v>
      </c>
      <c r="DQ11" s="231">
        <v>30</v>
      </c>
      <c r="DR11" s="232">
        <v>5</v>
      </c>
      <c r="DS11" s="231">
        <v>30</v>
      </c>
      <c r="DT11" s="233">
        <v>5</v>
      </c>
      <c r="DU11" s="231">
        <v>30</v>
      </c>
      <c r="DV11" s="232">
        <v>5</v>
      </c>
      <c r="DW11" s="231">
        <v>30</v>
      </c>
      <c r="DX11" s="232">
        <v>5</v>
      </c>
      <c r="DY11" s="231">
        <v>30</v>
      </c>
      <c r="DZ11" s="232">
        <v>5</v>
      </c>
      <c r="EA11" s="231">
        <v>30</v>
      </c>
      <c r="EB11" s="232">
        <v>5</v>
      </c>
      <c r="EC11" s="231">
        <v>30</v>
      </c>
      <c r="ED11" s="232">
        <v>5</v>
      </c>
      <c r="EE11" s="231">
        <v>30</v>
      </c>
      <c r="EF11" s="232">
        <v>5</v>
      </c>
      <c r="EG11" s="231">
        <v>30</v>
      </c>
      <c r="EH11" s="232">
        <v>5</v>
      </c>
      <c r="EI11" s="231">
        <v>30</v>
      </c>
      <c r="EJ11" s="232">
        <v>5</v>
      </c>
      <c r="EK11" s="231">
        <v>30</v>
      </c>
      <c r="EL11" s="232">
        <v>5</v>
      </c>
      <c r="EM11" s="231">
        <v>30</v>
      </c>
      <c r="EN11" s="232">
        <v>5</v>
      </c>
      <c r="EO11" s="231">
        <v>30</v>
      </c>
      <c r="EP11" s="232">
        <v>5</v>
      </c>
      <c r="EQ11" s="231">
        <v>30</v>
      </c>
      <c r="ER11" s="233">
        <v>5</v>
      </c>
      <c r="ES11" s="231">
        <v>30</v>
      </c>
      <c r="ET11" s="232">
        <v>5</v>
      </c>
      <c r="EU11" s="231">
        <v>30</v>
      </c>
      <c r="EV11" s="232">
        <v>5</v>
      </c>
      <c r="EW11" s="231">
        <v>30</v>
      </c>
      <c r="EX11" s="232">
        <v>5</v>
      </c>
      <c r="EY11" s="231">
        <v>30</v>
      </c>
      <c r="EZ11" s="232">
        <v>5</v>
      </c>
      <c r="FA11" s="231">
        <v>30</v>
      </c>
      <c r="FB11" s="232">
        <v>5</v>
      </c>
      <c r="FC11" s="231">
        <v>30</v>
      </c>
      <c r="FD11" s="232">
        <v>5</v>
      </c>
      <c r="FE11" s="231">
        <v>30</v>
      </c>
      <c r="FF11" s="232">
        <v>5</v>
      </c>
      <c r="FG11" s="231">
        <v>30</v>
      </c>
      <c r="FH11" s="232">
        <v>5</v>
      </c>
      <c r="FI11" s="231">
        <v>30</v>
      </c>
      <c r="FJ11" s="232">
        <v>5</v>
      </c>
      <c r="FK11" s="231">
        <v>30</v>
      </c>
      <c r="FL11" s="232">
        <v>5</v>
      </c>
      <c r="FM11" s="231">
        <v>30</v>
      </c>
      <c r="FN11" s="232">
        <v>5</v>
      </c>
      <c r="FO11" s="231">
        <v>30</v>
      </c>
      <c r="FP11" s="233">
        <v>5</v>
      </c>
      <c r="FQ11" s="231">
        <v>30</v>
      </c>
      <c r="FR11" s="232">
        <v>5</v>
      </c>
      <c r="FS11" s="231">
        <v>30</v>
      </c>
      <c r="FT11" s="232">
        <v>5</v>
      </c>
      <c r="FU11" s="231">
        <v>30</v>
      </c>
      <c r="FV11" s="232">
        <v>5</v>
      </c>
      <c r="FW11" s="231">
        <v>30</v>
      </c>
      <c r="FX11" s="232">
        <v>5</v>
      </c>
      <c r="FY11" s="231">
        <v>30</v>
      </c>
      <c r="FZ11" s="232">
        <v>5</v>
      </c>
      <c r="GA11" s="231">
        <v>30</v>
      </c>
      <c r="GB11" s="232">
        <v>5</v>
      </c>
      <c r="GC11" s="231">
        <v>30</v>
      </c>
      <c r="GD11" s="232">
        <v>5</v>
      </c>
      <c r="GE11" s="231">
        <v>30</v>
      </c>
      <c r="GF11" s="232">
        <v>5</v>
      </c>
      <c r="GG11" s="231">
        <v>30</v>
      </c>
      <c r="GH11" s="232">
        <v>5</v>
      </c>
      <c r="GI11" s="231">
        <v>30</v>
      </c>
      <c r="GJ11" s="232">
        <v>5</v>
      </c>
      <c r="GK11" s="231">
        <v>30</v>
      </c>
      <c r="GL11" s="232">
        <v>5</v>
      </c>
      <c r="GM11" s="231">
        <v>30</v>
      </c>
      <c r="GN11" s="233">
        <v>5</v>
      </c>
      <c r="GO11" s="231"/>
      <c r="GP11" s="232"/>
      <c r="GQ11" s="231"/>
      <c r="GR11" s="232"/>
      <c r="GS11" s="231"/>
      <c r="GT11" s="232"/>
      <c r="GU11" s="231"/>
      <c r="GV11" s="232"/>
      <c r="GW11" s="231"/>
      <c r="GX11" s="232"/>
      <c r="GY11" s="231"/>
      <c r="GZ11" s="232"/>
      <c r="HA11" s="231"/>
      <c r="HB11" s="232"/>
      <c r="HC11" s="231"/>
      <c r="HD11" s="232"/>
      <c r="HE11" s="231"/>
      <c r="HF11" s="232"/>
      <c r="HG11" s="231"/>
      <c r="HH11" s="232"/>
      <c r="HI11" s="231"/>
      <c r="HJ11" s="232"/>
      <c r="HK11" s="231"/>
      <c r="HL11" s="234"/>
      <c r="HM11" s="235"/>
      <c r="HN11" s="234"/>
      <c r="HO11" s="236"/>
      <c r="HP11" s="237"/>
      <c r="HQ11" s="238"/>
      <c r="HR11" s="238"/>
      <c r="HS11" s="239"/>
    </row>
    <row r="12" spans="1:228" s="78" customFormat="1" ht="13.7" customHeight="1" x14ac:dyDescent="0.25">
      <c r="A12" s="251" t="str">
        <f>PotInst_Barra!A8</f>
        <v>Barra06</v>
      </c>
      <c r="B12" s="252"/>
      <c r="C12" s="253">
        <v>1</v>
      </c>
      <c r="D12" s="254"/>
      <c r="E12" s="231">
        <v>35</v>
      </c>
      <c r="F12" s="232">
        <v>6</v>
      </c>
      <c r="G12" s="231">
        <v>35</v>
      </c>
      <c r="H12" s="232">
        <v>6</v>
      </c>
      <c r="I12" s="231">
        <v>35</v>
      </c>
      <c r="J12" s="232">
        <v>6</v>
      </c>
      <c r="K12" s="231">
        <v>35</v>
      </c>
      <c r="L12" s="232">
        <v>6</v>
      </c>
      <c r="M12" s="231">
        <v>35</v>
      </c>
      <c r="N12" s="232">
        <v>6</v>
      </c>
      <c r="O12" s="231">
        <v>35</v>
      </c>
      <c r="P12" s="232">
        <v>6</v>
      </c>
      <c r="Q12" s="231">
        <v>35</v>
      </c>
      <c r="R12" s="232">
        <v>6</v>
      </c>
      <c r="S12" s="231">
        <v>35</v>
      </c>
      <c r="T12" s="232">
        <v>6</v>
      </c>
      <c r="U12" s="231">
        <v>35</v>
      </c>
      <c r="V12" s="232">
        <v>6</v>
      </c>
      <c r="W12" s="231">
        <v>35</v>
      </c>
      <c r="X12" s="232">
        <v>6</v>
      </c>
      <c r="Y12" s="231">
        <v>35</v>
      </c>
      <c r="Z12" s="232">
        <v>6</v>
      </c>
      <c r="AA12" s="231">
        <v>35</v>
      </c>
      <c r="AB12" s="233">
        <v>6</v>
      </c>
      <c r="AC12" s="231">
        <v>35</v>
      </c>
      <c r="AD12" s="232">
        <v>6</v>
      </c>
      <c r="AE12" s="231">
        <v>35</v>
      </c>
      <c r="AF12" s="232">
        <v>6</v>
      </c>
      <c r="AG12" s="231">
        <v>35</v>
      </c>
      <c r="AH12" s="232">
        <v>6</v>
      </c>
      <c r="AI12" s="231">
        <v>35</v>
      </c>
      <c r="AJ12" s="232">
        <v>6</v>
      </c>
      <c r="AK12" s="231">
        <v>35</v>
      </c>
      <c r="AL12" s="232">
        <v>6</v>
      </c>
      <c r="AM12" s="231">
        <v>35</v>
      </c>
      <c r="AN12" s="232">
        <v>6</v>
      </c>
      <c r="AO12" s="231">
        <v>35</v>
      </c>
      <c r="AP12" s="232">
        <v>6</v>
      </c>
      <c r="AQ12" s="231">
        <v>35</v>
      </c>
      <c r="AR12" s="232">
        <v>6</v>
      </c>
      <c r="AS12" s="231">
        <v>35</v>
      </c>
      <c r="AT12" s="232">
        <v>6</v>
      </c>
      <c r="AU12" s="231">
        <v>35</v>
      </c>
      <c r="AV12" s="232">
        <v>6</v>
      </c>
      <c r="AW12" s="231">
        <v>35</v>
      </c>
      <c r="AX12" s="232">
        <v>6</v>
      </c>
      <c r="AY12" s="231">
        <v>35</v>
      </c>
      <c r="AZ12" s="233">
        <v>6</v>
      </c>
      <c r="BA12" s="231">
        <v>35</v>
      </c>
      <c r="BB12" s="232">
        <v>6</v>
      </c>
      <c r="BC12" s="231">
        <v>35</v>
      </c>
      <c r="BD12" s="232">
        <v>6</v>
      </c>
      <c r="BE12" s="231">
        <v>35</v>
      </c>
      <c r="BF12" s="232">
        <v>6</v>
      </c>
      <c r="BG12" s="231">
        <v>35</v>
      </c>
      <c r="BH12" s="232">
        <v>6</v>
      </c>
      <c r="BI12" s="231">
        <v>35</v>
      </c>
      <c r="BJ12" s="232">
        <v>6</v>
      </c>
      <c r="BK12" s="231">
        <v>35</v>
      </c>
      <c r="BL12" s="232">
        <v>6</v>
      </c>
      <c r="BM12" s="231">
        <v>35</v>
      </c>
      <c r="BN12" s="232">
        <v>6</v>
      </c>
      <c r="BO12" s="231">
        <v>35</v>
      </c>
      <c r="BP12" s="232">
        <v>6</v>
      </c>
      <c r="BQ12" s="231">
        <v>35</v>
      </c>
      <c r="BR12" s="232">
        <v>6</v>
      </c>
      <c r="BS12" s="231">
        <v>35</v>
      </c>
      <c r="BT12" s="232">
        <v>6</v>
      </c>
      <c r="BU12" s="231">
        <v>35</v>
      </c>
      <c r="BV12" s="232">
        <v>6</v>
      </c>
      <c r="BW12" s="231">
        <v>35</v>
      </c>
      <c r="BX12" s="233">
        <v>6</v>
      </c>
      <c r="BY12" s="231">
        <v>35</v>
      </c>
      <c r="BZ12" s="232">
        <v>6</v>
      </c>
      <c r="CA12" s="231">
        <v>35</v>
      </c>
      <c r="CB12" s="232">
        <v>6</v>
      </c>
      <c r="CC12" s="231">
        <v>35</v>
      </c>
      <c r="CD12" s="232">
        <v>6</v>
      </c>
      <c r="CE12" s="231">
        <v>35</v>
      </c>
      <c r="CF12" s="232">
        <v>6</v>
      </c>
      <c r="CG12" s="231">
        <v>35</v>
      </c>
      <c r="CH12" s="232">
        <v>6</v>
      </c>
      <c r="CI12" s="231">
        <v>35</v>
      </c>
      <c r="CJ12" s="232">
        <v>6</v>
      </c>
      <c r="CK12" s="231">
        <v>35</v>
      </c>
      <c r="CL12" s="232">
        <v>6</v>
      </c>
      <c r="CM12" s="231">
        <v>35</v>
      </c>
      <c r="CN12" s="232">
        <v>6</v>
      </c>
      <c r="CO12" s="231">
        <v>35</v>
      </c>
      <c r="CP12" s="232">
        <v>6</v>
      </c>
      <c r="CQ12" s="231">
        <v>35</v>
      </c>
      <c r="CR12" s="232">
        <v>6</v>
      </c>
      <c r="CS12" s="231">
        <v>35</v>
      </c>
      <c r="CT12" s="232">
        <v>6</v>
      </c>
      <c r="CU12" s="231">
        <v>35</v>
      </c>
      <c r="CV12" s="233">
        <v>6</v>
      </c>
      <c r="CW12" s="231">
        <v>35</v>
      </c>
      <c r="CX12" s="232">
        <v>6</v>
      </c>
      <c r="CY12" s="231">
        <v>35</v>
      </c>
      <c r="CZ12" s="232">
        <v>6</v>
      </c>
      <c r="DA12" s="231">
        <v>35</v>
      </c>
      <c r="DB12" s="232">
        <v>6</v>
      </c>
      <c r="DC12" s="231">
        <v>35</v>
      </c>
      <c r="DD12" s="232">
        <v>6</v>
      </c>
      <c r="DE12" s="231">
        <v>35</v>
      </c>
      <c r="DF12" s="232">
        <v>6</v>
      </c>
      <c r="DG12" s="231">
        <v>35</v>
      </c>
      <c r="DH12" s="232">
        <v>6</v>
      </c>
      <c r="DI12" s="231">
        <v>35</v>
      </c>
      <c r="DJ12" s="232">
        <v>6</v>
      </c>
      <c r="DK12" s="231">
        <v>35</v>
      </c>
      <c r="DL12" s="232">
        <v>6</v>
      </c>
      <c r="DM12" s="231">
        <v>35</v>
      </c>
      <c r="DN12" s="232">
        <v>6</v>
      </c>
      <c r="DO12" s="231">
        <v>35</v>
      </c>
      <c r="DP12" s="232">
        <v>6</v>
      </c>
      <c r="DQ12" s="231">
        <v>35</v>
      </c>
      <c r="DR12" s="232">
        <v>6</v>
      </c>
      <c r="DS12" s="231">
        <v>35</v>
      </c>
      <c r="DT12" s="233">
        <v>6</v>
      </c>
      <c r="DU12" s="231">
        <v>35</v>
      </c>
      <c r="DV12" s="232">
        <v>6</v>
      </c>
      <c r="DW12" s="231">
        <v>35</v>
      </c>
      <c r="DX12" s="232">
        <v>6</v>
      </c>
      <c r="DY12" s="231">
        <v>35</v>
      </c>
      <c r="DZ12" s="232">
        <v>6</v>
      </c>
      <c r="EA12" s="231">
        <v>35</v>
      </c>
      <c r="EB12" s="232">
        <v>6</v>
      </c>
      <c r="EC12" s="231">
        <v>35</v>
      </c>
      <c r="ED12" s="232">
        <v>6</v>
      </c>
      <c r="EE12" s="231">
        <v>35</v>
      </c>
      <c r="EF12" s="232">
        <v>6</v>
      </c>
      <c r="EG12" s="231">
        <v>35</v>
      </c>
      <c r="EH12" s="232">
        <v>6</v>
      </c>
      <c r="EI12" s="231">
        <v>35</v>
      </c>
      <c r="EJ12" s="232">
        <v>6</v>
      </c>
      <c r="EK12" s="231">
        <v>35</v>
      </c>
      <c r="EL12" s="232">
        <v>6</v>
      </c>
      <c r="EM12" s="231">
        <v>35</v>
      </c>
      <c r="EN12" s="232">
        <v>6</v>
      </c>
      <c r="EO12" s="231">
        <v>35</v>
      </c>
      <c r="EP12" s="232">
        <v>6</v>
      </c>
      <c r="EQ12" s="231">
        <v>35</v>
      </c>
      <c r="ER12" s="233">
        <v>6</v>
      </c>
      <c r="ES12" s="231">
        <v>35</v>
      </c>
      <c r="ET12" s="232">
        <v>6</v>
      </c>
      <c r="EU12" s="231">
        <v>35</v>
      </c>
      <c r="EV12" s="232">
        <v>6</v>
      </c>
      <c r="EW12" s="231">
        <v>35</v>
      </c>
      <c r="EX12" s="232">
        <v>6</v>
      </c>
      <c r="EY12" s="231">
        <v>35</v>
      </c>
      <c r="EZ12" s="232">
        <v>6</v>
      </c>
      <c r="FA12" s="231">
        <v>35</v>
      </c>
      <c r="FB12" s="232">
        <v>6</v>
      </c>
      <c r="FC12" s="231">
        <v>35</v>
      </c>
      <c r="FD12" s="232">
        <v>6</v>
      </c>
      <c r="FE12" s="231">
        <v>35</v>
      </c>
      <c r="FF12" s="232">
        <v>6</v>
      </c>
      <c r="FG12" s="231">
        <v>35</v>
      </c>
      <c r="FH12" s="232">
        <v>6</v>
      </c>
      <c r="FI12" s="231">
        <v>35</v>
      </c>
      <c r="FJ12" s="232">
        <v>6</v>
      </c>
      <c r="FK12" s="231">
        <v>35</v>
      </c>
      <c r="FL12" s="232">
        <v>6</v>
      </c>
      <c r="FM12" s="231">
        <v>35</v>
      </c>
      <c r="FN12" s="232">
        <v>6</v>
      </c>
      <c r="FO12" s="231">
        <v>35</v>
      </c>
      <c r="FP12" s="233">
        <v>6</v>
      </c>
      <c r="FQ12" s="231">
        <v>35</v>
      </c>
      <c r="FR12" s="232">
        <v>6</v>
      </c>
      <c r="FS12" s="231">
        <v>35</v>
      </c>
      <c r="FT12" s="232">
        <v>6</v>
      </c>
      <c r="FU12" s="231">
        <v>35</v>
      </c>
      <c r="FV12" s="232">
        <v>6</v>
      </c>
      <c r="FW12" s="231">
        <v>35</v>
      </c>
      <c r="FX12" s="232">
        <v>6</v>
      </c>
      <c r="FY12" s="231">
        <v>35</v>
      </c>
      <c r="FZ12" s="232">
        <v>6</v>
      </c>
      <c r="GA12" s="231">
        <v>35</v>
      </c>
      <c r="GB12" s="232">
        <v>6</v>
      </c>
      <c r="GC12" s="231">
        <v>35</v>
      </c>
      <c r="GD12" s="232">
        <v>6</v>
      </c>
      <c r="GE12" s="231">
        <v>35</v>
      </c>
      <c r="GF12" s="232">
        <v>6</v>
      </c>
      <c r="GG12" s="231">
        <v>35</v>
      </c>
      <c r="GH12" s="232">
        <v>6</v>
      </c>
      <c r="GI12" s="231">
        <v>35</v>
      </c>
      <c r="GJ12" s="232">
        <v>6</v>
      </c>
      <c r="GK12" s="231">
        <v>35</v>
      </c>
      <c r="GL12" s="232">
        <v>6</v>
      </c>
      <c r="GM12" s="231">
        <v>35</v>
      </c>
      <c r="GN12" s="233">
        <v>6</v>
      </c>
      <c r="GO12" s="231"/>
      <c r="GP12" s="232"/>
      <c r="GQ12" s="231"/>
      <c r="GR12" s="232"/>
      <c r="GS12" s="231"/>
      <c r="GT12" s="232"/>
      <c r="GU12" s="231"/>
      <c r="GV12" s="232"/>
      <c r="GW12" s="231"/>
      <c r="GX12" s="232"/>
      <c r="GY12" s="231"/>
      <c r="GZ12" s="232"/>
      <c r="HA12" s="231"/>
      <c r="HB12" s="232"/>
      <c r="HC12" s="231"/>
      <c r="HD12" s="232"/>
      <c r="HE12" s="231"/>
      <c r="HF12" s="232"/>
      <c r="HG12" s="231"/>
      <c r="HH12" s="232"/>
      <c r="HI12" s="231"/>
      <c r="HJ12" s="232"/>
      <c r="HK12" s="231"/>
      <c r="HL12" s="234"/>
      <c r="HM12" s="235"/>
      <c r="HN12" s="234"/>
      <c r="HO12" s="236"/>
      <c r="HP12" s="237"/>
      <c r="HQ12" s="238"/>
      <c r="HR12" s="238"/>
      <c r="HS12" s="239"/>
    </row>
    <row r="13" spans="1:228" s="78" customFormat="1" ht="13.7" customHeight="1" x14ac:dyDescent="0.25">
      <c r="A13" s="251" t="str">
        <f>PotInst_Barra!A9</f>
        <v>Barra07</v>
      </c>
      <c r="B13" s="252"/>
      <c r="C13" s="253">
        <v>1</v>
      </c>
      <c r="D13" s="254"/>
      <c r="E13" s="231">
        <v>40</v>
      </c>
      <c r="F13" s="232">
        <v>0</v>
      </c>
      <c r="G13" s="231">
        <v>40</v>
      </c>
      <c r="H13" s="232">
        <v>0</v>
      </c>
      <c r="I13" s="231">
        <v>40</v>
      </c>
      <c r="J13" s="232">
        <v>0</v>
      </c>
      <c r="K13" s="231">
        <v>40</v>
      </c>
      <c r="L13" s="232">
        <v>0</v>
      </c>
      <c r="M13" s="231">
        <v>40</v>
      </c>
      <c r="N13" s="232">
        <v>0</v>
      </c>
      <c r="O13" s="231">
        <v>40</v>
      </c>
      <c r="P13" s="232">
        <v>0</v>
      </c>
      <c r="Q13" s="231">
        <v>40</v>
      </c>
      <c r="R13" s="232">
        <v>0</v>
      </c>
      <c r="S13" s="231">
        <v>40</v>
      </c>
      <c r="T13" s="232">
        <v>0</v>
      </c>
      <c r="U13" s="231">
        <v>40</v>
      </c>
      <c r="V13" s="232">
        <v>0</v>
      </c>
      <c r="W13" s="231">
        <v>40</v>
      </c>
      <c r="X13" s="232">
        <v>0</v>
      </c>
      <c r="Y13" s="231">
        <v>40</v>
      </c>
      <c r="Z13" s="232">
        <v>0</v>
      </c>
      <c r="AA13" s="231">
        <v>40</v>
      </c>
      <c r="AB13" s="233">
        <v>0</v>
      </c>
      <c r="AC13" s="231">
        <v>40</v>
      </c>
      <c r="AD13" s="232">
        <v>0</v>
      </c>
      <c r="AE13" s="231">
        <v>40</v>
      </c>
      <c r="AF13" s="232">
        <v>0</v>
      </c>
      <c r="AG13" s="231">
        <v>40</v>
      </c>
      <c r="AH13" s="232">
        <v>0</v>
      </c>
      <c r="AI13" s="231">
        <v>40</v>
      </c>
      <c r="AJ13" s="232">
        <v>0</v>
      </c>
      <c r="AK13" s="231">
        <v>40</v>
      </c>
      <c r="AL13" s="232">
        <v>0</v>
      </c>
      <c r="AM13" s="231">
        <v>40</v>
      </c>
      <c r="AN13" s="232">
        <v>0</v>
      </c>
      <c r="AO13" s="231">
        <v>40</v>
      </c>
      <c r="AP13" s="232">
        <v>0</v>
      </c>
      <c r="AQ13" s="231">
        <v>40</v>
      </c>
      <c r="AR13" s="232">
        <v>0</v>
      </c>
      <c r="AS13" s="231">
        <v>40</v>
      </c>
      <c r="AT13" s="232">
        <v>0</v>
      </c>
      <c r="AU13" s="231">
        <v>40</v>
      </c>
      <c r="AV13" s="232">
        <v>0</v>
      </c>
      <c r="AW13" s="231">
        <v>40</v>
      </c>
      <c r="AX13" s="232">
        <v>0</v>
      </c>
      <c r="AY13" s="231">
        <v>40</v>
      </c>
      <c r="AZ13" s="233">
        <v>0</v>
      </c>
      <c r="BA13" s="231">
        <v>40</v>
      </c>
      <c r="BB13" s="232">
        <v>0</v>
      </c>
      <c r="BC13" s="231">
        <v>40</v>
      </c>
      <c r="BD13" s="232">
        <v>0</v>
      </c>
      <c r="BE13" s="231">
        <v>40</v>
      </c>
      <c r="BF13" s="232">
        <v>0</v>
      </c>
      <c r="BG13" s="231">
        <v>40</v>
      </c>
      <c r="BH13" s="232">
        <v>0</v>
      </c>
      <c r="BI13" s="231">
        <v>40</v>
      </c>
      <c r="BJ13" s="232">
        <v>0</v>
      </c>
      <c r="BK13" s="231">
        <v>40</v>
      </c>
      <c r="BL13" s="232">
        <v>0</v>
      </c>
      <c r="BM13" s="231">
        <v>40</v>
      </c>
      <c r="BN13" s="232">
        <v>0</v>
      </c>
      <c r="BO13" s="231">
        <v>40</v>
      </c>
      <c r="BP13" s="232">
        <v>0</v>
      </c>
      <c r="BQ13" s="231">
        <v>40</v>
      </c>
      <c r="BR13" s="232">
        <v>0</v>
      </c>
      <c r="BS13" s="231">
        <v>40</v>
      </c>
      <c r="BT13" s="232">
        <v>0</v>
      </c>
      <c r="BU13" s="231">
        <v>40</v>
      </c>
      <c r="BV13" s="232">
        <v>0</v>
      </c>
      <c r="BW13" s="231">
        <v>40</v>
      </c>
      <c r="BX13" s="233">
        <v>0</v>
      </c>
      <c r="BY13" s="231">
        <v>40</v>
      </c>
      <c r="BZ13" s="232">
        <v>0</v>
      </c>
      <c r="CA13" s="231">
        <v>40</v>
      </c>
      <c r="CB13" s="232">
        <v>0</v>
      </c>
      <c r="CC13" s="231">
        <v>40</v>
      </c>
      <c r="CD13" s="232">
        <v>0</v>
      </c>
      <c r="CE13" s="231">
        <v>40</v>
      </c>
      <c r="CF13" s="232">
        <v>0</v>
      </c>
      <c r="CG13" s="231">
        <v>40</v>
      </c>
      <c r="CH13" s="232">
        <v>0</v>
      </c>
      <c r="CI13" s="231">
        <v>40</v>
      </c>
      <c r="CJ13" s="232">
        <v>0</v>
      </c>
      <c r="CK13" s="231">
        <v>40</v>
      </c>
      <c r="CL13" s="232">
        <v>0</v>
      </c>
      <c r="CM13" s="231">
        <v>40</v>
      </c>
      <c r="CN13" s="232">
        <v>0</v>
      </c>
      <c r="CO13" s="231">
        <v>40</v>
      </c>
      <c r="CP13" s="232">
        <v>0</v>
      </c>
      <c r="CQ13" s="231">
        <v>40</v>
      </c>
      <c r="CR13" s="232">
        <v>0</v>
      </c>
      <c r="CS13" s="231">
        <v>40</v>
      </c>
      <c r="CT13" s="232">
        <v>0</v>
      </c>
      <c r="CU13" s="231">
        <v>40</v>
      </c>
      <c r="CV13" s="233">
        <v>0</v>
      </c>
      <c r="CW13" s="231">
        <v>40</v>
      </c>
      <c r="CX13" s="232">
        <v>0</v>
      </c>
      <c r="CY13" s="231">
        <v>40</v>
      </c>
      <c r="CZ13" s="232">
        <v>0</v>
      </c>
      <c r="DA13" s="231">
        <v>40</v>
      </c>
      <c r="DB13" s="232">
        <v>0</v>
      </c>
      <c r="DC13" s="231">
        <v>40</v>
      </c>
      <c r="DD13" s="232">
        <v>0</v>
      </c>
      <c r="DE13" s="231">
        <v>40</v>
      </c>
      <c r="DF13" s="232">
        <v>0</v>
      </c>
      <c r="DG13" s="231">
        <v>40</v>
      </c>
      <c r="DH13" s="232">
        <v>0</v>
      </c>
      <c r="DI13" s="231">
        <v>40</v>
      </c>
      <c r="DJ13" s="232">
        <v>0</v>
      </c>
      <c r="DK13" s="231">
        <v>40</v>
      </c>
      <c r="DL13" s="232">
        <v>0</v>
      </c>
      <c r="DM13" s="231">
        <v>40</v>
      </c>
      <c r="DN13" s="232">
        <v>0</v>
      </c>
      <c r="DO13" s="231">
        <v>40</v>
      </c>
      <c r="DP13" s="232">
        <v>0</v>
      </c>
      <c r="DQ13" s="231">
        <v>40</v>
      </c>
      <c r="DR13" s="232">
        <v>0</v>
      </c>
      <c r="DS13" s="231">
        <v>40</v>
      </c>
      <c r="DT13" s="233">
        <v>0</v>
      </c>
      <c r="DU13" s="231">
        <v>40</v>
      </c>
      <c r="DV13" s="232">
        <v>0</v>
      </c>
      <c r="DW13" s="231">
        <v>40</v>
      </c>
      <c r="DX13" s="232">
        <v>0</v>
      </c>
      <c r="DY13" s="231">
        <v>40</v>
      </c>
      <c r="DZ13" s="232">
        <v>0</v>
      </c>
      <c r="EA13" s="231">
        <v>40</v>
      </c>
      <c r="EB13" s="232">
        <v>0</v>
      </c>
      <c r="EC13" s="231">
        <v>40</v>
      </c>
      <c r="ED13" s="232">
        <v>0</v>
      </c>
      <c r="EE13" s="231">
        <v>40</v>
      </c>
      <c r="EF13" s="232">
        <v>0</v>
      </c>
      <c r="EG13" s="231">
        <v>40</v>
      </c>
      <c r="EH13" s="232">
        <v>0</v>
      </c>
      <c r="EI13" s="231">
        <v>40</v>
      </c>
      <c r="EJ13" s="232">
        <v>0</v>
      </c>
      <c r="EK13" s="231">
        <v>40</v>
      </c>
      <c r="EL13" s="232">
        <v>0</v>
      </c>
      <c r="EM13" s="231">
        <v>40</v>
      </c>
      <c r="EN13" s="232">
        <v>0</v>
      </c>
      <c r="EO13" s="231">
        <v>40</v>
      </c>
      <c r="EP13" s="232">
        <v>0</v>
      </c>
      <c r="EQ13" s="231">
        <v>40</v>
      </c>
      <c r="ER13" s="233">
        <v>0</v>
      </c>
      <c r="ES13" s="231">
        <v>40</v>
      </c>
      <c r="ET13" s="232">
        <v>0</v>
      </c>
      <c r="EU13" s="231">
        <v>40</v>
      </c>
      <c r="EV13" s="232">
        <v>0</v>
      </c>
      <c r="EW13" s="231">
        <v>40</v>
      </c>
      <c r="EX13" s="232">
        <v>0</v>
      </c>
      <c r="EY13" s="231">
        <v>40</v>
      </c>
      <c r="EZ13" s="232">
        <v>0</v>
      </c>
      <c r="FA13" s="231">
        <v>40</v>
      </c>
      <c r="FB13" s="232">
        <v>0</v>
      </c>
      <c r="FC13" s="231">
        <v>40</v>
      </c>
      <c r="FD13" s="232">
        <v>0</v>
      </c>
      <c r="FE13" s="231">
        <v>40</v>
      </c>
      <c r="FF13" s="232">
        <v>0</v>
      </c>
      <c r="FG13" s="231">
        <v>40</v>
      </c>
      <c r="FH13" s="232">
        <v>0</v>
      </c>
      <c r="FI13" s="231">
        <v>40</v>
      </c>
      <c r="FJ13" s="232">
        <v>0</v>
      </c>
      <c r="FK13" s="231">
        <v>40</v>
      </c>
      <c r="FL13" s="232">
        <v>0</v>
      </c>
      <c r="FM13" s="231">
        <v>40</v>
      </c>
      <c r="FN13" s="232">
        <v>0</v>
      </c>
      <c r="FO13" s="231">
        <v>40</v>
      </c>
      <c r="FP13" s="233">
        <v>0</v>
      </c>
      <c r="FQ13" s="231">
        <v>40</v>
      </c>
      <c r="FR13" s="232">
        <v>0</v>
      </c>
      <c r="FS13" s="231">
        <v>40</v>
      </c>
      <c r="FT13" s="232">
        <v>0</v>
      </c>
      <c r="FU13" s="231">
        <v>40</v>
      </c>
      <c r="FV13" s="232">
        <v>0</v>
      </c>
      <c r="FW13" s="231">
        <v>40</v>
      </c>
      <c r="FX13" s="232">
        <v>0</v>
      </c>
      <c r="FY13" s="231">
        <v>40</v>
      </c>
      <c r="FZ13" s="232">
        <v>0</v>
      </c>
      <c r="GA13" s="231">
        <v>40</v>
      </c>
      <c r="GB13" s="232">
        <v>0</v>
      </c>
      <c r="GC13" s="231">
        <v>40</v>
      </c>
      <c r="GD13" s="232">
        <v>0</v>
      </c>
      <c r="GE13" s="231">
        <v>40</v>
      </c>
      <c r="GF13" s="232">
        <v>0</v>
      </c>
      <c r="GG13" s="231">
        <v>40</v>
      </c>
      <c r="GH13" s="232">
        <v>0</v>
      </c>
      <c r="GI13" s="231">
        <v>40</v>
      </c>
      <c r="GJ13" s="232">
        <v>0</v>
      </c>
      <c r="GK13" s="231">
        <v>40</v>
      </c>
      <c r="GL13" s="232">
        <v>0</v>
      </c>
      <c r="GM13" s="231">
        <v>40</v>
      </c>
      <c r="GN13" s="233">
        <v>0</v>
      </c>
      <c r="GO13" s="231"/>
      <c r="GP13" s="232"/>
      <c r="GQ13" s="231"/>
      <c r="GR13" s="232"/>
      <c r="GS13" s="231"/>
      <c r="GT13" s="232"/>
      <c r="GU13" s="231"/>
      <c r="GV13" s="232"/>
      <c r="GW13" s="231"/>
      <c r="GX13" s="232"/>
      <c r="GY13" s="231"/>
      <c r="GZ13" s="232"/>
      <c r="HA13" s="231"/>
      <c r="HB13" s="232"/>
      <c r="HC13" s="231"/>
      <c r="HD13" s="232"/>
      <c r="HE13" s="231"/>
      <c r="HF13" s="232"/>
      <c r="HG13" s="231"/>
      <c r="HH13" s="232"/>
      <c r="HI13" s="231"/>
      <c r="HJ13" s="232"/>
      <c r="HK13" s="231"/>
      <c r="HL13" s="234"/>
      <c r="HM13" s="235"/>
      <c r="HN13" s="234"/>
      <c r="HO13" s="236" t="str">
        <f t="shared" ca="1" si="4"/>
        <v>N</v>
      </c>
      <c r="HP13" s="237" t="s">
        <v>371</v>
      </c>
      <c r="HQ13" s="238"/>
      <c r="HR13" s="238" t="s">
        <v>370</v>
      </c>
      <c r="HS13" s="239" t="s">
        <v>370</v>
      </c>
    </row>
    <row r="14" spans="1:228" ht="15.75" thickBot="1" x14ac:dyDescent="0.3"/>
    <row r="15" spans="1:228" ht="16.5" thickTop="1" thickBot="1" x14ac:dyDescent="0.3">
      <c r="A15" s="24" t="s">
        <v>281</v>
      </c>
      <c r="B15" s="243"/>
      <c r="C15" s="243"/>
      <c r="D15" s="243"/>
      <c r="E15" s="244">
        <f>SUM(E7:E13)</f>
        <v>175</v>
      </c>
      <c r="F15" s="244">
        <f t="shared" ref="F15:BQ15" si="5">SUM(F7:F13)</f>
        <v>21</v>
      </c>
      <c r="G15" s="244">
        <f t="shared" si="5"/>
        <v>175</v>
      </c>
      <c r="H15" s="244">
        <f t="shared" si="5"/>
        <v>21</v>
      </c>
      <c r="I15" s="244">
        <f t="shared" si="5"/>
        <v>175</v>
      </c>
      <c r="J15" s="244">
        <f t="shared" si="5"/>
        <v>21</v>
      </c>
      <c r="K15" s="244">
        <f t="shared" si="5"/>
        <v>175</v>
      </c>
      <c r="L15" s="244">
        <f t="shared" si="5"/>
        <v>21</v>
      </c>
      <c r="M15" s="244">
        <f t="shared" si="5"/>
        <v>175</v>
      </c>
      <c r="N15" s="244">
        <f t="shared" si="5"/>
        <v>21</v>
      </c>
      <c r="O15" s="244">
        <f t="shared" si="5"/>
        <v>175</v>
      </c>
      <c r="P15" s="244">
        <f t="shared" si="5"/>
        <v>21</v>
      </c>
      <c r="Q15" s="244">
        <f t="shared" si="5"/>
        <v>175</v>
      </c>
      <c r="R15" s="244">
        <f t="shared" si="5"/>
        <v>21</v>
      </c>
      <c r="S15" s="244">
        <f t="shared" si="5"/>
        <v>175</v>
      </c>
      <c r="T15" s="244">
        <f t="shared" si="5"/>
        <v>21</v>
      </c>
      <c r="U15" s="244">
        <f t="shared" si="5"/>
        <v>175</v>
      </c>
      <c r="V15" s="244">
        <f t="shared" si="5"/>
        <v>21</v>
      </c>
      <c r="W15" s="244">
        <f t="shared" si="5"/>
        <v>175</v>
      </c>
      <c r="X15" s="244">
        <f t="shared" si="5"/>
        <v>21</v>
      </c>
      <c r="Y15" s="244">
        <f t="shared" si="5"/>
        <v>175</v>
      </c>
      <c r="Z15" s="244">
        <f t="shared" si="5"/>
        <v>21</v>
      </c>
      <c r="AA15" s="244">
        <f t="shared" si="5"/>
        <v>175</v>
      </c>
      <c r="AB15" s="244">
        <f t="shared" si="5"/>
        <v>21</v>
      </c>
      <c r="AC15" s="244">
        <f t="shared" si="5"/>
        <v>175</v>
      </c>
      <c r="AD15" s="244">
        <f t="shared" si="5"/>
        <v>21</v>
      </c>
      <c r="AE15" s="244">
        <f t="shared" si="5"/>
        <v>175</v>
      </c>
      <c r="AF15" s="244">
        <f t="shared" si="5"/>
        <v>21</v>
      </c>
      <c r="AG15" s="244">
        <f t="shared" si="5"/>
        <v>175</v>
      </c>
      <c r="AH15" s="244">
        <f t="shared" si="5"/>
        <v>21</v>
      </c>
      <c r="AI15" s="244">
        <f t="shared" si="5"/>
        <v>175</v>
      </c>
      <c r="AJ15" s="244">
        <f t="shared" si="5"/>
        <v>21</v>
      </c>
      <c r="AK15" s="244">
        <f t="shared" si="5"/>
        <v>175</v>
      </c>
      <c r="AL15" s="244">
        <f t="shared" si="5"/>
        <v>21</v>
      </c>
      <c r="AM15" s="244">
        <f t="shared" si="5"/>
        <v>175</v>
      </c>
      <c r="AN15" s="244">
        <f t="shared" si="5"/>
        <v>21</v>
      </c>
      <c r="AO15" s="244">
        <f t="shared" si="5"/>
        <v>175</v>
      </c>
      <c r="AP15" s="244">
        <f t="shared" si="5"/>
        <v>21</v>
      </c>
      <c r="AQ15" s="244">
        <f t="shared" si="5"/>
        <v>175</v>
      </c>
      <c r="AR15" s="244">
        <f t="shared" si="5"/>
        <v>21</v>
      </c>
      <c r="AS15" s="244">
        <f t="shared" si="5"/>
        <v>175</v>
      </c>
      <c r="AT15" s="244">
        <f t="shared" si="5"/>
        <v>21</v>
      </c>
      <c r="AU15" s="244">
        <f t="shared" si="5"/>
        <v>175</v>
      </c>
      <c r="AV15" s="244">
        <f t="shared" si="5"/>
        <v>21</v>
      </c>
      <c r="AW15" s="244">
        <f t="shared" si="5"/>
        <v>175</v>
      </c>
      <c r="AX15" s="244">
        <f t="shared" si="5"/>
        <v>21</v>
      </c>
      <c r="AY15" s="244">
        <f t="shared" si="5"/>
        <v>175</v>
      </c>
      <c r="AZ15" s="244">
        <f t="shared" si="5"/>
        <v>21</v>
      </c>
      <c r="BA15" s="244">
        <f t="shared" si="5"/>
        <v>175</v>
      </c>
      <c r="BB15" s="244">
        <f t="shared" si="5"/>
        <v>21</v>
      </c>
      <c r="BC15" s="244">
        <f t="shared" si="5"/>
        <v>175</v>
      </c>
      <c r="BD15" s="244">
        <f t="shared" si="5"/>
        <v>21</v>
      </c>
      <c r="BE15" s="244">
        <f t="shared" si="5"/>
        <v>175</v>
      </c>
      <c r="BF15" s="244">
        <f t="shared" si="5"/>
        <v>21</v>
      </c>
      <c r="BG15" s="244">
        <f t="shared" si="5"/>
        <v>175</v>
      </c>
      <c r="BH15" s="244">
        <f t="shared" si="5"/>
        <v>21</v>
      </c>
      <c r="BI15" s="244">
        <f t="shared" si="5"/>
        <v>175</v>
      </c>
      <c r="BJ15" s="244">
        <f t="shared" si="5"/>
        <v>21</v>
      </c>
      <c r="BK15" s="244">
        <f t="shared" si="5"/>
        <v>175</v>
      </c>
      <c r="BL15" s="244">
        <f t="shared" si="5"/>
        <v>21</v>
      </c>
      <c r="BM15" s="244">
        <f t="shared" si="5"/>
        <v>175</v>
      </c>
      <c r="BN15" s="244">
        <f t="shared" si="5"/>
        <v>21</v>
      </c>
      <c r="BO15" s="244">
        <f t="shared" si="5"/>
        <v>175</v>
      </c>
      <c r="BP15" s="244">
        <f t="shared" si="5"/>
        <v>21</v>
      </c>
      <c r="BQ15" s="244">
        <f t="shared" si="5"/>
        <v>175</v>
      </c>
      <c r="BR15" s="244">
        <f t="shared" ref="BR15:EC15" si="6">SUM(BR7:BR13)</f>
        <v>21</v>
      </c>
      <c r="BS15" s="244">
        <f t="shared" si="6"/>
        <v>175</v>
      </c>
      <c r="BT15" s="244">
        <f t="shared" si="6"/>
        <v>21</v>
      </c>
      <c r="BU15" s="244">
        <f t="shared" si="6"/>
        <v>175</v>
      </c>
      <c r="BV15" s="244">
        <f t="shared" si="6"/>
        <v>21</v>
      </c>
      <c r="BW15" s="244">
        <f t="shared" si="6"/>
        <v>175</v>
      </c>
      <c r="BX15" s="244">
        <f t="shared" si="6"/>
        <v>21</v>
      </c>
      <c r="BY15" s="244">
        <f t="shared" si="6"/>
        <v>175</v>
      </c>
      <c r="BZ15" s="244">
        <f t="shared" si="6"/>
        <v>21</v>
      </c>
      <c r="CA15" s="244">
        <f t="shared" si="6"/>
        <v>175</v>
      </c>
      <c r="CB15" s="244">
        <f t="shared" si="6"/>
        <v>21</v>
      </c>
      <c r="CC15" s="244">
        <f t="shared" si="6"/>
        <v>175</v>
      </c>
      <c r="CD15" s="244">
        <f t="shared" si="6"/>
        <v>21</v>
      </c>
      <c r="CE15" s="244">
        <f t="shared" si="6"/>
        <v>175</v>
      </c>
      <c r="CF15" s="244">
        <f t="shared" si="6"/>
        <v>21</v>
      </c>
      <c r="CG15" s="244">
        <f t="shared" si="6"/>
        <v>175</v>
      </c>
      <c r="CH15" s="244">
        <f t="shared" si="6"/>
        <v>21</v>
      </c>
      <c r="CI15" s="244">
        <f t="shared" si="6"/>
        <v>175</v>
      </c>
      <c r="CJ15" s="244">
        <f t="shared" si="6"/>
        <v>21</v>
      </c>
      <c r="CK15" s="244">
        <f t="shared" si="6"/>
        <v>175</v>
      </c>
      <c r="CL15" s="244">
        <f t="shared" si="6"/>
        <v>21</v>
      </c>
      <c r="CM15" s="244">
        <f t="shared" si="6"/>
        <v>175</v>
      </c>
      <c r="CN15" s="244">
        <f t="shared" si="6"/>
        <v>21</v>
      </c>
      <c r="CO15" s="244">
        <f t="shared" si="6"/>
        <v>175</v>
      </c>
      <c r="CP15" s="244">
        <f t="shared" si="6"/>
        <v>21</v>
      </c>
      <c r="CQ15" s="244">
        <f t="shared" si="6"/>
        <v>175</v>
      </c>
      <c r="CR15" s="244">
        <f t="shared" si="6"/>
        <v>21</v>
      </c>
      <c r="CS15" s="244">
        <f t="shared" si="6"/>
        <v>175</v>
      </c>
      <c r="CT15" s="244">
        <f t="shared" si="6"/>
        <v>21</v>
      </c>
      <c r="CU15" s="244">
        <f t="shared" si="6"/>
        <v>175</v>
      </c>
      <c r="CV15" s="244">
        <f t="shared" si="6"/>
        <v>21</v>
      </c>
      <c r="CW15" s="244">
        <f t="shared" si="6"/>
        <v>175</v>
      </c>
      <c r="CX15" s="244">
        <f t="shared" si="6"/>
        <v>21</v>
      </c>
      <c r="CY15" s="244">
        <f t="shared" si="6"/>
        <v>175</v>
      </c>
      <c r="CZ15" s="244">
        <f t="shared" si="6"/>
        <v>21</v>
      </c>
      <c r="DA15" s="244">
        <f t="shared" si="6"/>
        <v>175</v>
      </c>
      <c r="DB15" s="244">
        <f t="shared" si="6"/>
        <v>21</v>
      </c>
      <c r="DC15" s="244">
        <f t="shared" si="6"/>
        <v>175</v>
      </c>
      <c r="DD15" s="244">
        <f t="shared" si="6"/>
        <v>21</v>
      </c>
      <c r="DE15" s="244">
        <f t="shared" si="6"/>
        <v>175</v>
      </c>
      <c r="DF15" s="244">
        <f t="shared" si="6"/>
        <v>21</v>
      </c>
      <c r="DG15" s="244">
        <f t="shared" si="6"/>
        <v>175</v>
      </c>
      <c r="DH15" s="244">
        <f t="shared" si="6"/>
        <v>21</v>
      </c>
      <c r="DI15" s="244">
        <f t="shared" si="6"/>
        <v>175</v>
      </c>
      <c r="DJ15" s="244">
        <f t="shared" si="6"/>
        <v>21</v>
      </c>
      <c r="DK15" s="244">
        <f t="shared" si="6"/>
        <v>175</v>
      </c>
      <c r="DL15" s="244">
        <f t="shared" si="6"/>
        <v>21</v>
      </c>
      <c r="DM15" s="244">
        <f t="shared" si="6"/>
        <v>175</v>
      </c>
      <c r="DN15" s="244">
        <f t="shared" si="6"/>
        <v>21</v>
      </c>
      <c r="DO15" s="244">
        <f t="shared" si="6"/>
        <v>175</v>
      </c>
      <c r="DP15" s="244">
        <f t="shared" si="6"/>
        <v>21</v>
      </c>
      <c r="DQ15" s="244">
        <f t="shared" si="6"/>
        <v>175</v>
      </c>
      <c r="DR15" s="244">
        <f t="shared" si="6"/>
        <v>21</v>
      </c>
      <c r="DS15" s="244">
        <f t="shared" si="6"/>
        <v>175</v>
      </c>
      <c r="DT15" s="244">
        <f t="shared" si="6"/>
        <v>21</v>
      </c>
      <c r="DU15" s="244">
        <f t="shared" si="6"/>
        <v>175</v>
      </c>
      <c r="DV15" s="244">
        <f t="shared" si="6"/>
        <v>21</v>
      </c>
      <c r="DW15" s="244">
        <f t="shared" si="6"/>
        <v>175</v>
      </c>
      <c r="DX15" s="244">
        <f t="shared" si="6"/>
        <v>21</v>
      </c>
      <c r="DY15" s="244">
        <f t="shared" si="6"/>
        <v>175</v>
      </c>
      <c r="DZ15" s="244">
        <f t="shared" si="6"/>
        <v>21</v>
      </c>
      <c r="EA15" s="244">
        <f t="shared" si="6"/>
        <v>175</v>
      </c>
      <c r="EB15" s="244">
        <f t="shared" si="6"/>
        <v>21</v>
      </c>
      <c r="EC15" s="244">
        <f t="shared" si="6"/>
        <v>175</v>
      </c>
      <c r="ED15" s="244">
        <f t="shared" ref="ED15:GO15" si="7">SUM(ED7:ED13)</f>
        <v>21</v>
      </c>
      <c r="EE15" s="244">
        <f t="shared" si="7"/>
        <v>175</v>
      </c>
      <c r="EF15" s="244">
        <f t="shared" si="7"/>
        <v>21</v>
      </c>
      <c r="EG15" s="244">
        <f t="shared" si="7"/>
        <v>175</v>
      </c>
      <c r="EH15" s="244">
        <f t="shared" si="7"/>
        <v>21</v>
      </c>
      <c r="EI15" s="244">
        <f t="shared" si="7"/>
        <v>175</v>
      </c>
      <c r="EJ15" s="244">
        <f t="shared" si="7"/>
        <v>21</v>
      </c>
      <c r="EK15" s="244">
        <f t="shared" si="7"/>
        <v>175</v>
      </c>
      <c r="EL15" s="244">
        <f t="shared" si="7"/>
        <v>21</v>
      </c>
      <c r="EM15" s="244">
        <f t="shared" si="7"/>
        <v>175</v>
      </c>
      <c r="EN15" s="244">
        <f t="shared" si="7"/>
        <v>21</v>
      </c>
      <c r="EO15" s="244">
        <f t="shared" si="7"/>
        <v>175</v>
      </c>
      <c r="EP15" s="244">
        <f t="shared" si="7"/>
        <v>21</v>
      </c>
      <c r="EQ15" s="244">
        <f t="shared" si="7"/>
        <v>175</v>
      </c>
      <c r="ER15" s="244">
        <f t="shared" si="7"/>
        <v>21</v>
      </c>
      <c r="ES15" s="244">
        <f t="shared" si="7"/>
        <v>175</v>
      </c>
      <c r="ET15" s="244">
        <f t="shared" si="7"/>
        <v>21</v>
      </c>
      <c r="EU15" s="244">
        <f t="shared" si="7"/>
        <v>175</v>
      </c>
      <c r="EV15" s="244">
        <f t="shared" si="7"/>
        <v>21</v>
      </c>
      <c r="EW15" s="244">
        <f t="shared" si="7"/>
        <v>175</v>
      </c>
      <c r="EX15" s="244">
        <f t="shared" si="7"/>
        <v>21</v>
      </c>
      <c r="EY15" s="244">
        <f t="shared" si="7"/>
        <v>175</v>
      </c>
      <c r="EZ15" s="244">
        <f t="shared" si="7"/>
        <v>21</v>
      </c>
      <c r="FA15" s="244">
        <f t="shared" si="7"/>
        <v>175</v>
      </c>
      <c r="FB15" s="244">
        <f t="shared" si="7"/>
        <v>21</v>
      </c>
      <c r="FC15" s="244">
        <f t="shared" si="7"/>
        <v>175</v>
      </c>
      <c r="FD15" s="244">
        <f t="shared" si="7"/>
        <v>21</v>
      </c>
      <c r="FE15" s="244">
        <f t="shared" si="7"/>
        <v>175</v>
      </c>
      <c r="FF15" s="244">
        <f t="shared" si="7"/>
        <v>21</v>
      </c>
      <c r="FG15" s="244">
        <f t="shared" si="7"/>
        <v>175</v>
      </c>
      <c r="FH15" s="244">
        <f t="shared" si="7"/>
        <v>21</v>
      </c>
      <c r="FI15" s="244">
        <f t="shared" si="7"/>
        <v>175</v>
      </c>
      <c r="FJ15" s="244">
        <f t="shared" si="7"/>
        <v>21</v>
      </c>
      <c r="FK15" s="244">
        <f t="shared" si="7"/>
        <v>175</v>
      </c>
      <c r="FL15" s="244">
        <f t="shared" si="7"/>
        <v>21</v>
      </c>
      <c r="FM15" s="244">
        <f t="shared" si="7"/>
        <v>175</v>
      </c>
      <c r="FN15" s="244">
        <f t="shared" si="7"/>
        <v>21</v>
      </c>
      <c r="FO15" s="244">
        <f t="shared" si="7"/>
        <v>175</v>
      </c>
      <c r="FP15" s="244">
        <f t="shared" si="7"/>
        <v>21</v>
      </c>
      <c r="FQ15" s="244">
        <f t="shared" si="7"/>
        <v>175</v>
      </c>
      <c r="FR15" s="244">
        <f t="shared" si="7"/>
        <v>21</v>
      </c>
      <c r="FS15" s="244">
        <f t="shared" si="7"/>
        <v>175</v>
      </c>
      <c r="FT15" s="244">
        <f t="shared" si="7"/>
        <v>21</v>
      </c>
      <c r="FU15" s="244">
        <f t="shared" si="7"/>
        <v>175</v>
      </c>
      <c r="FV15" s="244">
        <f t="shared" si="7"/>
        <v>21</v>
      </c>
      <c r="FW15" s="244">
        <f t="shared" si="7"/>
        <v>175</v>
      </c>
      <c r="FX15" s="244">
        <f t="shared" si="7"/>
        <v>21</v>
      </c>
      <c r="FY15" s="244">
        <f t="shared" si="7"/>
        <v>175</v>
      </c>
      <c r="FZ15" s="244">
        <f t="shared" si="7"/>
        <v>21</v>
      </c>
      <c r="GA15" s="244">
        <f t="shared" si="7"/>
        <v>175</v>
      </c>
      <c r="GB15" s="244">
        <f t="shared" si="7"/>
        <v>21</v>
      </c>
      <c r="GC15" s="244">
        <f t="shared" si="7"/>
        <v>175</v>
      </c>
      <c r="GD15" s="244">
        <f t="shared" si="7"/>
        <v>21</v>
      </c>
      <c r="GE15" s="244">
        <f t="shared" si="7"/>
        <v>175</v>
      </c>
      <c r="GF15" s="244">
        <f t="shared" si="7"/>
        <v>21</v>
      </c>
      <c r="GG15" s="244">
        <f t="shared" si="7"/>
        <v>175</v>
      </c>
      <c r="GH15" s="244">
        <f t="shared" si="7"/>
        <v>21</v>
      </c>
      <c r="GI15" s="244">
        <f t="shared" si="7"/>
        <v>175</v>
      </c>
      <c r="GJ15" s="244">
        <f t="shared" si="7"/>
        <v>21</v>
      </c>
      <c r="GK15" s="244">
        <f t="shared" si="7"/>
        <v>175</v>
      </c>
      <c r="GL15" s="244">
        <f t="shared" si="7"/>
        <v>21</v>
      </c>
      <c r="GM15" s="244">
        <f t="shared" si="7"/>
        <v>175</v>
      </c>
      <c r="GN15" s="244">
        <f t="shared" si="7"/>
        <v>21</v>
      </c>
      <c r="GO15" s="244">
        <f t="shared" si="7"/>
        <v>0</v>
      </c>
      <c r="GP15" s="244">
        <f t="shared" ref="GP15:HN15" si="8">SUM(GP7:GP13)</f>
        <v>0</v>
      </c>
      <c r="GQ15" s="244">
        <f t="shared" si="8"/>
        <v>0</v>
      </c>
      <c r="GR15" s="244">
        <f t="shared" si="8"/>
        <v>0</v>
      </c>
      <c r="GS15" s="244">
        <f t="shared" si="8"/>
        <v>0</v>
      </c>
      <c r="GT15" s="244">
        <f t="shared" si="8"/>
        <v>0</v>
      </c>
      <c r="GU15" s="244">
        <f t="shared" si="8"/>
        <v>0</v>
      </c>
      <c r="GV15" s="244">
        <f t="shared" si="8"/>
        <v>0</v>
      </c>
      <c r="GW15" s="244">
        <f t="shared" si="8"/>
        <v>0</v>
      </c>
      <c r="GX15" s="244">
        <f t="shared" si="8"/>
        <v>0</v>
      </c>
      <c r="GY15" s="244">
        <f t="shared" si="8"/>
        <v>0</v>
      </c>
      <c r="GZ15" s="244">
        <f t="shared" si="8"/>
        <v>0</v>
      </c>
      <c r="HA15" s="244">
        <f t="shared" si="8"/>
        <v>0</v>
      </c>
      <c r="HB15" s="244">
        <f t="shared" si="8"/>
        <v>0</v>
      </c>
      <c r="HC15" s="244">
        <f t="shared" si="8"/>
        <v>0</v>
      </c>
      <c r="HD15" s="244">
        <f t="shared" si="8"/>
        <v>0</v>
      </c>
      <c r="HE15" s="244">
        <f t="shared" si="8"/>
        <v>0</v>
      </c>
      <c r="HF15" s="244">
        <f t="shared" si="8"/>
        <v>0</v>
      </c>
      <c r="HG15" s="244">
        <f t="shared" si="8"/>
        <v>0</v>
      </c>
      <c r="HH15" s="244">
        <f t="shared" si="8"/>
        <v>0</v>
      </c>
      <c r="HI15" s="244">
        <f t="shared" si="8"/>
        <v>0</v>
      </c>
      <c r="HJ15" s="244">
        <f t="shared" si="8"/>
        <v>0</v>
      </c>
      <c r="HK15" s="244">
        <f t="shared" si="8"/>
        <v>0</v>
      </c>
      <c r="HL15" s="244">
        <f t="shared" si="8"/>
        <v>0</v>
      </c>
      <c r="HM15" s="244">
        <f t="shared" si="8"/>
        <v>0</v>
      </c>
      <c r="HN15" s="245">
        <f t="shared" si="8"/>
        <v>0</v>
      </c>
    </row>
    <row r="16" spans="1:228" ht="15.75" thickTop="1" x14ac:dyDescent="0.25">
      <c r="E16" s="20"/>
      <c r="G16" s="20"/>
      <c r="AC16" s="20"/>
    </row>
  </sheetData>
  <mergeCells count="4">
    <mergeCell ref="A4:B5"/>
    <mergeCell ref="C4:D5"/>
    <mergeCell ref="HO4:HO6"/>
    <mergeCell ref="HP4:HS5"/>
  </mergeCells>
  <conditionalFormatting sqref="E7:HL7 AD9:AZ13">
    <cfRule type="cellIs" dxfId="80" priority="70" operator="equal">
      <formula>""</formula>
    </cfRule>
    <cfRule type="cellIs" dxfId="79" priority="71" operator="equal">
      <formula>0</formula>
    </cfRule>
  </conditionalFormatting>
  <conditionalFormatting sqref="GP7 GR7 GT7 GV7 GX7 GZ7 HB7 HD7 HF7 HH7 HJ7 HL7 F7 H7 J7 L7 N7 P7 R7 T7 V7 X7 Z7 AB7 FR7 FT7 FV7 FX7 FZ7 GB7 GD7 GF7 GH7 GJ7 GL7 GN7 ET7 EV7 EX7 EZ7 FB7 FD7 FF7 FH7 FJ7 FL7 FN7 FP7 CX7 CZ7 DB7 DD7 DF7 DH7 DJ7 DL7 DN7 DP7 DR7 DT7 BZ7 CB7 CD7 CF7 CH7 CJ7 CL7 CN7 CP7 CR7 CT7 CV7 BB7 BD7 BF7 BH7 BJ7 BL7 BN7 BP7 BR7 BT7 BV7 BX7 AD7 AF7 AH7 AJ7 AL7 AN7 AP7 AR7 AT7 AV7 AX7 AZ7 DV7 DX7 DZ7 EB7 ED7 EF7 EH7 EJ7 EL7 EN7 EP7 ER7 AD11:AD13">
    <cfRule type="expression" dxfId="78" priority="72">
      <formula>F7&gt;=E7</formula>
    </cfRule>
  </conditionalFormatting>
  <conditionalFormatting sqref="HM7:HN7">
    <cfRule type="cellIs" dxfId="77" priority="67" operator="equal">
      <formula>""</formula>
    </cfRule>
    <cfRule type="cellIs" dxfId="76" priority="68" operator="equal">
      <formula>0</formula>
    </cfRule>
  </conditionalFormatting>
  <conditionalFormatting sqref="HN7">
    <cfRule type="expression" dxfId="75" priority="69">
      <formula>HN7&gt;=HM7</formula>
    </cfRule>
  </conditionalFormatting>
  <conditionalFormatting sqref="GO8:HL8">
    <cfRule type="cellIs" dxfId="74" priority="64" operator="equal">
      <formula>""</formula>
    </cfRule>
    <cfRule type="cellIs" dxfId="73" priority="65" operator="equal">
      <formula>0</formula>
    </cfRule>
  </conditionalFormatting>
  <conditionalFormatting sqref="GP8 GR8 GT8 GV8 GX8 GZ8 HB8 HD8 HF8 HH8 HJ8 HL8">
    <cfRule type="expression" dxfId="72" priority="66">
      <formula>GP8&gt;=GO8</formula>
    </cfRule>
  </conditionalFormatting>
  <conditionalFormatting sqref="F8:AB8">
    <cfRule type="cellIs" dxfId="71" priority="61" operator="equal">
      <formula>""</formula>
    </cfRule>
    <cfRule type="cellIs" dxfId="70" priority="62" operator="equal">
      <formula>0</formula>
    </cfRule>
  </conditionalFormatting>
  <conditionalFormatting sqref="F8 H8 J8 L8 N8 P8 R8 T8 V8 X8 Z8 AB8">
    <cfRule type="expression" dxfId="69" priority="63">
      <formula>F8&gt;=E8</formula>
    </cfRule>
  </conditionalFormatting>
  <conditionalFormatting sqref="FQ8:GN8">
    <cfRule type="cellIs" dxfId="68" priority="58" operator="equal">
      <formula>""</formula>
    </cfRule>
    <cfRule type="cellIs" dxfId="67" priority="59" operator="equal">
      <formula>0</formula>
    </cfRule>
  </conditionalFormatting>
  <conditionalFormatting sqref="FR8 FT8 FV8 FX8 FZ8 GB8 GD8 GF8 GH8 GJ8 GL8 GN8">
    <cfRule type="expression" dxfId="66" priority="60">
      <formula>FR8&gt;=FQ8</formula>
    </cfRule>
  </conditionalFormatting>
  <conditionalFormatting sqref="ES8:FP8">
    <cfRule type="cellIs" dxfId="65" priority="55" operator="equal">
      <formula>""</formula>
    </cfRule>
    <cfRule type="cellIs" dxfId="64" priority="56" operator="equal">
      <formula>0</formula>
    </cfRule>
  </conditionalFormatting>
  <conditionalFormatting sqref="ET8 EV8 EX8 EZ8 FB8 FD8 FF8 FH8 FJ8 FL8 FN8 FP8">
    <cfRule type="expression" dxfId="63" priority="57">
      <formula>ET8&gt;=ES8</formula>
    </cfRule>
  </conditionalFormatting>
  <conditionalFormatting sqref="DU8:ER8">
    <cfRule type="cellIs" dxfId="62" priority="52" operator="equal">
      <formula>""</formula>
    </cfRule>
    <cfRule type="cellIs" dxfId="61" priority="53" operator="equal">
      <formula>0</formula>
    </cfRule>
  </conditionalFormatting>
  <conditionalFormatting sqref="DV8 DX8 DZ8 EB8 ED8 EF8 EH8 EJ8 EL8 EN8 EP8 ER8">
    <cfRule type="expression" dxfId="60" priority="54">
      <formula>DV8&gt;=DU8</formula>
    </cfRule>
  </conditionalFormatting>
  <conditionalFormatting sqref="CW8:DT8">
    <cfRule type="cellIs" dxfId="59" priority="49" operator="equal">
      <formula>""</formula>
    </cfRule>
    <cfRule type="cellIs" dxfId="58" priority="50" operator="equal">
      <formula>0</formula>
    </cfRule>
  </conditionalFormatting>
  <conditionalFormatting sqref="CX8 CZ8 DB8 DD8 DF8 DH8 DJ8 DL8 DN8 DP8 DR8 DT8">
    <cfRule type="expression" dxfId="57" priority="51">
      <formula>CX8&gt;=CW8</formula>
    </cfRule>
  </conditionalFormatting>
  <conditionalFormatting sqref="BY8:CV8">
    <cfRule type="cellIs" dxfId="56" priority="46" operator="equal">
      <formula>""</formula>
    </cfRule>
    <cfRule type="cellIs" dxfId="55" priority="47" operator="equal">
      <formula>0</formula>
    </cfRule>
  </conditionalFormatting>
  <conditionalFormatting sqref="BZ8 CB8 CD8 CF8 CH8 CJ8 CL8 CN8 CP8 CR8 CT8 CV8">
    <cfRule type="expression" dxfId="54" priority="48">
      <formula>BZ8&gt;=BY8</formula>
    </cfRule>
  </conditionalFormatting>
  <conditionalFormatting sqref="BA8:BX8">
    <cfRule type="cellIs" dxfId="53" priority="43" operator="equal">
      <formula>""</formula>
    </cfRule>
    <cfRule type="cellIs" dxfId="52" priority="44" operator="equal">
      <formula>0</formula>
    </cfRule>
  </conditionalFormatting>
  <conditionalFormatting sqref="BB8 BD8 BF8 BH8 BJ8 BL8 BN8 BP8 BR8 BT8 BV8 BX8">
    <cfRule type="expression" dxfId="51" priority="45">
      <formula>BB8&gt;=BA8</formula>
    </cfRule>
  </conditionalFormatting>
  <conditionalFormatting sqref="AD8:AZ8">
    <cfRule type="cellIs" dxfId="50" priority="40" operator="equal">
      <formula>""</formula>
    </cfRule>
    <cfRule type="cellIs" dxfId="49" priority="41" operator="equal">
      <formula>0</formula>
    </cfRule>
  </conditionalFormatting>
  <conditionalFormatting sqref="AD8 AF8 AH8 AJ8 AL8 AN8 AP8 AR8 AT8 AV8 AX8 AZ8">
    <cfRule type="expression" dxfId="48" priority="42">
      <formula>AD8&gt;=AC8</formula>
    </cfRule>
  </conditionalFormatting>
  <conditionalFormatting sqref="HM8:HN8">
    <cfRule type="cellIs" dxfId="47" priority="37" operator="equal">
      <formula>""</formula>
    </cfRule>
    <cfRule type="cellIs" dxfId="46" priority="38" operator="equal">
      <formula>0</formula>
    </cfRule>
  </conditionalFormatting>
  <conditionalFormatting sqref="HN8">
    <cfRule type="expression" dxfId="45" priority="39">
      <formula>HN8&gt;=HM8</formula>
    </cfRule>
  </conditionalFormatting>
  <conditionalFormatting sqref="GO9:HL13">
    <cfRule type="cellIs" dxfId="44" priority="34" operator="equal">
      <formula>""</formula>
    </cfRule>
    <cfRule type="cellIs" dxfId="43" priority="35" operator="equal">
      <formula>0</formula>
    </cfRule>
  </conditionalFormatting>
  <conditionalFormatting sqref="GP9:GP13 GR9:GR13 GT9:GT13 GV9:GV13 GX9:GX13 GZ9:GZ13 HB9:HB13 HD9:HD13 HF9:HF13 HH9:HH13 HJ9:HJ13 HL9:HL13">
    <cfRule type="expression" dxfId="42" priority="36">
      <formula>GP9&gt;=GO9</formula>
    </cfRule>
  </conditionalFormatting>
  <conditionalFormatting sqref="F9:AB13">
    <cfRule type="cellIs" dxfId="41" priority="31" operator="equal">
      <formula>""</formula>
    </cfRule>
    <cfRule type="cellIs" dxfId="40" priority="32" operator="equal">
      <formula>0</formula>
    </cfRule>
  </conditionalFormatting>
  <conditionalFormatting sqref="F9:F13 H9:H13 J9:J13 L9:L13 N9:N13 P9:P13 R9:R13 T9:T13 V9:V13 X9:X13 Z9:Z13 AB9:AB13">
    <cfRule type="expression" dxfId="39" priority="33">
      <formula>F9&gt;=E9</formula>
    </cfRule>
  </conditionalFormatting>
  <conditionalFormatting sqref="FQ9:GN13">
    <cfRule type="cellIs" dxfId="38" priority="28" operator="equal">
      <formula>""</formula>
    </cfRule>
    <cfRule type="cellIs" dxfId="37" priority="29" operator="equal">
      <formula>0</formula>
    </cfRule>
  </conditionalFormatting>
  <conditionalFormatting sqref="FR9:FR13 FT9:FT13 FV9:FV13 FX9:FX13 FZ9:FZ13 GB9:GB13 GD9:GD13 GF9:GF13 GH9:GH13 GJ9:GJ13 GL9:GL13 GN9:GN13">
    <cfRule type="expression" dxfId="36" priority="30">
      <formula>FR9&gt;=FQ9</formula>
    </cfRule>
  </conditionalFormatting>
  <conditionalFormatting sqref="ES9:FP13">
    <cfRule type="cellIs" dxfId="35" priority="25" operator="equal">
      <formula>""</formula>
    </cfRule>
    <cfRule type="cellIs" dxfId="34" priority="26" operator="equal">
      <formula>0</formula>
    </cfRule>
  </conditionalFormatting>
  <conditionalFormatting sqref="ET9:ET13 EV9:EV13 EX9:EX13 EZ9:EZ13 FB9:FB13 FD9:FD13 FF9:FF13 FH9:FH13 FJ9:FJ13 FL9:FL13 FN9:FN13 FP9:FP13">
    <cfRule type="expression" dxfId="33" priority="27">
      <formula>ET9&gt;=ES9</formula>
    </cfRule>
  </conditionalFormatting>
  <conditionalFormatting sqref="DU9:ER13">
    <cfRule type="cellIs" dxfId="32" priority="22" operator="equal">
      <formula>""</formula>
    </cfRule>
    <cfRule type="cellIs" dxfId="31" priority="23" operator="equal">
      <formula>0</formula>
    </cfRule>
  </conditionalFormatting>
  <conditionalFormatting sqref="DV9:DV13 DX9:DX13 DZ9:DZ13 EB9:EB13 ED9:ED13 EF9:EF13 EH9:EH13 EJ9:EJ13 EL9:EL13 EN9:EN13 EP9:EP13 ER9:ER13">
    <cfRule type="expression" dxfId="30" priority="24">
      <formula>DV9&gt;=DU9</formula>
    </cfRule>
  </conditionalFormatting>
  <conditionalFormatting sqref="CW9:DT13">
    <cfRule type="cellIs" dxfId="29" priority="19" operator="equal">
      <formula>""</formula>
    </cfRule>
    <cfRule type="cellIs" dxfId="28" priority="20" operator="equal">
      <formula>0</formula>
    </cfRule>
  </conditionalFormatting>
  <conditionalFormatting sqref="CX9:CX13 CZ9:CZ13 DB9:DB13 DD9:DD13 DF9:DF13 DH9:DH13 DJ9:DJ13 DL9:DL13 DN9:DN13 DP9:DP13 DR9:DR13 DT9:DT13">
    <cfRule type="expression" dxfId="27" priority="21">
      <formula>CX9&gt;=CW9</formula>
    </cfRule>
  </conditionalFormatting>
  <conditionalFormatting sqref="BY9:CV13">
    <cfRule type="cellIs" dxfId="26" priority="16" operator="equal">
      <formula>""</formula>
    </cfRule>
    <cfRule type="cellIs" dxfId="25" priority="17" operator="equal">
      <formula>0</formula>
    </cfRule>
  </conditionalFormatting>
  <conditionalFormatting sqref="BZ9:BZ13 CB9:CB13 CD9:CD13 CF9:CF13 CH9:CH13 CJ9:CJ13 CL9:CL13 CN9:CN13 CP9:CP13 CR9:CR13 CT9:CT13 CV9:CV13">
    <cfRule type="expression" dxfId="24" priority="18">
      <formula>BZ9&gt;=BY9</formula>
    </cfRule>
  </conditionalFormatting>
  <conditionalFormatting sqref="BA9:BX13">
    <cfRule type="cellIs" dxfId="23" priority="13" operator="equal">
      <formula>""</formula>
    </cfRule>
    <cfRule type="cellIs" dxfId="22" priority="14" operator="equal">
      <formula>0</formula>
    </cfRule>
  </conditionalFormatting>
  <conditionalFormatting sqref="BB9:BB13 BD9:BD13 BF9:BF13 BH9:BH13 BJ9:BJ13 BL9:BL13 BN9:BN13 BP9:BP13 BR9:BR13 BT9:BT13 BV9:BV13 BX9:BX13">
    <cfRule type="expression" dxfId="21" priority="15">
      <formula>BB9&gt;=BA9</formula>
    </cfRule>
  </conditionalFormatting>
  <conditionalFormatting sqref="AF9:AF13 AH9:AH13 AJ9:AJ13 AL9:AL13 AN9:AN13 AP9:AP13 AR9:AR13 AT9:AT13 AV9:AV13 AX9:AX13 AZ9:AZ13">
    <cfRule type="expression" dxfId="20" priority="12">
      <formula>AF9&gt;=AE9</formula>
    </cfRule>
  </conditionalFormatting>
  <conditionalFormatting sqref="HM9:HN13">
    <cfRule type="cellIs" dxfId="19" priority="9" operator="equal">
      <formula>""</formula>
    </cfRule>
    <cfRule type="cellIs" dxfId="18" priority="10" operator="equal">
      <formula>0</formula>
    </cfRule>
  </conditionalFormatting>
  <conditionalFormatting sqref="HN9:HN13">
    <cfRule type="expression" dxfId="17" priority="11">
      <formula>HN9&gt;=HM9</formula>
    </cfRule>
  </conditionalFormatting>
  <conditionalFormatting sqref="E10:E13">
    <cfRule type="cellIs" dxfId="16" priority="7" operator="equal">
      <formula>""</formula>
    </cfRule>
    <cfRule type="cellIs" dxfId="15" priority="8" operator="equal">
      <formula>0</formula>
    </cfRule>
  </conditionalFormatting>
  <conditionalFormatting sqref="E8:E9">
    <cfRule type="cellIs" dxfId="14" priority="5" operator="equal">
      <formula>""</formula>
    </cfRule>
    <cfRule type="cellIs" dxfId="13" priority="6" operator="equal">
      <formula>0</formula>
    </cfRule>
  </conditionalFormatting>
  <conditionalFormatting sqref="AC10:AC13">
    <cfRule type="cellIs" dxfId="12" priority="3" operator="equal">
      <formula>""</formula>
    </cfRule>
    <cfRule type="cellIs" dxfId="11" priority="4" operator="equal">
      <formula>0</formula>
    </cfRule>
  </conditionalFormatting>
  <conditionalFormatting sqref="AC8:AC9">
    <cfRule type="cellIs" dxfId="10" priority="1" operator="equal">
      <formula>""</formula>
    </cfRule>
    <cfRule type="cellIs" dxfId="9" priority="2" operator="equal">
      <formula>0</formula>
    </cfRule>
  </conditionalFormatting>
  <conditionalFormatting sqref="AD9:AD10">
    <cfRule type="expression" dxfId="8" priority="73">
      <formula>AD9&gt;=AC10</formula>
    </cfRule>
  </conditionalFormatting>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1FF6-842E-4BBF-AF20-82878B5B4B31}">
  <dimension ref="A1:G710"/>
  <sheetViews>
    <sheetView workbookViewId="0">
      <pane xSplit="2" ySplit="2" topLeftCell="C3" activePane="bottomRight" state="frozen"/>
      <selection activeCell="D3" sqref="D3"/>
      <selection pane="topRight" activeCell="D3" sqref="D3"/>
      <selection pane="bottomLeft" activeCell="D3" sqref="D3"/>
      <selection pane="bottomRight" activeCell="G26" sqref="G26"/>
    </sheetView>
  </sheetViews>
  <sheetFormatPr defaultRowHeight="15.75" x14ac:dyDescent="0.25"/>
  <cols>
    <col min="1" max="1" width="37.140625" style="1" customWidth="1"/>
    <col min="2" max="2" width="22.7109375" style="1" bestFit="1" customWidth="1"/>
    <col min="3" max="3" width="10.28515625" style="2" bestFit="1" customWidth="1"/>
    <col min="4" max="5" width="17.5703125" style="1" customWidth="1"/>
  </cols>
  <sheetData>
    <row r="1" spans="1:7" x14ac:dyDescent="0.25">
      <c r="A1" s="7" t="s">
        <v>267</v>
      </c>
      <c r="B1" s="7"/>
    </row>
    <row r="2" spans="1:7" ht="32.25" customHeight="1" x14ac:dyDescent="0.25">
      <c r="A2" s="14" t="s">
        <v>250</v>
      </c>
      <c r="B2" s="14" t="s">
        <v>266</v>
      </c>
      <c r="C2" s="14" t="s">
        <v>251</v>
      </c>
      <c r="D2" s="14" t="s">
        <v>252</v>
      </c>
      <c r="E2" s="14" t="s">
        <v>265</v>
      </c>
    </row>
    <row r="3" spans="1:7" x14ac:dyDescent="0.25">
      <c r="A3" s="1" t="s">
        <v>162</v>
      </c>
      <c r="B3" s="1" t="s">
        <v>145</v>
      </c>
      <c r="C3" s="2">
        <v>1</v>
      </c>
      <c r="D3" s="13">
        <v>1.0102163205929799</v>
      </c>
      <c r="E3" s="6">
        <v>1.00215009308499</v>
      </c>
    </row>
    <row r="4" spans="1:7" x14ac:dyDescent="0.25">
      <c r="A4" s="1" t="s">
        <v>162</v>
      </c>
      <c r="B4" s="1" t="s">
        <v>145</v>
      </c>
      <c r="C4" s="2">
        <v>2</v>
      </c>
      <c r="D4" s="13">
        <v>0.99913509083718699</v>
      </c>
      <c r="E4" s="6">
        <v>1.0090712954902299</v>
      </c>
    </row>
    <row r="5" spans="1:7" x14ac:dyDescent="0.25">
      <c r="A5" s="1" t="s">
        <v>162</v>
      </c>
      <c r="B5" s="1" t="s">
        <v>145</v>
      </c>
      <c r="C5" s="2">
        <v>3</v>
      </c>
      <c r="D5" s="13">
        <v>0.996235259108466</v>
      </c>
      <c r="E5" s="6">
        <v>1.0038833101662701</v>
      </c>
    </row>
    <row r="6" spans="1:7" x14ac:dyDescent="0.25">
      <c r="A6" s="1" t="s">
        <v>162</v>
      </c>
      <c r="B6" s="1" t="s">
        <v>145</v>
      </c>
      <c r="C6" s="2">
        <v>4</v>
      </c>
      <c r="D6" s="13">
        <v>0.955984219067745</v>
      </c>
      <c r="E6" s="6">
        <v>0.99214511096493596</v>
      </c>
    </row>
    <row r="7" spans="1:7" x14ac:dyDescent="0.25">
      <c r="A7" s="1" t="s">
        <v>162</v>
      </c>
      <c r="B7" s="1" t="s">
        <v>145</v>
      </c>
      <c r="C7" s="2">
        <v>5</v>
      </c>
      <c r="D7" s="13">
        <v>0.97045646298859201</v>
      </c>
      <c r="E7" s="6">
        <v>0.99876493475862005</v>
      </c>
    </row>
    <row r="8" spans="1:7" x14ac:dyDescent="0.25">
      <c r="A8" s="1" t="s">
        <v>162</v>
      </c>
      <c r="B8" s="1" t="s">
        <v>145</v>
      </c>
      <c r="C8" s="2">
        <v>6</v>
      </c>
      <c r="D8" s="13">
        <v>0.97033281805845795</v>
      </c>
      <c r="E8" s="6">
        <v>1.00815520631824</v>
      </c>
    </row>
    <row r="9" spans="1:7" x14ac:dyDescent="0.25">
      <c r="A9" s="1" t="s">
        <v>162</v>
      </c>
      <c r="B9" s="1" t="s">
        <v>145</v>
      </c>
      <c r="C9" s="2">
        <v>7</v>
      </c>
      <c r="D9" s="13">
        <v>0.94900223206758805</v>
      </c>
      <c r="E9" s="6">
        <v>1.0001993505484801</v>
      </c>
    </row>
    <row r="10" spans="1:7" x14ac:dyDescent="0.25">
      <c r="A10" s="1" t="s">
        <v>162</v>
      </c>
      <c r="B10" s="1" t="s">
        <v>145</v>
      </c>
      <c r="C10" s="2">
        <v>8</v>
      </c>
      <c r="D10" s="13">
        <v>1.0273306841679299</v>
      </c>
      <c r="E10" s="6">
        <v>1.0007899378337399</v>
      </c>
    </row>
    <row r="11" spans="1:7" x14ac:dyDescent="0.25">
      <c r="A11" s="1" t="s">
        <v>162</v>
      </c>
      <c r="B11" s="1" t="s">
        <v>145</v>
      </c>
      <c r="C11" s="2">
        <v>9</v>
      </c>
      <c r="D11" s="13">
        <v>1.0287927912532699</v>
      </c>
      <c r="E11" s="6">
        <v>0.99856589279985197</v>
      </c>
    </row>
    <row r="12" spans="1:7" x14ac:dyDescent="0.25">
      <c r="A12" s="1" t="s">
        <v>162</v>
      </c>
      <c r="B12" s="1" t="s">
        <v>145</v>
      </c>
      <c r="C12" s="2">
        <v>10</v>
      </c>
      <c r="D12" s="13">
        <v>1.0371440387945201</v>
      </c>
      <c r="E12" s="6">
        <v>0.99404984438207</v>
      </c>
    </row>
    <row r="13" spans="1:7" x14ac:dyDescent="0.25">
      <c r="A13" s="1" t="s">
        <v>162</v>
      </c>
      <c r="B13" s="1" t="s">
        <v>145</v>
      </c>
      <c r="C13" s="2">
        <v>11</v>
      </c>
      <c r="D13" s="13">
        <v>1.0248387241321499</v>
      </c>
      <c r="E13" s="6">
        <v>0.98625091952694399</v>
      </c>
    </row>
    <row r="14" spans="1:7" x14ac:dyDescent="0.25">
      <c r="A14" s="1" t="s">
        <v>162</v>
      </c>
      <c r="B14" s="1" t="s">
        <v>145</v>
      </c>
      <c r="C14" s="2">
        <v>12</v>
      </c>
      <c r="D14" s="13">
        <v>1.03053135893111</v>
      </c>
      <c r="E14" s="6">
        <v>1.00597410412563</v>
      </c>
    </row>
    <row r="15" spans="1:7" x14ac:dyDescent="0.25">
      <c r="A15" s="1" t="s">
        <v>126</v>
      </c>
      <c r="B15" s="1" t="s">
        <v>126</v>
      </c>
      <c r="C15" s="2">
        <v>1</v>
      </c>
      <c r="D15" s="13">
        <v>1.0451955967331701</v>
      </c>
      <c r="E15" s="6">
        <v>1.00215009308499</v>
      </c>
    </row>
    <row r="16" spans="1:7" x14ac:dyDescent="0.25">
      <c r="A16" s="1" t="s">
        <v>126</v>
      </c>
      <c r="B16" s="1" t="s">
        <v>126</v>
      </c>
      <c r="C16" s="2">
        <v>2</v>
      </c>
      <c r="D16" s="13">
        <v>1.09140954316741</v>
      </c>
      <c r="E16" s="6">
        <v>1.0090712954902299</v>
      </c>
    </row>
    <row r="17" spans="1:5" x14ac:dyDescent="0.25">
      <c r="A17" s="1" t="s">
        <v>126</v>
      </c>
      <c r="B17" s="1" t="s">
        <v>126</v>
      </c>
      <c r="C17" s="2">
        <v>3</v>
      </c>
      <c r="D17" s="13">
        <v>1.07137009401161</v>
      </c>
      <c r="E17" s="6">
        <v>1.0038833101662701</v>
      </c>
    </row>
    <row r="18" spans="1:5" x14ac:dyDescent="0.25">
      <c r="A18" s="1" t="s">
        <v>126</v>
      </c>
      <c r="B18" s="1" t="s">
        <v>126</v>
      </c>
      <c r="C18" s="2">
        <v>4</v>
      </c>
      <c r="D18" s="13">
        <v>1.0412094377547301</v>
      </c>
      <c r="E18" s="6">
        <v>0.99214511096493596</v>
      </c>
    </row>
    <row r="19" spans="1:5" x14ac:dyDescent="0.25">
      <c r="A19" s="1" t="s">
        <v>126</v>
      </c>
      <c r="B19" s="1" t="s">
        <v>126</v>
      </c>
      <c r="C19" s="2">
        <v>5</v>
      </c>
      <c r="D19" s="13">
        <v>1.0419584244126701</v>
      </c>
      <c r="E19" s="6">
        <v>0.99876493475862005</v>
      </c>
    </row>
    <row r="20" spans="1:5" x14ac:dyDescent="0.25">
      <c r="A20" s="1" t="s">
        <v>126</v>
      </c>
      <c r="B20" s="1" t="s">
        <v>126</v>
      </c>
      <c r="C20" s="2">
        <v>6</v>
      </c>
      <c r="D20" s="13">
        <v>1.0039780108310199</v>
      </c>
      <c r="E20" s="6">
        <v>1.00815520631824</v>
      </c>
    </row>
    <row r="21" spans="1:5" x14ac:dyDescent="0.25">
      <c r="A21" s="1" t="s">
        <v>126</v>
      </c>
      <c r="B21" s="1" t="s">
        <v>126</v>
      </c>
      <c r="C21" s="2">
        <v>7</v>
      </c>
      <c r="D21" s="13">
        <v>0.98386849643741803</v>
      </c>
      <c r="E21" s="6">
        <v>1.0001993505484801</v>
      </c>
    </row>
    <row r="22" spans="1:5" x14ac:dyDescent="0.25">
      <c r="A22" s="1" t="s">
        <v>126</v>
      </c>
      <c r="B22" s="1" t="s">
        <v>126</v>
      </c>
      <c r="C22" s="2">
        <v>8</v>
      </c>
      <c r="D22" s="13">
        <v>0.94939492553249405</v>
      </c>
      <c r="E22" s="6">
        <v>1.0007899378337399</v>
      </c>
    </row>
    <row r="23" spans="1:5" x14ac:dyDescent="0.25">
      <c r="A23" s="1" t="s">
        <v>126</v>
      </c>
      <c r="B23" s="1" t="s">
        <v>126</v>
      </c>
      <c r="C23" s="2">
        <v>9</v>
      </c>
      <c r="D23" s="13">
        <v>0.91412835412742099</v>
      </c>
      <c r="E23" s="6">
        <v>0.99856589279985197</v>
      </c>
    </row>
    <row r="24" spans="1:5" x14ac:dyDescent="0.25">
      <c r="A24" s="1" t="s">
        <v>126</v>
      </c>
      <c r="B24" s="1" t="s">
        <v>126</v>
      </c>
      <c r="C24" s="2">
        <v>10</v>
      </c>
      <c r="D24" s="13">
        <v>0.89376922746580001</v>
      </c>
      <c r="E24" s="6">
        <v>0.99404984438207</v>
      </c>
    </row>
    <row r="25" spans="1:5" x14ac:dyDescent="0.25">
      <c r="A25" s="1" t="s">
        <v>126</v>
      </c>
      <c r="B25" s="1" t="s">
        <v>126</v>
      </c>
      <c r="C25" s="2">
        <v>11</v>
      </c>
      <c r="D25" s="13">
        <v>0.97298684880055897</v>
      </c>
      <c r="E25" s="6">
        <v>0.98625091952694399</v>
      </c>
    </row>
    <row r="26" spans="1:5" x14ac:dyDescent="0.25">
      <c r="A26" s="1" t="s">
        <v>126</v>
      </c>
      <c r="B26" s="1" t="s">
        <v>126</v>
      </c>
      <c r="C26" s="2">
        <v>12</v>
      </c>
      <c r="D26" s="13">
        <v>0.99073104072569296</v>
      </c>
      <c r="E26" s="6">
        <v>1.00597410412563</v>
      </c>
    </row>
    <row r="27" spans="1:5" x14ac:dyDescent="0.25">
      <c r="A27" s="1" t="s">
        <v>98</v>
      </c>
      <c r="B27" s="1" t="s">
        <v>97</v>
      </c>
      <c r="C27" s="2">
        <v>1</v>
      </c>
      <c r="D27" s="13">
        <v>1.0523474795138901</v>
      </c>
      <c r="E27" s="6">
        <v>1.00215009308499</v>
      </c>
    </row>
    <row r="28" spans="1:5" x14ac:dyDescent="0.25">
      <c r="A28" s="1" t="s">
        <v>98</v>
      </c>
      <c r="B28" s="1" t="s">
        <v>97</v>
      </c>
      <c r="C28" s="2">
        <v>2</v>
      </c>
      <c r="D28" s="13">
        <v>1.0310107595129201</v>
      </c>
      <c r="E28" s="6">
        <v>1.0090712954902299</v>
      </c>
    </row>
    <row r="29" spans="1:5" x14ac:dyDescent="0.25">
      <c r="A29" s="1" t="s">
        <v>98</v>
      </c>
      <c r="B29" s="1" t="s">
        <v>97</v>
      </c>
      <c r="C29" s="2">
        <v>3</v>
      </c>
      <c r="D29" s="13">
        <v>0.98651218654044004</v>
      </c>
      <c r="E29" s="6">
        <v>1.0038833101662701</v>
      </c>
    </row>
    <row r="30" spans="1:5" x14ac:dyDescent="0.25">
      <c r="A30" s="1" t="s">
        <v>98</v>
      </c>
      <c r="B30" s="1" t="s">
        <v>97</v>
      </c>
      <c r="C30" s="2">
        <v>4</v>
      </c>
      <c r="D30" s="13">
        <v>0.94612184203890604</v>
      </c>
      <c r="E30" s="6">
        <v>0.99214511096493596</v>
      </c>
    </row>
    <row r="31" spans="1:5" x14ac:dyDescent="0.25">
      <c r="A31" s="1" t="s">
        <v>98</v>
      </c>
      <c r="B31" s="1" t="s">
        <v>97</v>
      </c>
      <c r="C31" s="2">
        <v>5</v>
      </c>
      <c r="D31" s="13">
        <v>0.93962157927880896</v>
      </c>
      <c r="E31" s="6">
        <v>0.99876493475862005</v>
      </c>
    </row>
    <row r="32" spans="1:5" x14ac:dyDescent="0.25">
      <c r="A32" s="1" t="s">
        <v>98</v>
      </c>
      <c r="B32" s="1" t="s">
        <v>97</v>
      </c>
      <c r="C32" s="2">
        <v>6</v>
      </c>
      <c r="D32" s="13">
        <v>0.97676494013308202</v>
      </c>
      <c r="E32" s="6">
        <v>1.00815520631824</v>
      </c>
    </row>
    <row r="33" spans="1:5" x14ac:dyDescent="0.25">
      <c r="A33" s="1" t="s">
        <v>98</v>
      </c>
      <c r="B33" s="1" t="s">
        <v>97</v>
      </c>
      <c r="C33" s="2">
        <v>7</v>
      </c>
      <c r="D33" s="13">
        <v>1.0107911031968899</v>
      </c>
      <c r="E33" s="6">
        <v>1.0001993505484801</v>
      </c>
    </row>
    <row r="34" spans="1:5" x14ac:dyDescent="0.25">
      <c r="A34" s="1" t="s">
        <v>98</v>
      </c>
      <c r="B34" s="1" t="s">
        <v>97</v>
      </c>
      <c r="C34" s="2">
        <v>8</v>
      </c>
      <c r="D34" s="13">
        <v>1.0162905912728699</v>
      </c>
      <c r="E34" s="6">
        <v>1.0007899378337399</v>
      </c>
    </row>
    <row r="35" spans="1:5" x14ac:dyDescent="0.25">
      <c r="A35" s="1" t="s">
        <v>98</v>
      </c>
      <c r="B35" s="1" t="s">
        <v>97</v>
      </c>
      <c r="C35" s="2">
        <v>9</v>
      </c>
      <c r="D35" s="13">
        <v>1.0075515690224699</v>
      </c>
      <c r="E35" s="6">
        <v>0.99856589279985197</v>
      </c>
    </row>
    <row r="36" spans="1:5" x14ac:dyDescent="0.25">
      <c r="A36" s="1" t="s">
        <v>98</v>
      </c>
      <c r="B36" s="1" t="s">
        <v>97</v>
      </c>
      <c r="C36" s="2">
        <v>10</v>
      </c>
      <c r="D36" s="13">
        <v>0.99248279468371103</v>
      </c>
      <c r="E36" s="6">
        <v>0.99404984438207</v>
      </c>
    </row>
    <row r="37" spans="1:5" x14ac:dyDescent="0.25">
      <c r="A37" s="1" t="s">
        <v>98</v>
      </c>
      <c r="B37" s="1" t="s">
        <v>97</v>
      </c>
      <c r="C37" s="2">
        <v>11</v>
      </c>
      <c r="D37" s="13">
        <v>1.01596678889439</v>
      </c>
      <c r="E37" s="6">
        <v>0.98625091952694399</v>
      </c>
    </row>
    <row r="38" spans="1:5" x14ac:dyDescent="0.25">
      <c r="A38" s="1" t="s">
        <v>98</v>
      </c>
      <c r="B38" s="1" t="s">
        <v>97</v>
      </c>
      <c r="C38" s="2">
        <v>12</v>
      </c>
      <c r="D38" s="13">
        <v>1.0245383659116201</v>
      </c>
      <c r="E38" s="6">
        <v>1.00597410412563</v>
      </c>
    </row>
    <row r="39" spans="1:5" x14ac:dyDescent="0.25">
      <c r="A39" s="1" t="s">
        <v>7</v>
      </c>
      <c r="B39" s="1" t="s">
        <v>6</v>
      </c>
      <c r="C39" s="2">
        <v>1</v>
      </c>
      <c r="D39" s="13">
        <v>1.0334589313401901</v>
      </c>
      <c r="E39" s="6">
        <v>1.00215009308499</v>
      </c>
    </row>
    <row r="40" spans="1:5" x14ac:dyDescent="0.25">
      <c r="A40" s="1" t="s">
        <v>7</v>
      </c>
      <c r="B40" s="1" t="s">
        <v>6</v>
      </c>
      <c r="C40" s="2">
        <v>2</v>
      </c>
      <c r="D40" s="13">
        <v>1.02738898642432</v>
      </c>
      <c r="E40" s="6">
        <v>1.0090712954902299</v>
      </c>
    </row>
    <row r="41" spans="1:5" x14ac:dyDescent="0.25">
      <c r="A41" s="1" t="s">
        <v>7</v>
      </c>
      <c r="B41" s="1" t="s">
        <v>6</v>
      </c>
      <c r="C41" s="2">
        <v>3</v>
      </c>
      <c r="D41" s="13">
        <v>1.01196107677194</v>
      </c>
      <c r="E41" s="6">
        <v>1.0038833101662701</v>
      </c>
    </row>
    <row r="42" spans="1:5" x14ac:dyDescent="0.25">
      <c r="A42" s="1" t="s">
        <v>7</v>
      </c>
      <c r="B42" s="1" t="s">
        <v>6</v>
      </c>
      <c r="C42" s="2">
        <v>4</v>
      </c>
      <c r="D42" s="13">
        <v>0.97133136031573197</v>
      </c>
      <c r="E42" s="6">
        <v>0.99214511096493596</v>
      </c>
    </row>
    <row r="43" spans="1:5" x14ac:dyDescent="0.25">
      <c r="A43" s="1" t="s">
        <v>7</v>
      </c>
      <c r="B43" s="1" t="s">
        <v>6</v>
      </c>
      <c r="C43" s="2">
        <v>5</v>
      </c>
      <c r="D43" s="13">
        <v>1.01669805428466</v>
      </c>
      <c r="E43" s="6">
        <v>0.99876493475862005</v>
      </c>
    </row>
    <row r="44" spans="1:5" x14ac:dyDescent="0.25">
      <c r="A44" s="1" t="s">
        <v>7</v>
      </c>
      <c r="B44" s="1" t="s">
        <v>6</v>
      </c>
      <c r="C44" s="2">
        <v>6</v>
      </c>
      <c r="D44" s="13">
        <v>1.02500056379907</v>
      </c>
      <c r="E44" s="6">
        <v>1.00815520631824</v>
      </c>
    </row>
    <row r="45" spans="1:5" x14ac:dyDescent="0.25">
      <c r="A45" s="1" t="s">
        <v>7</v>
      </c>
      <c r="B45" s="1" t="s">
        <v>6</v>
      </c>
      <c r="C45" s="2">
        <v>7</v>
      </c>
      <c r="D45" s="13">
        <v>1.00260882814672</v>
      </c>
      <c r="E45" s="6">
        <v>1.0001993505484801</v>
      </c>
    </row>
    <row r="46" spans="1:5" x14ac:dyDescent="0.25">
      <c r="A46" s="1" t="s">
        <v>7</v>
      </c>
      <c r="B46" s="1" t="s">
        <v>6</v>
      </c>
      <c r="C46" s="2">
        <v>8</v>
      </c>
      <c r="D46" s="13">
        <v>0.95405949119156497</v>
      </c>
      <c r="E46" s="6">
        <v>1.0007899378337399</v>
      </c>
    </row>
    <row r="47" spans="1:5" x14ac:dyDescent="0.25">
      <c r="A47" s="1" t="s">
        <v>7</v>
      </c>
      <c r="B47" s="1" t="s">
        <v>6</v>
      </c>
      <c r="C47" s="2">
        <v>9</v>
      </c>
      <c r="D47" s="13">
        <v>0.94000863334771101</v>
      </c>
      <c r="E47" s="6">
        <v>0.99856589279985197</v>
      </c>
    </row>
    <row r="48" spans="1:5" x14ac:dyDescent="0.25">
      <c r="A48" s="1" t="s">
        <v>7</v>
      </c>
      <c r="B48" s="1" t="s">
        <v>6</v>
      </c>
      <c r="C48" s="2">
        <v>10</v>
      </c>
      <c r="D48" s="13">
        <v>0.96017564505831698</v>
      </c>
      <c r="E48" s="6">
        <v>0.99404984438207</v>
      </c>
    </row>
    <row r="49" spans="1:5" x14ac:dyDescent="0.25">
      <c r="A49" s="1" t="s">
        <v>7</v>
      </c>
      <c r="B49" s="1" t="s">
        <v>6</v>
      </c>
      <c r="C49" s="2">
        <v>11</v>
      </c>
      <c r="D49" s="13">
        <v>1.00217719451105</v>
      </c>
      <c r="E49" s="6">
        <v>0.98625091952694399</v>
      </c>
    </row>
    <row r="50" spans="1:5" x14ac:dyDescent="0.25">
      <c r="A50" s="1" t="s">
        <v>7</v>
      </c>
      <c r="B50" s="1" t="s">
        <v>6</v>
      </c>
      <c r="C50" s="2">
        <v>12</v>
      </c>
      <c r="D50" s="13">
        <v>1.05513123480874</v>
      </c>
      <c r="E50" s="6">
        <v>1.00597410412563</v>
      </c>
    </row>
    <row r="51" spans="1:5" x14ac:dyDescent="0.25">
      <c r="A51" s="1" t="s">
        <v>222</v>
      </c>
      <c r="B51" s="1" t="s">
        <v>222</v>
      </c>
      <c r="C51" s="2">
        <v>1</v>
      </c>
      <c r="D51" s="13">
        <v>0.97437784218008305</v>
      </c>
      <c r="E51" s="6">
        <v>1.00215009308499</v>
      </c>
    </row>
    <row r="52" spans="1:5" x14ac:dyDescent="0.25">
      <c r="A52" s="1" t="s">
        <v>222</v>
      </c>
      <c r="B52" s="1" t="s">
        <v>222</v>
      </c>
      <c r="C52" s="2">
        <v>2</v>
      </c>
      <c r="D52" s="13">
        <v>1.0738690463866201</v>
      </c>
      <c r="E52" s="6">
        <v>1.0090712954902299</v>
      </c>
    </row>
    <row r="53" spans="1:5" x14ac:dyDescent="0.25">
      <c r="A53" s="1" t="s">
        <v>222</v>
      </c>
      <c r="B53" s="1" t="s">
        <v>222</v>
      </c>
      <c r="C53" s="2">
        <v>3</v>
      </c>
      <c r="D53" s="13">
        <v>1.11592917939263</v>
      </c>
      <c r="E53" s="6">
        <v>1.0038833101662701</v>
      </c>
    </row>
    <row r="54" spans="1:5" x14ac:dyDescent="0.25">
      <c r="A54" s="1" t="s">
        <v>222</v>
      </c>
      <c r="B54" s="1" t="s">
        <v>222</v>
      </c>
      <c r="C54" s="2">
        <v>4</v>
      </c>
      <c r="D54" s="13">
        <v>1.0945698134605799</v>
      </c>
      <c r="E54" s="6">
        <v>0.99214511096493596</v>
      </c>
    </row>
    <row r="55" spans="1:5" x14ac:dyDescent="0.25">
      <c r="A55" s="1" t="s">
        <v>222</v>
      </c>
      <c r="B55" s="1" t="s">
        <v>222</v>
      </c>
      <c r="C55" s="2">
        <v>5</v>
      </c>
      <c r="D55" s="13">
        <v>1.03848145106552</v>
      </c>
      <c r="E55" s="6">
        <v>0.99876493475862005</v>
      </c>
    </row>
    <row r="56" spans="1:5" x14ac:dyDescent="0.25">
      <c r="A56" s="1" t="s">
        <v>222</v>
      </c>
      <c r="B56" s="1" t="s">
        <v>222</v>
      </c>
      <c r="C56" s="2">
        <v>6</v>
      </c>
      <c r="D56" s="13">
        <v>0.77224119649365197</v>
      </c>
      <c r="E56" s="6">
        <v>1.00815520631824</v>
      </c>
    </row>
    <row r="57" spans="1:5" x14ac:dyDescent="0.25">
      <c r="A57" s="1" t="s">
        <v>222</v>
      </c>
      <c r="B57" s="1" t="s">
        <v>222</v>
      </c>
      <c r="C57" s="2">
        <v>7</v>
      </c>
      <c r="D57" s="13">
        <v>0.71437376423871002</v>
      </c>
      <c r="E57" s="6">
        <v>1.0001993505484801</v>
      </c>
    </row>
    <row r="58" spans="1:5" x14ac:dyDescent="0.25">
      <c r="A58" s="1" t="s">
        <v>222</v>
      </c>
      <c r="B58" s="1" t="s">
        <v>222</v>
      </c>
      <c r="C58" s="2">
        <v>8</v>
      </c>
      <c r="D58" s="13">
        <v>1.0285622497659099</v>
      </c>
      <c r="E58" s="6">
        <v>1.0007899378337399</v>
      </c>
    </row>
    <row r="59" spans="1:5" x14ac:dyDescent="0.25">
      <c r="A59" s="1" t="s">
        <v>222</v>
      </c>
      <c r="B59" s="1" t="s">
        <v>222</v>
      </c>
      <c r="C59" s="2">
        <v>9</v>
      </c>
      <c r="D59" s="13">
        <v>1.0895120115015999</v>
      </c>
      <c r="E59" s="6">
        <v>0.99856589279985197</v>
      </c>
    </row>
    <row r="60" spans="1:5" x14ac:dyDescent="0.25">
      <c r="A60" s="1" t="s">
        <v>222</v>
      </c>
      <c r="B60" s="1" t="s">
        <v>222</v>
      </c>
      <c r="C60" s="2">
        <v>10</v>
      </c>
      <c r="D60" s="13">
        <v>1.0869993702188501</v>
      </c>
      <c r="E60" s="6">
        <v>0.99404984438207</v>
      </c>
    </row>
    <row r="61" spans="1:5" x14ac:dyDescent="0.25">
      <c r="A61" s="1" t="s">
        <v>222</v>
      </c>
      <c r="B61" s="1" t="s">
        <v>222</v>
      </c>
      <c r="C61" s="2">
        <v>11</v>
      </c>
      <c r="D61" s="13">
        <v>1.00276536014295</v>
      </c>
      <c r="E61" s="6">
        <v>0.98625091952694399</v>
      </c>
    </row>
    <row r="62" spans="1:5" x14ac:dyDescent="0.25">
      <c r="A62" s="1" t="s">
        <v>222</v>
      </c>
      <c r="B62" s="1" t="s">
        <v>222</v>
      </c>
      <c r="C62" s="2">
        <v>12</v>
      </c>
      <c r="D62" s="13">
        <v>1.0083187151529001</v>
      </c>
      <c r="E62" s="6">
        <v>1.00597410412563</v>
      </c>
    </row>
    <row r="63" spans="1:5" x14ac:dyDescent="0.25">
      <c r="A63" s="1" t="s">
        <v>69</v>
      </c>
      <c r="B63" s="1" t="s">
        <v>68</v>
      </c>
      <c r="C63" s="2">
        <v>1</v>
      </c>
      <c r="D63" s="13">
        <v>1.0183222856752501</v>
      </c>
      <c r="E63" s="6">
        <v>1.00215009308499</v>
      </c>
    </row>
    <row r="64" spans="1:5" x14ac:dyDescent="0.25">
      <c r="A64" s="1" t="s">
        <v>69</v>
      </c>
      <c r="B64" s="1" t="s">
        <v>68</v>
      </c>
      <c r="C64" s="2">
        <v>2</v>
      </c>
      <c r="D64" s="13">
        <v>1.0007081463384</v>
      </c>
      <c r="E64" s="6">
        <v>1.0090712954902299</v>
      </c>
    </row>
    <row r="65" spans="1:5" x14ac:dyDescent="0.25">
      <c r="A65" s="1" t="s">
        <v>69</v>
      </c>
      <c r="B65" s="1" t="s">
        <v>68</v>
      </c>
      <c r="C65" s="2">
        <v>3</v>
      </c>
      <c r="D65" s="13">
        <v>0.995764306560185</v>
      </c>
      <c r="E65" s="6">
        <v>1.0038833101662701</v>
      </c>
    </row>
    <row r="66" spans="1:5" x14ac:dyDescent="0.25">
      <c r="A66" s="1" t="s">
        <v>69</v>
      </c>
      <c r="B66" s="1" t="s">
        <v>68</v>
      </c>
      <c r="C66" s="2">
        <v>4</v>
      </c>
      <c r="D66" s="13">
        <v>0.99855139968689899</v>
      </c>
      <c r="E66" s="6">
        <v>0.99214511096493596</v>
      </c>
    </row>
    <row r="67" spans="1:5" x14ac:dyDescent="0.25">
      <c r="A67" s="1" t="s">
        <v>69</v>
      </c>
      <c r="B67" s="1" t="s">
        <v>68</v>
      </c>
      <c r="C67" s="2">
        <v>5</v>
      </c>
      <c r="D67" s="13">
        <v>0.99917630486685405</v>
      </c>
      <c r="E67" s="6">
        <v>0.99876493475862005</v>
      </c>
    </row>
    <row r="68" spans="1:5" x14ac:dyDescent="0.25">
      <c r="A68" s="1" t="s">
        <v>69</v>
      </c>
      <c r="B68" s="1" t="s">
        <v>68</v>
      </c>
      <c r="C68" s="2">
        <v>6</v>
      </c>
      <c r="D68" s="13">
        <v>1.0052943338123701</v>
      </c>
      <c r="E68" s="6">
        <v>1.00815520631824</v>
      </c>
    </row>
    <row r="69" spans="1:5" x14ac:dyDescent="0.25">
      <c r="A69" s="1" t="s">
        <v>69</v>
      </c>
      <c r="B69" s="1" t="s">
        <v>68</v>
      </c>
      <c r="C69" s="2">
        <v>7</v>
      </c>
      <c r="D69" s="13">
        <v>0.99600666145804795</v>
      </c>
      <c r="E69" s="6">
        <v>1.0001993505484801</v>
      </c>
    </row>
    <row r="70" spans="1:5" x14ac:dyDescent="0.25">
      <c r="A70" s="1" t="s">
        <v>69</v>
      </c>
      <c r="B70" s="1" t="s">
        <v>68</v>
      </c>
      <c r="C70" s="2">
        <v>8</v>
      </c>
      <c r="D70" s="13">
        <v>0.98895766711416999</v>
      </c>
      <c r="E70" s="6">
        <v>1.0007899378337399</v>
      </c>
    </row>
    <row r="71" spans="1:5" x14ac:dyDescent="0.25">
      <c r="A71" s="1" t="s">
        <v>69</v>
      </c>
      <c r="B71" s="1" t="s">
        <v>68</v>
      </c>
      <c r="C71" s="2">
        <v>9</v>
      </c>
      <c r="D71" s="13">
        <v>0.98364448005904703</v>
      </c>
      <c r="E71" s="6">
        <v>0.99856589279985197</v>
      </c>
    </row>
    <row r="72" spans="1:5" x14ac:dyDescent="0.25">
      <c r="A72" s="1" t="s">
        <v>69</v>
      </c>
      <c r="B72" s="1" t="s">
        <v>68</v>
      </c>
      <c r="C72" s="2">
        <v>10</v>
      </c>
      <c r="D72" s="13">
        <v>0.98038207627319596</v>
      </c>
      <c r="E72" s="6">
        <v>0.99404984438207</v>
      </c>
    </row>
    <row r="73" spans="1:5" x14ac:dyDescent="0.25">
      <c r="A73" s="1" t="s">
        <v>69</v>
      </c>
      <c r="B73" s="1" t="s">
        <v>68</v>
      </c>
      <c r="C73" s="2">
        <v>11</v>
      </c>
      <c r="D73" s="13">
        <v>1.00820931977853</v>
      </c>
      <c r="E73" s="6">
        <v>0.98625091952694399</v>
      </c>
    </row>
    <row r="74" spans="1:5" x14ac:dyDescent="0.25">
      <c r="A74" s="1" t="s">
        <v>69</v>
      </c>
      <c r="B74" s="1" t="s">
        <v>68</v>
      </c>
      <c r="C74" s="2">
        <v>12</v>
      </c>
      <c r="D74" s="13">
        <v>1.0249830183770601</v>
      </c>
      <c r="E74" s="6">
        <v>1.00597410412563</v>
      </c>
    </row>
    <row r="75" spans="1:5" x14ac:dyDescent="0.25">
      <c r="A75" s="1" t="s">
        <v>47</v>
      </c>
      <c r="B75" s="1" t="s">
        <v>46</v>
      </c>
      <c r="C75" s="2">
        <v>1</v>
      </c>
      <c r="D75" s="13">
        <v>1.01343390891989</v>
      </c>
      <c r="E75" s="6">
        <v>1.00215009308499</v>
      </c>
    </row>
    <row r="76" spans="1:5" x14ac:dyDescent="0.25">
      <c r="A76" s="1" t="s">
        <v>47</v>
      </c>
      <c r="B76" s="1" t="s">
        <v>46</v>
      </c>
      <c r="C76" s="2">
        <v>2</v>
      </c>
      <c r="D76" s="13">
        <v>0.97942433642863003</v>
      </c>
      <c r="E76" s="6">
        <v>1.0090712954902299</v>
      </c>
    </row>
    <row r="77" spans="1:5" x14ac:dyDescent="0.25">
      <c r="A77" s="1" t="s">
        <v>47</v>
      </c>
      <c r="B77" s="1" t="s">
        <v>46</v>
      </c>
      <c r="C77" s="2">
        <v>3</v>
      </c>
      <c r="D77" s="13">
        <v>0.97117342013669805</v>
      </c>
      <c r="E77" s="6">
        <v>1.0038833101662701</v>
      </c>
    </row>
    <row r="78" spans="1:5" x14ac:dyDescent="0.25">
      <c r="A78" s="1" t="s">
        <v>47</v>
      </c>
      <c r="B78" s="1" t="s">
        <v>46</v>
      </c>
      <c r="C78" s="2">
        <v>4</v>
      </c>
      <c r="D78" s="13">
        <v>0.96710777161015604</v>
      </c>
      <c r="E78" s="6">
        <v>0.99214511096493596</v>
      </c>
    </row>
    <row r="79" spans="1:5" x14ac:dyDescent="0.25">
      <c r="A79" s="1" t="s">
        <v>47</v>
      </c>
      <c r="B79" s="1" t="s">
        <v>46</v>
      </c>
      <c r="C79" s="2">
        <v>5</v>
      </c>
      <c r="D79" s="13">
        <v>0.94245123963991595</v>
      </c>
      <c r="E79" s="6">
        <v>0.99876493475862005</v>
      </c>
    </row>
    <row r="80" spans="1:5" x14ac:dyDescent="0.25">
      <c r="A80" s="1" t="s">
        <v>47</v>
      </c>
      <c r="B80" s="1" t="s">
        <v>46</v>
      </c>
      <c r="C80" s="2">
        <v>6</v>
      </c>
      <c r="D80" s="13">
        <v>0.97715485065207197</v>
      </c>
      <c r="E80" s="6">
        <v>1.00815520631824</v>
      </c>
    </row>
    <row r="81" spans="1:5" x14ac:dyDescent="0.25">
      <c r="A81" s="1" t="s">
        <v>47</v>
      </c>
      <c r="B81" s="1" t="s">
        <v>46</v>
      </c>
      <c r="C81" s="2">
        <v>7</v>
      </c>
      <c r="D81" s="13">
        <v>1.06129405916355</v>
      </c>
      <c r="E81" s="6">
        <v>1.0001993505484801</v>
      </c>
    </row>
    <row r="82" spans="1:5" x14ac:dyDescent="0.25">
      <c r="A82" s="1" t="s">
        <v>47</v>
      </c>
      <c r="B82" s="1" t="s">
        <v>46</v>
      </c>
      <c r="C82" s="2">
        <v>8</v>
      </c>
      <c r="D82" s="13">
        <v>1.0024584934620799</v>
      </c>
      <c r="E82" s="6">
        <v>1.0007899378337399</v>
      </c>
    </row>
    <row r="83" spans="1:5" x14ac:dyDescent="0.25">
      <c r="A83" s="1" t="s">
        <v>47</v>
      </c>
      <c r="B83" s="1" t="s">
        <v>46</v>
      </c>
      <c r="C83" s="2">
        <v>9</v>
      </c>
      <c r="D83" s="13">
        <v>1.04084551092434</v>
      </c>
      <c r="E83" s="6">
        <v>0.99856589279985197</v>
      </c>
    </row>
    <row r="84" spans="1:5" x14ac:dyDescent="0.25">
      <c r="A84" s="1" t="s">
        <v>47</v>
      </c>
      <c r="B84" s="1" t="s">
        <v>46</v>
      </c>
      <c r="C84" s="2">
        <v>10</v>
      </c>
      <c r="D84" s="13">
        <v>1.01012746073493</v>
      </c>
      <c r="E84" s="6">
        <v>0.99404984438207</v>
      </c>
    </row>
    <row r="85" spans="1:5" x14ac:dyDescent="0.25">
      <c r="A85" s="1" t="s">
        <v>47</v>
      </c>
      <c r="B85" s="1" t="s">
        <v>46</v>
      </c>
      <c r="C85" s="2">
        <v>11</v>
      </c>
      <c r="D85" s="13">
        <v>0.99664327721470602</v>
      </c>
      <c r="E85" s="6">
        <v>0.98625091952694399</v>
      </c>
    </row>
    <row r="86" spans="1:5" x14ac:dyDescent="0.25">
      <c r="A86" s="1" t="s">
        <v>47</v>
      </c>
      <c r="B86" s="1" t="s">
        <v>46</v>
      </c>
      <c r="C86" s="2">
        <v>12</v>
      </c>
      <c r="D86" s="13">
        <v>1.03788567111303</v>
      </c>
      <c r="E86" s="6">
        <v>1.00597410412563</v>
      </c>
    </row>
    <row r="87" spans="1:5" x14ac:dyDescent="0.25">
      <c r="A87" s="1" t="s">
        <v>91</v>
      </c>
      <c r="B87" s="1" t="s">
        <v>91</v>
      </c>
      <c r="C87" s="2">
        <v>1</v>
      </c>
      <c r="D87" s="13">
        <v>0.99451073344039398</v>
      </c>
      <c r="E87" s="6">
        <v>1.00215009308499</v>
      </c>
    </row>
    <row r="88" spans="1:5" x14ac:dyDescent="0.25">
      <c r="A88" s="1" t="s">
        <v>91</v>
      </c>
      <c r="B88" s="1" t="s">
        <v>91</v>
      </c>
      <c r="C88" s="2">
        <v>2</v>
      </c>
      <c r="D88" s="13">
        <v>0.984958817655465</v>
      </c>
      <c r="E88" s="6">
        <v>1.0090712954902299</v>
      </c>
    </row>
    <row r="89" spans="1:5" x14ac:dyDescent="0.25">
      <c r="A89" s="1" t="s">
        <v>91</v>
      </c>
      <c r="B89" s="1" t="s">
        <v>91</v>
      </c>
      <c r="C89" s="2">
        <v>3</v>
      </c>
      <c r="D89" s="13">
        <v>0.989779203254469</v>
      </c>
      <c r="E89" s="6">
        <v>1.0038833101662701</v>
      </c>
    </row>
    <row r="90" spans="1:5" x14ac:dyDescent="0.25">
      <c r="A90" s="1" t="s">
        <v>91</v>
      </c>
      <c r="B90" s="1" t="s">
        <v>91</v>
      </c>
      <c r="C90" s="2">
        <v>4</v>
      </c>
      <c r="D90" s="13">
        <v>0.98245854870566396</v>
      </c>
      <c r="E90" s="6">
        <v>0.99214511096493596</v>
      </c>
    </row>
    <row r="91" spans="1:5" x14ac:dyDescent="0.25">
      <c r="A91" s="1" t="s">
        <v>91</v>
      </c>
      <c r="B91" s="1" t="s">
        <v>91</v>
      </c>
      <c r="C91" s="2">
        <v>5</v>
      </c>
      <c r="D91" s="13">
        <v>0.98120151987014703</v>
      </c>
      <c r="E91" s="6">
        <v>0.99876493475862005</v>
      </c>
    </row>
    <row r="92" spans="1:5" x14ac:dyDescent="0.25">
      <c r="A92" s="1" t="s">
        <v>91</v>
      </c>
      <c r="B92" s="1" t="s">
        <v>91</v>
      </c>
      <c r="C92" s="2">
        <v>6</v>
      </c>
      <c r="D92" s="13">
        <v>0.97978145644735304</v>
      </c>
      <c r="E92" s="6">
        <v>1.00815520631824</v>
      </c>
    </row>
    <row r="93" spans="1:5" x14ac:dyDescent="0.25">
      <c r="A93" s="1" t="s">
        <v>91</v>
      </c>
      <c r="B93" s="1" t="s">
        <v>91</v>
      </c>
      <c r="C93" s="2">
        <v>7</v>
      </c>
      <c r="D93" s="13">
        <v>0.98390656043578295</v>
      </c>
      <c r="E93" s="6">
        <v>1.0001993505484801</v>
      </c>
    </row>
    <row r="94" spans="1:5" x14ac:dyDescent="0.25">
      <c r="A94" s="1" t="s">
        <v>91</v>
      </c>
      <c r="B94" s="1" t="s">
        <v>91</v>
      </c>
      <c r="C94" s="2">
        <v>8</v>
      </c>
      <c r="D94" s="13">
        <v>1.02930643273486</v>
      </c>
      <c r="E94" s="6">
        <v>1.0007899378337399</v>
      </c>
    </row>
    <row r="95" spans="1:5" x14ac:dyDescent="0.25">
      <c r="A95" s="1" t="s">
        <v>91</v>
      </c>
      <c r="B95" s="1" t="s">
        <v>91</v>
      </c>
      <c r="C95" s="2">
        <v>9</v>
      </c>
      <c r="D95" s="13">
        <v>1.0313619699294301</v>
      </c>
      <c r="E95" s="6">
        <v>0.99856589279985197</v>
      </c>
    </row>
    <row r="96" spans="1:5" x14ac:dyDescent="0.25">
      <c r="A96" s="1" t="s">
        <v>91</v>
      </c>
      <c r="B96" s="1" t="s">
        <v>91</v>
      </c>
      <c r="C96" s="2">
        <v>10</v>
      </c>
      <c r="D96" s="13">
        <v>1.0229581668210901</v>
      </c>
      <c r="E96" s="6">
        <v>0.99404984438207</v>
      </c>
    </row>
    <row r="97" spans="1:5" x14ac:dyDescent="0.25">
      <c r="A97" s="1" t="s">
        <v>91</v>
      </c>
      <c r="B97" s="1" t="s">
        <v>91</v>
      </c>
      <c r="C97" s="2">
        <v>11</v>
      </c>
      <c r="D97" s="13">
        <v>1.0172472514861499</v>
      </c>
      <c r="E97" s="6">
        <v>0.98625091952694399</v>
      </c>
    </row>
    <row r="98" spans="1:5" x14ac:dyDescent="0.25">
      <c r="A98" s="1" t="s">
        <v>91</v>
      </c>
      <c r="B98" s="1" t="s">
        <v>91</v>
      </c>
      <c r="C98" s="2">
        <v>12</v>
      </c>
      <c r="D98" s="13">
        <v>1.0025293392191901</v>
      </c>
      <c r="E98" s="6">
        <v>1.00597410412563</v>
      </c>
    </row>
    <row r="99" spans="1:5" x14ac:dyDescent="0.25">
      <c r="A99" s="1" t="s">
        <v>20</v>
      </c>
      <c r="B99" s="1" t="s">
        <v>19</v>
      </c>
      <c r="C99" s="2">
        <v>1</v>
      </c>
      <c r="D99" s="13">
        <v>0.98288703810619305</v>
      </c>
      <c r="E99" s="6">
        <v>1.00215009308499</v>
      </c>
    </row>
    <row r="100" spans="1:5" x14ac:dyDescent="0.25">
      <c r="A100" s="1" t="s">
        <v>20</v>
      </c>
      <c r="B100" s="1" t="s">
        <v>19</v>
      </c>
      <c r="C100" s="2">
        <v>2</v>
      </c>
      <c r="D100" s="13">
        <v>1.0068817684990199</v>
      </c>
      <c r="E100" s="6">
        <v>1.0090712954902299</v>
      </c>
    </row>
    <row r="101" spans="1:5" x14ac:dyDescent="0.25">
      <c r="A101" s="1" t="s">
        <v>20</v>
      </c>
      <c r="B101" s="1" t="s">
        <v>19</v>
      </c>
      <c r="C101" s="2">
        <v>3</v>
      </c>
      <c r="D101" s="13">
        <v>0.99682781880898397</v>
      </c>
      <c r="E101" s="6">
        <v>1.0038833101662701</v>
      </c>
    </row>
    <row r="102" spans="1:5" x14ac:dyDescent="0.25">
      <c r="A102" s="1" t="s">
        <v>20</v>
      </c>
      <c r="B102" s="1" t="s">
        <v>19</v>
      </c>
      <c r="C102" s="2">
        <v>4</v>
      </c>
      <c r="D102" s="13">
        <v>0.98089256228691402</v>
      </c>
      <c r="E102" s="6">
        <v>0.99214511096493596</v>
      </c>
    </row>
    <row r="103" spans="1:5" x14ac:dyDescent="0.25">
      <c r="A103" s="1" t="s">
        <v>20</v>
      </c>
      <c r="B103" s="1" t="s">
        <v>19</v>
      </c>
      <c r="C103" s="2">
        <v>5</v>
      </c>
      <c r="D103" s="13">
        <v>1.0104847571776301</v>
      </c>
      <c r="E103" s="6">
        <v>0.99876493475862005</v>
      </c>
    </row>
    <row r="104" spans="1:5" x14ac:dyDescent="0.25">
      <c r="A104" s="1" t="s">
        <v>20</v>
      </c>
      <c r="B104" s="1" t="s">
        <v>19</v>
      </c>
      <c r="C104" s="2">
        <v>6</v>
      </c>
      <c r="D104" s="13">
        <v>1.0318037247248599</v>
      </c>
      <c r="E104" s="6">
        <v>1.00815520631824</v>
      </c>
    </row>
    <row r="105" spans="1:5" x14ac:dyDescent="0.25">
      <c r="A105" s="1" t="s">
        <v>20</v>
      </c>
      <c r="B105" s="1" t="s">
        <v>19</v>
      </c>
      <c r="C105" s="2">
        <v>7</v>
      </c>
      <c r="D105" s="13">
        <v>1.02051225491682</v>
      </c>
      <c r="E105" s="6">
        <v>1.0001993505484801</v>
      </c>
    </row>
    <row r="106" spans="1:5" x14ac:dyDescent="0.25">
      <c r="A106" s="1" t="s">
        <v>20</v>
      </c>
      <c r="B106" s="1" t="s">
        <v>19</v>
      </c>
      <c r="C106" s="2">
        <v>8</v>
      </c>
      <c r="D106" s="13">
        <v>1.00905908157582</v>
      </c>
      <c r="E106" s="6">
        <v>1.0007899378337399</v>
      </c>
    </row>
    <row r="107" spans="1:5" x14ac:dyDescent="0.25">
      <c r="A107" s="1" t="s">
        <v>20</v>
      </c>
      <c r="B107" s="1" t="s">
        <v>19</v>
      </c>
      <c r="C107" s="2">
        <v>9</v>
      </c>
      <c r="D107" s="13">
        <v>1.00174766530241</v>
      </c>
      <c r="E107" s="6">
        <v>0.99856589279985197</v>
      </c>
    </row>
    <row r="108" spans="1:5" x14ac:dyDescent="0.25">
      <c r="A108" s="1" t="s">
        <v>20</v>
      </c>
      <c r="B108" s="1" t="s">
        <v>19</v>
      </c>
      <c r="C108" s="2">
        <v>10</v>
      </c>
      <c r="D108" s="13">
        <v>0.99224074872815804</v>
      </c>
      <c r="E108" s="6">
        <v>0.99404984438207</v>
      </c>
    </row>
    <row r="109" spans="1:5" x14ac:dyDescent="0.25">
      <c r="A109" s="1" t="s">
        <v>20</v>
      </c>
      <c r="B109" s="1" t="s">
        <v>19</v>
      </c>
      <c r="C109" s="2">
        <v>11</v>
      </c>
      <c r="D109" s="13">
        <v>0.98032991996587204</v>
      </c>
      <c r="E109" s="6">
        <v>0.98625091952694399</v>
      </c>
    </row>
    <row r="110" spans="1:5" x14ac:dyDescent="0.25">
      <c r="A110" s="1" t="s">
        <v>20</v>
      </c>
      <c r="B110" s="1" t="s">
        <v>19</v>
      </c>
      <c r="C110" s="2">
        <v>12</v>
      </c>
      <c r="D110" s="13">
        <v>0.98633265990732499</v>
      </c>
      <c r="E110" s="6">
        <v>1.00597410412563</v>
      </c>
    </row>
    <row r="111" spans="1:5" x14ac:dyDescent="0.25">
      <c r="A111" s="1" t="s">
        <v>151</v>
      </c>
      <c r="B111" s="1" t="s">
        <v>151</v>
      </c>
      <c r="C111" s="2">
        <v>1</v>
      </c>
      <c r="D111" s="13">
        <v>1.0363148120747001</v>
      </c>
      <c r="E111" s="6">
        <v>1.00215009308499</v>
      </c>
    </row>
    <row r="112" spans="1:5" x14ac:dyDescent="0.25">
      <c r="A112" s="1" t="s">
        <v>151</v>
      </c>
      <c r="B112" s="1" t="s">
        <v>151</v>
      </c>
      <c r="C112" s="2">
        <v>2</v>
      </c>
      <c r="D112" s="13">
        <v>1.0466409640282199</v>
      </c>
      <c r="E112" s="6">
        <v>1.0090712954902299</v>
      </c>
    </row>
    <row r="113" spans="1:5" x14ac:dyDescent="0.25">
      <c r="A113" s="1" t="s">
        <v>151</v>
      </c>
      <c r="B113" s="1" t="s">
        <v>151</v>
      </c>
      <c r="C113" s="2">
        <v>3</v>
      </c>
      <c r="D113" s="13">
        <v>1.02165038324047</v>
      </c>
      <c r="E113" s="6">
        <v>1.0038833101662701</v>
      </c>
    </row>
    <row r="114" spans="1:5" x14ac:dyDescent="0.25">
      <c r="A114" s="1" t="s">
        <v>151</v>
      </c>
      <c r="B114" s="1" t="s">
        <v>151</v>
      </c>
      <c r="C114" s="2">
        <v>4</v>
      </c>
      <c r="D114" s="13">
        <v>1.0119785338743601</v>
      </c>
      <c r="E114" s="6">
        <v>0.99214511096493596</v>
      </c>
    </row>
    <row r="115" spans="1:5" x14ac:dyDescent="0.25">
      <c r="A115" s="1" t="s">
        <v>151</v>
      </c>
      <c r="B115" s="1" t="s">
        <v>151</v>
      </c>
      <c r="C115" s="2">
        <v>5</v>
      </c>
      <c r="D115" s="13">
        <v>1.01336583175948</v>
      </c>
      <c r="E115" s="6">
        <v>0.99876493475862005</v>
      </c>
    </row>
    <row r="116" spans="1:5" x14ac:dyDescent="0.25">
      <c r="A116" s="1" t="s">
        <v>151</v>
      </c>
      <c r="B116" s="1" t="s">
        <v>151</v>
      </c>
      <c r="C116" s="2">
        <v>6</v>
      </c>
      <c r="D116" s="13">
        <v>1.00449602732785</v>
      </c>
      <c r="E116" s="6">
        <v>1.00815520631824</v>
      </c>
    </row>
    <row r="117" spans="1:5" x14ac:dyDescent="0.25">
      <c r="A117" s="1" t="s">
        <v>151</v>
      </c>
      <c r="B117" s="1" t="s">
        <v>151</v>
      </c>
      <c r="C117" s="2">
        <v>7</v>
      </c>
      <c r="D117" s="13">
        <v>0.980518676896311</v>
      </c>
      <c r="E117" s="6">
        <v>1.0001993505484801</v>
      </c>
    </row>
    <row r="118" spans="1:5" x14ac:dyDescent="0.25">
      <c r="A118" s="1" t="s">
        <v>151</v>
      </c>
      <c r="B118" s="1" t="s">
        <v>151</v>
      </c>
      <c r="C118" s="2">
        <v>8</v>
      </c>
      <c r="D118" s="13">
        <v>0.96516849599393895</v>
      </c>
      <c r="E118" s="6">
        <v>1.0007899378337399</v>
      </c>
    </row>
    <row r="119" spans="1:5" x14ac:dyDescent="0.25">
      <c r="A119" s="1" t="s">
        <v>151</v>
      </c>
      <c r="B119" s="1" t="s">
        <v>151</v>
      </c>
      <c r="C119" s="2">
        <v>9</v>
      </c>
      <c r="D119" s="13">
        <v>0.953899694891571</v>
      </c>
      <c r="E119" s="6">
        <v>0.99856589279985197</v>
      </c>
    </row>
    <row r="120" spans="1:5" x14ac:dyDescent="0.25">
      <c r="A120" s="1" t="s">
        <v>151</v>
      </c>
      <c r="B120" s="1" t="s">
        <v>151</v>
      </c>
      <c r="C120" s="2">
        <v>10</v>
      </c>
      <c r="D120" s="13">
        <v>0.98838735457572402</v>
      </c>
      <c r="E120" s="6">
        <v>0.99404984438207</v>
      </c>
    </row>
    <row r="121" spans="1:5" x14ac:dyDescent="0.25">
      <c r="A121" s="1" t="s">
        <v>151</v>
      </c>
      <c r="B121" s="1" t="s">
        <v>151</v>
      </c>
      <c r="C121" s="2">
        <v>11</v>
      </c>
      <c r="D121" s="13">
        <v>0.985016675136275</v>
      </c>
      <c r="E121" s="6">
        <v>0.98625091952694399</v>
      </c>
    </row>
    <row r="122" spans="1:5" x14ac:dyDescent="0.25">
      <c r="A122" s="1" t="s">
        <v>151</v>
      </c>
      <c r="B122" s="1" t="s">
        <v>151</v>
      </c>
      <c r="C122" s="2">
        <v>12</v>
      </c>
      <c r="D122" s="13">
        <v>0.99256255020108997</v>
      </c>
      <c r="E122" s="6">
        <v>1.00597410412563</v>
      </c>
    </row>
    <row r="123" spans="1:5" x14ac:dyDescent="0.25">
      <c r="A123" s="1" t="s">
        <v>218</v>
      </c>
      <c r="B123" s="1" t="s">
        <v>218</v>
      </c>
      <c r="C123" s="2">
        <v>1</v>
      </c>
      <c r="D123" s="13">
        <v>0.84991633360629004</v>
      </c>
      <c r="E123" s="6">
        <v>1.00215009308499</v>
      </c>
    </row>
    <row r="124" spans="1:5" x14ac:dyDescent="0.25">
      <c r="A124" s="1" t="s">
        <v>218</v>
      </c>
      <c r="B124" s="1" t="s">
        <v>218</v>
      </c>
      <c r="C124" s="2">
        <v>2</v>
      </c>
      <c r="D124" s="13">
        <v>0.861904858039512</v>
      </c>
      <c r="E124" s="6">
        <v>1.0090712954902299</v>
      </c>
    </row>
    <row r="125" spans="1:5" x14ac:dyDescent="0.25">
      <c r="A125" s="1" t="s">
        <v>218</v>
      </c>
      <c r="B125" s="1" t="s">
        <v>218</v>
      </c>
      <c r="C125" s="2">
        <v>3</v>
      </c>
      <c r="D125" s="13">
        <v>0.76472434256840005</v>
      </c>
      <c r="E125" s="6">
        <v>1.0038833101662701</v>
      </c>
    </row>
    <row r="126" spans="1:5" x14ac:dyDescent="0.25">
      <c r="A126" s="1" t="s">
        <v>218</v>
      </c>
      <c r="B126" s="1" t="s">
        <v>218</v>
      </c>
      <c r="C126" s="2">
        <v>4</v>
      </c>
      <c r="D126" s="13">
        <v>0.95644805247831599</v>
      </c>
      <c r="E126" s="6">
        <v>0.99214511096493596</v>
      </c>
    </row>
    <row r="127" spans="1:5" x14ac:dyDescent="0.25">
      <c r="A127" s="1" t="s">
        <v>218</v>
      </c>
      <c r="B127" s="1" t="s">
        <v>218</v>
      </c>
      <c r="C127" s="2">
        <v>5</v>
      </c>
      <c r="D127" s="13">
        <v>0.95735244422362498</v>
      </c>
      <c r="E127" s="6">
        <v>0.99876493475862005</v>
      </c>
    </row>
    <row r="128" spans="1:5" x14ac:dyDescent="0.25">
      <c r="A128" s="1" t="s">
        <v>218</v>
      </c>
      <c r="B128" s="1" t="s">
        <v>218</v>
      </c>
      <c r="C128" s="2">
        <v>6</v>
      </c>
      <c r="D128" s="13">
        <v>1.0978135837907099</v>
      </c>
      <c r="E128" s="6">
        <v>1.00815520631824</v>
      </c>
    </row>
    <row r="129" spans="1:5" x14ac:dyDescent="0.25">
      <c r="A129" s="1" t="s">
        <v>218</v>
      </c>
      <c r="B129" s="1" t="s">
        <v>218</v>
      </c>
      <c r="C129" s="2">
        <v>7</v>
      </c>
      <c r="D129" s="13">
        <v>1.2911555011913201</v>
      </c>
      <c r="E129" s="6">
        <v>1.0001993505484801</v>
      </c>
    </row>
    <row r="130" spans="1:5" x14ac:dyDescent="0.25">
      <c r="A130" s="1" t="s">
        <v>218</v>
      </c>
      <c r="B130" s="1" t="s">
        <v>218</v>
      </c>
      <c r="C130" s="2">
        <v>8</v>
      </c>
      <c r="D130" s="13">
        <v>1.24178520832754</v>
      </c>
      <c r="E130" s="6">
        <v>1.0007899378337399</v>
      </c>
    </row>
    <row r="131" spans="1:5" x14ac:dyDescent="0.25">
      <c r="A131" s="1" t="s">
        <v>218</v>
      </c>
      <c r="B131" s="1" t="s">
        <v>218</v>
      </c>
      <c r="C131" s="2">
        <v>9</v>
      </c>
      <c r="D131" s="13">
        <v>1.1997558610349599</v>
      </c>
      <c r="E131" s="6">
        <v>0.99856589279985197</v>
      </c>
    </row>
    <row r="132" spans="1:5" x14ac:dyDescent="0.25">
      <c r="A132" s="1" t="s">
        <v>218</v>
      </c>
      <c r="B132" s="1" t="s">
        <v>218</v>
      </c>
      <c r="C132" s="2">
        <v>10</v>
      </c>
      <c r="D132" s="13">
        <v>0.989417907449468</v>
      </c>
      <c r="E132" s="6">
        <v>0.99404984438207</v>
      </c>
    </row>
    <row r="133" spans="1:5" x14ac:dyDescent="0.25">
      <c r="A133" s="1" t="s">
        <v>218</v>
      </c>
      <c r="B133" s="1" t="s">
        <v>218</v>
      </c>
      <c r="C133" s="2">
        <v>11</v>
      </c>
      <c r="D133" s="13">
        <v>0.91010206444929598</v>
      </c>
      <c r="E133" s="6">
        <v>0.98625091952694399</v>
      </c>
    </row>
    <row r="134" spans="1:5" x14ac:dyDescent="0.25">
      <c r="A134" s="1" t="s">
        <v>218</v>
      </c>
      <c r="B134" s="1" t="s">
        <v>218</v>
      </c>
      <c r="C134" s="2">
        <v>12</v>
      </c>
      <c r="D134" s="13">
        <v>0.87962384284055894</v>
      </c>
      <c r="E134" s="6">
        <v>1.00597410412563</v>
      </c>
    </row>
    <row r="135" spans="1:5" x14ac:dyDescent="0.25">
      <c r="A135" s="1" t="s">
        <v>113</v>
      </c>
      <c r="B135" s="1" t="s">
        <v>391</v>
      </c>
      <c r="C135" s="2">
        <v>1</v>
      </c>
      <c r="D135" s="13">
        <v>1.0242750278853201</v>
      </c>
      <c r="E135" s="6">
        <v>1.00215009308499</v>
      </c>
    </row>
    <row r="136" spans="1:5" x14ac:dyDescent="0.25">
      <c r="A136" s="1" t="s">
        <v>113</v>
      </c>
      <c r="B136" s="1" t="s">
        <v>391</v>
      </c>
      <c r="C136" s="2">
        <v>2</v>
      </c>
      <c r="D136" s="13">
        <v>1.1049873776864101</v>
      </c>
      <c r="E136" s="6">
        <v>1.0090712954902299</v>
      </c>
    </row>
    <row r="137" spans="1:5" x14ac:dyDescent="0.25">
      <c r="A137" s="1" t="s">
        <v>113</v>
      </c>
      <c r="B137" s="1" t="s">
        <v>391</v>
      </c>
      <c r="C137" s="2">
        <v>3</v>
      </c>
      <c r="D137" s="13">
        <v>1.0716173339109201</v>
      </c>
      <c r="E137" s="6">
        <v>1.0038833101662701</v>
      </c>
    </row>
    <row r="138" spans="1:5" x14ac:dyDescent="0.25">
      <c r="A138" s="1" t="s">
        <v>113</v>
      </c>
      <c r="B138" s="1" t="s">
        <v>391</v>
      </c>
      <c r="C138" s="2">
        <v>4</v>
      </c>
      <c r="D138" s="13">
        <v>1.0389366742061199</v>
      </c>
      <c r="E138" s="6">
        <v>0.99214511096493596</v>
      </c>
    </row>
    <row r="139" spans="1:5" x14ac:dyDescent="0.25">
      <c r="A139" s="1" t="s">
        <v>113</v>
      </c>
      <c r="B139" s="1" t="s">
        <v>391</v>
      </c>
      <c r="C139" s="2">
        <v>5</v>
      </c>
      <c r="D139" s="13">
        <v>1.04533730114616</v>
      </c>
      <c r="E139" s="6">
        <v>0.99876493475862005</v>
      </c>
    </row>
    <row r="140" spans="1:5" x14ac:dyDescent="0.25">
      <c r="A140" s="1" t="s">
        <v>113</v>
      </c>
      <c r="B140" s="1" t="s">
        <v>391</v>
      </c>
      <c r="C140" s="2">
        <v>6</v>
      </c>
      <c r="D140" s="13">
        <v>0.83223995031193299</v>
      </c>
      <c r="E140" s="6">
        <v>1.00815520631824</v>
      </c>
    </row>
    <row r="141" spans="1:5" x14ac:dyDescent="0.25">
      <c r="A141" s="1" t="s">
        <v>113</v>
      </c>
      <c r="B141" s="1" t="s">
        <v>391</v>
      </c>
      <c r="C141" s="2">
        <v>7</v>
      </c>
      <c r="D141" s="13">
        <v>0.90787493909030104</v>
      </c>
      <c r="E141" s="6">
        <v>1.0001993505484801</v>
      </c>
    </row>
    <row r="142" spans="1:5" x14ac:dyDescent="0.25">
      <c r="A142" s="1" t="s">
        <v>113</v>
      </c>
      <c r="B142" s="1" t="s">
        <v>391</v>
      </c>
      <c r="C142" s="2">
        <v>8</v>
      </c>
      <c r="D142" s="13">
        <v>0.92500847883061499</v>
      </c>
      <c r="E142" s="6">
        <v>1.0007899378337399</v>
      </c>
    </row>
    <row r="143" spans="1:5" x14ac:dyDescent="0.25">
      <c r="A143" s="1" t="s">
        <v>113</v>
      </c>
      <c r="B143" s="1" t="s">
        <v>391</v>
      </c>
      <c r="C143" s="2">
        <v>9</v>
      </c>
      <c r="D143" s="13">
        <v>0.87792621561014506</v>
      </c>
      <c r="E143" s="6">
        <v>0.99856589279985197</v>
      </c>
    </row>
    <row r="144" spans="1:5" x14ac:dyDescent="0.25">
      <c r="A144" s="1" t="s">
        <v>113</v>
      </c>
      <c r="B144" s="1" t="s">
        <v>391</v>
      </c>
      <c r="C144" s="2">
        <v>10</v>
      </c>
      <c r="D144" s="13">
        <v>1.0590443537699401</v>
      </c>
      <c r="E144" s="6">
        <v>0.99404984438207</v>
      </c>
    </row>
    <row r="145" spans="1:5" x14ac:dyDescent="0.25">
      <c r="A145" s="1" t="s">
        <v>113</v>
      </c>
      <c r="B145" s="1" t="s">
        <v>391</v>
      </c>
      <c r="C145" s="2">
        <v>11</v>
      </c>
      <c r="D145" s="13">
        <v>1.0706227731786899</v>
      </c>
      <c r="E145" s="6">
        <v>0.98625091952694399</v>
      </c>
    </row>
    <row r="146" spans="1:5" x14ac:dyDescent="0.25">
      <c r="A146" s="1" t="s">
        <v>113</v>
      </c>
      <c r="B146" s="1" t="s">
        <v>391</v>
      </c>
      <c r="C146" s="2">
        <v>12</v>
      </c>
      <c r="D146" s="13">
        <v>1.04212957437347</v>
      </c>
      <c r="E146" s="6">
        <v>1.00597410412563</v>
      </c>
    </row>
    <row r="147" spans="1:5" x14ac:dyDescent="0.25">
      <c r="A147" s="1" t="s">
        <v>80</v>
      </c>
      <c r="B147" s="1" t="s">
        <v>79</v>
      </c>
      <c r="C147" s="2">
        <v>1</v>
      </c>
      <c r="D147" s="13">
        <v>1.0570863000275701</v>
      </c>
      <c r="E147" s="6">
        <v>1.00215009308499</v>
      </c>
    </row>
    <row r="148" spans="1:5" x14ac:dyDescent="0.25">
      <c r="A148" s="1" t="s">
        <v>80</v>
      </c>
      <c r="B148" s="1" t="s">
        <v>79</v>
      </c>
      <c r="C148" s="2">
        <v>2</v>
      </c>
      <c r="D148" s="13">
        <v>1.0492675735147901</v>
      </c>
      <c r="E148" s="6">
        <v>1.0090712954902299</v>
      </c>
    </row>
    <row r="149" spans="1:5" x14ac:dyDescent="0.25">
      <c r="A149" s="1" t="s">
        <v>80</v>
      </c>
      <c r="B149" s="1" t="s">
        <v>79</v>
      </c>
      <c r="C149" s="2">
        <v>3</v>
      </c>
      <c r="D149" s="13">
        <v>1.0667353460086699</v>
      </c>
      <c r="E149" s="6">
        <v>1.0038833101662701</v>
      </c>
    </row>
    <row r="150" spans="1:5" x14ac:dyDescent="0.25">
      <c r="A150" s="1" t="s">
        <v>80</v>
      </c>
      <c r="B150" s="1" t="s">
        <v>79</v>
      </c>
      <c r="C150" s="2">
        <v>4</v>
      </c>
      <c r="D150" s="13">
        <v>1.0322511911621699</v>
      </c>
      <c r="E150" s="6">
        <v>0.99214511096493596</v>
      </c>
    </row>
    <row r="151" spans="1:5" x14ac:dyDescent="0.25">
      <c r="A151" s="1" t="s">
        <v>80</v>
      </c>
      <c r="B151" s="1" t="s">
        <v>79</v>
      </c>
      <c r="C151" s="2">
        <v>5</v>
      </c>
      <c r="D151" s="13">
        <v>1.0269033197476001</v>
      </c>
      <c r="E151" s="6">
        <v>0.99876493475862005</v>
      </c>
    </row>
    <row r="152" spans="1:5" x14ac:dyDescent="0.25">
      <c r="A152" s="1" t="s">
        <v>80</v>
      </c>
      <c r="B152" s="1" t="s">
        <v>79</v>
      </c>
      <c r="C152" s="2">
        <v>6</v>
      </c>
      <c r="D152" s="13">
        <v>0.99063375933945996</v>
      </c>
      <c r="E152" s="6">
        <v>1.00815520631824</v>
      </c>
    </row>
    <row r="153" spans="1:5" x14ac:dyDescent="0.25">
      <c r="A153" s="1" t="s">
        <v>80</v>
      </c>
      <c r="B153" s="1" t="s">
        <v>79</v>
      </c>
      <c r="C153" s="2">
        <v>7</v>
      </c>
      <c r="D153" s="13">
        <v>0.95709497648189701</v>
      </c>
      <c r="E153" s="6">
        <v>1.0001993505484801</v>
      </c>
    </row>
    <row r="154" spans="1:5" x14ac:dyDescent="0.25">
      <c r="A154" s="1" t="s">
        <v>80</v>
      </c>
      <c r="B154" s="1" t="s">
        <v>79</v>
      </c>
      <c r="C154" s="2">
        <v>8</v>
      </c>
      <c r="D154" s="13">
        <v>0.93464406075886497</v>
      </c>
      <c r="E154" s="6">
        <v>1.0007899378337399</v>
      </c>
    </row>
    <row r="155" spans="1:5" x14ac:dyDescent="0.25">
      <c r="A155" s="1" t="s">
        <v>80</v>
      </c>
      <c r="B155" s="1" t="s">
        <v>79</v>
      </c>
      <c r="C155" s="2">
        <v>9</v>
      </c>
      <c r="D155" s="13">
        <v>0.900050025996736</v>
      </c>
      <c r="E155" s="6">
        <v>0.99856589279985197</v>
      </c>
    </row>
    <row r="156" spans="1:5" x14ac:dyDescent="0.25">
      <c r="A156" s="1" t="s">
        <v>80</v>
      </c>
      <c r="B156" s="1" t="s">
        <v>79</v>
      </c>
      <c r="C156" s="2">
        <v>10</v>
      </c>
      <c r="D156" s="13">
        <v>0.94483918684811496</v>
      </c>
      <c r="E156" s="6">
        <v>0.99404984438207</v>
      </c>
    </row>
    <row r="157" spans="1:5" x14ac:dyDescent="0.25">
      <c r="A157" s="1" t="s">
        <v>80</v>
      </c>
      <c r="B157" s="1" t="s">
        <v>79</v>
      </c>
      <c r="C157" s="2">
        <v>11</v>
      </c>
      <c r="D157" s="13">
        <v>0.99485350137738604</v>
      </c>
      <c r="E157" s="6">
        <v>0.98625091952694399</v>
      </c>
    </row>
    <row r="158" spans="1:5" x14ac:dyDescent="0.25">
      <c r="A158" s="1" t="s">
        <v>80</v>
      </c>
      <c r="B158" s="1" t="s">
        <v>79</v>
      </c>
      <c r="C158" s="2">
        <v>12</v>
      </c>
      <c r="D158" s="13">
        <v>1.04564075873674</v>
      </c>
      <c r="E158" s="6">
        <v>1.00597410412563</v>
      </c>
    </row>
    <row r="159" spans="1:5" x14ac:dyDescent="0.25">
      <c r="A159" s="1" t="s">
        <v>200</v>
      </c>
      <c r="B159" s="1" t="s">
        <v>200</v>
      </c>
      <c r="C159" s="2">
        <v>1</v>
      </c>
      <c r="D159" s="13">
        <v>1.11953704138571</v>
      </c>
      <c r="E159" s="6">
        <v>1.00215009308499</v>
      </c>
    </row>
    <row r="160" spans="1:5" x14ac:dyDescent="0.25">
      <c r="A160" s="1" t="s">
        <v>200</v>
      </c>
      <c r="B160" s="1" t="s">
        <v>200</v>
      </c>
      <c r="C160" s="2">
        <v>2</v>
      </c>
      <c r="D160" s="13">
        <v>1.1279575085621101</v>
      </c>
      <c r="E160" s="6">
        <v>1.0090712954902299</v>
      </c>
    </row>
    <row r="161" spans="1:5" x14ac:dyDescent="0.25">
      <c r="A161" s="1" t="s">
        <v>200</v>
      </c>
      <c r="B161" s="1" t="s">
        <v>200</v>
      </c>
      <c r="C161" s="2">
        <v>3</v>
      </c>
      <c r="D161" s="13">
        <v>0.96276362397356197</v>
      </c>
      <c r="E161" s="6">
        <v>1.0038833101662701</v>
      </c>
    </row>
    <row r="162" spans="1:5" x14ac:dyDescent="0.25">
      <c r="A162" s="1" t="s">
        <v>200</v>
      </c>
      <c r="B162" s="1" t="s">
        <v>200</v>
      </c>
      <c r="C162" s="2">
        <v>4</v>
      </c>
      <c r="D162" s="13">
        <v>1.1696659458069401</v>
      </c>
      <c r="E162" s="6">
        <v>0.99214511096493596</v>
      </c>
    </row>
    <row r="163" spans="1:5" x14ac:dyDescent="0.25">
      <c r="A163" s="1" t="s">
        <v>200</v>
      </c>
      <c r="B163" s="1" t="s">
        <v>200</v>
      </c>
      <c r="C163" s="2">
        <v>5</v>
      </c>
      <c r="D163" s="13">
        <v>1.10802769500703</v>
      </c>
      <c r="E163" s="6">
        <v>0.99876493475862005</v>
      </c>
    </row>
    <row r="164" spans="1:5" x14ac:dyDescent="0.25">
      <c r="A164" s="1" t="s">
        <v>200</v>
      </c>
      <c r="B164" s="1" t="s">
        <v>200</v>
      </c>
      <c r="C164" s="2">
        <v>6</v>
      </c>
      <c r="D164" s="13">
        <v>0.95579635179924904</v>
      </c>
      <c r="E164" s="6">
        <v>1.00815520631824</v>
      </c>
    </row>
    <row r="165" spans="1:5" x14ac:dyDescent="0.25">
      <c r="A165" s="1" t="s">
        <v>200</v>
      </c>
      <c r="B165" s="1" t="s">
        <v>200</v>
      </c>
      <c r="C165" s="2">
        <v>7</v>
      </c>
      <c r="D165" s="13">
        <v>0.91206232742025495</v>
      </c>
      <c r="E165" s="6">
        <v>1.0001993505484801</v>
      </c>
    </row>
    <row r="166" spans="1:5" x14ac:dyDescent="0.25">
      <c r="A166" s="1" t="s">
        <v>200</v>
      </c>
      <c r="B166" s="1" t="s">
        <v>200</v>
      </c>
      <c r="C166" s="2">
        <v>8</v>
      </c>
      <c r="D166" s="13">
        <v>0.84251445671712699</v>
      </c>
      <c r="E166" s="6">
        <v>1.0007899378337399</v>
      </c>
    </row>
    <row r="167" spans="1:5" x14ac:dyDescent="0.25">
      <c r="A167" s="1" t="s">
        <v>200</v>
      </c>
      <c r="B167" s="1" t="s">
        <v>200</v>
      </c>
      <c r="C167" s="2">
        <v>9</v>
      </c>
      <c r="D167" s="13">
        <v>0.91326786046557795</v>
      </c>
      <c r="E167" s="6">
        <v>0.99856589279985197</v>
      </c>
    </row>
    <row r="168" spans="1:5" x14ac:dyDescent="0.25">
      <c r="A168" s="1" t="s">
        <v>200</v>
      </c>
      <c r="B168" s="1" t="s">
        <v>200</v>
      </c>
      <c r="C168" s="2">
        <v>10</v>
      </c>
      <c r="D168" s="13">
        <v>0.88985293760478601</v>
      </c>
      <c r="E168" s="6">
        <v>0.99404984438207</v>
      </c>
    </row>
    <row r="169" spans="1:5" x14ac:dyDescent="0.25">
      <c r="A169" s="1" t="s">
        <v>200</v>
      </c>
      <c r="B169" s="1" t="s">
        <v>200</v>
      </c>
      <c r="C169" s="2">
        <v>11</v>
      </c>
      <c r="D169" s="13">
        <v>0.88349444647157804</v>
      </c>
      <c r="E169" s="6">
        <v>0.98625091952694399</v>
      </c>
    </row>
    <row r="170" spans="1:5" x14ac:dyDescent="0.25">
      <c r="A170" s="1" t="s">
        <v>200</v>
      </c>
      <c r="B170" s="1" t="s">
        <v>200</v>
      </c>
      <c r="C170" s="2">
        <v>12</v>
      </c>
      <c r="D170" s="13">
        <v>1.11505980478608</v>
      </c>
      <c r="E170" s="6">
        <v>1.00597410412563</v>
      </c>
    </row>
    <row r="171" spans="1:5" x14ac:dyDescent="0.25">
      <c r="A171" s="1" t="s">
        <v>165</v>
      </c>
      <c r="B171" s="1" t="s">
        <v>164</v>
      </c>
      <c r="C171" s="2">
        <v>1</v>
      </c>
      <c r="D171" s="13">
        <v>1.1364505220646499</v>
      </c>
      <c r="E171" s="6">
        <v>1.00215009308499</v>
      </c>
    </row>
    <row r="172" spans="1:5" x14ac:dyDescent="0.25">
      <c r="A172" s="1" t="s">
        <v>165</v>
      </c>
      <c r="B172" s="1" t="s">
        <v>164</v>
      </c>
      <c r="C172" s="2">
        <v>2</v>
      </c>
      <c r="D172" s="13">
        <v>1.08124095245056</v>
      </c>
      <c r="E172" s="6">
        <v>1.0090712954902299</v>
      </c>
    </row>
    <row r="173" spans="1:5" x14ac:dyDescent="0.25">
      <c r="A173" s="1" t="s">
        <v>165</v>
      </c>
      <c r="B173" s="1" t="s">
        <v>164</v>
      </c>
      <c r="C173" s="2">
        <v>3</v>
      </c>
      <c r="D173" s="13">
        <v>1.2550607081185501</v>
      </c>
      <c r="E173" s="6">
        <v>1.0038833101662701</v>
      </c>
    </row>
    <row r="174" spans="1:5" x14ac:dyDescent="0.25">
      <c r="A174" s="1" t="s">
        <v>165</v>
      </c>
      <c r="B174" s="1" t="s">
        <v>164</v>
      </c>
      <c r="C174" s="2">
        <v>4</v>
      </c>
      <c r="D174" s="13">
        <v>1.1649806286944699</v>
      </c>
      <c r="E174" s="6">
        <v>0.99214511096493596</v>
      </c>
    </row>
    <row r="175" spans="1:5" x14ac:dyDescent="0.25">
      <c r="A175" s="1" t="s">
        <v>165</v>
      </c>
      <c r="B175" s="1" t="s">
        <v>164</v>
      </c>
      <c r="C175" s="2">
        <v>5</v>
      </c>
      <c r="D175" s="13">
        <v>1.0773557517485199</v>
      </c>
      <c r="E175" s="6">
        <v>0.99876493475862005</v>
      </c>
    </row>
    <row r="176" spans="1:5" x14ac:dyDescent="0.25">
      <c r="A176" s="1" t="s">
        <v>165</v>
      </c>
      <c r="B176" s="1" t="s">
        <v>164</v>
      </c>
      <c r="C176" s="2">
        <v>6</v>
      </c>
      <c r="D176" s="13">
        <v>0.91060099297282404</v>
      </c>
      <c r="E176" s="6">
        <v>1.00815520631824</v>
      </c>
    </row>
    <row r="177" spans="1:5" x14ac:dyDescent="0.25">
      <c r="A177" s="1" t="s">
        <v>165</v>
      </c>
      <c r="B177" s="1" t="s">
        <v>164</v>
      </c>
      <c r="C177" s="2">
        <v>7</v>
      </c>
      <c r="D177" s="13">
        <v>0.82131689289952703</v>
      </c>
      <c r="E177" s="6">
        <v>1.0001993505484801</v>
      </c>
    </row>
    <row r="178" spans="1:5" x14ac:dyDescent="0.25">
      <c r="A178" s="1" t="s">
        <v>165</v>
      </c>
      <c r="B178" s="1" t="s">
        <v>164</v>
      </c>
      <c r="C178" s="2">
        <v>8</v>
      </c>
      <c r="D178" s="13">
        <v>0.77992189990680605</v>
      </c>
      <c r="E178" s="6">
        <v>1.0007899378337399</v>
      </c>
    </row>
    <row r="179" spans="1:5" x14ac:dyDescent="0.25">
      <c r="A179" s="1" t="s">
        <v>165</v>
      </c>
      <c r="B179" s="1" t="s">
        <v>164</v>
      </c>
      <c r="C179" s="2">
        <v>9</v>
      </c>
      <c r="D179" s="13">
        <v>0.78962332548693903</v>
      </c>
      <c r="E179" s="6">
        <v>0.99856589279985197</v>
      </c>
    </row>
    <row r="180" spans="1:5" x14ac:dyDescent="0.25">
      <c r="A180" s="1" t="s">
        <v>165</v>
      </c>
      <c r="B180" s="1" t="s">
        <v>164</v>
      </c>
      <c r="C180" s="2">
        <v>10</v>
      </c>
      <c r="D180" s="13">
        <v>0.77133824682373098</v>
      </c>
      <c r="E180" s="6">
        <v>0.99404984438207</v>
      </c>
    </row>
    <row r="181" spans="1:5" x14ac:dyDescent="0.25">
      <c r="A181" s="1" t="s">
        <v>165</v>
      </c>
      <c r="B181" s="1" t="s">
        <v>164</v>
      </c>
      <c r="C181" s="2">
        <v>11</v>
      </c>
      <c r="D181" s="13">
        <v>1.0746747031366199</v>
      </c>
      <c r="E181" s="6">
        <v>0.98625091952694399</v>
      </c>
    </row>
    <row r="182" spans="1:5" x14ac:dyDescent="0.25">
      <c r="A182" s="1" t="s">
        <v>165</v>
      </c>
      <c r="B182" s="1" t="s">
        <v>164</v>
      </c>
      <c r="C182" s="2">
        <v>12</v>
      </c>
      <c r="D182" s="13">
        <v>1.1374353756968101</v>
      </c>
      <c r="E182" s="6">
        <v>1.00597410412563</v>
      </c>
    </row>
    <row r="183" spans="1:5" x14ac:dyDescent="0.25">
      <c r="A183" s="1" t="s">
        <v>196</v>
      </c>
      <c r="B183" s="1" t="s">
        <v>196</v>
      </c>
      <c r="C183" s="2">
        <v>1</v>
      </c>
      <c r="D183" s="13">
        <v>0.96925147166357095</v>
      </c>
      <c r="E183" s="6">
        <v>1.00215009308499</v>
      </c>
    </row>
    <row r="184" spans="1:5" x14ac:dyDescent="0.25">
      <c r="A184" s="1" t="s">
        <v>196</v>
      </c>
      <c r="B184" s="1" t="s">
        <v>196</v>
      </c>
      <c r="C184" s="2">
        <v>2</v>
      </c>
      <c r="D184" s="13">
        <v>0.96182232187263095</v>
      </c>
      <c r="E184" s="6">
        <v>1.0090712954902299</v>
      </c>
    </row>
    <row r="185" spans="1:5" x14ac:dyDescent="0.25">
      <c r="A185" s="1" t="s">
        <v>196</v>
      </c>
      <c r="B185" s="1" t="s">
        <v>196</v>
      </c>
      <c r="C185" s="2">
        <v>3</v>
      </c>
      <c r="D185" s="13">
        <v>1.0795902976512799</v>
      </c>
      <c r="E185" s="6">
        <v>1.0038833101662701</v>
      </c>
    </row>
    <row r="186" spans="1:5" x14ac:dyDescent="0.25">
      <c r="A186" s="1" t="s">
        <v>196</v>
      </c>
      <c r="B186" s="1" t="s">
        <v>196</v>
      </c>
      <c r="C186" s="2">
        <v>4</v>
      </c>
      <c r="D186" s="13">
        <v>1.14524782926298</v>
      </c>
      <c r="E186" s="6">
        <v>0.99214511096493596</v>
      </c>
    </row>
    <row r="187" spans="1:5" x14ac:dyDescent="0.25">
      <c r="A187" s="1" t="s">
        <v>196</v>
      </c>
      <c r="B187" s="1" t="s">
        <v>196</v>
      </c>
      <c r="C187" s="2">
        <v>5</v>
      </c>
      <c r="D187" s="13">
        <v>1.0547978859679801</v>
      </c>
      <c r="E187" s="6">
        <v>0.99876493475862005</v>
      </c>
    </row>
    <row r="188" spans="1:5" x14ac:dyDescent="0.25">
      <c r="A188" s="1" t="s">
        <v>196</v>
      </c>
      <c r="B188" s="1" t="s">
        <v>196</v>
      </c>
      <c r="C188" s="2">
        <v>6</v>
      </c>
      <c r="D188" s="13">
        <v>0.96841268024836402</v>
      </c>
      <c r="E188" s="6">
        <v>1.00815520631824</v>
      </c>
    </row>
    <row r="189" spans="1:5" x14ac:dyDescent="0.25">
      <c r="A189" s="1" t="s">
        <v>196</v>
      </c>
      <c r="B189" s="1" t="s">
        <v>196</v>
      </c>
      <c r="C189" s="2">
        <v>7</v>
      </c>
      <c r="D189" s="13">
        <v>0.97431145291894905</v>
      </c>
      <c r="E189" s="6">
        <v>1.0001993505484801</v>
      </c>
    </row>
    <row r="190" spans="1:5" x14ac:dyDescent="0.25">
      <c r="A190" s="1" t="s">
        <v>196</v>
      </c>
      <c r="B190" s="1" t="s">
        <v>196</v>
      </c>
      <c r="C190" s="2">
        <v>8</v>
      </c>
      <c r="D190" s="13">
        <v>0.89490879096550902</v>
      </c>
      <c r="E190" s="6">
        <v>1.0007899378337399</v>
      </c>
    </row>
    <row r="191" spans="1:5" x14ac:dyDescent="0.25">
      <c r="A191" s="1" t="s">
        <v>196</v>
      </c>
      <c r="B191" s="1" t="s">
        <v>196</v>
      </c>
      <c r="C191" s="2">
        <v>9</v>
      </c>
      <c r="D191" s="13">
        <v>0.99090036469149001</v>
      </c>
      <c r="E191" s="6">
        <v>0.99856589279985197</v>
      </c>
    </row>
    <row r="192" spans="1:5" x14ac:dyDescent="0.25">
      <c r="A192" s="1" t="s">
        <v>196</v>
      </c>
      <c r="B192" s="1" t="s">
        <v>196</v>
      </c>
      <c r="C192" s="2">
        <v>10</v>
      </c>
      <c r="D192" s="13">
        <v>0.92798085595335</v>
      </c>
      <c r="E192" s="6">
        <v>0.99404984438207</v>
      </c>
    </row>
    <row r="193" spans="1:5" x14ac:dyDescent="0.25">
      <c r="A193" s="1" t="s">
        <v>196</v>
      </c>
      <c r="B193" s="1" t="s">
        <v>196</v>
      </c>
      <c r="C193" s="2">
        <v>11</v>
      </c>
      <c r="D193" s="13">
        <v>1.0147621035226599</v>
      </c>
      <c r="E193" s="6">
        <v>0.98625091952694399</v>
      </c>
    </row>
    <row r="194" spans="1:5" x14ac:dyDescent="0.25">
      <c r="A194" s="1" t="s">
        <v>196</v>
      </c>
      <c r="B194" s="1" t="s">
        <v>196</v>
      </c>
      <c r="C194" s="2">
        <v>12</v>
      </c>
      <c r="D194" s="13">
        <v>1.01801394528125</v>
      </c>
      <c r="E194" s="6">
        <v>1.00597410412563</v>
      </c>
    </row>
    <row r="195" spans="1:5" x14ac:dyDescent="0.25">
      <c r="A195" s="1" t="s">
        <v>132</v>
      </c>
      <c r="B195" s="1" t="s">
        <v>132</v>
      </c>
      <c r="C195" s="2">
        <v>1</v>
      </c>
      <c r="D195" s="13">
        <v>1.09184241940699</v>
      </c>
      <c r="E195" s="6">
        <v>1.00215009308499</v>
      </c>
    </row>
    <row r="196" spans="1:5" x14ac:dyDescent="0.25">
      <c r="A196" s="1" t="s">
        <v>132</v>
      </c>
      <c r="B196" s="1" t="s">
        <v>132</v>
      </c>
      <c r="C196" s="2">
        <v>2</v>
      </c>
      <c r="D196" s="13">
        <v>1.0581550180808199</v>
      </c>
      <c r="E196" s="6">
        <v>1.0090712954902299</v>
      </c>
    </row>
    <row r="197" spans="1:5" x14ac:dyDescent="0.25">
      <c r="A197" s="1" t="s">
        <v>132</v>
      </c>
      <c r="B197" s="1" t="s">
        <v>132</v>
      </c>
      <c r="C197" s="2">
        <v>3</v>
      </c>
      <c r="D197" s="13">
        <v>1.0391323916797499</v>
      </c>
      <c r="E197" s="6">
        <v>1.0038833101662701</v>
      </c>
    </row>
    <row r="198" spans="1:5" x14ac:dyDescent="0.25">
      <c r="A198" s="1" t="s">
        <v>132</v>
      </c>
      <c r="B198" s="1" t="s">
        <v>132</v>
      </c>
      <c r="C198" s="2">
        <v>4</v>
      </c>
      <c r="D198" s="13">
        <v>1.00078107647144</v>
      </c>
      <c r="E198" s="6">
        <v>0.99214511096493596</v>
      </c>
    </row>
    <row r="199" spans="1:5" x14ac:dyDescent="0.25">
      <c r="A199" s="1" t="s">
        <v>132</v>
      </c>
      <c r="B199" s="1" t="s">
        <v>132</v>
      </c>
      <c r="C199" s="2">
        <v>5</v>
      </c>
      <c r="D199" s="13">
        <v>1.0121638628824401</v>
      </c>
      <c r="E199" s="6">
        <v>0.99876493475862005</v>
      </c>
    </row>
    <row r="200" spans="1:5" x14ac:dyDescent="0.25">
      <c r="A200" s="1" t="s">
        <v>132</v>
      </c>
      <c r="B200" s="1" t="s">
        <v>132</v>
      </c>
      <c r="C200" s="2">
        <v>6</v>
      </c>
      <c r="D200" s="13">
        <v>0.92673178592461702</v>
      </c>
      <c r="E200" s="6">
        <v>1.00815520631824</v>
      </c>
    </row>
    <row r="201" spans="1:5" x14ac:dyDescent="0.25">
      <c r="A201" s="1" t="s">
        <v>132</v>
      </c>
      <c r="B201" s="1" t="s">
        <v>132</v>
      </c>
      <c r="C201" s="2">
        <v>7</v>
      </c>
      <c r="D201" s="13">
        <v>0.89741492199064199</v>
      </c>
      <c r="E201" s="6">
        <v>1.0001993505484801</v>
      </c>
    </row>
    <row r="202" spans="1:5" x14ac:dyDescent="0.25">
      <c r="A202" s="1" t="s">
        <v>132</v>
      </c>
      <c r="B202" s="1" t="s">
        <v>132</v>
      </c>
      <c r="C202" s="2">
        <v>8</v>
      </c>
      <c r="D202" s="13">
        <v>0.86789733023728599</v>
      </c>
      <c r="E202" s="6">
        <v>1.0007899378337399</v>
      </c>
    </row>
    <row r="203" spans="1:5" x14ac:dyDescent="0.25">
      <c r="A203" s="1" t="s">
        <v>132</v>
      </c>
      <c r="B203" s="1" t="s">
        <v>132</v>
      </c>
      <c r="C203" s="2">
        <v>9</v>
      </c>
      <c r="D203" s="13">
        <v>0.87494164043899703</v>
      </c>
      <c r="E203" s="6">
        <v>0.99856589279985197</v>
      </c>
    </row>
    <row r="204" spans="1:5" x14ac:dyDescent="0.25">
      <c r="A204" s="1" t="s">
        <v>132</v>
      </c>
      <c r="B204" s="1" t="s">
        <v>132</v>
      </c>
      <c r="C204" s="2">
        <v>10</v>
      </c>
      <c r="D204" s="13">
        <v>0.91747567689498399</v>
      </c>
      <c r="E204" s="6">
        <v>0.99404984438207</v>
      </c>
    </row>
    <row r="205" spans="1:5" x14ac:dyDescent="0.25">
      <c r="A205" s="1" t="s">
        <v>132</v>
      </c>
      <c r="B205" s="1" t="s">
        <v>132</v>
      </c>
      <c r="C205" s="2">
        <v>11</v>
      </c>
      <c r="D205" s="13">
        <v>1.1793038036711601</v>
      </c>
      <c r="E205" s="6">
        <v>0.98625091952694399</v>
      </c>
    </row>
    <row r="206" spans="1:5" x14ac:dyDescent="0.25">
      <c r="A206" s="1" t="s">
        <v>132</v>
      </c>
      <c r="B206" s="1" t="s">
        <v>132</v>
      </c>
      <c r="C206" s="2">
        <v>12</v>
      </c>
      <c r="D206" s="13">
        <v>1.13416007232088</v>
      </c>
      <c r="E206" s="6">
        <v>1.00597410412563</v>
      </c>
    </row>
    <row r="207" spans="1:5" x14ac:dyDescent="0.25">
      <c r="A207" s="1" t="s">
        <v>84</v>
      </c>
      <c r="B207" s="1" t="s">
        <v>392</v>
      </c>
      <c r="C207" s="2">
        <v>1</v>
      </c>
      <c r="D207" s="13">
        <v>0.96485065995054997</v>
      </c>
      <c r="E207" s="6">
        <v>1.00215009308499</v>
      </c>
    </row>
    <row r="208" spans="1:5" x14ac:dyDescent="0.25">
      <c r="A208" s="1" t="s">
        <v>84</v>
      </c>
      <c r="B208" s="1" t="s">
        <v>392</v>
      </c>
      <c r="C208" s="2">
        <v>2</v>
      </c>
      <c r="D208" s="13">
        <v>0.98074087189276005</v>
      </c>
      <c r="E208" s="6">
        <v>1.0090712954902299</v>
      </c>
    </row>
    <row r="209" spans="1:5" x14ac:dyDescent="0.25">
      <c r="A209" s="1" t="s">
        <v>84</v>
      </c>
      <c r="B209" s="1" t="s">
        <v>392</v>
      </c>
      <c r="C209" s="2">
        <v>3</v>
      </c>
      <c r="D209" s="13">
        <v>0.97899431631479195</v>
      </c>
      <c r="E209" s="6">
        <v>1.0038833101662701</v>
      </c>
    </row>
    <row r="210" spans="1:5" x14ac:dyDescent="0.25">
      <c r="A210" s="1" t="s">
        <v>84</v>
      </c>
      <c r="B210" s="1" t="s">
        <v>392</v>
      </c>
      <c r="C210" s="2">
        <v>4</v>
      </c>
      <c r="D210" s="13">
        <v>0.94581408468444195</v>
      </c>
      <c r="E210" s="6">
        <v>0.99214511096493596</v>
      </c>
    </row>
    <row r="211" spans="1:5" x14ac:dyDescent="0.25">
      <c r="A211" s="1" t="s">
        <v>84</v>
      </c>
      <c r="B211" s="1" t="s">
        <v>392</v>
      </c>
      <c r="C211" s="2">
        <v>5</v>
      </c>
      <c r="D211" s="13">
        <v>0.98625551820479296</v>
      </c>
      <c r="E211" s="6">
        <v>0.99876493475862005</v>
      </c>
    </row>
    <row r="212" spans="1:5" x14ac:dyDescent="0.25">
      <c r="A212" s="1" t="s">
        <v>84</v>
      </c>
      <c r="B212" s="1" t="s">
        <v>392</v>
      </c>
      <c r="C212" s="2">
        <v>6</v>
      </c>
      <c r="D212" s="13">
        <v>1.0947292919187299</v>
      </c>
      <c r="E212" s="6">
        <v>1.00815520631824</v>
      </c>
    </row>
    <row r="213" spans="1:5" x14ac:dyDescent="0.25">
      <c r="A213" s="1" t="s">
        <v>84</v>
      </c>
      <c r="B213" s="1" t="s">
        <v>392</v>
      </c>
      <c r="C213" s="2">
        <v>7</v>
      </c>
      <c r="D213" s="13">
        <v>1.0455230935075801</v>
      </c>
      <c r="E213" s="6">
        <v>1.0001993505484801</v>
      </c>
    </row>
    <row r="214" spans="1:5" x14ac:dyDescent="0.25">
      <c r="A214" s="1" t="s">
        <v>84</v>
      </c>
      <c r="B214" s="1" t="s">
        <v>392</v>
      </c>
      <c r="C214" s="2">
        <v>8</v>
      </c>
      <c r="D214" s="13">
        <v>1.0291164668581101</v>
      </c>
      <c r="E214" s="6">
        <v>1.0007899378337399</v>
      </c>
    </row>
    <row r="215" spans="1:5" x14ac:dyDescent="0.25">
      <c r="A215" s="1" t="s">
        <v>84</v>
      </c>
      <c r="B215" s="1" t="s">
        <v>392</v>
      </c>
      <c r="C215" s="2">
        <v>9</v>
      </c>
      <c r="D215" s="13">
        <v>1.0070533442824701</v>
      </c>
      <c r="E215" s="6">
        <v>0.99856589279985197</v>
      </c>
    </row>
    <row r="216" spans="1:5" x14ac:dyDescent="0.25">
      <c r="A216" s="1" t="s">
        <v>84</v>
      </c>
      <c r="B216" s="1" t="s">
        <v>392</v>
      </c>
      <c r="C216" s="2">
        <v>10</v>
      </c>
      <c r="D216" s="13">
        <v>1.00338036272808</v>
      </c>
      <c r="E216" s="6">
        <v>0.99404984438207</v>
      </c>
    </row>
    <row r="217" spans="1:5" x14ac:dyDescent="0.25">
      <c r="A217" s="1" t="s">
        <v>84</v>
      </c>
      <c r="B217" s="1" t="s">
        <v>392</v>
      </c>
      <c r="C217" s="2">
        <v>11</v>
      </c>
      <c r="D217" s="13">
        <v>0.99241138164473397</v>
      </c>
      <c r="E217" s="6">
        <v>0.98625091952694399</v>
      </c>
    </row>
    <row r="218" spans="1:5" x14ac:dyDescent="0.25">
      <c r="A218" s="1" t="s">
        <v>84</v>
      </c>
      <c r="B218" s="1" t="s">
        <v>392</v>
      </c>
      <c r="C218" s="2">
        <v>12</v>
      </c>
      <c r="D218" s="13">
        <v>0.97113060801296203</v>
      </c>
      <c r="E218" s="6">
        <v>1.00597410412563</v>
      </c>
    </row>
    <row r="219" spans="1:5" x14ac:dyDescent="0.25">
      <c r="A219" s="1" t="s">
        <v>130</v>
      </c>
      <c r="B219" s="1" t="s">
        <v>130</v>
      </c>
      <c r="C219" s="2">
        <v>1</v>
      </c>
      <c r="D219" s="13">
        <v>1.0716664273313199</v>
      </c>
      <c r="E219" s="6">
        <v>1.00215009308499</v>
      </c>
    </row>
    <row r="220" spans="1:5" x14ac:dyDescent="0.25">
      <c r="A220" s="1" t="s">
        <v>130</v>
      </c>
      <c r="B220" s="1" t="s">
        <v>130</v>
      </c>
      <c r="C220" s="2">
        <v>2</v>
      </c>
      <c r="D220" s="13">
        <v>1.1634103798509401</v>
      </c>
      <c r="E220" s="6">
        <v>1.0090712954902299</v>
      </c>
    </row>
    <row r="221" spans="1:5" x14ac:dyDescent="0.25">
      <c r="A221" s="1" t="s">
        <v>130</v>
      </c>
      <c r="B221" s="1" t="s">
        <v>130</v>
      </c>
      <c r="C221" s="2">
        <v>3</v>
      </c>
      <c r="D221" s="13">
        <v>1.08096946396758</v>
      </c>
      <c r="E221" s="6">
        <v>1.0038833101662701</v>
      </c>
    </row>
    <row r="222" spans="1:5" x14ac:dyDescent="0.25">
      <c r="A222" s="1" t="s">
        <v>130</v>
      </c>
      <c r="B222" s="1" t="s">
        <v>130</v>
      </c>
      <c r="C222" s="2">
        <v>4</v>
      </c>
      <c r="D222" s="13">
        <v>1.0345367496396101</v>
      </c>
      <c r="E222" s="6">
        <v>0.99214511096493596</v>
      </c>
    </row>
    <row r="223" spans="1:5" x14ac:dyDescent="0.25">
      <c r="A223" s="1" t="s">
        <v>130</v>
      </c>
      <c r="B223" s="1" t="s">
        <v>130</v>
      </c>
      <c r="C223" s="2">
        <v>5</v>
      </c>
      <c r="D223" s="13">
        <v>1.0232937041113199</v>
      </c>
      <c r="E223" s="6">
        <v>0.99876493475862005</v>
      </c>
    </row>
    <row r="224" spans="1:5" x14ac:dyDescent="0.25">
      <c r="A224" s="1" t="s">
        <v>130</v>
      </c>
      <c r="B224" s="1" t="s">
        <v>130</v>
      </c>
      <c r="C224" s="2">
        <v>6</v>
      </c>
      <c r="D224" s="13">
        <v>0.99730043570153004</v>
      </c>
      <c r="E224" s="6">
        <v>1.00815520631824</v>
      </c>
    </row>
    <row r="225" spans="1:5" x14ac:dyDescent="0.25">
      <c r="A225" s="1" t="s">
        <v>130</v>
      </c>
      <c r="B225" s="1" t="s">
        <v>130</v>
      </c>
      <c r="C225" s="2">
        <v>7</v>
      </c>
      <c r="D225" s="13">
        <v>1.01935299059958</v>
      </c>
      <c r="E225" s="6">
        <v>1.0001993505484801</v>
      </c>
    </row>
    <row r="226" spans="1:5" x14ac:dyDescent="0.25">
      <c r="A226" s="1" t="s">
        <v>130</v>
      </c>
      <c r="B226" s="1" t="s">
        <v>130</v>
      </c>
      <c r="C226" s="2">
        <v>8</v>
      </c>
      <c r="D226" s="13">
        <v>0.91803654651487598</v>
      </c>
      <c r="E226" s="6">
        <v>1.0007899378337399</v>
      </c>
    </row>
    <row r="227" spans="1:5" x14ac:dyDescent="0.25">
      <c r="A227" s="1" t="s">
        <v>130</v>
      </c>
      <c r="B227" s="1" t="s">
        <v>130</v>
      </c>
      <c r="C227" s="2">
        <v>9</v>
      </c>
      <c r="D227" s="13">
        <v>0.99323074719838</v>
      </c>
      <c r="E227" s="6">
        <v>0.99856589279985197</v>
      </c>
    </row>
    <row r="228" spans="1:5" x14ac:dyDescent="0.25">
      <c r="A228" s="1" t="s">
        <v>130</v>
      </c>
      <c r="B228" s="1" t="s">
        <v>130</v>
      </c>
      <c r="C228" s="2">
        <v>10</v>
      </c>
      <c r="D228" s="13">
        <v>0.93206542007215099</v>
      </c>
      <c r="E228" s="6">
        <v>0.99404984438207</v>
      </c>
    </row>
    <row r="229" spans="1:5" x14ac:dyDescent="0.25">
      <c r="A229" s="1" t="s">
        <v>130</v>
      </c>
      <c r="B229" s="1" t="s">
        <v>130</v>
      </c>
      <c r="C229" s="2">
        <v>11</v>
      </c>
      <c r="D229" s="13">
        <v>0.90833540664470502</v>
      </c>
      <c r="E229" s="6">
        <v>0.98625091952694399</v>
      </c>
    </row>
    <row r="230" spans="1:5" x14ac:dyDescent="0.25">
      <c r="A230" s="1" t="s">
        <v>130</v>
      </c>
      <c r="B230" s="1" t="s">
        <v>130</v>
      </c>
      <c r="C230" s="2">
        <v>12</v>
      </c>
      <c r="D230" s="13">
        <v>0.85780172836800095</v>
      </c>
      <c r="E230" s="6">
        <v>1.00597410412563</v>
      </c>
    </row>
    <row r="231" spans="1:5" x14ac:dyDescent="0.25">
      <c r="A231" s="1" t="s">
        <v>49</v>
      </c>
      <c r="B231" s="1" t="s">
        <v>49</v>
      </c>
      <c r="C231" s="2">
        <v>1</v>
      </c>
      <c r="D231" s="13">
        <v>0.98903012277171898</v>
      </c>
      <c r="E231" s="6">
        <v>1.00215009308499</v>
      </c>
    </row>
    <row r="232" spans="1:5" x14ac:dyDescent="0.25">
      <c r="A232" s="1" t="s">
        <v>49</v>
      </c>
      <c r="B232" s="1" t="s">
        <v>49</v>
      </c>
      <c r="C232" s="2">
        <v>2</v>
      </c>
      <c r="D232" s="13">
        <v>0.98445269517465595</v>
      </c>
      <c r="E232" s="6">
        <v>1.0090712954902299</v>
      </c>
    </row>
    <row r="233" spans="1:5" x14ac:dyDescent="0.25">
      <c r="A233" s="1" t="s">
        <v>49</v>
      </c>
      <c r="B233" s="1" t="s">
        <v>49</v>
      </c>
      <c r="C233" s="2">
        <v>3</v>
      </c>
      <c r="D233" s="13">
        <v>0.96857043847782498</v>
      </c>
      <c r="E233" s="6">
        <v>1.0038833101662701</v>
      </c>
    </row>
    <row r="234" spans="1:5" x14ac:dyDescent="0.25">
      <c r="A234" s="1" t="s">
        <v>49</v>
      </c>
      <c r="B234" s="1" t="s">
        <v>49</v>
      </c>
      <c r="C234" s="2">
        <v>4</v>
      </c>
      <c r="D234" s="13">
        <v>0.97947216088591504</v>
      </c>
      <c r="E234" s="6">
        <v>0.99214511096493596</v>
      </c>
    </row>
    <row r="235" spans="1:5" x14ac:dyDescent="0.25">
      <c r="A235" s="1" t="s">
        <v>49</v>
      </c>
      <c r="B235" s="1" t="s">
        <v>49</v>
      </c>
      <c r="C235" s="2">
        <v>5</v>
      </c>
      <c r="D235" s="13">
        <v>0.98046653189523902</v>
      </c>
      <c r="E235" s="6">
        <v>0.99876493475862005</v>
      </c>
    </row>
    <row r="236" spans="1:5" x14ac:dyDescent="0.25">
      <c r="A236" s="1" t="s">
        <v>49</v>
      </c>
      <c r="B236" s="1" t="s">
        <v>49</v>
      </c>
      <c r="C236" s="2">
        <v>6</v>
      </c>
      <c r="D236" s="13">
        <v>1.0205126600533401</v>
      </c>
      <c r="E236" s="6">
        <v>1.00815520631824</v>
      </c>
    </row>
    <row r="237" spans="1:5" x14ac:dyDescent="0.25">
      <c r="A237" s="1" t="s">
        <v>49</v>
      </c>
      <c r="B237" s="1" t="s">
        <v>49</v>
      </c>
      <c r="C237" s="2">
        <v>7</v>
      </c>
      <c r="D237" s="13">
        <v>1.01848824466229</v>
      </c>
      <c r="E237" s="6">
        <v>1.0001993505484801</v>
      </c>
    </row>
    <row r="238" spans="1:5" x14ac:dyDescent="0.25">
      <c r="A238" s="1" t="s">
        <v>49</v>
      </c>
      <c r="B238" s="1" t="s">
        <v>49</v>
      </c>
      <c r="C238" s="2">
        <v>8</v>
      </c>
      <c r="D238" s="13">
        <v>1.02478718385783</v>
      </c>
      <c r="E238" s="6">
        <v>1.0007899378337399</v>
      </c>
    </row>
    <row r="239" spans="1:5" x14ac:dyDescent="0.25">
      <c r="A239" s="1" t="s">
        <v>49</v>
      </c>
      <c r="B239" s="1" t="s">
        <v>49</v>
      </c>
      <c r="C239" s="2">
        <v>9</v>
      </c>
      <c r="D239" s="13">
        <v>1.03461355611341</v>
      </c>
      <c r="E239" s="6">
        <v>0.99856589279985197</v>
      </c>
    </row>
    <row r="240" spans="1:5" x14ac:dyDescent="0.25">
      <c r="A240" s="1" t="s">
        <v>49</v>
      </c>
      <c r="B240" s="1" t="s">
        <v>49</v>
      </c>
      <c r="C240" s="2">
        <v>10</v>
      </c>
      <c r="D240" s="13">
        <v>1.01194511728586</v>
      </c>
      <c r="E240" s="6">
        <v>0.99404984438207</v>
      </c>
    </row>
    <row r="241" spans="1:5" x14ac:dyDescent="0.25">
      <c r="A241" s="1" t="s">
        <v>49</v>
      </c>
      <c r="B241" s="1" t="s">
        <v>49</v>
      </c>
      <c r="C241" s="2">
        <v>11</v>
      </c>
      <c r="D241" s="13">
        <v>0.99457539201940703</v>
      </c>
      <c r="E241" s="6">
        <v>0.98625091952694399</v>
      </c>
    </row>
    <row r="242" spans="1:5" x14ac:dyDescent="0.25">
      <c r="A242" s="1" t="s">
        <v>49</v>
      </c>
      <c r="B242" s="1" t="s">
        <v>49</v>
      </c>
      <c r="C242" s="2">
        <v>12</v>
      </c>
      <c r="D242" s="13">
        <v>0.99308589680251202</v>
      </c>
      <c r="E242" s="6">
        <v>1.00597410412563</v>
      </c>
    </row>
    <row r="243" spans="1:5" x14ac:dyDescent="0.25">
      <c r="A243" s="1" t="s">
        <v>224</v>
      </c>
      <c r="B243" s="1" t="s">
        <v>224</v>
      </c>
      <c r="C243" s="2">
        <v>1</v>
      </c>
      <c r="D243" s="13">
        <v>1.0313295017148101</v>
      </c>
      <c r="E243" s="6">
        <v>1.00215009308499</v>
      </c>
    </row>
    <row r="244" spans="1:5" x14ac:dyDescent="0.25">
      <c r="A244" s="1" t="s">
        <v>224</v>
      </c>
      <c r="B244" s="1" t="s">
        <v>224</v>
      </c>
      <c r="C244" s="2">
        <v>2</v>
      </c>
      <c r="D244" s="13">
        <v>1.0307009946393899</v>
      </c>
      <c r="E244" s="6">
        <v>1.0090712954902299</v>
      </c>
    </row>
    <row r="245" spans="1:5" x14ac:dyDescent="0.25">
      <c r="A245" s="1" t="s">
        <v>224</v>
      </c>
      <c r="B245" s="1" t="s">
        <v>224</v>
      </c>
      <c r="C245" s="2">
        <v>3</v>
      </c>
      <c r="D245" s="13">
        <v>1.01998624794545</v>
      </c>
      <c r="E245" s="6">
        <v>1.0038833101662701</v>
      </c>
    </row>
    <row r="246" spans="1:5" x14ac:dyDescent="0.25">
      <c r="A246" s="1" t="s">
        <v>224</v>
      </c>
      <c r="B246" s="1" t="s">
        <v>224</v>
      </c>
      <c r="C246" s="2">
        <v>4</v>
      </c>
      <c r="D246" s="13">
        <v>0.96950590572404005</v>
      </c>
      <c r="E246" s="6">
        <v>0.99214511096493596</v>
      </c>
    </row>
    <row r="247" spans="1:5" x14ac:dyDescent="0.25">
      <c r="A247" s="1" t="s">
        <v>224</v>
      </c>
      <c r="B247" s="1" t="s">
        <v>224</v>
      </c>
      <c r="C247" s="2">
        <v>5</v>
      </c>
      <c r="D247" s="13">
        <v>0.99692940972641297</v>
      </c>
      <c r="E247" s="6">
        <v>0.99876493475862005</v>
      </c>
    </row>
    <row r="248" spans="1:5" x14ac:dyDescent="0.25">
      <c r="A248" s="1" t="s">
        <v>224</v>
      </c>
      <c r="B248" s="1" t="s">
        <v>224</v>
      </c>
      <c r="C248" s="2">
        <v>6</v>
      </c>
      <c r="D248" s="13">
        <v>0.95193709977443297</v>
      </c>
      <c r="E248" s="6">
        <v>1.00815520631824</v>
      </c>
    </row>
    <row r="249" spans="1:5" x14ac:dyDescent="0.25">
      <c r="A249" s="1" t="s">
        <v>224</v>
      </c>
      <c r="B249" s="1" t="s">
        <v>224</v>
      </c>
      <c r="C249" s="2">
        <v>7</v>
      </c>
      <c r="D249" s="13">
        <v>1.00742565428221</v>
      </c>
      <c r="E249" s="6">
        <v>1.0001993505484801</v>
      </c>
    </row>
    <row r="250" spans="1:5" x14ac:dyDescent="0.25">
      <c r="A250" s="1" t="s">
        <v>224</v>
      </c>
      <c r="B250" s="1" t="s">
        <v>224</v>
      </c>
      <c r="C250" s="2">
        <v>8</v>
      </c>
      <c r="D250" s="13">
        <v>0.95787224951073402</v>
      </c>
      <c r="E250" s="6">
        <v>1.0007899378337399</v>
      </c>
    </row>
    <row r="251" spans="1:5" x14ac:dyDescent="0.25">
      <c r="A251" s="1" t="s">
        <v>224</v>
      </c>
      <c r="B251" s="1" t="s">
        <v>224</v>
      </c>
      <c r="C251" s="2">
        <v>9</v>
      </c>
      <c r="D251" s="13">
        <v>0.92153698350055702</v>
      </c>
      <c r="E251" s="6">
        <v>0.99856589279985197</v>
      </c>
    </row>
    <row r="252" spans="1:5" x14ac:dyDescent="0.25">
      <c r="A252" s="1" t="s">
        <v>224</v>
      </c>
      <c r="B252" s="1" t="s">
        <v>224</v>
      </c>
      <c r="C252" s="2">
        <v>10</v>
      </c>
      <c r="D252" s="13">
        <v>1.0425383884508299</v>
      </c>
      <c r="E252" s="6">
        <v>0.99404984438207</v>
      </c>
    </row>
    <row r="253" spans="1:5" x14ac:dyDescent="0.25">
      <c r="A253" s="1" t="s">
        <v>224</v>
      </c>
      <c r="B253" s="1" t="s">
        <v>224</v>
      </c>
      <c r="C253" s="2">
        <v>11</v>
      </c>
      <c r="D253" s="13">
        <v>0.99355202426074296</v>
      </c>
      <c r="E253" s="6">
        <v>0.98625091952694399</v>
      </c>
    </row>
    <row r="254" spans="1:5" x14ac:dyDescent="0.25">
      <c r="A254" s="1" t="s">
        <v>224</v>
      </c>
      <c r="B254" s="1" t="s">
        <v>224</v>
      </c>
      <c r="C254" s="2">
        <v>12</v>
      </c>
      <c r="D254" s="13">
        <v>1.0766855404703899</v>
      </c>
      <c r="E254" s="6">
        <v>1.00597410412563</v>
      </c>
    </row>
    <row r="255" spans="1:5" x14ac:dyDescent="0.25">
      <c r="A255" s="1" t="s">
        <v>216</v>
      </c>
      <c r="B255" s="1" t="s">
        <v>216</v>
      </c>
      <c r="C255" s="2">
        <v>1</v>
      </c>
      <c r="D255" s="13">
        <v>1.0531407588775901</v>
      </c>
      <c r="E255" s="6">
        <v>1.00215009308499</v>
      </c>
    </row>
    <row r="256" spans="1:5" x14ac:dyDescent="0.25">
      <c r="A256" s="1" t="s">
        <v>216</v>
      </c>
      <c r="B256" s="1" t="s">
        <v>216</v>
      </c>
      <c r="C256" s="2">
        <v>2</v>
      </c>
      <c r="D256" s="13">
        <v>1.0269485771104601</v>
      </c>
      <c r="E256" s="6">
        <v>1.0090712954902299</v>
      </c>
    </row>
    <row r="257" spans="1:5" x14ac:dyDescent="0.25">
      <c r="A257" s="1" t="s">
        <v>216</v>
      </c>
      <c r="B257" s="1" t="s">
        <v>216</v>
      </c>
      <c r="C257" s="2">
        <v>3</v>
      </c>
      <c r="D257" s="13">
        <v>0.97485065645229996</v>
      </c>
      <c r="E257" s="6">
        <v>1.0038833101662701</v>
      </c>
    </row>
    <row r="258" spans="1:5" x14ac:dyDescent="0.25">
      <c r="A258" s="1" t="s">
        <v>216</v>
      </c>
      <c r="B258" s="1" t="s">
        <v>216</v>
      </c>
      <c r="C258" s="2">
        <v>4</v>
      </c>
      <c r="D258" s="13">
        <v>0.91148675740235097</v>
      </c>
      <c r="E258" s="6">
        <v>0.99214511096493596</v>
      </c>
    </row>
    <row r="259" spans="1:5" x14ac:dyDescent="0.25">
      <c r="A259" s="1" t="s">
        <v>216</v>
      </c>
      <c r="B259" s="1" t="s">
        <v>216</v>
      </c>
      <c r="C259" s="2">
        <v>5</v>
      </c>
      <c r="D259" s="13">
        <v>0.99435895365422899</v>
      </c>
      <c r="E259" s="6">
        <v>0.99876493475862005</v>
      </c>
    </row>
    <row r="260" spans="1:5" x14ac:dyDescent="0.25">
      <c r="A260" s="1" t="s">
        <v>216</v>
      </c>
      <c r="B260" s="1" t="s">
        <v>216</v>
      </c>
      <c r="C260" s="2">
        <v>6</v>
      </c>
      <c r="D260" s="13">
        <v>0.96600983038636201</v>
      </c>
      <c r="E260" s="6">
        <v>1.00815520631824</v>
      </c>
    </row>
    <row r="261" spans="1:5" x14ac:dyDescent="0.25">
      <c r="A261" s="1" t="s">
        <v>216</v>
      </c>
      <c r="B261" s="1" t="s">
        <v>216</v>
      </c>
      <c r="C261" s="2">
        <v>7</v>
      </c>
      <c r="D261" s="13">
        <v>1.0572269938648899</v>
      </c>
      <c r="E261" s="6">
        <v>1.0001993505484801</v>
      </c>
    </row>
    <row r="262" spans="1:5" x14ac:dyDescent="0.25">
      <c r="A262" s="1" t="s">
        <v>216</v>
      </c>
      <c r="B262" s="1" t="s">
        <v>216</v>
      </c>
      <c r="C262" s="2">
        <v>8</v>
      </c>
      <c r="D262" s="13">
        <v>0.99980395191797999</v>
      </c>
      <c r="E262" s="6">
        <v>1.0007899378337399</v>
      </c>
    </row>
    <row r="263" spans="1:5" x14ac:dyDescent="0.25">
      <c r="A263" s="1" t="s">
        <v>216</v>
      </c>
      <c r="B263" s="1" t="s">
        <v>216</v>
      </c>
      <c r="C263" s="2">
        <v>9</v>
      </c>
      <c r="D263" s="13">
        <v>0.96196926551123796</v>
      </c>
      <c r="E263" s="6">
        <v>0.99856589279985197</v>
      </c>
    </row>
    <row r="264" spans="1:5" x14ac:dyDescent="0.25">
      <c r="A264" s="1" t="s">
        <v>216</v>
      </c>
      <c r="B264" s="1" t="s">
        <v>216</v>
      </c>
      <c r="C264" s="2">
        <v>10</v>
      </c>
      <c r="D264" s="13">
        <v>0.965961734256361</v>
      </c>
      <c r="E264" s="6">
        <v>0.99404984438207</v>
      </c>
    </row>
    <row r="265" spans="1:5" x14ac:dyDescent="0.25">
      <c r="A265" s="1" t="s">
        <v>216</v>
      </c>
      <c r="B265" s="1" t="s">
        <v>216</v>
      </c>
      <c r="C265" s="2">
        <v>11</v>
      </c>
      <c r="D265" s="13">
        <v>1.00003427849789</v>
      </c>
      <c r="E265" s="6">
        <v>0.98625091952694399</v>
      </c>
    </row>
    <row r="266" spans="1:5" x14ac:dyDescent="0.25">
      <c r="A266" s="1" t="s">
        <v>216</v>
      </c>
      <c r="B266" s="1" t="s">
        <v>216</v>
      </c>
      <c r="C266" s="2">
        <v>12</v>
      </c>
      <c r="D266" s="13">
        <v>1.0882082420683501</v>
      </c>
      <c r="E266" s="6">
        <v>1.00597410412563</v>
      </c>
    </row>
    <row r="267" spans="1:5" x14ac:dyDescent="0.25">
      <c r="A267" s="1" t="s">
        <v>149</v>
      </c>
      <c r="B267" s="1" t="s">
        <v>149</v>
      </c>
      <c r="C267" s="2">
        <v>1</v>
      </c>
      <c r="D267" s="13">
        <v>1.1205513883535501</v>
      </c>
      <c r="E267" s="6">
        <v>1.00215009308499</v>
      </c>
    </row>
    <row r="268" spans="1:5" x14ac:dyDescent="0.25">
      <c r="A268" s="1" t="s">
        <v>149</v>
      </c>
      <c r="B268" s="1" t="s">
        <v>149</v>
      </c>
      <c r="C268" s="2">
        <v>2</v>
      </c>
      <c r="D268" s="13">
        <v>1.0561224918954699</v>
      </c>
      <c r="E268" s="6">
        <v>1.0090712954902299</v>
      </c>
    </row>
    <row r="269" spans="1:5" x14ac:dyDescent="0.25">
      <c r="A269" s="1" t="s">
        <v>149</v>
      </c>
      <c r="B269" s="1" t="s">
        <v>149</v>
      </c>
      <c r="C269" s="2">
        <v>3</v>
      </c>
      <c r="D269" s="13">
        <v>1.0145894159809801</v>
      </c>
      <c r="E269" s="6">
        <v>1.0038833101662701</v>
      </c>
    </row>
    <row r="270" spans="1:5" x14ac:dyDescent="0.25">
      <c r="A270" s="1" t="s">
        <v>149</v>
      </c>
      <c r="B270" s="1" t="s">
        <v>149</v>
      </c>
      <c r="C270" s="2">
        <v>4</v>
      </c>
      <c r="D270" s="13">
        <v>1.0223693425051099</v>
      </c>
      <c r="E270" s="6">
        <v>0.99214511096493596</v>
      </c>
    </row>
    <row r="271" spans="1:5" x14ac:dyDescent="0.25">
      <c r="A271" s="1" t="s">
        <v>149</v>
      </c>
      <c r="B271" s="1" t="s">
        <v>149</v>
      </c>
      <c r="C271" s="2">
        <v>5</v>
      </c>
      <c r="D271" s="13">
        <v>1.0420050917256001</v>
      </c>
      <c r="E271" s="6">
        <v>0.99876493475862005</v>
      </c>
    </row>
    <row r="272" spans="1:5" x14ac:dyDescent="0.25">
      <c r="A272" s="1" t="s">
        <v>149</v>
      </c>
      <c r="B272" s="1" t="s">
        <v>149</v>
      </c>
      <c r="C272" s="2">
        <v>6</v>
      </c>
      <c r="D272" s="13">
        <v>1.0014790511981599</v>
      </c>
      <c r="E272" s="6">
        <v>1.00815520631824</v>
      </c>
    </row>
    <row r="273" spans="1:5" x14ac:dyDescent="0.25">
      <c r="A273" s="1" t="s">
        <v>149</v>
      </c>
      <c r="B273" s="1" t="s">
        <v>149</v>
      </c>
      <c r="C273" s="2">
        <v>7</v>
      </c>
      <c r="D273" s="13">
        <v>0.97995844635447704</v>
      </c>
      <c r="E273" s="6">
        <v>1.0001993505484801</v>
      </c>
    </row>
    <row r="274" spans="1:5" x14ac:dyDescent="0.25">
      <c r="A274" s="1" t="s">
        <v>149</v>
      </c>
      <c r="B274" s="1" t="s">
        <v>149</v>
      </c>
      <c r="C274" s="2">
        <v>8</v>
      </c>
      <c r="D274" s="13">
        <v>0.908035034972416</v>
      </c>
      <c r="E274" s="6">
        <v>1.0007899378337399</v>
      </c>
    </row>
    <row r="275" spans="1:5" x14ac:dyDescent="0.25">
      <c r="A275" s="1" t="s">
        <v>149</v>
      </c>
      <c r="B275" s="1" t="s">
        <v>149</v>
      </c>
      <c r="C275" s="2">
        <v>9</v>
      </c>
      <c r="D275" s="13">
        <v>0.84886478835096801</v>
      </c>
      <c r="E275" s="6">
        <v>0.99856589279985197</v>
      </c>
    </row>
    <row r="276" spans="1:5" x14ac:dyDescent="0.25">
      <c r="A276" s="1" t="s">
        <v>149</v>
      </c>
      <c r="B276" s="1" t="s">
        <v>149</v>
      </c>
      <c r="C276" s="2">
        <v>10</v>
      </c>
      <c r="D276" s="13">
        <v>0.91214984706476099</v>
      </c>
      <c r="E276" s="6">
        <v>0.99404984438207</v>
      </c>
    </row>
    <row r="277" spans="1:5" x14ac:dyDescent="0.25">
      <c r="A277" s="1" t="s">
        <v>149</v>
      </c>
      <c r="B277" s="1" t="s">
        <v>149</v>
      </c>
      <c r="C277" s="2">
        <v>11</v>
      </c>
      <c r="D277" s="13">
        <v>0.92104972952503805</v>
      </c>
      <c r="E277" s="6">
        <v>0.98625091952694399</v>
      </c>
    </row>
    <row r="278" spans="1:5" x14ac:dyDescent="0.25">
      <c r="A278" s="1" t="s">
        <v>149</v>
      </c>
      <c r="B278" s="1" t="s">
        <v>149</v>
      </c>
      <c r="C278" s="2">
        <v>12</v>
      </c>
      <c r="D278" s="13">
        <v>1.17282537207346</v>
      </c>
      <c r="E278" s="6">
        <v>1.00597410412563</v>
      </c>
    </row>
    <row r="279" spans="1:5" x14ac:dyDescent="0.25">
      <c r="A279" s="1" t="s">
        <v>31</v>
      </c>
      <c r="B279" s="1" t="s">
        <v>30</v>
      </c>
      <c r="C279" s="2">
        <v>1</v>
      </c>
      <c r="D279" s="13">
        <v>0.97543677702376397</v>
      </c>
      <c r="E279" s="6">
        <v>1.00215009308499</v>
      </c>
    </row>
    <row r="280" spans="1:5" x14ac:dyDescent="0.25">
      <c r="A280" s="1" t="s">
        <v>31</v>
      </c>
      <c r="B280" s="1" t="s">
        <v>30</v>
      </c>
      <c r="C280" s="2">
        <v>2</v>
      </c>
      <c r="D280" s="13">
        <v>0.97131705043278405</v>
      </c>
      <c r="E280" s="6">
        <v>1.0090712954902299</v>
      </c>
    </row>
    <row r="281" spans="1:5" x14ac:dyDescent="0.25">
      <c r="A281" s="1" t="s">
        <v>31</v>
      </c>
      <c r="B281" s="1" t="s">
        <v>30</v>
      </c>
      <c r="C281" s="2">
        <v>3</v>
      </c>
      <c r="D281" s="13">
        <v>0.99628389828757802</v>
      </c>
      <c r="E281" s="6">
        <v>1.0038833101662701</v>
      </c>
    </row>
    <row r="282" spans="1:5" x14ac:dyDescent="0.25">
      <c r="A282" s="1" t="s">
        <v>31</v>
      </c>
      <c r="B282" s="1" t="s">
        <v>30</v>
      </c>
      <c r="C282" s="2">
        <v>4</v>
      </c>
      <c r="D282" s="13">
        <v>1.0215965297660501</v>
      </c>
      <c r="E282" s="6">
        <v>0.99214511096493596</v>
      </c>
    </row>
    <row r="283" spans="1:5" x14ac:dyDescent="0.25">
      <c r="A283" s="1" t="s">
        <v>31</v>
      </c>
      <c r="B283" s="1" t="s">
        <v>30</v>
      </c>
      <c r="C283" s="2">
        <v>5</v>
      </c>
      <c r="D283" s="13">
        <v>1.0261232707358801</v>
      </c>
      <c r="E283" s="6">
        <v>0.99876493475862005</v>
      </c>
    </row>
    <row r="284" spans="1:5" x14ac:dyDescent="0.25">
      <c r="A284" s="1" t="s">
        <v>31</v>
      </c>
      <c r="B284" s="1" t="s">
        <v>30</v>
      </c>
      <c r="C284" s="2">
        <v>6</v>
      </c>
      <c r="D284" s="13">
        <v>1.0394543168039401</v>
      </c>
      <c r="E284" s="6">
        <v>1.00815520631824</v>
      </c>
    </row>
    <row r="285" spans="1:5" x14ac:dyDescent="0.25">
      <c r="A285" s="1" t="s">
        <v>31</v>
      </c>
      <c r="B285" s="1" t="s">
        <v>30</v>
      </c>
      <c r="C285" s="2">
        <v>7</v>
      </c>
      <c r="D285" s="13">
        <v>1.0420530174028999</v>
      </c>
      <c r="E285" s="6">
        <v>1.0001993505484801</v>
      </c>
    </row>
    <row r="286" spans="1:5" x14ac:dyDescent="0.25">
      <c r="A286" s="1" t="s">
        <v>31</v>
      </c>
      <c r="B286" s="1" t="s">
        <v>30</v>
      </c>
      <c r="C286" s="2">
        <v>8</v>
      </c>
      <c r="D286" s="13">
        <v>1.0158811281086699</v>
      </c>
      <c r="E286" s="6">
        <v>1.0007899378337399</v>
      </c>
    </row>
    <row r="287" spans="1:5" x14ac:dyDescent="0.25">
      <c r="A287" s="1" t="s">
        <v>31</v>
      </c>
      <c r="B287" s="1" t="s">
        <v>30</v>
      </c>
      <c r="C287" s="2">
        <v>9</v>
      </c>
      <c r="D287" s="13">
        <v>0.99471087286391402</v>
      </c>
      <c r="E287" s="6">
        <v>0.99856589279985197</v>
      </c>
    </row>
    <row r="288" spans="1:5" x14ac:dyDescent="0.25">
      <c r="A288" s="1" t="s">
        <v>31</v>
      </c>
      <c r="B288" s="1" t="s">
        <v>30</v>
      </c>
      <c r="C288" s="2">
        <v>10</v>
      </c>
      <c r="D288" s="13">
        <v>0.97693028108267499</v>
      </c>
      <c r="E288" s="6">
        <v>0.99404984438207</v>
      </c>
    </row>
    <row r="289" spans="1:5" x14ac:dyDescent="0.25">
      <c r="A289" s="1" t="s">
        <v>31</v>
      </c>
      <c r="B289" s="1" t="s">
        <v>30</v>
      </c>
      <c r="C289" s="2">
        <v>11</v>
      </c>
      <c r="D289" s="13">
        <v>0.97164455074384204</v>
      </c>
      <c r="E289" s="6">
        <v>0.98625091952694399</v>
      </c>
    </row>
    <row r="290" spans="1:5" x14ac:dyDescent="0.25">
      <c r="A290" s="1" t="s">
        <v>31</v>
      </c>
      <c r="B290" s="1" t="s">
        <v>30</v>
      </c>
      <c r="C290" s="2">
        <v>12</v>
      </c>
      <c r="D290" s="13">
        <v>0.96856830674800198</v>
      </c>
      <c r="E290" s="6">
        <v>1.00597410412563</v>
      </c>
    </row>
    <row r="291" spans="1:5" x14ac:dyDescent="0.25">
      <c r="A291" s="1" t="s">
        <v>105</v>
      </c>
      <c r="B291" s="1" t="s">
        <v>105</v>
      </c>
      <c r="C291" s="2">
        <v>1</v>
      </c>
      <c r="D291" s="13">
        <v>1.0135834501349501</v>
      </c>
      <c r="E291" s="6">
        <v>1.00215009308499</v>
      </c>
    </row>
    <row r="292" spans="1:5" x14ac:dyDescent="0.25">
      <c r="A292" s="1" t="s">
        <v>105</v>
      </c>
      <c r="B292" s="1" t="s">
        <v>105</v>
      </c>
      <c r="C292" s="2">
        <v>2</v>
      </c>
      <c r="D292" s="13">
        <v>0.98392457826411595</v>
      </c>
      <c r="E292" s="6">
        <v>1.0090712954902299</v>
      </c>
    </row>
    <row r="293" spans="1:5" x14ac:dyDescent="0.25">
      <c r="A293" s="1" t="s">
        <v>105</v>
      </c>
      <c r="B293" s="1" t="s">
        <v>105</v>
      </c>
      <c r="C293" s="2">
        <v>3</v>
      </c>
      <c r="D293" s="13">
        <v>0.96171436106582697</v>
      </c>
      <c r="E293" s="6">
        <v>1.0038833101662701</v>
      </c>
    </row>
    <row r="294" spans="1:5" x14ac:dyDescent="0.25">
      <c r="A294" s="1" t="s">
        <v>105</v>
      </c>
      <c r="B294" s="1" t="s">
        <v>105</v>
      </c>
      <c r="C294" s="2">
        <v>4</v>
      </c>
      <c r="D294" s="13">
        <v>1.00532247254984</v>
      </c>
      <c r="E294" s="6">
        <v>0.99214511096493596</v>
      </c>
    </row>
    <row r="295" spans="1:5" x14ac:dyDescent="0.25">
      <c r="A295" s="1" t="s">
        <v>105</v>
      </c>
      <c r="B295" s="1" t="s">
        <v>105</v>
      </c>
      <c r="C295" s="2">
        <v>5</v>
      </c>
      <c r="D295" s="13">
        <v>1.0137401301693001</v>
      </c>
      <c r="E295" s="6">
        <v>0.99876493475862005</v>
      </c>
    </row>
    <row r="296" spans="1:5" x14ac:dyDescent="0.25">
      <c r="A296" s="1" t="s">
        <v>105</v>
      </c>
      <c r="B296" s="1" t="s">
        <v>105</v>
      </c>
      <c r="C296" s="2">
        <v>6</v>
      </c>
      <c r="D296" s="13">
        <v>1.0051195664397901</v>
      </c>
      <c r="E296" s="6">
        <v>1.00815520631824</v>
      </c>
    </row>
    <row r="297" spans="1:5" x14ac:dyDescent="0.25">
      <c r="A297" s="1" t="s">
        <v>105</v>
      </c>
      <c r="B297" s="1" t="s">
        <v>105</v>
      </c>
      <c r="C297" s="2">
        <v>7</v>
      </c>
      <c r="D297" s="13">
        <v>0.98126284104907802</v>
      </c>
      <c r="E297" s="6">
        <v>1.0001993505484801</v>
      </c>
    </row>
    <row r="298" spans="1:5" x14ac:dyDescent="0.25">
      <c r="A298" s="1" t="s">
        <v>105</v>
      </c>
      <c r="B298" s="1" t="s">
        <v>105</v>
      </c>
      <c r="C298" s="2">
        <v>8</v>
      </c>
      <c r="D298" s="13">
        <v>1.0392664392715001</v>
      </c>
      <c r="E298" s="6">
        <v>1.0007899378337399</v>
      </c>
    </row>
    <row r="299" spans="1:5" x14ac:dyDescent="0.25">
      <c r="A299" s="1" t="s">
        <v>105</v>
      </c>
      <c r="B299" s="1" t="s">
        <v>105</v>
      </c>
      <c r="C299" s="2">
        <v>9</v>
      </c>
      <c r="D299" s="13">
        <v>1.0063620004665399</v>
      </c>
      <c r="E299" s="6">
        <v>0.99856589279985197</v>
      </c>
    </row>
    <row r="300" spans="1:5" x14ac:dyDescent="0.25">
      <c r="A300" s="1" t="s">
        <v>105</v>
      </c>
      <c r="B300" s="1" t="s">
        <v>105</v>
      </c>
      <c r="C300" s="2">
        <v>10</v>
      </c>
      <c r="D300" s="13">
        <v>0.99660237248922601</v>
      </c>
      <c r="E300" s="6">
        <v>0.99404984438207</v>
      </c>
    </row>
    <row r="301" spans="1:5" x14ac:dyDescent="0.25">
      <c r="A301" s="1" t="s">
        <v>105</v>
      </c>
      <c r="B301" s="1" t="s">
        <v>105</v>
      </c>
      <c r="C301" s="2">
        <v>11</v>
      </c>
      <c r="D301" s="13">
        <v>0.97432046690725704</v>
      </c>
      <c r="E301" s="6">
        <v>0.98625091952694399</v>
      </c>
    </row>
    <row r="302" spans="1:5" x14ac:dyDescent="0.25">
      <c r="A302" s="1" t="s">
        <v>105</v>
      </c>
      <c r="B302" s="1" t="s">
        <v>105</v>
      </c>
      <c r="C302" s="2">
        <v>12</v>
      </c>
      <c r="D302" s="13">
        <v>1.01878132119258</v>
      </c>
      <c r="E302" s="6">
        <v>1.00597410412563</v>
      </c>
    </row>
    <row r="303" spans="1:5" x14ac:dyDescent="0.25">
      <c r="A303" s="1" t="s">
        <v>22</v>
      </c>
      <c r="B303" s="1" t="s">
        <v>22</v>
      </c>
      <c r="C303" s="2">
        <v>1</v>
      </c>
      <c r="D303" s="13">
        <v>1.0254511245898199</v>
      </c>
      <c r="E303" s="6">
        <v>1.00215009308499</v>
      </c>
    </row>
    <row r="304" spans="1:5" x14ac:dyDescent="0.25">
      <c r="A304" s="1" t="s">
        <v>22</v>
      </c>
      <c r="B304" s="1" t="s">
        <v>22</v>
      </c>
      <c r="C304" s="2">
        <v>2</v>
      </c>
      <c r="D304" s="13">
        <v>1.01588164581304</v>
      </c>
      <c r="E304" s="6">
        <v>1.0090712954902299</v>
      </c>
    </row>
    <row r="305" spans="1:5" x14ac:dyDescent="0.25">
      <c r="A305" s="1" t="s">
        <v>22</v>
      </c>
      <c r="B305" s="1" t="s">
        <v>22</v>
      </c>
      <c r="C305" s="2">
        <v>3</v>
      </c>
      <c r="D305" s="13">
        <v>1.01088742968319</v>
      </c>
      <c r="E305" s="6">
        <v>1.0038833101662701</v>
      </c>
    </row>
    <row r="306" spans="1:5" x14ac:dyDescent="0.25">
      <c r="A306" s="1" t="s">
        <v>22</v>
      </c>
      <c r="B306" s="1" t="s">
        <v>22</v>
      </c>
      <c r="C306" s="2">
        <v>4</v>
      </c>
      <c r="D306" s="13">
        <v>0.99019390976639299</v>
      </c>
      <c r="E306" s="6">
        <v>0.99214511096493596</v>
      </c>
    </row>
    <row r="307" spans="1:5" x14ac:dyDescent="0.25">
      <c r="A307" s="1" t="s">
        <v>22</v>
      </c>
      <c r="B307" s="1" t="s">
        <v>22</v>
      </c>
      <c r="C307" s="2">
        <v>5</v>
      </c>
      <c r="D307" s="13">
        <v>0.98565077710612903</v>
      </c>
      <c r="E307" s="6">
        <v>0.99876493475862005</v>
      </c>
    </row>
    <row r="308" spans="1:5" x14ac:dyDescent="0.25">
      <c r="A308" s="1" t="s">
        <v>22</v>
      </c>
      <c r="B308" s="1" t="s">
        <v>22</v>
      </c>
      <c r="C308" s="2">
        <v>6</v>
      </c>
      <c r="D308" s="13">
        <v>0.97816309904001797</v>
      </c>
      <c r="E308" s="6">
        <v>1.00815520631824</v>
      </c>
    </row>
    <row r="309" spans="1:5" x14ac:dyDescent="0.25">
      <c r="A309" s="1" t="s">
        <v>22</v>
      </c>
      <c r="B309" s="1" t="s">
        <v>22</v>
      </c>
      <c r="C309" s="2">
        <v>7</v>
      </c>
      <c r="D309" s="13">
        <v>0.97633260667892896</v>
      </c>
      <c r="E309" s="6">
        <v>1.0001993505484801</v>
      </c>
    </row>
    <row r="310" spans="1:5" x14ac:dyDescent="0.25">
      <c r="A310" s="1" t="s">
        <v>22</v>
      </c>
      <c r="B310" s="1" t="s">
        <v>22</v>
      </c>
      <c r="C310" s="2">
        <v>8</v>
      </c>
      <c r="D310" s="13">
        <v>1.0043391581095999</v>
      </c>
      <c r="E310" s="6">
        <v>1.0007899378337399</v>
      </c>
    </row>
    <row r="311" spans="1:5" x14ac:dyDescent="0.25">
      <c r="A311" s="1" t="s">
        <v>22</v>
      </c>
      <c r="B311" s="1" t="s">
        <v>22</v>
      </c>
      <c r="C311" s="2">
        <v>9</v>
      </c>
      <c r="D311" s="13">
        <v>0.99886851676335797</v>
      </c>
      <c r="E311" s="6">
        <v>0.99856589279985197</v>
      </c>
    </row>
    <row r="312" spans="1:5" x14ac:dyDescent="0.25">
      <c r="A312" s="1" t="s">
        <v>22</v>
      </c>
      <c r="B312" s="1" t="s">
        <v>22</v>
      </c>
      <c r="C312" s="2">
        <v>10</v>
      </c>
      <c r="D312" s="13">
        <v>1.0092741985964999</v>
      </c>
      <c r="E312" s="6">
        <v>0.99404984438207</v>
      </c>
    </row>
    <row r="313" spans="1:5" x14ac:dyDescent="0.25">
      <c r="A313" s="1" t="s">
        <v>22</v>
      </c>
      <c r="B313" s="1" t="s">
        <v>22</v>
      </c>
      <c r="C313" s="2">
        <v>11</v>
      </c>
      <c r="D313" s="13">
        <v>0.99427126025805401</v>
      </c>
      <c r="E313" s="6">
        <v>0.98625091952694399</v>
      </c>
    </row>
    <row r="314" spans="1:5" x14ac:dyDescent="0.25">
      <c r="A314" s="1" t="s">
        <v>22</v>
      </c>
      <c r="B314" s="1" t="s">
        <v>22</v>
      </c>
      <c r="C314" s="2">
        <v>12</v>
      </c>
      <c r="D314" s="13">
        <v>1.01068627359497</v>
      </c>
      <c r="E314" s="6">
        <v>1.00597410412563</v>
      </c>
    </row>
    <row r="315" spans="1:5" x14ac:dyDescent="0.25">
      <c r="A315" s="1" t="s">
        <v>87</v>
      </c>
      <c r="B315" s="1" t="s">
        <v>210</v>
      </c>
      <c r="C315" s="2">
        <v>1</v>
      </c>
      <c r="D315" s="13">
        <v>1.0042604181356001</v>
      </c>
      <c r="E315" s="6">
        <v>1.00215009308499</v>
      </c>
    </row>
    <row r="316" spans="1:5" x14ac:dyDescent="0.25">
      <c r="A316" s="1" t="s">
        <v>87</v>
      </c>
      <c r="B316" s="1" t="s">
        <v>210</v>
      </c>
      <c r="C316" s="2">
        <v>2</v>
      </c>
      <c r="D316" s="13">
        <v>0.98554827239934895</v>
      </c>
      <c r="E316" s="6">
        <v>1.0090712954902299</v>
      </c>
    </row>
    <row r="317" spans="1:5" x14ac:dyDescent="0.25">
      <c r="A317" s="1" t="s">
        <v>87</v>
      </c>
      <c r="B317" s="1" t="s">
        <v>210</v>
      </c>
      <c r="C317" s="2">
        <v>3</v>
      </c>
      <c r="D317" s="13">
        <v>0.96750462486303301</v>
      </c>
      <c r="E317" s="6">
        <v>1.0038833101662701</v>
      </c>
    </row>
    <row r="318" spans="1:5" x14ac:dyDescent="0.25">
      <c r="A318" s="1" t="s">
        <v>87</v>
      </c>
      <c r="B318" s="1" t="s">
        <v>210</v>
      </c>
      <c r="C318" s="2">
        <v>4</v>
      </c>
      <c r="D318" s="13">
        <v>0.94922503489802201</v>
      </c>
      <c r="E318" s="6">
        <v>0.99214511096493596</v>
      </c>
    </row>
    <row r="319" spans="1:5" x14ac:dyDescent="0.25">
      <c r="A319" s="1" t="s">
        <v>87</v>
      </c>
      <c r="B319" s="1" t="s">
        <v>210</v>
      </c>
      <c r="C319" s="2">
        <v>5</v>
      </c>
      <c r="D319" s="13">
        <v>0.96947591938417998</v>
      </c>
      <c r="E319" s="6">
        <v>0.99876493475862005</v>
      </c>
    </row>
    <row r="320" spans="1:5" x14ac:dyDescent="0.25">
      <c r="A320" s="1" t="s">
        <v>87</v>
      </c>
      <c r="B320" s="1" t="s">
        <v>210</v>
      </c>
      <c r="C320" s="2">
        <v>6</v>
      </c>
      <c r="D320" s="13">
        <v>1.0089877252633599</v>
      </c>
      <c r="E320" s="6">
        <v>1.00815520631824</v>
      </c>
    </row>
    <row r="321" spans="1:5" x14ac:dyDescent="0.25">
      <c r="A321" s="1" t="s">
        <v>87</v>
      </c>
      <c r="B321" s="1" t="s">
        <v>210</v>
      </c>
      <c r="C321" s="2">
        <v>7</v>
      </c>
      <c r="D321" s="13">
        <v>1.02619029642868</v>
      </c>
      <c r="E321" s="6">
        <v>1.0001993505484801</v>
      </c>
    </row>
    <row r="322" spans="1:5" x14ac:dyDescent="0.25">
      <c r="A322" s="1" t="s">
        <v>87</v>
      </c>
      <c r="B322" s="1" t="s">
        <v>210</v>
      </c>
      <c r="C322" s="2">
        <v>8</v>
      </c>
      <c r="D322" s="13">
        <v>1.0541174166995899</v>
      </c>
      <c r="E322" s="6">
        <v>1.0007899378337399</v>
      </c>
    </row>
    <row r="323" spans="1:5" x14ac:dyDescent="0.25">
      <c r="A323" s="1" t="s">
        <v>87</v>
      </c>
      <c r="B323" s="1" t="s">
        <v>210</v>
      </c>
      <c r="C323" s="2">
        <v>9</v>
      </c>
      <c r="D323" s="13">
        <v>1.01806123984333</v>
      </c>
      <c r="E323" s="6">
        <v>0.99856589279985197</v>
      </c>
    </row>
    <row r="324" spans="1:5" x14ac:dyDescent="0.25">
      <c r="A324" s="1" t="s">
        <v>87</v>
      </c>
      <c r="B324" s="1" t="s">
        <v>210</v>
      </c>
      <c r="C324" s="2">
        <v>10</v>
      </c>
      <c r="D324" s="13">
        <v>0.99334094738037104</v>
      </c>
      <c r="E324" s="6">
        <v>0.99404984438207</v>
      </c>
    </row>
    <row r="325" spans="1:5" x14ac:dyDescent="0.25">
      <c r="A325" s="1" t="s">
        <v>87</v>
      </c>
      <c r="B325" s="1" t="s">
        <v>210</v>
      </c>
      <c r="C325" s="2">
        <v>11</v>
      </c>
      <c r="D325" s="13">
        <v>1.00646533500488</v>
      </c>
      <c r="E325" s="6">
        <v>0.98625091952694399</v>
      </c>
    </row>
    <row r="326" spans="1:5" x14ac:dyDescent="0.25">
      <c r="A326" s="1" t="s">
        <v>87</v>
      </c>
      <c r="B326" s="1" t="s">
        <v>210</v>
      </c>
      <c r="C326" s="2">
        <v>12</v>
      </c>
      <c r="D326" s="13">
        <v>1.0168227696996099</v>
      </c>
      <c r="E326" s="6">
        <v>1.00597410412563</v>
      </c>
    </row>
    <row r="327" spans="1:5" x14ac:dyDescent="0.25">
      <c r="A327" s="1" t="s">
        <v>25</v>
      </c>
      <c r="B327" s="1" t="s">
        <v>24</v>
      </c>
      <c r="C327" s="2">
        <v>1</v>
      </c>
      <c r="D327" s="13">
        <v>1.0041770947328901</v>
      </c>
      <c r="E327" s="6">
        <v>1.00215009308499</v>
      </c>
    </row>
    <row r="328" spans="1:5" x14ac:dyDescent="0.25">
      <c r="A328" s="1" t="s">
        <v>25</v>
      </c>
      <c r="B328" s="1" t="s">
        <v>24</v>
      </c>
      <c r="C328" s="2">
        <v>2</v>
      </c>
      <c r="D328" s="13">
        <v>0.99562030218222097</v>
      </c>
      <c r="E328" s="6">
        <v>1.0090712954902299</v>
      </c>
    </row>
    <row r="329" spans="1:5" x14ac:dyDescent="0.25">
      <c r="A329" s="1" t="s">
        <v>25</v>
      </c>
      <c r="B329" s="1" t="s">
        <v>24</v>
      </c>
      <c r="C329" s="2">
        <v>3</v>
      </c>
      <c r="D329" s="13">
        <v>1.0018286788417501</v>
      </c>
      <c r="E329" s="6">
        <v>1.0038833101662701</v>
      </c>
    </row>
    <row r="330" spans="1:5" x14ac:dyDescent="0.25">
      <c r="A330" s="1" t="s">
        <v>25</v>
      </c>
      <c r="B330" s="1" t="s">
        <v>24</v>
      </c>
      <c r="C330" s="2">
        <v>4</v>
      </c>
      <c r="D330" s="13">
        <v>1.0104097790056299</v>
      </c>
      <c r="E330" s="6">
        <v>0.99214511096493596</v>
      </c>
    </row>
    <row r="331" spans="1:5" x14ac:dyDescent="0.25">
      <c r="A331" s="1" t="s">
        <v>25</v>
      </c>
      <c r="B331" s="1" t="s">
        <v>24</v>
      </c>
      <c r="C331" s="2">
        <v>5</v>
      </c>
      <c r="D331" s="13">
        <v>0.997814145666714</v>
      </c>
      <c r="E331" s="6">
        <v>0.99876493475862005</v>
      </c>
    </row>
    <row r="332" spans="1:5" x14ac:dyDescent="0.25">
      <c r="A332" s="1" t="s">
        <v>25</v>
      </c>
      <c r="B332" s="1" t="s">
        <v>24</v>
      </c>
      <c r="C332" s="2">
        <v>6</v>
      </c>
      <c r="D332" s="13">
        <v>0.984916305123126</v>
      </c>
      <c r="E332" s="6">
        <v>1.00815520631824</v>
      </c>
    </row>
    <row r="333" spans="1:5" x14ac:dyDescent="0.25">
      <c r="A333" s="1" t="s">
        <v>25</v>
      </c>
      <c r="B333" s="1" t="s">
        <v>24</v>
      </c>
      <c r="C333" s="2">
        <v>7</v>
      </c>
      <c r="D333" s="13">
        <v>1.0009678020674</v>
      </c>
      <c r="E333" s="6">
        <v>1.0001993505484801</v>
      </c>
    </row>
    <row r="334" spans="1:5" x14ac:dyDescent="0.25">
      <c r="A334" s="1" t="s">
        <v>25</v>
      </c>
      <c r="B334" s="1" t="s">
        <v>24</v>
      </c>
      <c r="C334" s="2">
        <v>8</v>
      </c>
      <c r="D334" s="13">
        <v>0.923159351221848</v>
      </c>
      <c r="E334" s="6">
        <v>1.0007899378337399</v>
      </c>
    </row>
    <row r="335" spans="1:5" x14ac:dyDescent="0.25">
      <c r="A335" s="1" t="s">
        <v>25</v>
      </c>
      <c r="B335" s="1" t="s">
        <v>24</v>
      </c>
      <c r="C335" s="2">
        <v>9</v>
      </c>
      <c r="D335" s="13">
        <v>1.0366029901090199</v>
      </c>
      <c r="E335" s="6">
        <v>0.99856589279985197</v>
      </c>
    </row>
    <row r="336" spans="1:5" x14ac:dyDescent="0.25">
      <c r="A336" s="1" t="s">
        <v>25</v>
      </c>
      <c r="B336" s="1" t="s">
        <v>24</v>
      </c>
      <c r="C336" s="2">
        <v>10</v>
      </c>
      <c r="D336" s="13">
        <v>1.0149260043749899</v>
      </c>
      <c r="E336" s="6">
        <v>0.99404984438207</v>
      </c>
    </row>
    <row r="337" spans="1:5" x14ac:dyDescent="0.25">
      <c r="A337" s="1" t="s">
        <v>25</v>
      </c>
      <c r="B337" s="1" t="s">
        <v>24</v>
      </c>
      <c r="C337" s="2">
        <v>11</v>
      </c>
      <c r="D337" s="13">
        <v>1.00665668180829</v>
      </c>
      <c r="E337" s="6">
        <v>0.98625091952694399</v>
      </c>
    </row>
    <row r="338" spans="1:5" x14ac:dyDescent="0.25">
      <c r="A338" s="1" t="s">
        <v>25</v>
      </c>
      <c r="B338" s="1" t="s">
        <v>24</v>
      </c>
      <c r="C338" s="2">
        <v>12</v>
      </c>
      <c r="D338" s="13">
        <v>1.0229208648661301</v>
      </c>
      <c r="E338" s="6">
        <v>1.00597410412563</v>
      </c>
    </row>
    <row r="339" spans="1:5" x14ac:dyDescent="0.25">
      <c r="A339" s="1" t="s">
        <v>17</v>
      </c>
      <c r="B339" s="1" t="s">
        <v>16</v>
      </c>
      <c r="C339" s="2">
        <v>1</v>
      </c>
      <c r="D339" s="13">
        <v>0.99325567473571197</v>
      </c>
      <c r="E339" s="6">
        <v>1.00215009308499</v>
      </c>
    </row>
    <row r="340" spans="1:5" x14ac:dyDescent="0.25">
      <c r="A340" s="1" t="s">
        <v>17</v>
      </c>
      <c r="B340" s="1" t="s">
        <v>16</v>
      </c>
      <c r="C340" s="2">
        <v>2</v>
      </c>
      <c r="D340" s="13">
        <v>1.01057482619898</v>
      </c>
      <c r="E340" s="6">
        <v>1.0090712954902299</v>
      </c>
    </row>
    <row r="341" spans="1:5" x14ac:dyDescent="0.25">
      <c r="A341" s="1" t="s">
        <v>17</v>
      </c>
      <c r="B341" s="1" t="s">
        <v>16</v>
      </c>
      <c r="C341" s="2">
        <v>3</v>
      </c>
      <c r="D341" s="13">
        <v>1.00941502985252</v>
      </c>
      <c r="E341" s="6">
        <v>1.0038833101662701</v>
      </c>
    </row>
    <row r="342" spans="1:5" x14ac:dyDescent="0.25">
      <c r="A342" s="1" t="s">
        <v>17</v>
      </c>
      <c r="B342" s="1" t="s">
        <v>16</v>
      </c>
      <c r="C342" s="2">
        <v>4</v>
      </c>
      <c r="D342" s="13">
        <v>1.0187593542362801</v>
      </c>
      <c r="E342" s="6">
        <v>0.99214511096493596</v>
      </c>
    </row>
    <row r="343" spans="1:5" x14ac:dyDescent="0.25">
      <c r="A343" s="1" t="s">
        <v>17</v>
      </c>
      <c r="B343" s="1" t="s">
        <v>16</v>
      </c>
      <c r="C343" s="2">
        <v>5</v>
      </c>
      <c r="D343" s="13">
        <v>1.02601510100009</v>
      </c>
      <c r="E343" s="6">
        <v>0.99876493475862005</v>
      </c>
    </row>
    <row r="344" spans="1:5" x14ac:dyDescent="0.25">
      <c r="A344" s="1" t="s">
        <v>17</v>
      </c>
      <c r="B344" s="1" t="s">
        <v>16</v>
      </c>
      <c r="C344" s="2">
        <v>6</v>
      </c>
      <c r="D344" s="13">
        <v>1.0250523493714101</v>
      </c>
      <c r="E344" s="6">
        <v>1.00815520631824</v>
      </c>
    </row>
    <row r="345" spans="1:5" x14ac:dyDescent="0.25">
      <c r="A345" s="1" t="s">
        <v>17</v>
      </c>
      <c r="B345" s="1" t="s">
        <v>16</v>
      </c>
      <c r="C345" s="2">
        <v>7</v>
      </c>
      <c r="D345" s="13">
        <v>1.01103363225717</v>
      </c>
      <c r="E345" s="6">
        <v>1.0001993505484801</v>
      </c>
    </row>
    <row r="346" spans="1:5" x14ac:dyDescent="0.25">
      <c r="A346" s="1" t="s">
        <v>17</v>
      </c>
      <c r="B346" s="1" t="s">
        <v>16</v>
      </c>
      <c r="C346" s="2">
        <v>8</v>
      </c>
      <c r="D346" s="13">
        <v>0.95481073028637498</v>
      </c>
      <c r="E346" s="6">
        <v>1.0007899378337399</v>
      </c>
    </row>
    <row r="347" spans="1:5" x14ac:dyDescent="0.25">
      <c r="A347" s="1" t="s">
        <v>17</v>
      </c>
      <c r="B347" s="1" t="s">
        <v>16</v>
      </c>
      <c r="C347" s="2">
        <v>9</v>
      </c>
      <c r="D347" s="13">
        <v>0.977367811357991</v>
      </c>
      <c r="E347" s="6">
        <v>0.99856589279985197</v>
      </c>
    </row>
    <row r="348" spans="1:5" x14ac:dyDescent="0.25">
      <c r="A348" s="1" t="s">
        <v>17</v>
      </c>
      <c r="B348" s="1" t="s">
        <v>16</v>
      </c>
      <c r="C348" s="2">
        <v>10</v>
      </c>
      <c r="D348" s="13">
        <v>0.98815034925661704</v>
      </c>
      <c r="E348" s="6">
        <v>0.99404984438207</v>
      </c>
    </row>
    <row r="349" spans="1:5" x14ac:dyDescent="0.25">
      <c r="A349" s="1" t="s">
        <v>17</v>
      </c>
      <c r="B349" s="1" t="s">
        <v>16</v>
      </c>
      <c r="C349" s="2">
        <v>11</v>
      </c>
      <c r="D349" s="13">
        <v>0.98840066646372504</v>
      </c>
      <c r="E349" s="6">
        <v>0.98625091952694399</v>
      </c>
    </row>
    <row r="350" spans="1:5" x14ac:dyDescent="0.25">
      <c r="A350" s="1" t="s">
        <v>17</v>
      </c>
      <c r="B350" s="1" t="s">
        <v>16</v>
      </c>
      <c r="C350" s="2">
        <v>12</v>
      </c>
      <c r="D350" s="13">
        <v>0.99716447498312699</v>
      </c>
      <c r="E350" s="6">
        <v>1.00597410412563</v>
      </c>
    </row>
    <row r="351" spans="1:5" x14ac:dyDescent="0.25">
      <c r="A351" s="1" t="s">
        <v>147</v>
      </c>
      <c r="B351" s="1" t="s">
        <v>147</v>
      </c>
      <c r="C351" s="2">
        <v>1</v>
      </c>
      <c r="D351" s="13">
        <v>0.92813583797555199</v>
      </c>
      <c r="E351" s="6">
        <v>1.00215009308499</v>
      </c>
    </row>
    <row r="352" spans="1:5" x14ac:dyDescent="0.25">
      <c r="A352" s="1" t="s">
        <v>147</v>
      </c>
      <c r="B352" s="1" t="s">
        <v>147</v>
      </c>
      <c r="C352" s="2">
        <v>2</v>
      </c>
      <c r="D352" s="13">
        <v>1.04573108590522</v>
      </c>
      <c r="E352" s="6">
        <v>1.0090712954902299</v>
      </c>
    </row>
    <row r="353" spans="1:5" x14ac:dyDescent="0.25">
      <c r="A353" s="1" t="s">
        <v>147</v>
      </c>
      <c r="B353" s="1" t="s">
        <v>147</v>
      </c>
      <c r="C353" s="2">
        <v>3</v>
      </c>
      <c r="D353" s="13">
        <v>0.98743562197397505</v>
      </c>
      <c r="E353" s="6">
        <v>1.0038833101662701</v>
      </c>
    </row>
    <row r="354" spans="1:5" x14ac:dyDescent="0.25">
      <c r="A354" s="1" t="s">
        <v>147</v>
      </c>
      <c r="B354" s="1" t="s">
        <v>147</v>
      </c>
      <c r="C354" s="2">
        <v>4</v>
      </c>
      <c r="D354" s="13">
        <v>0.94021516347893597</v>
      </c>
      <c r="E354" s="6">
        <v>0.99214511096493596</v>
      </c>
    </row>
    <row r="355" spans="1:5" x14ac:dyDescent="0.25">
      <c r="A355" s="1" t="s">
        <v>147</v>
      </c>
      <c r="B355" s="1" t="s">
        <v>147</v>
      </c>
      <c r="C355" s="2">
        <v>5</v>
      </c>
      <c r="D355" s="13">
        <v>0.95974208720713905</v>
      </c>
      <c r="E355" s="6">
        <v>0.99876493475862005</v>
      </c>
    </row>
    <row r="356" spans="1:5" x14ac:dyDescent="0.25">
      <c r="A356" s="1" t="s">
        <v>147</v>
      </c>
      <c r="B356" s="1" t="s">
        <v>147</v>
      </c>
      <c r="C356" s="2">
        <v>6</v>
      </c>
      <c r="D356" s="13">
        <v>0.93747179271110104</v>
      </c>
      <c r="E356" s="6">
        <v>1.00815520631824</v>
      </c>
    </row>
    <row r="357" spans="1:5" x14ac:dyDescent="0.25">
      <c r="A357" s="1" t="s">
        <v>147</v>
      </c>
      <c r="B357" s="1" t="s">
        <v>147</v>
      </c>
      <c r="C357" s="2">
        <v>7</v>
      </c>
      <c r="D357" s="13">
        <v>1.0532489631147599</v>
      </c>
      <c r="E357" s="6">
        <v>1.0001993505484801</v>
      </c>
    </row>
    <row r="358" spans="1:5" x14ac:dyDescent="0.25">
      <c r="A358" s="1" t="s">
        <v>147</v>
      </c>
      <c r="B358" s="1" t="s">
        <v>147</v>
      </c>
      <c r="C358" s="2">
        <v>8</v>
      </c>
      <c r="D358" s="13">
        <v>1.12167734421518</v>
      </c>
      <c r="E358" s="6">
        <v>1.0007899378337399</v>
      </c>
    </row>
    <row r="359" spans="1:5" x14ac:dyDescent="0.25">
      <c r="A359" s="1" t="s">
        <v>147</v>
      </c>
      <c r="B359" s="1" t="s">
        <v>147</v>
      </c>
      <c r="C359" s="2">
        <v>9</v>
      </c>
      <c r="D359" s="13">
        <v>1.0641031019946201</v>
      </c>
      <c r="E359" s="6">
        <v>0.99856589279985197</v>
      </c>
    </row>
    <row r="360" spans="1:5" x14ac:dyDescent="0.25">
      <c r="A360" s="1" t="s">
        <v>147</v>
      </c>
      <c r="B360" s="1" t="s">
        <v>147</v>
      </c>
      <c r="C360" s="2">
        <v>10</v>
      </c>
      <c r="D360" s="13">
        <v>1.06444535930037</v>
      </c>
      <c r="E360" s="6">
        <v>0.99404984438207</v>
      </c>
    </row>
    <row r="361" spans="1:5" x14ac:dyDescent="0.25">
      <c r="A361" s="1" t="s">
        <v>147</v>
      </c>
      <c r="B361" s="1" t="s">
        <v>147</v>
      </c>
      <c r="C361" s="2">
        <v>11</v>
      </c>
      <c r="D361" s="13">
        <v>0.96176090704859596</v>
      </c>
      <c r="E361" s="6">
        <v>0.98625091952694399</v>
      </c>
    </row>
    <row r="362" spans="1:5" x14ac:dyDescent="0.25">
      <c r="A362" s="1" t="s">
        <v>147</v>
      </c>
      <c r="B362" s="1" t="s">
        <v>147</v>
      </c>
      <c r="C362" s="2">
        <v>12</v>
      </c>
      <c r="D362" s="13">
        <v>0.93603273507454798</v>
      </c>
      <c r="E362" s="6">
        <v>1.00597410412563</v>
      </c>
    </row>
    <row r="363" spans="1:5" x14ac:dyDescent="0.25">
      <c r="A363" s="1" t="s">
        <v>172</v>
      </c>
      <c r="B363" s="1" t="s">
        <v>171</v>
      </c>
      <c r="C363" s="2">
        <v>1</v>
      </c>
      <c r="D363" s="13">
        <v>0.86118694161085796</v>
      </c>
      <c r="E363" s="6">
        <v>1.00215009308499</v>
      </c>
    </row>
    <row r="364" spans="1:5" x14ac:dyDescent="0.25">
      <c r="A364" s="1" t="s">
        <v>172</v>
      </c>
      <c r="B364" s="1" t="s">
        <v>171</v>
      </c>
      <c r="C364" s="2">
        <v>2</v>
      </c>
      <c r="D364" s="13">
        <v>1.0345189637129</v>
      </c>
      <c r="E364" s="6">
        <v>1.0090712954902299</v>
      </c>
    </row>
    <row r="365" spans="1:5" x14ac:dyDescent="0.25">
      <c r="A365" s="1" t="s">
        <v>172</v>
      </c>
      <c r="B365" s="1" t="s">
        <v>171</v>
      </c>
      <c r="C365" s="2">
        <v>3</v>
      </c>
      <c r="D365" s="13">
        <v>1.1706224112538299</v>
      </c>
      <c r="E365" s="6">
        <v>1.0038833101662701</v>
      </c>
    </row>
    <row r="366" spans="1:5" x14ac:dyDescent="0.25">
      <c r="A366" s="1" t="s">
        <v>172</v>
      </c>
      <c r="B366" s="1" t="s">
        <v>171</v>
      </c>
      <c r="C366" s="2">
        <v>4</v>
      </c>
      <c r="D366" s="13">
        <v>1.1728564671825299</v>
      </c>
      <c r="E366" s="6">
        <v>0.99214511096493596</v>
      </c>
    </row>
    <row r="367" spans="1:5" x14ac:dyDescent="0.25">
      <c r="A367" s="1" t="s">
        <v>172</v>
      </c>
      <c r="B367" s="1" t="s">
        <v>171</v>
      </c>
      <c r="C367" s="2">
        <v>5</v>
      </c>
      <c r="D367" s="13">
        <v>1.1173468858300499</v>
      </c>
      <c r="E367" s="6">
        <v>0.99876493475862005</v>
      </c>
    </row>
    <row r="368" spans="1:5" x14ac:dyDescent="0.25">
      <c r="A368" s="1" t="s">
        <v>172</v>
      </c>
      <c r="B368" s="1" t="s">
        <v>171</v>
      </c>
      <c r="C368" s="2">
        <v>6</v>
      </c>
      <c r="D368" s="13">
        <v>1.0504294543418899</v>
      </c>
      <c r="E368" s="6">
        <v>1.00815520631824</v>
      </c>
    </row>
    <row r="369" spans="1:5" x14ac:dyDescent="0.25">
      <c r="A369" s="1" t="s">
        <v>172</v>
      </c>
      <c r="B369" s="1" t="s">
        <v>171</v>
      </c>
      <c r="C369" s="2">
        <v>7</v>
      </c>
      <c r="D369" s="13">
        <v>1.0272760623023001</v>
      </c>
      <c r="E369" s="6">
        <v>1.0001993505484801</v>
      </c>
    </row>
    <row r="370" spans="1:5" x14ac:dyDescent="0.25">
      <c r="A370" s="1" t="s">
        <v>172</v>
      </c>
      <c r="B370" s="1" t="s">
        <v>171</v>
      </c>
      <c r="C370" s="2">
        <v>8</v>
      </c>
      <c r="D370" s="13">
        <v>1.0162709524926601</v>
      </c>
      <c r="E370" s="6">
        <v>1.0007899378337399</v>
      </c>
    </row>
    <row r="371" spans="1:5" x14ac:dyDescent="0.25">
      <c r="A371" s="1" t="s">
        <v>172</v>
      </c>
      <c r="B371" s="1" t="s">
        <v>171</v>
      </c>
      <c r="C371" s="2">
        <v>9</v>
      </c>
      <c r="D371" s="13">
        <v>0.93460447862907403</v>
      </c>
      <c r="E371" s="6">
        <v>0.99856589279985197</v>
      </c>
    </row>
    <row r="372" spans="1:5" x14ac:dyDescent="0.25">
      <c r="A372" s="1" t="s">
        <v>172</v>
      </c>
      <c r="B372" s="1" t="s">
        <v>171</v>
      </c>
      <c r="C372" s="2">
        <v>10</v>
      </c>
      <c r="D372" s="13">
        <v>0.91587313348588095</v>
      </c>
      <c r="E372" s="6">
        <v>0.99404984438207</v>
      </c>
    </row>
    <row r="373" spans="1:5" x14ac:dyDescent="0.25">
      <c r="A373" s="1" t="s">
        <v>172</v>
      </c>
      <c r="B373" s="1" t="s">
        <v>171</v>
      </c>
      <c r="C373" s="2">
        <v>11</v>
      </c>
      <c r="D373" s="13">
        <v>0.85579492202639795</v>
      </c>
      <c r="E373" s="6">
        <v>0.98625091952694399</v>
      </c>
    </row>
    <row r="374" spans="1:5" x14ac:dyDescent="0.25">
      <c r="A374" s="1" t="s">
        <v>172</v>
      </c>
      <c r="B374" s="1" t="s">
        <v>171</v>
      </c>
      <c r="C374" s="2">
        <v>12</v>
      </c>
      <c r="D374" s="13">
        <v>0.84321932713162095</v>
      </c>
      <c r="E374" s="6">
        <v>1.00597410412563</v>
      </c>
    </row>
    <row r="375" spans="1:5" x14ac:dyDescent="0.25">
      <c r="A375" s="1" t="s">
        <v>122</v>
      </c>
      <c r="B375" s="1" t="s">
        <v>121</v>
      </c>
      <c r="C375" s="2">
        <v>1</v>
      </c>
      <c r="D375" s="13">
        <v>0.95904604465311105</v>
      </c>
      <c r="E375" s="6">
        <v>1.00215009308499</v>
      </c>
    </row>
    <row r="376" spans="1:5" x14ac:dyDescent="0.25">
      <c r="A376" s="1" t="s">
        <v>122</v>
      </c>
      <c r="B376" s="1" t="s">
        <v>121</v>
      </c>
      <c r="C376" s="2">
        <v>2</v>
      </c>
      <c r="D376" s="13">
        <v>0.92527127195853398</v>
      </c>
      <c r="E376" s="6">
        <v>1.0090712954902299</v>
      </c>
    </row>
    <row r="377" spans="1:5" x14ac:dyDescent="0.25">
      <c r="A377" s="1" t="s">
        <v>122</v>
      </c>
      <c r="B377" s="1" t="s">
        <v>121</v>
      </c>
      <c r="C377" s="2">
        <v>3</v>
      </c>
      <c r="D377" s="13">
        <v>0.85176408777565404</v>
      </c>
      <c r="E377" s="6">
        <v>1.0038833101662701</v>
      </c>
    </row>
    <row r="378" spans="1:5" x14ac:dyDescent="0.25">
      <c r="A378" s="1" t="s">
        <v>122</v>
      </c>
      <c r="B378" s="1" t="s">
        <v>121</v>
      </c>
      <c r="C378" s="2">
        <v>4</v>
      </c>
      <c r="D378" s="13">
        <v>0.80294045083186805</v>
      </c>
      <c r="E378" s="6">
        <v>0.99214511096493596</v>
      </c>
    </row>
    <row r="379" spans="1:5" x14ac:dyDescent="0.25">
      <c r="A379" s="1" t="s">
        <v>122</v>
      </c>
      <c r="B379" s="1" t="s">
        <v>121</v>
      </c>
      <c r="C379" s="2">
        <v>5</v>
      </c>
      <c r="D379" s="13">
        <v>0.89587268070522097</v>
      </c>
      <c r="E379" s="6">
        <v>0.99876493475862005</v>
      </c>
    </row>
    <row r="380" spans="1:5" x14ac:dyDescent="0.25">
      <c r="A380" s="1" t="s">
        <v>122</v>
      </c>
      <c r="B380" s="1" t="s">
        <v>121</v>
      </c>
      <c r="C380" s="2">
        <v>6</v>
      </c>
      <c r="D380" s="13">
        <v>0.95140992481720499</v>
      </c>
      <c r="E380" s="6">
        <v>1.00815520631824</v>
      </c>
    </row>
    <row r="381" spans="1:5" x14ac:dyDescent="0.25">
      <c r="A381" s="1" t="s">
        <v>122</v>
      </c>
      <c r="B381" s="1" t="s">
        <v>121</v>
      </c>
      <c r="C381" s="2">
        <v>7</v>
      </c>
      <c r="D381" s="13">
        <v>0.93379996651640995</v>
      </c>
      <c r="E381" s="6">
        <v>1.0001993505484801</v>
      </c>
    </row>
    <row r="382" spans="1:5" x14ac:dyDescent="0.25">
      <c r="A382" s="1" t="s">
        <v>122</v>
      </c>
      <c r="B382" s="1" t="s">
        <v>121</v>
      </c>
      <c r="C382" s="2">
        <v>8</v>
      </c>
      <c r="D382" s="13">
        <v>1.2280760367502701</v>
      </c>
      <c r="E382" s="6">
        <v>1.0007899378337399</v>
      </c>
    </row>
    <row r="383" spans="1:5" x14ac:dyDescent="0.25">
      <c r="A383" s="1" t="s">
        <v>122</v>
      </c>
      <c r="B383" s="1" t="s">
        <v>121</v>
      </c>
      <c r="C383" s="2">
        <v>9</v>
      </c>
      <c r="D383" s="13">
        <v>1.2095801947487701</v>
      </c>
      <c r="E383" s="6">
        <v>0.99856589279985197</v>
      </c>
    </row>
    <row r="384" spans="1:5" x14ac:dyDescent="0.25">
      <c r="A384" s="1" t="s">
        <v>122</v>
      </c>
      <c r="B384" s="1" t="s">
        <v>121</v>
      </c>
      <c r="C384" s="2">
        <v>10</v>
      </c>
      <c r="D384" s="13">
        <v>1.13411664025086</v>
      </c>
      <c r="E384" s="6">
        <v>0.99404984438207</v>
      </c>
    </row>
    <row r="385" spans="1:5" x14ac:dyDescent="0.25">
      <c r="A385" s="1" t="s">
        <v>122</v>
      </c>
      <c r="B385" s="1" t="s">
        <v>121</v>
      </c>
      <c r="C385" s="2">
        <v>11</v>
      </c>
      <c r="D385" s="13">
        <v>1.0882092577025699</v>
      </c>
      <c r="E385" s="6">
        <v>0.98625091952694399</v>
      </c>
    </row>
    <row r="386" spans="1:5" x14ac:dyDescent="0.25">
      <c r="A386" s="1" t="s">
        <v>122</v>
      </c>
      <c r="B386" s="1" t="s">
        <v>121</v>
      </c>
      <c r="C386" s="2">
        <v>12</v>
      </c>
      <c r="D386" s="13">
        <v>1.01991344328953</v>
      </c>
      <c r="E386" s="6">
        <v>1.00597410412563</v>
      </c>
    </row>
    <row r="387" spans="1:5" x14ac:dyDescent="0.25">
      <c r="A387" s="1" t="s">
        <v>95</v>
      </c>
      <c r="B387" s="1" t="s">
        <v>95</v>
      </c>
      <c r="C387" s="2">
        <v>1</v>
      </c>
      <c r="D387" s="13">
        <v>0.99507776380478496</v>
      </c>
      <c r="E387" s="6">
        <v>1.00215009308499</v>
      </c>
    </row>
    <row r="388" spans="1:5" x14ac:dyDescent="0.25">
      <c r="A388" s="1" t="s">
        <v>95</v>
      </c>
      <c r="B388" s="1" t="s">
        <v>95</v>
      </c>
      <c r="C388" s="2">
        <v>2</v>
      </c>
      <c r="D388" s="13">
        <v>0.98783018285313795</v>
      </c>
      <c r="E388" s="6">
        <v>1.0090712954902299</v>
      </c>
    </row>
    <row r="389" spans="1:5" x14ac:dyDescent="0.25">
      <c r="A389" s="1" t="s">
        <v>95</v>
      </c>
      <c r="B389" s="1" t="s">
        <v>95</v>
      </c>
      <c r="C389" s="2">
        <v>3</v>
      </c>
      <c r="D389" s="13">
        <v>0.99244134179267296</v>
      </c>
      <c r="E389" s="6">
        <v>1.0038833101662701</v>
      </c>
    </row>
    <row r="390" spans="1:5" x14ac:dyDescent="0.25">
      <c r="A390" s="1" t="s">
        <v>95</v>
      </c>
      <c r="B390" s="1" t="s">
        <v>95</v>
      </c>
      <c r="C390" s="2">
        <v>4</v>
      </c>
      <c r="D390" s="13">
        <v>0.99195879205821702</v>
      </c>
      <c r="E390" s="6">
        <v>0.99214511096493596</v>
      </c>
    </row>
    <row r="391" spans="1:5" x14ac:dyDescent="0.25">
      <c r="A391" s="1" t="s">
        <v>95</v>
      </c>
      <c r="B391" s="1" t="s">
        <v>95</v>
      </c>
      <c r="C391" s="2">
        <v>5</v>
      </c>
      <c r="D391" s="13">
        <v>0.98791980541552704</v>
      </c>
      <c r="E391" s="6">
        <v>0.99876493475862005</v>
      </c>
    </row>
    <row r="392" spans="1:5" x14ac:dyDescent="0.25">
      <c r="A392" s="1" t="s">
        <v>95</v>
      </c>
      <c r="B392" s="1" t="s">
        <v>95</v>
      </c>
      <c r="C392" s="2">
        <v>6</v>
      </c>
      <c r="D392" s="13">
        <v>1.0026229028946601</v>
      </c>
      <c r="E392" s="6">
        <v>1.00815520631824</v>
      </c>
    </row>
    <row r="393" spans="1:5" x14ac:dyDescent="0.25">
      <c r="A393" s="1" t="s">
        <v>95</v>
      </c>
      <c r="B393" s="1" t="s">
        <v>95</v>
      </c>
      <c r="C393" s="2">
        <v>7</v>
      </c>
      <c r="D393" s="13">
        <v>1.00189998355976</v>
      </c>
      <c r="E393" s="6">
        <v>1.0001993505484801</v>
      </c>
    </row>
    <row r="394" spans="1:5" x14ac:dyDescent="0.25">
      <c r="A394" s="1" t="s">
        <v>95</v>
      </c>
      <c r="B394" s="1" t="s">
        <v>95</v>
      </c>
      <c r="C394" s="2">
        <v>8</v>
      </c>
      <c r="D394" s="13">
        <v>0.99490036803578497</v>
      </c>
      <c r="E394" s="6">
        <v>1.0007899378337399</v>
      </c>
    </row>
    <row r="395" spans="1:5" x14ac:dyDescent="0.25">
      <c r="A395" s="1" t="s">
        <v>95</v>
      </c>
      <c r="B395" s="1" t="s">
        <v>95</v>
      </c>
      <c r="C395" s="2">
        <v>9</v>
      </c>
      <c r="D395" s="13">
        <v>1.0331131914560301</v>
      </c>
      <c r="E395" s="6">
        <v>0.99856589279985197</v>
      </c>
    </row>
    <row r="396" spans="1:5" x14ac:dyDescent="0.25">
      <c r="A396" s="1" t="s">
        <v>95</v>
      </c>
      <c r="B396" s="1" t="s">
        <v>95</v>
      </c>
      <c r="C396" s="2">
        <v>10</v>
      </c>
      <c r="D396" s="13">
        <v>1.01619968749658</v>
      </c>
      <c r="E396" s="6">
        <v>0.99404984438207</v>
      </c>
    </row>
    <row r="397" spans="1:5" x14ac:dyDescent="0.25">
      <c r="A397" s="1" t="s">
        <v>95</v>
      </c>
      <c r="B397" s="1" t="s">
        <v>95</v>
      </c>
      <c r="C397" s="2">
        <v>11</v>
      </c>
      <c r="D397" s="13">
        <v>1.00383555587976</v>
      </c>
      <c r="E397" s="6">
        <v>0.98625091952694399</v>
      </c>
    </row>
    <row r="398" spans="1:5" x14ac:dyDescent="0.25">
      <c r="A398" s="1" t="s">
        <v>95</v>
      </c>
      <c r="B398" s="1" t="s">
        <v>95</v>
      </c>
      <c r="C398" s="2">
        <v>12</v>
      </c>
      <c r="D398" s="13">
        <v>0.992200424753093</v>
      </c>
      <c r="E398" s="6">
        <v>1.00597410412563</v>
      </c>
    </row>
    <row r="399" spans="1:5" x14ac:dyDescent="0.25">
      <c r="A399" s="1" t="s">
        <v>66</v>
      </c>
      <c r="B399" s="1" t="s">
        <v>66</v>
      </c>
      <c r="C399" s="2">
        <v>1</v>
      </c>
      <c r="D399" s="13">
        <v>1.0247084635200201</v>
      </c>
      <c r="E399" s="6">
        <v>1.00215009308499</v>
      </c>
    </row>
    <row r="400" spans="1:5" x14ac:dyDescent="0.25">
      <c r="A400" s="1" t="s">
        <v>66</v>
      </c>
      <c r="B400" s="1" t="s">
        <v>66</v>
      </c>
      <c r="C400" s="2">
        <v>2</v>
      </c>
      <c r="D400" s="13">
        <v>1.0326049391560099</v>
      </c>
      <c r="E400" s="6">
        <v>1.0090712954902299</v>
      </c>
    </row>
    <row r="401" spans="1:5" x14ac:dyDescent="0.25">
      <c r="A401" s="1" t="s">
        <v>66</v>
      </c>
      <c r="B401" s="1" t="s">
        <v>66</v>
      </c>
      <c r="C401" s="2">
        <v>3</v>
      </c>
      <c r="D401" s="13">
        <v>1.0506421206879799</v>
      </c>
      <c r="E401" s="6">
        <v>1.0038833101662701</v>
      </c>
    </row>
    <row r="402" spans="1:5" x14ac:dyDescent="0.25">
      <c r="A402" s="1" t="s">
        <v>66</v>
      </c>
      <c r="B402" s="1" t="s">
        <v>66</v>
      </c>
      <c r="C402" s="2">
        <v>4</v>
      </c>
      <c r="D402" s="13">
        <v>1.0396313148565199</v>
      </c>
      <c r="E402" s="6">
        <v>0.99214511096493596</v>
      </c>
    </row>
    <row r="403" spans="1:5" x14ac:dyDescent="0.25">
      <c r="A403" s="1" t="s">
        <v>66</v>
      </c>
      <c r="B403" s="1" t="s">
        <v>66</v>
      </c>
      <c r="C403" s="2">
        <v>5</v>
      </c>
      <c r="D403" s="13">
        <v>1.03281088996183</v>
      </c>
      <c r="E403" s="6">
        <v>0.99876493475862005</v>
      </c>
    </row>
    <row r="404" spans="1:5" x14ac:dyDescent="0.25">
      <c r="A404" s="1" t="s">
        <v>66</v>
      </c>
      <c r="B404" s="1" t="s">
        <v>66</v>
      </c>
      <c r="C404" s="2">
        <v>6</v>
      </c>
      <c r="D404" s="13">
        <v>1.0242002652892701</v>
      </c>
      <c r="E404" s="6">
        <v>1.00815520631824</v>
      </c>
    </row>
    <row r="405" spans="1:5" x14ac:dyDescent="0.25">
      <c r="A405" s="1" t="s">
        <v>66</v>
      </c>
      <c r="B405" s="1" t="s">
        <v>66</v>
      </c>
      <c r="C405" s="2">
        <v>7</v>
      </c>
      <c r="D405" s="13">
        <v>0.99213139714015997</v>
      </c>
      <c r="E405" s="6">
        <v>1.0001993505484801</v>
      </c>
    </row>
    <row r="406" spans="1:5" x14ac:dyDescent="0.25">
      <c r="A406" s="1" t="s">
        <v>66</v>
      </c>
      <c r="B406" s="1" t="s">
        <v>66</v>
      </c>
      <c r="C406" s="2">
        <v>8</v>
      </c>
      <c r="D406" s="13">
        <v>0.96390169563023098</v>
      </c>
      <c r="E406" s="6">
        <v>1.0007899378337399</v>
      </c>
    </row>
    <row r="407" spans="1:5" x14ac:dyDescent="0.25">
      <c r="A407" s="1" t="s">
        <v>66</v>
      </c>
      <c r="B407" s="1" t="s">
        <v>66</v>
      </c>
      <c r="C407" s="2">
        <v>9</v>
      </c>
      <c r="D407" s="13">
        <v>0.92936996684614803</v>
      </c>
      <c r="E407" s="6">
        <v>0.99856589279985197</v>
      </c>
    </row>
    <row r="408" spans="1:5" x14ac:dyDescent="0.25">
      <c r="A408" s="1" t="s">
        <v>66</v>
      </c>
      <c r="B408" s="1" t="s">
        <v>66</v>
      </c>
      <c r="C408" s="2">
        <v>10</v>
      </c>
      <c r="D408" s="13">
        <v>0.94216555070877195</v>
      </c>
      <c r="E408" s="6">
        <v>0.99404984438207</v>
      </c>
    </row>
    <row r="409" spans="1:5" x14ac:dyDescent="0.25">
      <c r="A409" s="1" t="s">
        <v>66</v>
      </c>
      <c r="B409" s="1" t="s">
        <v>66</v>
      </c>
      <c r="C409" s="2">
        <v>11</v>
      </c>
      <c r="D409" s="13">
        <v>0.97289118175682199</v>
      </c>
      <c r="E409" s="6">
        <v>0.98625091952694399</v>
      </c>
    </row>
    <row r="410" spans="1:5" x14ac:dyDescent="0.25">
      <c r="A410" s="1" t="s">
        <v>66</v>
      </c>
      <c r="B410" s="1" t="s">
        <v>66</v>
      </c>
      <c r="C410" s="2">
        <v>12</v>
      </c>
      <c r="D410" s="13">
        <v>0.99494221444623698</v>
      </c>
      <c r="E410" s="6">
        <v>1.00597410412563</v>
      </c>
    </row>
    <row r="411" spans="1:5" x14ac:dyDescent="0.25">
      <c r="A411" s="1" t="s">
        <v>11</v>
      </c>
      <c r="B411" s="1" t="s">
        <v>11</v>
      </c>
      <c r="C411" s="2">
        <v>1</v>
      </c>
      <c r="D411" s="13">
        <v>0.99100807831372695</v>
      </c>
      <c r="E411" s="6">
        <v>1.00215009308499</v>
      </c>
    </row>
    <row r="412" spans="1:5" x14ac:dyDescent="0.25">
      <c r="A412" s="1" t="s">
        <v>11</v>
      </c>
      <c r="B412" s="1" t="s">
        <v>11</v>
      </c>
      <c r="C412" s="2">
        <v>2</v>
      </c>
      <c r="D412" s="13">
        <v>1.01038308550779</v>
      </c>
      <c r="E412" s="6">
        <v>1.0090712954902299</v>
      </c>
    </row>
    <row r="413" spans="1:5" x14ac:dyDescent="0.25">
      <c r="A413" s="1" t="s">
        <v>11</v>
      </c>
      <c r="B413" s="1" t="s">
        <v>11</v>
      </c>
      <c r="C413" s="2">
        <v>3</v>
      </c>
      <c r="D413" s="13">
        <v>1.0470838608985999</v>
      </c>
      <c r="E413" s="6">
        <v>1.0038833101662701</v>
      </c>
    </row>
    <row r="414" spans="1:5" x14ac:dyDescent="0.25">
      <c r="A414" s="1" t="s">
        <v>11</v>
      </c>
      <c r="B414" s="1" t="s">
        <v>11</v>
      </c>
      <c r="C414" s="2">
        <v>4</v>
      </c>
      <c r="D414" s="13">
        <v>1.0308077547263299</v>
      </c>
      <c r="E414" s="6">
        <v>0.99214511096493596</v>
      </c>
    </row>
    <row r="415" spans="1:5" x14ac:dyDescent="0.25">
      <c r="A415" s="1" t="s">
        <v>11</v>
      </c>
      <c r="B415" s="1" t="s">
        <v>11</v>
      </c>
      <c r="C415" s="2">
        <v>5</v>
      </c>
      <c r="D415" s="13">
        <v>1.0761588993189699</v>
      </c>
      <c r="E415" s="6">
        <v>0.99876493475862005</v>
      </c>
    </row>
    <row r="416" spans="1:5" x14ac:dyDescent="0.25">
      <c r="A416" s="1" t="s">
        <v>11</v>
      </c>
      <c r="B416" s="1" t="s">
        <v>11</v>
      </c>
      <c r="C416" s="2">
        <v>6</v>
      </c>
      <c r="D416" s="13">
        <v>1.04941320559458</v>
      </c>
      <c r="E416" s="6">
        <v>1.00815520631824</v>
      </c>
    </row>
    <row r="417" spans="1:5" x14ac:dyDescent="0.25">
      <c r="A417" s="1" t="s">
        <v>11</v>
      </c>
      <c r="B417" s="1" t="s">
        <v>11</v>
      </c>
      <c r="C417" s="2">
        <v>7</v>
      </c>
      <c r="D417" s="13">
        <v>1.03564935834273</v>
      </c>
      <c r="E417" s="6">
        <v>1.0001993505484801</v>
      </c>
    </row>
    <row r="418" spans="1:5" x14ac:dyDescent="0.25">
      <c r="A418" s="1" t="s">
        <v>11</v>
      </c>
      <c r="B418" s="1" t="s">
        <v>11</v>
      </c>
      <c r="C418" s="2">
        <v>8</v>
      </c>
      <c r="D418" s="13">
        <v>0.99247451997070602</v>
      </c>
      <c r="E418" s="6">
        <v>1.0007899378337399</v>
      </c>
    </row>
    <row r="419" spans="1:5" x14ac:dyDescent="0.25">
      <c r="A419" s="1" t="s">
        <v>11</v>
      </c>
      <c r="B419" s="1" t="s">
        <v>11</v>
      </c>
      <c r="C419" s="2">
        <v>9</v>
      </c>
      <c r="D419" s="13">
        <v>0.96062958031079204</v>
      </c>
      <c r="E419" s="6">
        <v>0.99856589279985197</v>
      </c>
    </row>
    <row r="420" spans="1:5" x14ac:dyDescent="0.25">
      <c r="A420" s="1" t="s">
        <v>11</v>
      </c>
      <c r="B420" s="1" t="s">
        <v>11</v>
      </c>
      <c r="C420" s="2">
        <v>10</v>
      </c>
      <c r="D420" s="13">
        <v>0.94051757099969002</v>
      </c>
      <c r="E420" s="6">
        <v>0.99404984438207</v>
      </c>
    </row>
    <row r="421" spans="1:5" x14ac:dyDescent="0.25">
      <c r="A421" s="1" t="s">
        <v>11</v>
      </c>
      <c r="B421" s="1" t="s">
        <v>11</v>
      </c>
      <c r="C421" s="2">
        <v>11</v>
      </c>
      <c r="D421" s="13">
        <v>0.92452726917327899</v>
      </c>
      <c r="E421" s="6">
        <v>0.98625091952694399</v>
      </c>
    </row>
    <row r="422" spans="1:5" x14ac:dyDescent="0.25">
      <c r="A422" s="1" t="s">
        <v>11</v>
      </c>
      <c r="B422" s="1" t="s">
        <v>11</v>
      </c>
      <c r="C422" s="2">
        <v>12</v>
      </c>
      <c r="D422" s="13">
        <v>0.94134681684279697</v>
      </c>
      <c r="E422" s="6">
        <v>1.00597410412563</v>
      </c>
    </row>
    <row r="423" spans="1:5" x14ac:dyDescent="0.25">
      <c r="A423" s="1" t="s">
        <v>144</v>
      </c>
      <c r="B423" s="1" t="s">
        <v>143</v>
      </c>
      <c r="C423" s="2">
        <v>1</v>
      </c>
      <c r="D423" s="13">
        <v>0.945485901552235</v>
      </c>
      <c r="E423" s="6">
        <v>1.00215009308499</v>
      </c>
    </row>
    <row r="424" spans="1:5" x14ac:dyDescent="0.25">
      <c r="A424" s="1" t="s">
        <v>144</v>
      </c>
      <c r="B424" s="1" t="s">
        <v>143</v>
      </c>
      <c r="C424" s="2">
        <v>2</v>
      </c>
      <c r="D424" s="13">
        <v>0.93067209147581498</v>
      </c>
      <c r="E424" s="6">
        <v>1.0090712954902299</v>
      </c>
    </row>
    <row r="425" spans="1:5" x14ac:dyDescent="0.25">
      <c r="A425" s="1" t="s">
        <v>144</v>
      </c>
      <c r="B425" s="1" t="s">
        <v>143</v>
      </c>
      <c r="C425" s="2">
        <v>3</v>
      </c>
      <c r="D425" s="13">
        <v>0.94788744234607103</v>
      </c>
      <c r="E425" s="6">
        <v>1.0038833101662701</v>
      </c>
    </row>
    <row r="426" spans="1:5" x14ac:dyDescent="0.25">
      <c r="A426" s="1" t="s">
        <v>144</v>
      </c>
      <c r="B426" s="1" t="s">
        <v>143</v>
      </c>
      <c r="C426" s="2">
        <v>4</v>
      </c>
      <c r="D426" s="13">
        <v>1.0014918179086301</v>
      </c>
      <c r="E426" s="6">
        <v>0.99214511096493596</v>
      </c>
    </row>
    <row r="427" spans="1:5" x14ac:dyDescent="0.25">
      <c r="A427" s="1" t="s">
        <v>144</v>
      </c>
      <c r="B427" s="1" t="s">
        <v>143</v>
      </c>
      <c r="C427" s="2">
        <v>5</v>
      </c>
      <c r="D427" s="13">
        <v>1.0316001589364301</v>
      </c>
      <c r="E427" s="6">
        <v>0.99876493475862005</v>
      </c>
    </row>
    <row r="428" spans="1:5" x14ac:dyDescent="0.25">
      <c r="A428" s="1" t="s">
        <v>144</v>
      </c>
      <c r="B428" s="1" t="s">
        <v>143</v>
      </c>
      <c r="C428" s="2">
        <v>6</v>
      </c>
      <c r="D428" s="13">
        <v>1.07110635705517</v>
      </c>
      <c r="E428" s="6">
        <v>1.00815520631824</v>
      </c>
    </row>
    <row r="429" spans="1:5" x14ac:dyDescent="0.25">
      <c r="A429" s="1" t="s">
        <v>144</v>
      </c>
      <c r="B429" s="1" t="s">
        <v>143</v>
      </c>
      <c r="C429" s="2">
        <v>7</v>
      </c>
      <c r="D429" s="13">
        <v>1.0322369891727801</v>
      </c>
      <c r="E429" s="6">
        <v>1.0001993505484801</v>
      </c>
    </row>
    <row r="430" spans="1:5" x14ac:dyDescent="0.25">
      <c r="A430" s="1" t="s">
        <v>144</v>
      </c>
      <c r="B430" s="1" t="s">
        <v>143</v>
      </c>
      <c r="C430" s="2">
        <v>8</v>
      </c>
      <c r="D430" s="13">
        <v>0.99956951795501303</v>
      </c>
      <c r="E430" s="6">
        <v>1.0007899378337399</v>
      </c>
    </row>
    <row r="431" spans="1:5" x14ac:dyDescent="0.25">
      <c r="A431" s="1" t="s">
        <v>144</v>
      </c>
      <c r="B431" s="1" t="s">
        <v>143</v>
      </c>
      <c r="C431" s="2">
        <v>9</v>
      </c>
      <c r="D431" s="13">
        <v>1.01454718975979</v>
      </c>
      <c r="E431" s="6">
        <v>0.99856589279985197</v>
      </c>
    </row>
    <row r="432" spans="1:5" x14ac:dyDescent="0.25">
      <c r="A432" s="1" t="s">
        <v>144</v>
      </c>
      <c r="B432" s="1" t="s">
        <v>143</v>
      </c>
      <c r="C432" s="2">
        <v>10</v>
      </c>
      <c r="D432" s="13">
        <v>1.05191930476635</v>
      </c>
      <c r="E432" s="6">
        <v>0.99404984438207</v>
      </c>
    </row>
    <row r="433" spans="1:5" x14ac:dyDescent="0.25">
      <c r="A433" s="1" t="s">
        <v>144</v>
      </c>
      <c r="B433" s="1" t="s">
        <v>143</v>
      </c>
      <c r="C433" s="2">
        <v>11</v>
      </c>
      <c r="D433" s="13">
        <v>1.0024510442524901</v>
      </c>
      <c r="E433" s="6">
        <v>0.98625091952694399</v>
      </c>
    </row>
    <row r="434" spans="1:5" x14ac:dyDescent="0.25">
      <c r="A434" s="1" t="s">
        <v>144</v>
      </c>
      <c r="B434" s="1" t="s">
        <v>143</v>
      </c>
      <c r="C434" s="2">
        <v>12</v>
      </c>
      <c r="D434" s="13">
        <v>0.97103218481921505</v>
      </c>
      <c r="E434" s="6">
        <v>1.00597410412563</v>
      </c>
    </row>
    <row r="435" spans="1:5" x14ac:dyDescent="0.25">
      <c r="A435" s="1" t="s">
        <v>71</v>
      </c>
      <c r="B435" s="1" t="s">
        <v>71</v>
      </c>
      <c r="C435" s="2">
        <v>1</v>
      </c>
      <c r="D435" s="13">
        <v>1.01414693830606</v>
      </c>
      <c r="E435" s="6">
        <v>1.00215009308499</v>
      </c>
    </row>
    <row r="436" spans="1:5" x14ac:dyDescent="0.25">
      <c r="A436" s="1" t="s">
        <v>71</v>
      </c>
      <c r="B436" s="1" t="s">
        <v>71</v>
      </c>
      <c r="C436" s="2">
        <v>2</v>
      </c>
      <c r="D436" s="13">
        <v>0.98147512090920797</v>
      </c>
      <c r="E436" s="6">
        <v>1.0090712954902299</v>
      </c>
    </row>
    <row r="437" spans="1:5" x14ac:dyDescent="0.25">
      <c r="A437" s="1" t="s">
        <v>71</v>
      </c>
      <c r="B437" s="1" t="s">
        <v>71</v>
      </c>
      <c r="C437" s="2">
        <v>3</v>
      </c>
      <c r="D437" s="13">
        <v>0.924232552254731</v>
      </c>
      <c r="E437" s="6">
        <v>1.0038833101662701</v>
      </c>
    </row>
    <row r="438" spans="1:5" x14ac:dyDescent="0.25">
      <c r="A438" s="1" t="s">
        <v>71</v>
      </c>
      <c r="B438" s="1" t="s">
        <v>71</v>
      </c>
      <c r="C438" s="2">
        <v>4</v>
      </c>
      <c r="D438" s="13">
        <v>0.95443949493914704</v>
      </c>
      <c r="E438" s="6">
        <v>0.99214511096493596</v>
      </c>
    </row>
    <row r="439" spans="1:5" x14ac:dyDescent="0.25">
      <c r="A439" s="1" t="s">
        <v>71</v>
      </c>
      <c r="B439" s="1" t="s">
        <v>71</v>
      </c>
      <c r="C439" s="2">
        <v>5</v>
      </c>
      <c r="D439" s="13">
        <v>1.01182965296266</v>
      </c>
      <c r="E439" s="6">
        <v>0.99876493475862005</v>
      </c>
    </row>
    <row r="440" spans="1:5" x14ac:dyDescent="0.25">
      <c r="A440" s="1" t="s">
        <v>71</v>
      </c>
      <c r="B440" s="1" t="s">
        <v>71</v>
      </c>
      <c r="C440" s="2">
        <v>6</v>
      </c>
      <c r="D440" s="13">
        <v>1.0606755291832199</v>
      </c>
      <c r="E440" s="6">
        <v>1.00815520631824</v>
      </c>
    </row>
    <row r="441" spans="1:5" x14ac:dyDescent="0.25">
      <c r="A441" s="1" t="s">
        <v>71</v>
      </c>
      <c r="B441" s="1" t="s">
        <v>71</v>
      </c>
      <c r="C441" s="2">
        <v>7</v>
      </c>
      <c r="D441" s="13">
        <v>1.05620128791274</v>
      </c>
      <c r="E441" s="6">
        <v>1.0001993505484801</v>
      </c>
    </row>
    <row r="442" spans="1:5" x14ac:dyDescent="0.25">
      <c r="A442" s="1" t="s">
        <v>71</v>
      </c>
      <c r="B442" s="1" t="s">
        <v>71</v>
      </c>
      <c r="C442" s="2">
        <v>8</v>
      </c>
      <c r="D442" s="13">
        <v>1.02122738469407</v>
      </c>
      <c r="E442" s="6">
        <v>1.0007899378337399</v>
      </c>
    </row>
    <row r="443" spans="1:5" x14ac:dyDescent="0.25">
      <c r="A443" s="1" t="s">
        <v>71</v>
      </c>
      <c r="B443" s="1" t="s">
        <v>71</v>
      </c>
      <c r="C443" s="2">
        <v>9</v>
      </c>
      <c r="D443" s="13">
        <v>0.99116928996194098</v>
      </c>
      <c r="E443" s="6">
        <v>0.99856589279985197</v>
      </c>
    </row>
    <row r="444" spans="1:5" x14ac:dyDescent="0.25">
      <c r="A444" s="1" t="s">
        <v>71</v>
      </c>
      <c r="B444" s="1" t="s">
        <v>71</v>
      </c>
      <c r="C444" s="2">
        <v>10</v>
      </c>
      <c r="D444" s="13">
        <v>1.0495178678177901</v>
      </c>
      <c r="E444" s="6">
        <v>0.99404984438207</v>
      </c>
    </row>
    <row r="445" spans="1:5" x14ac:dyDescent="0.25">
      <c r="A445" s="1" t="s">
        <v>71</v>
      </c>
      <c r="B445" s="1" t="s">
        <v>71</v>
      </c>
      <c r="C445" s="2">
        <v>11</v>
      </c>
      <c r="D445" s="13">
        <v>0.99539662359119796</v>
      </c>
      <c r="E445" s="6">
        <v>0.98625091952694399</v>
      </c>
    </row>
    <row r="446" spans="1:5" x14ac:dyDescent="0.25">
      <c r="A446" s="1" t="s">
        <v>71</v>
      </c>
      <c r="B446" s="1" t="s">
        <v>71</v>
      </c>
      <c r="C446" s="2">
        <v>12</v>
      </c>
      <c r="D446" s="13">
        <v>0.93968825746723705</v>
      </c>
      <c r="E446" s="6">
        <v>1.00597410412563</v>
      </c>
    </row>
    <row r="447" spans="1:5" x14ac:dyDescent="0.25">
      <c r="A447" s="1" t="s">
        <v>74</v>
      </c>
      <c r="B447" s="1" t="s">
        <v>73</v>
      </c>
      <c r="C447" s="2">
        <v>1</v>
      </c>
      <c r="D447" s="13">
        <v>0.97873065973974605</v>
      </c>
      <c r="E447" s="6">
        <v>1.00215009308499</v>
      </c>
    </row>
    <row r="448" spans="1:5" x14ac:dyDescent="0.25">
      <c r="A448" s="1" t="s">
        <v>74</v>
      </c>
      <c r="B448" s="1" t="s">
        <v>73</v>
      </c>
      <c r="C448" s="2">
        <v>2</v>
      </c>
      <c r="D448" s="13">
        <v>0.96406880949662599</v>
      </c>
      <c r="E448" s="6">
        <v>1.0090712954902299</v>
      </c>
    </row>
    <row r="449" spans="1:5" x14ac:dyDescent="0.25">
      <c r="A449" s="1" t="s">
        <v>74</v>
      </c>
      <c r="B449" s="1" t="s">
        <v>73</v>
      </c>
      <c r="C449" s="2">
        <v>3</v>
      </c>
      <c r="D449" s="13">
        <v>0.94722942511057195</v>
      </c>
      <c r="E449" s="6">
        <v>1.0038833101662701</v>
      </c>
    </row>
    <row r="450" spans="1:5" x14ac:dyDescent="0.25">
      <c r="A450" s="1" t="s">
        <v>74</v>
      </c>
      <c r="B450" s="1" t="s">
        <v>73</v>
      </c>
      <c r="C450" s="2">
        <v>4</v>
      </c>
      <c r="D450" s="13">
        <v>0.96827296194444601</v>
      </c>
      <c r="E450" s="6">
        <v>0.99214511096493596</v>
      </c>
    </row>
    <row r="451" spans="1:5" x14ac:dyDescent="0.25">
      <c r="A451" s="1" t="s">
        <v>74</v>
      </c>
      <c r="B451" s="1" t="s">
        <v>73</v>
      </c>
      <c r="C451" s="2">
        <v>5</v>
      </c>
      <c r="D451" s="13">
        <v>1.03447711788672</v>
      </c>
      <c r="E451" s="6">
        <v>0.99876493475862005</v>
      </c>
    </row>
    <row r="452" spans="1:5" x14ac:dyDescent="0.25">
      <c r="A452" s="1" t="s">
        <v>74</v>
      </c>
      <c r="B452" s="1" t="s">
        <v>73</v>
      </c>
      <c r="C452" s="2">
        <v>6</v>
      </c>
      <c r="D452" s="13">
        <v>1.0310232977060101</v>
      </c>
      <c r="E452" s="6">
        <v>1.00815520631824</v>
      </c>
    </row>
    <row r="453" spans="1:5" x14ac:dyDescent="0.25">
      <c r="A453" s="1" t="s">
        <v>74</v>
      </c>
      <c r="B453" s="1" t="s">
        <v>73</v>
      </c>
      <c r="C453" s="2">
        <v>7</v>
      </c>
      <c r="D453" s="13">
        <v>1.02409903142731</v>
      </c>
      <c r="E453" s="6">
        <v>1.0001993505484801</v>
      </c>
    </row>
    <row r="454" spans="1:5" x14ac:dyDescent="0.25">
      <c r="A454" s="1" t="s">
        <v>74</v>
      </c>
      <c r="B454" s="1" t="s">
        <v>73</v>
      </c>
      <c r="C454" s="2">
        <v>8</v>
      </c>
      <c r="D454" s="13">
        <v>1.03258758915758</v>
      </c>
      <c r="E454" s="6">
        <v>1.0007899378337399</v>
      </c>
    </row>
    <row r="455" spans="1:5" x14ac:dyDescent="0.25">
      <c r="A455" s="1" t="s">
        <v>74</v>
      </c>
      <c r="B455" s="1" t="s">
        <v>73</v>
      </c>
      <c r="C455" s="2">
        <v>9</v>
      </c>
      <c r="D455" s="13">
        <v>1.0245050071527799</v>
      </c>
      <c r="E455" s="6">
        <v>0.99856589279985197</v>
      </c>
    </row>
    <row r="456" spans="1:5" x14ac:dyDescent="0.25">
      <c r="A456" s="1" t="s">
        <v>74</v>
      </c>
      <c r="B456" s="1" t="s">
        <v>73</v>
      </c>
      <c r="C456" s="2">
        <v>10</v>
      </c>
      <c r="D456" s="13">
        <v>1.0071247805207999</v>
      </c>
      <c r="E456" s="6">
        <v>0.99404984438207</v>
      </c>
    </row>
    <row r="457" spans="1:5" x14ac:dyDescent="0.25">
      <c r="A457" s="1" t="s">
        <v>74</v>
      </c>
      <c r="B457" s="1" t="s">
        <v>73</v>
      </c>
      <c r="C457" s="2">
        <v>11</v>
      </c>
      <c r="D457" s="13">
        <v>0.99889425358332895</v>
      </c>
      <c r="E457" s="6">
        <v>0.98625091952694399</v>
      </c>
    </row>
    <row r="458" spans="1:5" x14ac:dyDescent="0.25">
      <c r="A458" s="1" t="s">
        <v>74</v>
      </c>
      <c r="B458" s="1" t="s">
        <v>73</v>
      </c>
      <c r="C458" s="2">
        <v>12</v>
      </c>
      <c r="D458" s="13">
        <v>0.98898706627408095</v>
      </c>
      <c r="E458" s="6">
        <v>1.00597410412563</v>
      </c>
    </row>
    <row r="459" spans="1:5" x14ac:dyDescent="0.25">
      <c r="A459" s="1" t="s">
        <v>139</v>
      </c>
      <c r="B459" s="1" t="s">
        <v>138</v>
      </c>
      <c r="C459" s="2">
        <v>1</v>
      </c>
      <c r="D459" s="13">
        <v>1.0220305041789299</v>
      </c>
      <c r="E459" s="6">
        <v>1.00215009308499</v>
      </c>
    </row>
    <row r="460" spans="1:5" x14ac:dyDescent="0.25">
      <c r="A460" s="1" t="s">
        <v>139</v>
      </c>
      <c r="B460" s="1" t="s">
        <v>138</v>
      </c>
      <c r="C460" s="2">
        <v>2</v>
      </c>
      <c r="D460" s="13">
        <v>0.89613142284540703</v>
      </c>
      <c r="E460" s="6">
        <v>1.0090712954902299</v>
      </c>
    </row>
    <row r="461" spans="1:5" x14ac:dyDescent="0.25">
      <c r="A461" s="1" t="s">
        <v>139</v>
      </c>
      <c r="B461" s="1" t="s">
        <v>138</v>
      </c>
      <c r="C461" s="2">
        <v>3</v>
      </c>
      <c r="D461" s="13">
        <v>0.86068419858712297</v>
      </c>
      <c r="E461" s="6">
        <v>1.0038833101662701</v>
      </c>
    </row>
    <row r="462" spans="1:5" x14ac:dyDescent="0.25">
      <c r="A462" s="1" t="s">
        <v>139</v>
      </c>
      <c r="B462" s="1" t="s">
        <v>138</v>
      </c>
      <c r="C462" s="2">
        <v>4</v>
      </c>
      <c r="D462" s="13">
        <v>1.14129965343469</v>
      </c>
      <c r="E462" s="6">
        <v>0.99214511096493596</v>
      </c>
    </row>
    <row r="463" spans="1:5" x14ac:dyDescent="0.25">
      <c r="A463" s="1" t="s">
        <v>139</v>
      </c>
      <c r="B463" s="1" t="s">
        <v>138</v>
      </c>
      <c r="C463" s="2">
        <v>5</v>
      </c>
      <c r="D463" s="13">
        <v>1.1132199009384101</v>
      </c>
      <c r="E463" s="6">
        <v>0.99876493475862005</v>
      </c>
    </row>
    <row r="464" spans="1:5" x14ac:dyDescent="0.25">
      <c r="A464" s="1" t="s">
        <v>139</v>
      </c>
      <c r="B464" s="1" t="s">
        <v>138</v>
      </c>
      <c r="C464" s="2">
        <v>6</v>
      </c>
      <c r="D464" s="13">
        <v>1.0417961427589</v>
      </c>
      <c r="E464" s="6">
        <v>1.00815520631824</v>
      </c>
    </row>
    <row r="465" spans="1:5" x14ac:dyDescent="0.25">
      <c r="A465" s="1" t="s">
        <v>139</v>
      </c>
      <c r="B465" s="1" t="s">
        <v>138</v>
      </c>
      <c r="C465" s="2">
        <v>7</v>
      </c>
      <c r="D465" s="13">
        <v>1.01833986884425</v>
      </c>
      <c r="E465" s="6">
        <v>1.0001993505484801</v>
      </c>
    </row>
    <row r="466" spans="1:5" x14ac:dyDescent="0.25">
      <c r="A466" s="1" t="s">
        <v>139</v>
      </c>
      <c r="B466" s="1" t="s">
        <v>138</v>
      </c>
      <c r="C466" s="2">
        <v>8</v>
      </c>
      <c r="D466" s="13">
        <v>0.98163991459507505</v>
      </c>
      <c r="E466" s="6">
        <v>1.0007899378337399</v>
      </c>
    </row>
    <row r="467" spans="1:5" x14ac:dyDescent="0.25">
      <c r="A467" s="1" t="s">
        <v>139</v>
      </c>
      <c r="B467" s="1" t="s">
        <v>138</v>
      </c>
      <c r="C467" s="2">
        <v>9</v>
      </c>
      <c r="D467" s="13">
        <v>0.95248188701776504</v>
      </c>
      <c r="E467" s="6">
        <v>0.99856589279985197</v>
      </c>
    </row>
    <row r="468" spans="1:5" x14ac:dyDescent="0.25">
      <c r="A468" s="1" t="s">
        <v>139</v>
      </c>
      <c r="B468" s="1" t="s">
        <v>138</v>
      </c>
      <c r="C468" s="2">
        <v>10</v>
      </c>
      <c r="D468" s="13">
        <v>0.95789219031599804</v>
      </c>
      <c r="E468" s="6">
        <v>0.99404984438207</v>
      </c>
    </row>
    <row r="469" spans="1:5" x14ac:dyDescent="0.25">
      <c r="A469" s="1" t="s">
        <v>139</v>
      </c>
      <c r="B469" s="1" t="s">
        <v>138</v>
      </c>
      <c r="C469" s="2">
        <v>11</v>
      </c>
      <c r="D469" s="13">
        <v>0.950928044489742</v>
      </c>
      <c r="E469" s="6">
        <v>0.98625091952694399</v>
      </c>
    </row>
    <row r="470" spans="1:5" x14ac:dyDescent="0.25">
      <c r="A470" s="1" t="s">
        <v>139</v>
      </c>
      <c r="B470" s="1" t="s">
        <v>138</v>
      </c>
      <c r="C470" s="2">
        <v>12</v>
      </c>
      <c r="D470" s="13">
        <v>1.0635562719937299</v>
      </c>
      <c r="E470" s="6">
        <v>1.00597410412563</v>
      </c>
    </row>
    <row r="471" spans="1:5" x14ac:dyDescent="0.25">
      <c r="A471" s="1" t="s">
        <v>39</v>
      </c>
      <c r="B471" s="1" t="s">
        <v>38</v>
      </c>
      <c r="C471" s="2">
        <v>1</v>
      </c>
      <c r="D471" s="13">
        <v>1.0183879814621699</v>
      </c>
      <c r="E471" s="6">
        <v>1.00215009308499</v>
      </c>
    </row>
    <row r="472" spans="1:5" x14ac:dyDescent="0.25">
      <c r="A472" s="1" t="s">
        <v>39</v>
      </c>
      <c r="B472" s="1" t="s">
        <v>38</v>
      </c>
      <c r="C472" s="2">
        <v>2</v>
      </c>
      <c r="D472" s="13">
        <v>0.97099638748606198</v>
      </c>
      <c r="E472" s="6">
        <v>1.0090712954902299</v>
      </c>
    </row>
    <row r="473" spans="1:5" x14ac:dyDescent="0.25">
      <c r="A473" s="1" t="s">
        <v>39</v>
      </c>
      <c r="B473" s="1" t="s">
        <v>38</v>
      </c>
      <c r="C473" s="2">
        <v>3</v>
      </c>
      <c r="D473" s="13">
        <v>0.91553777203153097</v>
      </c>
      <c r="E473" s="6">
        <v>1.0038833101662701</v>
      </c>
    </row>
    <row r="474" spans="1:5" x14ac:dyDescent="0.25">
      <c r="A474" s="1" t="s">
        <v>39</v>
      </c>
      <c r="B474" s="1" t="s">
        <v>38</v>
      </c>
      <c r="C474" s="2">
        <v>4</v>
      </c>
      <c r="D474" s="13">
        <v>0.963553574907419</v>
      </c>
      <c r="E474" s="6">
        <v>0.99214511096493596</v>
      </c>
    </row>
    <row r="475" spans="1:5" x14ac:dyDescent="0.25">
      <c r="A475" s="1" t="s">
        <v>39</v>
      </c>
      <c r="B475" s="1" t="s">
        <v>38</v>
      </c>
      <c r="C475" s="2">
        <v>5</v>
      </c>
      <c r="D475" s="13">
        <v>0.94336029046413705</v>
      </c>
      <c r="E475" s="6">
        <v>0.99876493475862005</v>
      </c>
    </row>
    <row r="476" spans="1:5" x14ac:dyDescent="0.25">
      <c r="A476" s="1" t="s">
        <v>39</v>
      </c>
      <c r="B476" s="1" t="s">
        <v>38</v>
      </c>
      <c r="C476" s="2">
        <v>6</v>
      </c>
      <c r="D476" s="13">
        <v>0.98673892437233401</v>
      </c>
      <c r="E476" s="6">
        <v>1.00815520631824</v>
      </c>
    </row>
    <row r="477" spans="1:5" x14ac:dyDescent="0.25">
      <c r="A477" s="1" t="s">
        <v>39</v>
      </c>
      <c r="B477" s="1" t="s">
        <v>38</v>
      </c>
      <c r="C477" s="2">
        <v>7</v>
      </c>
      <c r="D477" s="13">
        <v>1.00992962153495</v>
      </c>
      <c r="E477" s="6">
        <v>1.0001993505484801</v>
      </c>
    </row>
    <row r="478" spans="1:5" x14ac:dyDescent="0.25">
      <c r="A478" s="1" t="s">
        <v>39</v>
      </c>
      <c r="B478" s="1" t="s">
        <v>38</v>
      </c>
      <c r="C478" s="2">
        <v>8</v>
      </c>
      <c r="D478" s="13">
        <v>1.0740223135989899</v>
      </c>
      <c r="E478" s="6">
        <v>1.0007899378337399</v>
      </c>
    </row>
    <row r="479" spans="1:5" x14ac:dyDescent="0.25">
      <c r="A479" s="1" t="s">
        <v>39</v>
      </c>
      <c r="B479" s="1" t="s">
        <v>38</v>
      </c>
      <c r="C479" s="2">
        <v>9</v>
      </c>
      <c r="D479" s="13">
        <v>1.05340067315088</v>
      </c>
      <c r="E479" s="6">
        <v>0.99856589279985197</v>
      </c>
    </row>
    <row r="480" spans="1:5" x14ac:dyDescent="0.25">
      <c r="A480" s="1" t="s">
        <v>39</v>
      </c>
      <c r="B480" s="1" t="s">
        <v>38</v>
      </c>
      <c r="C480" s="2">
        <v>10</v>
      </c>
      <c r="D480" s="13">
        <v>0.99856411637166997</v>
      </c>
      <c r="E480" s="6">
        <v>0.99404984438207</v>
      </c>
    </row>
    <row r="481" spans="1:5" x14ac:dyDescent="0.25">
      <c r="A481" s="1" t="s">
        <v>39</v>
      </c>
      <c r="B481" s="1" t="s">
        <v>38</v>
      </c>
      <c r="C481" s="2">
        <v>11</v>
      </c>
      <c r="D481" s="13">
        <v>1.0548643414536401</v>
      </c>
      <c r="E481" s="6">
        <v>0.98625091952694399</v>
      </c>
    </row>
    <row r="482" spans="1:5" x14ac:dyDescent="0.25">
      <c r="A482" s="1" t="s">
        <v>39</v>
      </c>
      <c r="B482" s="1" t="s">
        <v>38</v>
      </c>
      <c r="C482" s="2">
        <v>12</v>
      </c>
      <c r="D482" s="13">
        <v>1.0106440031662201</v>
      </c>
      <c r="E482" s="6">
        <v>1.00597410412563</v>
      </c>
    </row>
    <row r="483" spans="1:5" x14ac:dyDescent="0.25">
      <c r="A483" s="1" t="s">
        <v>34</v>
      </c>
      <c r="B483" s="1" t="s">
        <v>33</v>
      </c>
      <c r="C483" s="2">
        <v>1</v>
      </c>
      <c r="D483" s="13">
        <v>1.0257412344257699</v>
      </c>
      <c r="E483" s="6">
        <v>1.00215009308499</v>
      </c>
    </row>
    <row r="484" spans="1:5" x14ac:dyDescent="0.25">
      <c r="A484" s="1" t="s">
        <v>34</v>
      </c>
      <c r="B484" s="1" t="s">
        <v>33</v>
      </c>
      <c r="C484" s="2">
        <v>2</v>
      </c>
      <c r="D484" s="13">
        <v>1.0032915612684701</v>
      </c>
      <c r="E484" s="6">
        <v>1.0090712954902299</v>
      </c>
    </row>
    <row r="485" spans="1:5" x14ac:dyDescent="0.25">
      <c r="A485" s="1" t="s">
        <v>34</v>
      </c>
      <c r="B485" s="1" t="s">
        <v>33</v>
      </c>
      <c r="C485" s="2">
        <v>3</v>
      </c>
      <c r="D485" s="13">
        <v>0.98411275540416598</v>
      </c>
      <c r="E485" s="6">
        <v>1.0038833101662701</v>
      </c>
    </row>
    <row r="486" spans="1:5" x14ac:dyDescent="0.25">
      <c r="A486" s="1" t="s">
        <v>34</v>
      </c>
      <c r="B486" s="1" t="s">
        <v>33</v>
      </c>
      <c r="C486" s="2">
        <v>4</v>
      </c>
      <c r="D486" s="13">
        <v>0.97044074683151504</v>
      </c>
      <c r="E486" s="6">
        <v>0.99214511096493596</v>
      </c>
    </row>
    <row r="487" spans="1:5" x14ac:dyDescent="0.25">
      <c r="A487" s="1" t="s">
        <v>34</v>
      </c>
      <c r="B487" s="1" t="s">
        <v>33</v>
      </c>
      <c r="C487" s="2">
        <v>5</v>
      </c>
      <c r="D487" s="13">
        <v>0.94222054141984901</v>
      </c>
      <c r="E487" s="6">
        <v>0.99876493475862005</v>
      </c>
    </row>
    <row r="488" spans="1:5" x14ac:dyDescent="0.25">
      <c r="A488" s="1" t="s">
        <v>34</v>
      </c>
      <c r="B488" s="1" t="s">
        <v>33</v>
      </c>
      <c r="C488" s="2">
        <v>6</v>
      </c>
      <c r="D488" s="13">
        <v>0.97165831404930803</v>
      </c>
      <c r="E488" s="6">
        <v>1.00815520631824</v>
      </c>
    </row>
    <row r="489" spans="1:5" x14ac:dyDescent="0.25">
      <c r="A489" s="1" t="s">
        <v>34</v>
      </c>
      <c r="B489" s="1" t="s">
        <v>33</v>
      </c>
      <c r="C489" s="2">
        <v>7</v>
      </c>
      <c r="D489" s="13">
        <v>0.95602844199344506</v>
      </c>
      <c r="E489" s="6">
        <v>1.0001993505484801</v>
      </c>
    </row>
    <row r="490" spans="1:5" x14ac:dyDescent="0.25">
      <c r="A490" s="1" t="s">
        <v>34</v>
      </c>
      <c r="B490" s="1" t="s">
        <v>33</v>
      </c>
      <c r="C490" s="2">
        <v>8</v>
      </c>
      <c r="D490" s="13">
        <v>0.97483287284603104</v>
      </c>
      <c r="E490" s="6">
        <v>1.0007899378337399</v>
      </c>
    </row>
    <row r="491" spans="1:5" x14ac:dyDescent="0.25">
      <c r="A491" s="1" t="s">
        <v>34</v>
      </c>
      <c r="B491" s="1" t="s">
        <v>33</v>
      </c>
      <c r="C491" s="2">
        <v>9</v>
      </c>
      <c r="D491" s="13">
        <v>1.0721375148657899</v>
      </c>
      <c r="E491" s="6">
        <v>0.99856589279985197</v>
      </c>
    </row>
    <row r="492" spans="1:5" x14ac:dyDescent="0.25">
      <c r="A492" s="1" t="s">
        <v>34</v>
      </c>
      <c r="B492" s="1" t="s">
        <v>33</v>
      </c>
      <c r="C492" s="2">
        <v>10</v>
      </c>
      <c r="D492" s="13">
        <v>1.0362375739581999</v>
      </c>
      <c r="E492" s="6">
        <v>0.99404984438207</v>
      </c>
    </row>
    <row r="493" spans="1:5" x14ac:dyDescent="0.25">
      <c r="A493" s="1" t="s">
        <v>34</v>
      </c>
      <c r="B493" s="1" t="s">
        <v>33</v>
      </c>
      <c r="C493" s="2">
        <v>11</v>
      </c>
      <c r="D493" s="13">
        <v>1.02869675323473</v>
      </c>
      <c r="E493" s="6">
        <v>0.98625091952694399</v>
      </c>
    </row>
    <row r="494" spans="1:5" x14ac:dyDescent="0.25">
      <c r="A494" s="1" t="s">
        <v>34</v>
      </c>
      <c r="B494" s="1" t="s">
        <v>33</v>
      </c>
      <c r="C494" s="2">
        <v>12</v>
      </c>
      <c r="D494" s="13">
        <v>1.0346016897027299</v>
      </c>
      <c r="E494" s="6">
        <v>1.00597410412563</v>
      </c>
    </row>
    <row r="495" spans="1:5" x14ac:dyDescent="0.25">
      <c r="A495" s="1" t="s">
        <v>61</v>
      </c>
      <c r="B495" s="1" t="s">
        <v>60</v>
      </c>
      <c r="C495" s="2">
        <v>1</v>
      </c>
      <c r="D495" s="13">
        <v>1.02211727799065</v>
      </c>
      <c r="E495" s="6">
        <v>1.00215009308499</v>
      </c>
    </row>
    <row r="496" spans="1:5" x14ac:dyDescent="0.25">
      <c r="A496" s="1" t="s">
        <v>61</v>
      </c>
      <c r="B496" s="1" t="s">
        <v>60</v>
      </c>
      <c r="C496" s="2">
        <v>2</v>
      </c>
      <c r="D496" s="13">
        <v>0.96915377521159096</v>
      </c>
      <c r="E496" s="6">
        <v>1.0090712954902299</v>
      </c>
    </row>
    <row r="497" spans="1:5" x14ac:dyDescent="0.25">
      <c r="A497" s="1" t="s">
        <v>61</v>
      </c>
      <c r="B497" s="1" t="s">
        <v>60</v>
      </c>
      <c r="C497" s="2">
        <v>3</v>
      </c>
      <c r="D497" s="13">
        <v>0.97071620675196002</v>
      </c>
      <c r="E497" s="6">
        <v>1.0038833101662701</v>
      </c>
    </row>
    <row r="498" spans="1:5" x14ac:dyDescent="0.25">
      <c r="A498" s="1" t="s">
        <v>61</v>
      </c>
      <c r="B498" s="1" t="s">
        <v>60</v>
      </c>
      <c r="C498" s="2">
        <v>4</v>
      </c>
      <c r="D498" s="13">
        <v>1.01207340468106</v>
      </c>
      <c r="E498" s="6">
        <v>0.99214511096493596</v>
      </c>
    </row>
    <row r="499" spans="1:5" x14ac:dyDescent="0.25">
      <c r="A499" s="1" t="s">
        <v>61</v>
      </c>
      <c r="B499" s="1" t="s">
        <v>60</v>
      </c>
      <c r="C499" s="2">
        <v>5</v>
      </c>
      <c r="D499" s="13">
        <v>1.0123821710882599</v>
      </c>
      <c r="E499" s="6">
        <v>0.99876493475862005</v>
      </c>
    </row>
    <row r="500" spans="1:5" x14ac:dyDescent="0.25">
      <c r="A500" s="1" t="s">
        <v>61</v>
      </c>
      <c r="B500" s="1" t="s">
        <v>60</v>
      </c>
      <c r="C500" s="2">
        <v>6</v>
      </c>
      <c r="D500" s="13">
        <v>0.98137023855243799</v>
      </c>
      <c r="E500" s="6">
        <v>1.00815520631824</v>
      </c>
    </row>
    <row r="501" spans="1:5" x14ac:dyDescent="0.25">
      <c r="A501" s="1" t="s">
        <v>61</v>
      </c>
      <c r="B501" s="1" t="s">
        <v>60</v>
      </c>
      <c r="C501" s="2">
        <v>7</v>
      </c>
      <c r="D501" s="13">
        <v>0.96734201161747801</v>
      </c>
      <c r="E501" s="6">
        <v>1.0001993505484801</v>
      </c>
    </row>
    <row r="502" spans="1:5" x14ac:dyDescent="0.25">
      <c r="A502" s="1" t="s">
        <v>61</v>
      </c>
      <c r="B502" s="1" t="s">
        <v>60</v>
      </c>
      <c r="C502" s="2">
        <v>8</v>
      </c>
      <c r="D502" s="13">
        <v>0.99527624124311298</v>
      </c>
      <c r="E502" s="6">
        <v>1.0007899378337399</v>
      </c>
    </row>
    <row r="503" spans="1:5" x14ac:dyDescent="0.25">
      <c r="A503" s="1" t="s">
        <v>61</v>
      </c>
      <c r="B503" s="1" t="s">
        <v>60</v>
      </c>
      <c r="C503" s="2">
        <v>9</v>
      </c>
      <c r="D503" s="13">
        <v>0.98245471197918299</v>
      </c>
      <c r="E503" s="6">
        <v>0.99856589279985197</v>
      </c>
    </row>
    <row r="504" spans="1:5" x14ac:dyDescent="0.25">
      <c r="A504" s="1" t="s">
        <v>61</v>
      </c>
      <c r="B504" s="1" t="s">
        <v>60</v>
      </c>
      <c r="C504" s="2">
        <v>10</v>
      </c>
      <c r="D504" s="13">
        <v>1.0294556561735999</v>
      </c>
      <c r="E504" s="6">
        <v>0.99404984438207</v>
      </c>
    </row>
    <row r="505" spans="1:5" x14ac:dyDescent="0.25">
      <c r="A505" s="1" t="s">
        <v>61</v>
      </c>
      <c r="B505" s="1" t="s">
        <v>60</v>
      </c>
      <c r="C505" s="2">
        <v>11</v>
      </c>
      <c r="D505" s="13">
        <v>1.0324928743611601</v>
      </c>
      <c r="E505" s="6">
        <v>0.98625091952694399</v>
      </c>
    </row>
    <row r="506" spans="1:5" x14ac:dyDescent="0.25">
      <c r="A506" s="1" t="s">
        <v>61</v>
      </c>
      <c r="B506" s="1" t="s">
        <v>60</v>
      </c>
      <c r="C506" s="2">
        <v>12</v>
      </c>
      <c r="D506" s="13">
        <v>1.0251654303494999</v>
      </c>
      <c r="E506" s="6">
        <v>1.00597410412563</v>
      </c>
    </row>
    <row r="507" spans="1:5" x14ac:dyDescent="0.25">
      <c r="A507" s="1" t="s">
        <v>36</v>
      </c>
      <c r="B507" s="1" t="s">
        <v>36</v>
      </c>
      <c r="C507" s="2">
        <v>1</v>
      </c>
      <c r="D507" s="13">
        <v>0.98530076764172803</v>
      </c>
      <c r="E507" s="6">
        <v>1.00215009308499</v>
      </c>
    </row>
    <row r="508" spans="1:5" x14ac:dyDescent="0.25">
      <c r="A508" s="1" t="s">
        <v>36</v>
      </c>
      <c r="B508" s="1" t="s">
        <v>36</v>
      </c>
      <c r="C508" s="2">
        <v>2</v>
      </c>
      <c r="D508" s="13">
        <v>1.07611841124271</v>
      </c>
      <c r="E508" s="6">
        <v>1.0090712954902299</v>
      </c>
    </row>
    <row r="509" spans="1:5" x14ac:dyDescent="0.25">
      <c r="A509" s="1" t="s">
        <v>36</v>
      </c>
      <c r="B509" s="1" t="s">
        <v>36</v>
      </c>
      <c r="C509" s="2">
        <v>3</v>
      </c>
      <c r="D509" s="13">
        <v>1.0786641203329801</v>
      </c>
      <c r="E509" s="6">
        <v>1.0038833101662701</v>
      </c>
    </row>
    <row r="510" spans="1:5" x14ac:dyDescent="0.25">
      <c r="A510" s="1" t="s">
        <v>36</v>
      </c>
      <c r="B510" s="1" t="s">
        <v>36</v>
      </c>
      <c r="C510" s="2">
        <v>4</v>
      </c>
      <c r="D510" s="13">
        <v>1.0550750428406399</v>
      </c>
      <c r="E510" s="6">
        <v>0.99214511096493596</v>
      </c>
    </row>
    <row r="511" spans="1:5" x14ac:dyDescent="0.25">
      <c r="A511" s="1" t="s">
        <v>36</v>
      </c>
      <c r="B511" s="1" t="s">
        <v>36</v>
      </c>
      <c r="C511" s="2">
        <v>5</v>
      </c>
      <c r="D511" s="13">
        <v>1.02306124561901</v>
      </c>
      <c r="E511" s="6">
        <v>0.99876493475862005</v>
      </c>
    </row>
    <row r="512" spans="1:5" x14ac:dyDescent="0.25">
      <c r="A512" s="1" t="s">
        <v>36</v>
      </c>
      <c r="B512" s="1" t="s">
        <v>36</v>
      </c>
      <c r="C512" s="2">
        <v>6</v>
      </c>
      <c r="D512" s="13">
        <v>0.99470571164534205</v>
      </c>
      <c r="E512" s="6">
        <v>1.00815520631824</v>
      </c>
    </row>
    <row r="513" spans="1:5" x14ac:dyDescent="0.25">
      <c r="A513" s="1" t="s">
        <v>36</v>
      </c>
      <c r="B513" s="1" t="s">
        <v>36</v>
      </c>
      <c r="C513" s="2">
        <v>7</v>
      </c>
      <c r="D513" s="13">
        <v>0.969951066597185</v>
      </c>
      <c r="E513" s="6">
        <v>1.0001993505484801</v>
      </c>
    </row>
    <row r="514" spans="1:5" x14ac:dyDescent="0.25">
      <c r="A514" s="1" t="s">
        <v>36</v>
      </c>
      <c r="B514" s="1" t="s">
        <v>36</v>
      </c>
      <c r="C514" s="2">
        <v>8</v>
      </c>
      <c r="D514" s="13">
        <v>0.913337264602614</v>
      </c>
      <c r="E514" s="6">
        <v>1.0007899378337399</v>
      </c>
    </row>
    <row r="515" spans="1:5" x14ac:dyDescent="0.25">
      <c r="A515" s="1" t="s">
        <v>36</v>
      </c>
      <c r="B515" s="1" t="s">
        <v>36</v>
      </c>
      <c r="C515" s="2">
        <v>9</v>
      </c>
      <c r="D515" s="13">
        <v>0.92095218921685595</v>
      </c>
      <c r="E515" s="6">
        <v>0.99856589279985197</v>
      </c>
    </row>
    <row r="516" spans="1:5" x14ac:dyDescent="0.25">
      <c r="A516" s="1" t="s">
        <v>36</v>
      </c>
      <c r="B516" s="1" t="s">
        <v>36</v>
      </c>
      <c r="C516" s="2">
        <v>10</v>
      </c>
      <c r="D516" s="13">
        <v>0.99772168462685995</v>
      </c>
      <c r="E516" s="6">
        <v>0.99404984438207</v>
      </c>
    </row>
    <row r="517" spans="1:5" x14ac:dyDescent="0.25">
      <c r="A517" s="1" t="s">
        <v>36</v>
      </c>
      <c r="B517" s="1" t="s">
        <v>36</v>
      </c>
      <c r="C517" s="2">
        <v>11</v>
      </c>
      <c r="D517" s="13">
        <v>0.98237430689054395</v>
      </c>
      <c r="E517" s="6">
        <v>0.98625091952694399</v>
      </c>
    </row>
    <row r="518" spans="1:5" x14ac:dyDescent="0.25">
      <c r="A518" s="1" t="s">
        <v>36</v>
      </c>
      <c r="B518" s="1" t="s">
        <v>36</v>
      </c>
      <c r="C518" s="2">
        <v>12</v>
      </c>
      <c r="D518" s="13">
        <v>1.00273818874353</v>
      </c>
      <c r="E518" s="6">
        <v>1.00597410412563</v>
      </c>
    </row>
    <row r="519" spans="1:5" x14ac:dyDescent="0.25">
      <c r="A519" s="1" t="s">
        <v>9</v>
      </c>
      <c r="B519" s="1" t="s">
        <v>9</v>
      </c>
      <c r="C519" s="2">
        <v>1</v>
      </c>
      <c r="D519" s="13">
        <v>0.98914071591633501</v>
      </c>
      <c r="E519" s="6">
        <v>1.00215009308499</v>
      </c>
    </row>
    <row r="520" spans="1:5" x14ac:dyDescent="0.25">
      <c r="A520" s="1" t="s">
        <v>9</v>
      </c>
      <c r="B520" s="1" t="s">
        <v>9</v>
      </c>
      <c r="C520" s="2">
        <v>2</v>
      </c>
      <c r="D520" s="13">
        <v>0.97818031979376296</v>
      </c>
      <c r="E520" s="6">
        <v>1.0090712954902299</v>
      </c>
    </row>
    <row r="521" spans="1:5" x14ac:dyDescent="0.25">
      <c r="A521" s="1" t="s">
        <v>9</v>
      </c>
      <c r="B521" s="1" t="s">
        <v>9</v>
      </c>
      <c r="C521" s="2">
        <v>3</v>
      </c>
      <c r="D521" s="13">
        <v>1.0146747853846301</v>
      </c>
      <c r="E521" s="6">
        <v>1.0038833101662701</v>
      </c>
    </row>
    <row r="522" spans="1:5" x14ac:dyDescent="0.25">
      <c r="A522" s="1" t="s">
        <v>9</v>
      </c>
      <c r="B522" s="1" t="s">
        <v>9</v>
      </c>
      <c r="C522" s="2">
        <v>4</v>
      </c>
      <c r="D522" s="13">
        <v>1.0296534840923099</v>
      </c>
      <c r="E522" s="6">
        <v>0.99214511096493596</v>
      </c>
    </row>
    <row r="523" spans="1:5" x14ac:dyDescent="0.25">
      <c r="A523" s="1" t="s">
        <v>9</v>
      </c>
      <c r="B523" s="1" t="s">
        <v>9</v>
      </c>
      <c r="C523" s="2">
        <v>5</v>
      </c>
      <c r="D523" s="13">
        <v>1.0337122091473001</v>
      </c>
      <c r="E523" s="6">
        <v>0.99876493475862005</v>
      </c>
    </row>
    <row r="524" spans="1:5" x14ac:dyDescent="0.25">
      <c r="A524" s="1" t="s">
        <v>9</v>
      </c>
      <c r="B524" s="1" t="s">
        <v>9</v>
      </c>
      <c r="C524" s="2">
        <v>6</v>
      </c>
      <c r="D524" s="13">
        <v>1.0404797559893999</v>
      </c>
      <c r="E524" s="6">
        <v>1.00815520631824</v>
      </c>
    </row>
    <row r="525" spans="1:5" x14ac:dyDescent="0.25">
      <c r="A525" s="1" t="s">
        <v>9</v>
      </c>
      <c r="B525" s="1" t="s">
        <v>9</v>
      </c>
      <c r="C525" s="2">
        <v>7</v>
      </c>
      <c r="D525" s="13">
        <v>1.04612428782372</v>
      </c>
      <c r="E525" s="6">
        <v>1.0001993505484801</v>
      </c>
    </row>
    <row r="526" spans="1:5" x14ac:dyDescent="0.25">
      <c r="A526" s="1" t="s">
        <v>9</v>
      </c>
      <c r="B526" s="1" t="s">
        <v>9</v>
      </c>
      <c r="C526" s="2">
        <v>8</v>
      </c>
      <c r="D526" s="13">
        <v>0.98890791243990706</v>
      </c>
      <c r="E526" s="6">
        <v>1.0007899378337399</v>
      </c>
    </row>
    <row r="527" spans="1:5" x14ac:dyDescent="0.25">
      <c r="A527" s="1" t="s">
        <v>9</v>
      </c>
      <c r="B527" s="1" t="s">
        <v>9</v>
      </c>
      <c r="C527" s="2">
        <v>9</v>
      </c>
      <c r="D527" s="13">
        <v>0.95979975635062198</v>
      </c>
      <c r="E527" s="6">
        <v>0.99856589279985197</v>
      </c>
    </row>
    <row r="528" spans="1:5" x14ac:dyDescent="0.25">
      <c r="A528" s="1" t="s">
        <v>9</v>
      </c>
      <c r="B528" s="1" t="s">
        <v>9</v>
      </c>
      <c r="C528" s="2">
        <v>10</v>
      </c>
      <c r="D528" s="13">
        <v>0.95777931399469396</v>
      </c>
      <c r="E528" s="6">
        <v>0.99404984438207</v>
      </c>
    </row>
    <row r="529" spans="1:5" x14ac:dyDescent="0.25">
      <c r="A529" s="1" t="s">
        <v>9</v>
      </c>
      <c r="B529" s="1" t="s">
        <v>9</v>
      </c>
      <c r="C529" s="2">
        <v>11</v>
      </c>
      <c r="D529" s="13">
        <v>0.970241195750699</v>
      </c>
      <c r="E529" s="6">
        <v>0.98625091952694399</v>
      </c>
    </row>
    <row r="530" spans="1:5" x14ac:dyDescent="0.25">
      <c r="A530" s="1" t="s">
        <v>9</v>
      </c>
      <c r="B530" s="1" t="s">
        <v>9</v>
      </c>
      <c r="C530" s="2">
        <v>12</v>
      </c>
      <c r="D530" s="13">
        <v>0.99130626331661598</v>
      </c>
      <c r="E530" s="6">
        <v>1.00597410412563</v>
      </c>
    </row>
    <row r="531" spans="1:5" x14ac:dyDescent="0.25">
      <c r="A531" s="1" t="s">
        <v>52</v>
      </c>
      <c r="B531" s="1" t="s">
        <v>51</v>
      </c>
      <c r="C531" s="2">
        <v>1</v>
      </c>
      <c r="D531" s="13">
        <v>0.97445650662793204</v>
      </c>
      <c r="E531" s="6">
        <v>1.00215009308499</v>
      </c>
    </row>
    <row r="532" spans="1:5" x14ac:dyDescent="0.25">
      <c r="A532" s="1" t="s">
        <v>52</v>
      </c>
      <c r="B532" s="1" t="s">
        <v>51</v>
      </c>
      <c r="C532" s="2">
        <v>2</v>
      </c>
      <c r="D532" s="13">
        <v>0.94320649234184695</v>
      </c>
      <c r="E532" s="6">
        <v>1.0090712954902299</v>
      </c>
    </row>
    <row r="533" spans="1:5" x14ac:dyDescent="0.25">
      <c r="A533" s="1" t="s">
        <v>52</v>
      </c>
      <c r="B533" s="1" t="s">
        <v>51</v>
      </c>
      <c r="C533" s="2">
        <v>3</v>
      </c>
      <c r="D533" s="13">
        <v>0.91242092128978303</v>
      </c>
      <c r="E533" s="6">
        <v>1.0038833101662701</v>
      </c>
    </row>
    <row r="534" spans="1:5" x14ac:dyDescent="0.25">
      <c r="A534" s="1" t="s">
        <v>52</v>
      </c>
      <c r="B534" s="1" t="s">
        <v>51</v>
      </c>
      <c r="C534" s="2">
        <v>4</v>
      </c>
      <c r="D534" s="13">
        <v>0.90305246442928999</v>
      </c>
      <c r="E534" s="6">
        <v>0.99214511096493596</v>
      </c>
    </row>
    <row r="535" spans="1:5" x14ac:dyDescent="0.25">
      <c r="A535" s="1" t="s">
        <v>52</v>
      </c>
      <c r="B535" s="1" t="s">
        <v>51</v>
      </c>
      <c r="C535" s="2">
        <v>5</v>
      </c>
      <c r="D535" s="13">
        <v>0.89255015164761697</v>
      </c>
      <c r="E535" s="6">
        <v>0.99876493475862005</v>
      </c>
    </row>
    <row r="536" spans="1:5" x14ac:dyDescent="0.25">
      <c r="A536" s="1" t="s">
        <v>52</v>
      </c>
      <c r="B536" s="1" t="s">
        <v>51</v>
      </c>
      <c r="C536" s="2">
        <v>6</v>
      </c>
      <c r="D536" s="13">
        <v>1.02791685360255</v>
      </c>
      <c r="E536" s="6">
        <v>1.00815520631824</v>
      </c>
    </row>
    <row r="537" spans="1:5" x14ac:dyDescent="0.25">
      <c r="A537" s="1" t="s">
        <v>52</v>
      </c>
      <c r="B537" s="1" t="s">
        <v>51</v>
      </c>
      <c r="C537" s="2">
        <v>7</v>
      </c>
      <c r="D537" s="13">
        <v>1.0857049185008201</v>
      </c>
      <c r="E537" s="6">
        <v>1.0001993505484801</v>
      </c>
    </row>
    <row r="538" spans="1:5" x14ac:dyDescent="0.25">
      <c r="A538" s="1" t="s">
        <v>52</v>
      </c>
      <c r="B538" s="1" t="s">
        <v>51</v>
      </c>
      <c r="C538" s="2">
        <v>8</v>
      </c>
      <c r="D538" s="13">
        <v>1.07570128749593</v>
      </c>
      <c r="E538" s="6">
        <v>1.0007899378337399</v>
      </c>
    </row>
    <row r="539" spans="1:5" x14ac:dyDescent="0.25">
      <c r="A539" s="1" t="s">
        <v>52</v>
      </c>
      <c r="B539" s="1" t="s">
        <v>51</v>
      </c>
      <c r="C539" s="2">
        <v>9</v>
      </c>
      <c r="D539" s="13">
        <v>1.06984873628915</v>
      </c>
      <c r="E539" s="6">
        <v>0.99856589279985197</v>
      </c>
    </row>
    <row r="540" spans="1:5" x14ac:dyDescent="0.25">
      <c r="A540" s="1" t="s">
        <v>52</v>
      </c>
      <c r="B540" s="1" t="s">
        <v>51</v>
      </c>
      <c r="C540" s="2">
        <v>10</v>
      </c>
      <c r="D540" s="13">
        <v>1.0371792229721299</v>
      </c>
      <c r="E540" s="6">
        <v>0.99404984438207</v>
      </c>
    </row>
    <row r="541" spans="1:5" x14ac:dyDescent="0.25">
      <c r="A541" s="1" t="s">
        <v>52</v>
      </c>
      <c r="B541" s="1" t="s">
        <v>51</v>
      </c>
      <c r="C541" s="2">
        <v>11</v>
      </c>
      <c r="D541" s="13">
        <v>1.05594561547216</v>
      </c>
      <c r="E541" s="6">
        <v>0.98625091952694399</v>
      </c>
    </row>
    <row r="542" spans="1:5" x14ac:dyDescent="0.25">
      <c r="A542" s="1" t="s">
        <v>52</v>
      </c>
      <c r="B542" s="1" t="s">
        <v>51</v>
      </c>
      <c r="C542" s="2">
        <v>12</v>
      </c>
      <c r="D542" s="13">
        <v>1.0220168293308101</v>
      </c>
      <c r="E542" s="6">
        <v>1.00597410412563</v>
      </c>
    </row>
    <row r="543" spans="1:5" x14ac:dyDescent="0.25">
      <c r="A543" s="1" t="s">
        <v>42</v>
      </c>
      <c r="B543" s="1" t="s">
        <v>41</v>
      </c>
      <c r="C543" s="2">
        <v>1</v>
      </c>
      <c r="D543" s="13">
        <v>0.98575803008976304</v>
      </c>
      <c r="E543" s="6">
        <v>1.00215009308499</v>
      </c>
    </row>
    <row r="544" spans="1:5" x14ac:dyDescent="0.25">
      <c r="A544" s="1" t="s">
        <v>42</v>
      </c>
      <c r="B544" s="1" t="s">
        <v>41</v>
      </c>
      <c r="C544" s="2">
        <v>2</v>
      </c>
      <c r="D544" s="13">
        <v>1.07322388380686</v>
      </c>
      <c r="E544" s="6">
        <v>1.0090712954902299</v>
      </c>
    </row>
    <row r="545" spans="1:5" x14ac:dyDescent="0.25">
      <c r="A545" s="1" t="s">
        <v>42</v>
      </c>
      <c r="B545" s="1" t="s">
        <v>41</v>
      </c>
      <c r="C545" s="2">
        <v>3</v>
      </c>
      <c r="D545" s="13">
        <v>1.04811265048055</v>
      </c>
      <c r="E545" s="6">
        <v>1.0038833101662701</v>
      </c>
    </row>
    <row r="546" spans="1:5" x14ac:dyDescent="0.25">
      <c r="A546" s="1" t="s">
        <v>42</v>
      </c>
      <c r="B546" s="1" t="s">
        <v>41</v>
      </c>
      <c r="C546" s="2">
        <v>4</v>
      </c>
      <c r="D546" s="13">
        <v>1.0174736045882</v>
      </c>
      <c r="E546" s="6">
        <v>0.99214511096493596</v>
      </c>
    </row>
    <row r="547" spans="1:5" x14ac:dyDescent="0.25">
      <c r="A547" s="1" t="s">
        <v>42</v>
      </c>
      <c r="B547" s="1" t="s">
        <v>41</v>
      </c>
      <c r="C547" s="2">
        <v>5</v>
      </c>
      <c r="D547" s="13">
        <v>0.98883520241602596</v>
      </c>
      <c r="E547" s="6">
        <v>0.99876493475862005</v>
      </c>
    </row>
    <row r="548" spans="1:5" x14ac:dyDescent="0.25">
      <c r="A548" s="1" t="s">
        <v>42</v>
      </c>
      <c r="B548" s="1" t="s">
        <v>41</v>
      </c>
      <c r="C548" s="2">
        <v>6</v>
      </c>
      <c r="D548" s="13">
        <v>0.98777817553212199</v>
      </c>
      <c r="E548" s="6">
        <v>1.00815520631824</v>
      </c>
    </row>
    <row r="549" spans="1:5" x14ac:dyDescent="0.25">
      <c r="A549" s="1" t="s">
        <v>42</v>
      </c>
      <c r="B549" s="1" t="s">
        <v>41</v>
      </c>
      <c r="C549" s="2">
        <v>7</v>
      </c>
      <c r="D549" s="13">
        <v>0.98022045761275001</v>
      </c>
      <c r="E549" s="6">
        <v>1.0001993505484801</v>
      </c>
    </row>
    <row r="550" spans="1:5" x14ac:dyDescent="0.25">
      <c r="A550" s="1" t="s">
        <v>42</v>
      </c>
      <c r="B550" s="1" t="s">
        <v>41</v>
      </c>
      <c r="C550" s="2">
        <v>8</v>
      </c>
      <c r="D550" s="13">
        <v>0.98313597238953399</v>
      </c>
      <c r="E550" s="6">
        <v>1.0007899378337399</v>
      </c>
    </row>
    <row r="551" spans="1:5" x14ac:dyDescent="0.25">
      <c r="A551" s="1" t="s">
        <v>42</v>
      </c>
      <c r="B551" s="1" t="s">
        <v>41</v>
      </c>
      <c r="C551" s="2">
        <v>9</v>
      </c>
      <c r="D551" s="13">
        <v>0.99998140057620899</v>
      </c>
      <c r="E551" s="6">
        <v>0.99856589279985197</v>
      </c>
    </row>
    <row r="552" spans="1:5" x14ac:dyDescent="0.25">
      <c r="A552" s="1" t="s">
        <v>42</v>
      </c>
      <c r="B552" s="1" t="s">
        <v>41</v>
      </c>
      <c r="C552" s="2">
        <v>10</v>
      </c>
      <c r="D552" s="13">
        <v>0.97926869835290198</v>
      </c>
      <c r="E552" s="6">
        <v>0.99404984438207</v>
      </c>
    </row>
    <row r="553" spans="1:5" x14ac:dyDescent="0.25">
      <c r="A553" s="1" t="s">
        <v>42</v>
      </c>
      <c r="B553" s="1" t="s">
        <v>41</v>
      </c>
      <c r="C553" s="2">
        <v>11</v>
      </c>
      <c r="D553" s="13">
        <v>0.98129980004264095</v>
      </c>
      <c r="E553" s="6">
        <v>0.98625091952694399</v>
      </c>
    </row>
    <row r="554" spans="1:5" x14ac:dyDescent="0.25">
      <c r="A554" s="1" t="s">
        <v>42</v>
      </c>
      <c r="B554" s="1" t="s">
        <v>41</v>
      </c>
      <c r="C554" s="2">
        <v>12</v>
      </c>
      <c r="D554" s="13">
        <v>0.974912124112433</v>
      </c>
      <c r="E554" s="6">
        <v>1.00597410412563</v>
      </c>
    </row>
    <row r="555" spans="1:5" x14ac:dyDescent="0.25">
      <c r="A555" s="1" t="s">
        <v>58</v>
      </c>
      <c r="B555" s="1" t="s">
        <v>57</v>
      </c>
      <c r="C555" s="2">
        <v>1</v>
      </c>
      <c r="D555" s="13">
        <v>1.0327731172113099</v>
      </c>
      <c r="E555" s="6">
        <v>1.00215009308499</v>
      </c>
    </row>
    <row r="556" spans="1:5" x14ac:dyDescent="0.25">
      <c r="A556" s="1" t="s">
        <v>58</v>
      </c>
      <c r="B556" s="1" t="s">
        <v>57</v>
      </c>
      <c r="C556" s="2">
        <v>2</v>
      </c>
      <c r="D556" s="13">
        <v>1.00250860535869</v>
      </c>
      <c r="E556" s="6">
        <v>1.0090712954902299</v>
      </c>
    </row>
    <row r="557" spans="1:5" x14ac:dyDescent="0.25">
      <c r="A557" s="1" t="s">
        <v>58</v>
      </c>
      <c r="B557" s="1" t="s">
        <v>57</v>
      </c>
      <c r="C557" s="2">
        <v>3</v>
      </c>
      <c r="D557" s="13">
        <v>1.0375929113679501</v>
      </c>
      <c r="E557" s="6">
        <v>1.0038833101662701</v>
      </c>
    </row>
    <row r="558" spans="1:5" x14ac:dyDescent="0.25">
      <c r="A558" s="1" t="s">
        <v>58</v>
      </c>
      <c r="B558" s="1" t="s">
        <v>57</v>
      </c>
      <c r="C558" s="2">
        <v>4</v>
      </c>
      <c r="D558" s="13">
        <v>1.0040683426894399</v>
      </c>
      <c r="E558" s="6">
        <v>0.99214511096493596</v>
      </c>
    </row>
    <row r="559" spans="1:5" x14ac:dyDescent="0.25">
      <c r="A559" s="1" t="s">
        <v>58</v>
      </c>
      <c r="B559" s="1" t="s">
        <v>57</v>
      </c>
      <c r="C559" s="2">
        <v>5</v>
      </c>
      <c r="D559" s="13">
        <v>0.99600429604660601</v>
      </c>
      <c r="E559" s="6">
        <v>0.99876493475862005</v>
      </c>
    </row>
    <row r="560" spans="1:5" x14ac:dyDescent="0.25">
      <c r="A560" s="1" t="s">
        <v>58</v>
      </c>
      <c r="B560" s="1" t="s">
        <v>57</v>
      </c>
      <c r="C560" s="2">
        <v>6</v>
      </c>
      <c r="D560" s="13">
        <v>0.96285146920895703</v>
      </c>
      <c r="E560" s="6">
        <v>1.00815520631824</v>
      </c>
    </row>
    <row r="561" spans="1:5" x14ac:dyDescent="0.25">
      <c r="A561" s="1" t="s">
        <v>58</v>
      </c>
      <c r="B561" s="1" t="s">
        <v>57</v>
      </c>
      <c r="C561" s="2">
        <v>7</v>
      </c>
      <c r="D561" s="13">
        <v>0.95397793748964799</v>
      </c>
      <c r="E561" s="6">
        <v>1.0001993505484801</v>
      </c>
    </row>
    <row r="562" spans="1:5" x14ac:dyDescent="0.25">
      <c r="A562" s="1" t="s">
        <v>58</v>
      </c>
      <c r="B562" s="1" t="s">
        <v>57</v>
      </c>
      <c r="C562" s="2">
        <v>8</v>
      </c>
      <c r="D562" s="13">
        <v>0.92918446691039502</v>
      </c>
      <c r="E562" s="6">
        <v>1.0007899378337399</v>
      </c>
    </row>
    <row r="563" spans="1:5" x14ac:dyDescent="0.25">
      <c r="A563" s="1" t="s">
        <v>58</v>
      </c>
      <c r="B563" s="1" t="s">
        <v>57</v>
      </c>
      <c r="C563" s="2">
        <v>9</v>
      </c>
      <c r="D563" s="13">
        <v>0.94962045190068001</v>
      </c>
      <c r="E563" s="6">
        <v>0.99856589279985197</v>
      </c>
    </row>
    <row r="564" spans="1:5" x14ac:dyDescent="0.25">
      <c r="A564" s="1" t="s">
        <v>58</v>
      </c>
      <c r="B564" s="1" t="s">
        <v>57</v>
      </c>
      <c r="C564" s="2">
        <v>10</v>
      </c>
      <c r="D564" s="13">
        <v>1.0485916719031301</v>
      </c>
      <c r="E564" s="6">
        <v>0.99404984438207</v>
      </c>
    </row>
    <row r="565" spans="1:5" x14ac:dyDescent="0.25">
      <c r="A565" s="1" t="s">
        <v>58</v>
      </c>
      <c r="B565" s="1" t="s">
        <v>57</v>
      </c>
      <c r="C565" s="2">
        <v>11</v>
      </c>
      <c r="D565" s="13">
        <v>1.04254153463113</v>
      </c>
      <c r="E565" s="6">
        <v>0.98625091952694399</v>
      </c>
    </row>
    <row r="566" spans="1:5" x14ac:dyDescent="0.25">
      <c r="A566" s="1" t="s">
        <v>58</v>
      </c>
      <c r="B566" s="1" t="s">
        <v>57</v>
      </c>
      <c r="C566" s="2">
        <v>12</v>
      </c>
      <c r="D566" s="13">
        <v>1.04028519528206</v>
      </c>
      <c r="E566" s="6">
        <v>1.00597410412563</v>
      </c>
    </row>
    <row r="567" spans="1:5" x14ac:dyDescent="0.25">
      <c r="A567" s="1" t="s">
        <v>101</v>
      </c>
      <c r="B567" s="1" t="s">
        <v>100</v>
      </c>
      <c r="C567" s="2">
        <v>1</v>
      </c>
      <c r="D567" s="13">
        <v>1.05954675595674</v>
      </c>
      <c r="E567" s="6">
        <v>1.00215009308499</v>
      </c>
    </row>
    <row r="568" spans="1:5" x14ac:dyDescent="0.25">
      <c r="A568" s="1" t="s">
        <v>101</v>
      </c>
      <c r="B568" s="1" t="s">
        <v>100</v>
      </c>
      <c r="C568" s="2">
        <v>2</v>
      </c>
      <c r="D568" s="13">
        <v>1.0367825794049501</v>
      </c>
      <c r="E568" s="6">
        <v>1.0090712954902299</v>
      </c>
    </row>
    <row r="569" spans="1:5" x14ac:dyDescent="0.25">
      <c r="A569" s="1" t="s">
        <v>101</v>
      </c>
      <c r="B569" s="1" t="s">
        <v>100</v>
      </c>
      <c r="C569" s="2">
        <v>3</v>
      </c>
      <c r="D569" s="13">
        <v>1.0305910585307301</v>
      </c>
      <c r="E569" s="6">
        <v>1.0038833101662701</v>
      </c>
    </row>
    <row r="570" spans="1:5" x14ac:dyDescent="0.25">
      <c r="A570" s="1" t="s">
        <v>101</v>
      </c>
      <c r="B570" s="1" t="s">
        <v>100</v>
      </c>
      <c r="C570" s="2">
        <v>4</v>
      </c>
      <c r="D570" s="13">
        <v>0.99325907910234901</v>
      </c>
      <c r="E570" s="6">
        <v>0.99214511096493596</v>
      </c>
    </row>
    <row r="571" spans="1:5" x14ac:dyDescent="0.25">
      <c r="A571" s="1" t="s">
        <v>101</v>
      </c>
      <c r="B571" s="1" t="s">
        <v>100</v>
      </c>
      <c r="C571" s="2">
        <v>5</v>
      </c>
      <c r="D571" s="13">
        <v>0.950621144156371</v>
      </c>
      <c r="E571" s="6">
        <v>0.99876493475862005</v>
      </c>
    </row>
    <row r="572" spans="1:5" x14ac:dyDescent="0.25">
      <c r="A572" s="1" t="s">
        <v>101</v>
      </c>
      <c r="B572" s="1" t="s">
        <v>100</v>
      </c>
      <c r="C572" s="2">
        <v>6</v>
      </c>
      <c r="D572" s="13">
        <v>0.95820227517846901</v>
      </c>
      <c r="E572" s="6">
        <v>1.00815520631824</v>
      </c>
    </row>
    <row r="573" spans="1:5" x14ac:dyDescent="0.25">
      <c r="A573" s="1" t="s">
        <v>101</v>
      </c>
      <c r="B573" s="1" t="s">
        <v>100</v>
      </c>
      <c r="C573" s="2">
        <v>7</v>
      </c>
      <c r="D573" s="13">
        <v>0.936139482070248</v>
      </c>
      <c r="E573" s="6">
        <v>1.0001993505484801</v>
      </c>
    </row>
    <row r="574" spans="1:5" x14ac:dyDescent="0.25">
      <c r="A574" s="1" t="s">
        <v>101</v>
      </c>
      <c r="B574" s="1" t="s">
        <v>100</v>
      </c>
      <c r="C574" s="2">
        <v>8</v>
      </c>
      <c r="D574" s="13">
        <v>0.95172977309564399</v>
      </c>
      <c r="E574" s="6">
        <v>1.0007899378337399</v>
      </c>
    </row>
    <row r="575" spans="1:5" x14ac:dyDescent="0.25">
      <c r="A575" s="1" t="s">
        <v>101</v>
      </c>
      <c r="B575" s="1" t="s">
        <v>100</v>
      </c>
      <c r="C575" s="2">
        <v>9</v>
      </c>
      <c r="D575" s="13">
        <v>0.964393703687904</v>
      </c>
      <c r="E575" s="6">
        <v>0.99856589279985197</v>
      </c>
    </row>
    <row r="576" spans="1:5" x14ac:dyDescent="0.25">
      <c r="A576" s="1" t="s">
        <v>101</v>
      </c>
      <c r="B576" s="1" t="s">
        <v>100</v>
      </c>
      <c r="C576" s="2">
        <v>10</v>
      </c>
      <c r="D576" s="13">
        <v>1.01576386790513</v>
      </c>
      <c r="E576" s="6">
        <v>0.99404984438207</v>
      </c>
    </row>
    <row r="577" spans="1:5" x14ac:dyDescent="0.25">
      <c r="A577" s="1" t="s">
        <v>101</v>
      </c>
      <c r="B577" s="1" t="s">
        <v>100</v>
      </c>
      <c r="C577" s="2">
        <v>11</v>
      </c>
      <c r="D577" s="13">
        <v>1.0383864711828901</v>
      </c>
      <c r="E577" s="6">
        <v>0.98625091952694399</v>
      </c>
    </row>
    <row r="578" spans="1:5" x14ac:dyDescent="0.25">
      <c r="A578" s="1" t="s">
        <v>101</v>
      </c>
      <c r="B578" s="1" t="s">
        <v>100</v>
      </c>
      <c r="C578" s="2">
        <v>12</v>
      </c>
      <c r="D578" s="13">
        <v>1.06458380972857</v>
      </c>
      <c r="E578" s="6">
        <v>1.00597410412563</v>
      </c>
    </row>
    <row r="579" spans="1:5" x14ac:dyDescent="0.25">
      <c r="A579" s="1" t="s">
        <v>64</v>
      </c>
      <c r="B579" s="1" t="s">
        <v>63</v>
      </c>
      <c r="C579" s="2">
        <v>1</v>
      </c>
      <c r="D579" s="13">
        <v>1.03518110098342</v>
      </c>
      <c r="E579" s="6">
        <v>1.00215009308499</v>
      </c>
    </row>
    <row r="580" spans="1:5" x14ac:dyDescent="0.25">
      <c r="A580" s="1" t="s">
        <v>64</v>
      </c>
      <c r="B580" s="1" t="s">
        <v>63</v>
      </c>
      <c r="C580" s="2">
        <v>2</v>
      </c>
      <c r="D580" s="13">
        <v>1.04397917745005</v>
      </c>
      <c r="E580" s="6">
        <v>1.0090712954902299</v>
      </c>
    </row>
    <row r="581" spans="1:5" x14ac:dyDescent="0.25">
      <c r="A581" s="1" t="s">
        <v>64</v>
      </c>
      <c r="B581" s="1" t="s">
        <v>63</v>
      </c>
      <c r="C581" s="2">
        <v>3</v>
      </c>
      <c r="D581" s="13">
        <v>1.03833380184044</v>
      </c>
      <c r="E581" s="6">
        <v>1.0038833101662701</v>
      </c>
    </row>
    <row r="582" spans="1:5" x14ac:dyDescent="0.25">
      <c r="A582" s="1" t="s">
        <v>64</v>
      </c>
      <c r="B582" s="1" t="s">
        <v>63</v>
      </c>
      <c r="C582" s="2">
        <v>4</v>
      </c>
      <c r="D582" s="13">
        <v>1.0333129138033299</v>
      </c>
      <c r="E582" s="6">
        <v>0.99214511096493596</v>
      </c>
    </row>
    <row r="583" spans="1:5" x14ac:dyDescent="0.25">
      <c r="A583" s="1" t="s">
        <v>64</v>
      </c>
      <c r="B583" s="1" t="s">
        <v>63</v>
      </c>
      <c r="C583" s="2">
        <v>5</v>
      </c>
      <c r="D583" s="13">
        <v>1.0131941745697399</v>
      </c>
      <c r="E583" s="6">
        <v>0.99876493475862005</v>
      </c>
    </row>
    <row r="584" spans="1:5" x14ac:dyDescent="0.25">
      <c r="A584" s="1" t="s">
        <v>64</v>
      </c>
      <c r="B584" s="1" t="s">
        <v>63</v>
      </c>
      <c r="C584" s="2">
        <v>6</v>
      </c>
      <c r="D584" s="13">
        <v>1.0142635261095001</v>
      </c>
      <c r="E584" s="6">
        <v>1.00815520631824</v>
      </c>
    </row>
    <row r="585" spans="1:5" x14ac:dyDescent="0.25">
      <c r="A585" s="1" t="s">
        <v>64</v>
      </c>
      <c r="B585" s="1" t="s">
        <v>63</v>
      </c>
      <c r="C585" s="2">
        <v>7</v>
      </c>
      <c r="D585" s="13">
        <v>1.00682902782364</v>
      </c>
      <c r="E585" s="6">
        <v>1.0001993505484801</v>
      </c>
    </row>
    <row r="586" spans="1:5" x14ac:dyDescent="0.25">
      <c r="A586" s="1" t="s">
        <v>64</v>
      </c>
      <c r="B586" s="1" t="s">
        <v>63</v>
      </c>
      <c r="C586" s="2">
        <v>8</v>
      </c>
      <c r="D586" s="13">
        <v>1.0022189438264</v>
      </c>
      <c r="E586" s="6">
        <v>1.0007899378337399</v>
      </c>
    </row>
    <row r="587" spans="1:5" x14ac:dyDescent="0.25">
      <c r="A587" s="1" t="s">
        <v>64</v>
      </c>
      <c r="B587" s="1" t="s">
        <v>63</v>
      </c>
      <c r="C587" s="2">
        <v>9</v>
      </c>
      <c r="D587" s="13">
        <v>0.97445176810320899</v>
      </c>
      <c r="E587" s="6">
        <v>0.99856589279985197</v>
      </c>
    </row>
    <row r="588" spans="1:5" x14ac:dyDescent="0.25">
      <c r="A588" s="1" t="s">
        <v>64</v>
      </c>
      <c r="B588" s="1" t="s">
        <v>63</v>
      </c>
      <c r="C588" s="2">
        <v>10</v>
      </c>
      <c r="D588" s="13">
        <v>0.93319788695827499</v>
      </c>
      <c r="E588" s="6">
        <v>0.99404984438207</v>
      </c>
    </row>
    <row r="589" spans="1:5" x14ac:dyDescent="0.25">
      <c r="A589" s="1" t="s">
        <v>64</v>
      </c>
      <c r="B589" s="1" t="s">
        <v>63</v>
      </c>
      <c r="C589" s="2">
        <v>11</v>
      </c>
      <c r="D589" s="13">
        <v>0.90327435237907805</v>
      </c>
      <c r="E589" s="6">
        <v>0.98625091952694399</v>
      </c>
    </row>
    <row r="590" spans="1:5" x14ac:dyDescent="0.25">
      <c r="A590" s="1" t="s">
        <v>64</v>
      </c>
      <c r="B590" s="1" t="s">
        <v>63</v>
      </c>
      <c r="C590" s="2">
        <v>12</v>
      </c>
      <c r="D590" s="13">
        <v>1.00176332615291</v>
      </c>
      <c r="E590" s="6">
        <v>1.00597410412563</v>
      </c>
    </row>
    <row r="591" spans="1:5" x14ac:dyDescent="0.25">
      <c r="A591" s="1" t="s">
        <v>390</v>
      </c>
      <c r="B591" s="1" t="s">
        <v>393</v>
      </c>
      <c r="C591" s="2">
        <v>1</v>
      </c>
      <c r="D591" s="13">
        <v>1.0038517879640201</v>
      </c>
      <c r="E591" s="6">
        <v>1.00215009308499</v>
      </c>
    </row>
    <row r="592" spans="1:5" x14ac:dyDescent="0.25">
      <c r="A592" s="1" t="s">
        <v>390</v>
      </c>
      <c r="B592" s="1" t="s">
        <v>393</v>
      </c>
      <c r="C592" s="2">
        <v>2</v>
      </c>
      <c r="D592" s="13">
        <v>1.0021515168337101</v>
      </c>
      <c r="E592" s="6">
        <v>1.0090712954902299</v>
      </c>
    </row>
    <row r="593" spans="1:5" x14ac:dyDescent="0.25">
      <c r="A593" s="1" t="s">
        <v>390</v>
      </c>
      <c r="B593" s="1" t="s">
        <v>393</v>
      </c>
      <c r="C593" s="2">
        <v>3</v>
      </c>
      <c r="D593" s="13">
        <v>1.0026749821195999</v>
      </c>
      <c r="E593" s="6">
        <v>1.0038833101662701</v>
      </c>
    </row>
    <row r="594" spans="1:5" x14ac:dyDescent="0.25">
      <c r="A594" s="1" t="s">
        <v>390</v>
      </c>
      <c r="B594" s="1" t="s">
        <v>393</v>
      </c>
      <c r="C594" s="2">
        <v>4</v>
      </c>
      <c r="D594" s="13">
        <v>0.98718708909387198</v>
      </c>
      <c r="E594" s="6">
        <v>0.99214511096493596</v>
      </c>
    </row>
    <row r="595" spans="1:5" x14ac:dyDescent="0.25">
      <c r="A595" s="1" t="s">
        <v>390</v>
      </c>
      <c r="B595" s="1" t="s">
        <v>393</v>
      </c>
      <c r="C595" s="2">
        <v>5</v>
      </c>
      <c r="D595" s="13">
        <v>0.96729763264720803</v>
      </c>
      <c r="E595" s="6">
        <v>0.99876493475862005</v>
      </c>
    </row>
    <row r="596" spans="1:5" x14ac:dyDescent="0.25">
      <c r="A596" s="1" t="s">
        <v>390</v>
      </c>
      <c r="B596" s="1" t="s">
        <v>393</v>
      </c>
      <c r="C596" s="2">
        <v>6</v>
      </c>
      <c r="D596" s="13">
        <v>1.0063976226769</v>
      </c>
      <c r="E596" s="6">
        <v>1.00815520631824</v>
      </c>
    </row>
    <row r="597" spans="1:5" x14ac:dyDescent="0.25">
      <c r="A597" s="1" t="s">
        <v>390</v>
      </c>
      <c r="B597" s="1" t="s">
        <v>393</v>
      </c>
      <c r="C597" s="2">
        <v>7</v>
      </c>
      <c r="D597" s="13">
        <v>1.0200352123922101</v>
      </c>
      <c r="E597" s="6">
        <v>1.0001993505484801</v>
      </c>
    </row>
    <row r="598" spans="1:5" x14ac:dyDescent="0.25">
      <c r="A598" s="1" t="s">
        <v>390</v>
      </c>
      <c r="B598" s="1" t="s">
        <v>393</v>
      </c>
      <c r="C598" s="2">
        <v>8</v>
      </c>
      <c r="D598" s="13">
        <v>1.00162218827253</v>
      </c>
      <c r="E598" s="6">
        <v>1.0007899378337399</v>
      </c>
    </row>
    <row r="599" spans="1:5" x14ac:dyDescent="0.25">
      <c r="A599" s="1" t="s">
        <v>390</v>
      </c>
      <c r="B599" s="1" t="s">
        <v>393</v>
      </c>
      <c r="C599" s="2">
        <v>9</v>
      </c>
      <c r="D599" s="13">
        <v>0.99253253860161506</v>
      </c>
      <c r="E599" s="6">
        <v>0.99856589279985197</v>
      </c>
    </row>
    <row r="600" spans="1:5" x14ac:dyDescent="0.25">
      <c r="A600" s="1" t="s">
        <v>390</v>
      </c>
      <c r="B600" s="1" t="s">
        <v>393</v>
      </c>
      <c r="C600" s="2">
        <v>10</v>
      </c>
      <c r="D600" s="13">
        <v>0.99932799792388705</v>
      </c>
      <c r="E600" s="6">
        <v>0.99404984438207</v>
      </c>
    </row>
    <row r="601" spans="1:5" x14ac:dyDescent="0.25">
      <c r="A601" s="1" t="s">
        <v>390</v>
      </c>
      <c r="B601" s="1" t="s">
        <v>393</v>
      </c>
      <c r="C601" s="2">
        <v>11</v>
      </c>
      <c r="D601" s="13">
        <v>1.00912043538876</v>
      </c>
      <c r="E601" s="6">
        <v>0.98625091952694399</v>
      </c>
    </row>
    <row r="602" spans="1:5" x14ac:dyDescent="0.25">
      <c r="A602" s="1" t="s">
        <v>390</v>
      </c>
      <c r="B602" s="1" t="s">
        <v>393</v>
      </c>
      <c r="C602" s="2">
        <v>12</v>
      </c>
      <c r="D602" s="13">
        <v>1.00780099608568</v>
      </c>
      <c r="E602" s="6">
        <v>1.00597410412563</v>
      </c>
    </row>
    <row r="603" spans="1:5" x14ac:dyDescent="0.25">
      <c r="A603" s="1" t="s">
        <v>55</v>
      </c>
      <c r="B603" s="1" t="s">
        <v>54</v>
      </c>
      <c r="C603" s="2">
        <v>1</v>
      </c>
      <c r="D603" s="13">
        <v>1.0425716730478101</v>
      </c>
      <c r="E603" s="6">
        <v>1.00215009308499</v>
      </c>
    </row>
    <row r="604" spans="1:5" x14ac:dyDescent="0.25">
      <c r="A604" s="1" t="s">
        <v>55</v>
      </c>
      <c r="B604" s="1" t="s">
        <v>54</v>
      </c>
      <c r="C604" s="2">
        <v>2</v>
      </c>
      <c r="D604" s="13">
        <v>1.0531300956109899</v>
      </c>
      <c r="E604" s="6">
        <v>1.0090712954902299</v>
      </c>
    </row>
    <row r="605" spans="1:5" x14ac:dyDescent="0.25">
      <c r="A605" s="1" t="s">
        <v>55</v>
      </c>
      <c r="B605" s="1" t="s">
        <v>54</v>
      </c>
      <c r="C605" s="2">
        <v>3</v>
      </c>
      <c r="D605" s="13">
        <v>1.0782564947025499</v>
      </c>
      <c r="E605" s="6">
        <v>1.0038833101662701</v>
      </c>
    </row>
    <row r="606" spans="1:5" x14ac:dyDescent="0.25">
      <c r="A606" s="1" t="s">
        <v>55</v>
      </c>
      <c r="B606" s="1" t="s">
        <v>54</v>
      </c>
      <c r="C606" s="2">
        <v>4</v>
      </c>
      <c r="D606" s="13">
        <v>1.0699366576840701</v>
      </c>
      <c r="E606" s="6">
        <v>0.99214511096493596</v>
      </c>
    </row>
    <row r="607" spans="1:5" x14ac:dyDescent="0.25">
      <c r="A607" s="1" t="s">
        <v>55</v>
      </c>
      <c r="B607" s="1" t="s">
        <v>54</v>
      </c>
      <c r="C607" s="2">
        <v>5</v>
      </c>
      <c r="D607" s="13">
        <v>1.0294681988208101</v>
      </c>
      <c r="E607" s="6">
        <v>0.99876493475862005</v>
      </c>
    </row>
    <row r="608" spans="1:5" x14ac:dyDescent="0.25">
      <c r="A608" s="1" t="s">
        <v>55</v>
      </c>
      <c r="B608" s="1" t="s">
        <v>54</v>
      </c>
      <c r="C608" s="2">
        <v>6</v>
      </c>
      <c r="D608" s="13">
        <v>0.99372893061761303</v>
      </c>
      <c r="E608" s="6">
        <v>1.00815520631824</v>
      </c>
    </row>
    <row r="609" spans="1:5" x14ac:dyDescent="0.25">
      <c r="A609" s="1" t="s">
        <v>55</v>
      </c>
      <c r="B609" s="1" t="s">
        <v>54</v>
      </c>
      <c r="C609" s="2">
        <v>7</v>
      </c>
      <c r="D609" s="13">
        <v>1.0056085602809</v>
      </c>
      <c r="E609" s="6">
        <v>1.0001993505484801</v>
      </c>
    </row>
    <row r="610" spans="1:5" x14ac:dyDescent="0.25">
      <c r="A610" s="1" t="s">
        <v>55</v>
      </c>
      <c r="B610" s="1" t="s">
        <v>54</v>
      </c>
      <c r="C610" s="2">
        <v>8</v>
      </c>
      <c r="D610" s="13">
        <v>0.98557633524773403</v>
      </c>
      <c r="E610" s="6">
        <v>1.0007899378337399</v>
      </c>
    </row>
    <row r="611" spans="1:5" x14ac:dyDescent="0.25">
      <c r="A611" s="1" t="s">
        <v>55</v>
      </c>
      <c r="B611" s="1" t="s">
        <v>54</v>
      </c>
      <c r="C611" s="2">
        <v>9</v>
      </c>
      <c r="D611" s="13">
        <v>0.94899330741521004</v>
      </c>
      <c r="E611" s="6">
        <v>0.99856589279985197</v>
      </c>
    </row>
    <row r="612" spans="1:5" x14ac:dyDescent="0.25">
      <c r="A612" s="1" t="s">
        <v>55</v>
      </c>
      <c r="B612" s="1" t="s">
        <v>54</v>
      </c>
      <c r="C612" s="2">
        <v>10</v>
      </c>
      <c r="D612" s="13">
        <v>0.94902399389019299</v>
      </c>
      <c r="E612" s="6">
        <v>0.99404984438207</v>
      </c>
    </row>
    <row r="613" spans="1:5" x14ac:dyDescent="0.25">
      <c r="A613" s="1" t="s">
        <v>55</v>
      </c>
      <c r="B613" s="1" t="s">
        <v>54</v>
      </c>
      <c r="C613" s="2">
        <v>11</v>
      </c>
      <c r="D613" s="13">
        <v>0.93165100250705102</v>
      </c>
      <c r="E613" s="6">
        <v>0.98625091952694399</v>
      </c>
    </row>
    <row r="614" spans="1:5" x14ac:dyDescent="0.25">
      <c r="A614" s="1" t="s">
        <v>55</v>
      </c>
      <c r="B614" s="1" t="s">
        <v>54</v>
      </c>
      <c r="C614" s="2">
        <v>12</v>
      </c>
      <c r="D614" s="13">
        <v>0.91205475017506399</v>
      </c>
      <c r="E614" s="6">
        <v>1.00597410412563</v>
      </c>
    </row>
    <row r="615" spans="1:5" x14ac:dyDescent="0.25">
      <c r="A615" s="1" t="s">
        <v>77</v>
      </c>
      <c r="B615" s="1" t="s">
        <v>76</v>
      </c>
      <c r="C615" s="2">
        <v>1</v>
      </c>
      <c r="D615" s="13">
        <v>1.10326012791178</v>
      </c>
      <c r="E615" s="6">
        <v>1.00215009308499</v>
      </c>
    </row>
    <row r="616" spans="1:5" x14ac:dyDescent="0.25">
      <c r="A616" s="1" t="s">
        <v>77</v>
      </c>
      <c r="B616" s="1" t="s">
        <v>76</v>
      </c>
      <c r="C616" s="2">
        <v>2</v>
      </c>
      <c r="D616" s="13">
        <v>1.1271402645192099</v>
      </c>
      <c r="E616" s="6">
        <v>1.0090712954902299</v>
      </c>
    </row>
    <row r="617" spans="1:5" x14ac:dyDescent="0.25">
      <c r="A617" s="1" t="s">
        <v>77</v>
      </c>
      <c r="B617" s="1" t="s">
        <v>76</v>
      </c>
      <c r="C617" s="2">
        <v>3</v>
      </c>
      <c r="D617" s="13">
        <v>1.0893317400791001</v>
      </c>
      <c r="E617" s="6">
        <v>1.0038833101662701</v>
      </c>
    </row>
    <row r="618" spans="1:5" x14ac:dyDescent="0.25">
      <c r="A618" s="1" t="s">
        <v>77</v>
      </c>
      <c r="B618" s="1" t="s">
        <v>76</v>
      </c>
      <c r="C618" s="2">
        <v>4</v>
      </c>
      <c r="D618" s="13">
        <v>1.0093135458998901</v>
      </c>
      <c r="E618" s="6">
        <v>0.99214511096493596</v>
      </c>
    </row>
    <row r="619" spans="1:5" x14ac:dyDescent="0.25">
      <c r="A619" s="1" t="s">
        <v>77</v>
      </c>
      <c r="B619" s="1" t="s">
        <v>76</v>
      </c>
      <c r="C619" s="2">
        <v>5</v>
      </c>
      <c r="D619" s="13">
        <v>0.96906327543480697</v>
      </c>
      <c r="E619" s="6">
        <v>0.99876493475862005</v>
      </c>
    </row>
    <row r="620" spans="1:5" x14ac:dyDescent="0.25">
      <c r="A620" s="1" t="s">
        <v>77</v>
      </c>
      <c r="B620" s="1" t="s">
        <v>76</v>
      </c>
      <c r="C620" s="2">
        <v>6</v>
      </c>
      <c r="D620" s="13">
        <v>0.97189223583950501</v>
      </c>
      <c r="E620" s="6">
        <v>1.00815520631824</v>
      </c>
    </row>
    <row r="621" spans="1:5" x14ac:dyDescent="0.25">
      <c r="A621" s="1" t="s">
        <v>77</v>
      </c>
      <c r="B621" s="1" t="s">
        <v>76</v>
      </c>
      <c r="C621" s="2">
        <v>7</v>
      </c>
      <c r="D621" s="13">
        <v>0.96517249688846796</v>
      </c>
      <c r="E621" s="6">
        <v>1.0001993505484801</v>
      </c>
    </row>
    <row r="622" spans="1:5" x14ac:dyDescent="0.25">
      <c r="A622" s="1" t="s">
        <v>77</v>
      </c>
      <c r="B622" s="1" t="s">
        <v>76</v>
      </c>
      <c r="C622" s="2">
        <v>8</v>
      </c>
      <c r="D622" s="13">
        <v>0.85944695025186701</v>
      </c>
      <c r="E622" s="6">
        <v>1.0007899378337399</v>
      </c>
    </row>
    <row r="623" spans="1:5" x14ac:dyDescent="0.25">
      <c r="A623" s="1" t="s">
        <v>77</v>
      </c>
      <c r="B623" s="1" t="s">
        <v>76</v>
      </c>
      <c r="C623" s="2">
        <v>9</v>
      </c>
      <c r="D623" s="13">
        <v>0.94309669240855798</v>
      </c>
      <c r="E623" s="6">
        <v>0.99856589279985197</v>
      </c>
    </row>
    <row r="624" spans="1:5" x14ac:dyDescent="0.25">
      <c r="A624" s="1" t="s">
        <v>77</v>
      </c>
      <c r="B624" s="1" t="s">
        <v>76</v>
      </c>
      <c r="C624" s="2">
        <v>10</v>
      </c>
      <c r="D624" s="13">
        <v>0.98885897758666996</v>
      </c>
      <c r="E624" s="6">
        <v>0.99404984438207</v>
      </c>
    </row>
    <row r="625" spans="1:5" x14ac:dyDescent="0.25">
      <c r="A625" s="1" t="s">
        <v>77</v>
      </c>
      <c r="B625" s="1" t="s">
        <v>76</v>
      </c>
      <c r="C625" s="2">
        <v>11</v>
      </c>
      <c r="D625" s="13">
        <v>0.98998283243254703</v>
      </c>
      <c r="E625" s="6">
        <v>0.98625091952694399</v>
      </c>
    </row>
    <row r="626" spans="1:5" x14ac:dyDescent="0.25">
      <c r="A626" s="1" t="s">
        <v>77</v>
      </c>
      <c r="B626" s="1" t="s">
        <v>76</v>
      </c>
      <c r="C626" s="2">
        <v>12</v>
      </c>
      <c r="D626" s="13">
        <v>0.98344086074760295</v>
      </c>
      <c r="E626" s="6">
        <v>1.00597410412563</v>
      </c>
    </row>
    <row r="627" spans="1:5" x14ac:dyDescent="0.25">
      <c r="A627" s="1" t="s">
        <v>115</v>
      </c>
      <c r="B627" s="1" t="s">
        <v>115</v>
      </c>
      <c r="C627" s="2">
        <v>1</v>
      </c>
      <c r="D627" s="13">
        <v>0.98248271823219002</v>
      </c>
      <c r="E627" s="6">
        <v>1.00215009308499</v>
      </c>
    </row>
    <row r="628" spans="1:5" x14ac:dyDescent="0.25">
      <c r="A628" s="1" t="s">
        <v>115</v>
      </c>
      <c r="B628" s="1" t="s">
        <v>115</v>
      </c>
      <c r="C628" s="2">
        <v>2</v>
      </c>
      <c r="D628" s="13">
        <v>1.0010503162809601</v>
      </c>
      <c r="E628" s="6">
        <v>1.0090712954902299</v>
      </c>
    </row>
    <row r="629" spans="1:5" x14ac:dyDescent="0.25">
      <c r="A629" s="1" t="s">
        <v>115</v>
      </c>
      <c r="B629" s="1" t="s">
        <v>115</v>
      </c>
      <c r="C629" s="2">
        <v>3</v>
      </c>
      <c r="D629" s="13">
        <v>1.02930103122105</v>
      </c>
      <c r="E629" s="6">
        <v>1.0038833101662701</v>
      </c>
    </row>
    <row r="630" spans="1:5" x14ac:dyDescent="0.25">
      <c r="A630" s="1" t="s">
        <v>115</v>
      </c>
      <c r="B630" s="1" t="s">
        <v>115</v>
      </c>
      <c r="C630" s="2">
        <v>4</v>
      </c>
      <c r="D630" s="13">
        <v>1.09218660258802</v>
      </c>
      <c r="E630" s="6">
        <v>0.99214511096493596</v>
      </c>
    </row>
    <row r="631" spans="1:5" x14ac:dyDescent="0.25">
      <c r="A631" s="1" t="s">
        <v>115</v>
      </c>
      <c r="B631" s="1" t="s">
        <v>115</v>
      </c>
      <c r="C631" s="2">
        <v>5</v>
      </c>
      <c r="D631" s="13">
        <v>1.0165086777872401</v>
      </c>
      <c r="E631" s="6">
        <v>0.99876493475862005</v>
      </c>
    </row>
    <row r="632" spans="1:5" x14ac:dyDescent="0.25">
      <c r="A632" s="1" t="s">
        <v>115</v>
      </c>
      <c r="B632" s="1" t="s">
        <v>115</v>
      </c>
      <c r="C632" s="2">
        <v>6</v>
      </c>
      <c r="D632" s="13">
        <v>0.99411179391459503</v>
      </c>
      <c r="E632" s="6">
        <v>1.00815520631824</v>
      </c>
    </row>
    <row r="633" spans="1:5" x14ac:dyDescent="0.25">
      <c r="A633" s="1" t="s">
        <v>115</v>
      </c>
      <c r="B633" s="1" t="s">
        <v>115</v>
      </c>
      <c r="C633" s="2">
        <v>7</v>
      </c>
      <c r="D633" s="13">
        <v>0.96414972800168097</v>
      </c>
      <c r="E633" s="6">
        <v>1.0001993505484801</v>
      </c>
    </row>
    <row r="634" spans="1:5" x14ac:dyDescent="0.25">
      <c r="A634" s="1" t="s">
        <v>115</v>
      </c>
      <c r="B634" s="1" t="s">
        <v>115</v>
      </c>
      <c r="C634" s="2">
        <v>8</v>
      </c>
      <c r="D634" s="13">
        <v>1.0584151522909699</v>
      </c>
      <c r="E634" s="6">
        <v>1.0007899378337399</v>
      </c>
    </row>
    <row r="635" spans="1:5" x14ac:dyDescent="0.25">
      <c r="A635" s="1" t="s">
        <v>115</v>
      </c>
      <c r="B635" s="1" t="s">
        <v>115</v>
      </c>
      <c r="C635" s="2">
        <v>9</v>
      </c>
      <c r="D635" s="13">
        <v>1.0088538108860501</v>
      </c>
      <c r="E635" s="6">
        <v>0.99856589279985197</v>
      </c>
    </row>
    <row r="636" spans="1:5" x14ac:dyDescent="0.25">
      <c r="A636" s="1" t="s">
        <v>115</v>
      </c>
      <c r="B636" s="1" t="s">
        <v>115</v>
      </c>
      <c r="C636" s="2">
        <v>10</v>
      </c>
      <c r="D636" s="13">
        <v>0.99424156924169704</v>
      </c>
      <c r="E636" s="6">
        <v>0.99404984438207</v>
      </c>
    </row>
    <row r="637" spans="1:5" x14ac:dyDescent="0.25">
      <c r="A637" s="1" t="s">
        <v>115</v>
      </c>
      <c r="B637" s="1" t="s">
        <v>115</v>
      </c>
      <c r="C637" s="2">
        <v>11</v>
      </c>
      <c r="D637" s="13">
        <v>0.86286593631110298</v>
      </c>
      <c r="E637" s="6">
        <v>0.98625091952694399</v>
      </c>
    </row>
    <row r="638" spans="1:5" x14ac:dyDescent="0.25">
      <c r="A638" s="1" t="s">
        <v>115</v>
      </c>
      <c r="B638" s="1" t="s">
        <v>115</v>
      </c>
      <c r="C638" s="2">
        <v>12</v>
      </c>
      <c r="D638" s="13">
        <v>0.99583266324444797</v>
      </c>
      <c r="E638" s="6">
        <v>1.00597410412563</v>
      </c>
    </row>
    <row r="639" spans="1:5" x14ac:dyDescent="0.25">
      <c r="A639" s="1" t="s">
        <v>82</v>
      </c>
      <c r="B639" s="1" t="s">
        <v>82</v>
      </c>
      <c r="C639" s="2">
        <v>1</v>
      </c>
      <c r="D639" s="13">
        <v>0.98237841519739899</v>
      </c>
      <c r="E639" s="6">
        <v>1.00215009308499</v>
      </c>
    </row>
    <row r="640" spans="1:5" x14ac:dyDescent="0.25">
      <c r="A640" s="1" t="s">
        <v>82</v>
      </c>
      <c r="B640" s="1" t="s">
        <v>82</v>
      </c>
      <c r="C640" s="2">
        <v>2</v>
      </c>
      <c r="D640" s="13">
        <v>0.97824243847592696</v>
      </c>
      <c r="E640" s="6">
        <v>1.0090712954902299</v>
      </c>
    </row>
    <row r="641" spans="1:5" x14ac:dyDescent="0.25">
      <c r="A641" s="1" t="s">
        <v>82</v>
      </c>
      <c r="B641" s="1" t="s">
        <v>82</v>
      </c>
      <c r="C641" s="2">
        <v>3</v>
      </c>
      <c r="D641" s="13">
        <v>0.98905360256948005</v>
      </c>
      <c r="E641" s="6">
        <v>1.0038833101662701</v>
      </c>
    </row>
    <row r="642" spans="1:5" x14ac:dyDescent="0.25">
      <c r="A642" s="1" t="s">
        <v>82</v>
      </c>
      <c r="B642" s="1" t="s">
        <v>82</v>
      </c>
      <c r="C642" s="2">
        <v>4</v>
      </c>
      <c r="D642" s="13">
        <v>0.98968018303813798</v>
      </c>
      <c r="E642" s="6">
        <v>0.99214511096493596</v>
      </c>
    </row>
    <row r="643" spans="1:5" x14ac:dyDescent="0.25">
      <c r="A643" s="1" t="s">
        <v>82</v>
      </c>
      <c r="B643" s="1" t="s">
        <v>82</v>
      </c>
      <c r="C643" s="2">
        <v>5</v>
      </c>
      <c r="D643" s="13">
        <v>1.0234069092164999</v>
      </c>
      <c r="E643" s="6">
        <v>0.99876493475862005</v>
      </c>
    </row>
    <row r="644" spans="1:5" x14ac:dyDescent="0.25">
      <c r="A644" s="1" t="s">
        <v>82</v>
      </c>
      <c r="B644" s="1" t="s">
        <v>82</v>
      </c>
      <c r="C644" s="2">
        <v>6</v>
      </c>
      <c r="D644" s="13">
        <v>1.01613841210046</v>
      </c>
      <c r="E644" s="6">
        <v>1.00815520631824</v>
      </c>
    </row>
    <row r="645" spans="1:5" x14ac:dyDescent="0.25">
      <c r="A645" s="1" t="s">
        <v>82</v>
      </c>
      <c r="B645" s="1" t="s">
        <v>82</v>
      </c>
      <c r="C645" s="2">
        <v>7</v>
      </c>
      <c r="D645" s="13">
        <v>1.0130429910294201</v>
      </c>
      <c r="E645" s="6">
        <v>1.0001993505484801</v>
      </c>
    </row>
    <row r="646" spans="1:5" x14ac:dyDescent="0.25">
      <c r="A646" s="1" t="s">
        <v>82</v>
      </c>
      <c r="B646" s="1" t="s">
        <v>82</v>
      </c>
      <c r="C646" s="2">
        <v>8</v>
      </c>
      <c r="D646" s="13">
        <v>1.0136764005721099</v>
      </c>
      <c r="E646" s="6">
        <v>1.0007899378337399</v>
      </c>
    </row>
    <row r="647" spans="1:5" x14ac:dyDescent="0.25">
      <c r="A647" s="1" t="s">
        <v>82</v>
      </c>
      <c r="B647" s="1" t="s">
        <v>82</v>
      </c>
      <c r="C647" s="2">
        <v>9</v>
      </c>
      <c r="D647" s="13">
        <v>1.0140161090636199</v>
      </c>
      <c r="E647" s="6">
        <v>0.99856589279985197</v>
      </c>
    </row>
    <row r="648" spans="1:5" x14ac:dyDescent="0.25">
      <c r="A648" s="1" t="s">
        <v>82</v>
      </c>
      <c r="B648" s="1" t="s">
        <v>82</v>
      </c>
      <c r="C648" s="2">
        <v>10</v>
      </c>
      <c r="D648" s="13">
        <v>1.0038251093379</v>
      </c>
      <c r="E648" s="6">
        <v>0.99404984438207</v>
      </c>
    </row>
    <row r="649" spans="1:5" x14ac:dyDescent="0.25">
      <c r="A649" s="1" t="s">
        <v>82</v>
      </c>
      <c r="B649" s="1" t="s">
        <v>82</v>
      </c>
      <c r="C649" s="2">
        <v>11</v>
      </c>
      <c r="D649" s="13">
        <v>0.99123572059671405</v>
      </c>
      <c r="E649" s="6">
        <v>0.98625091952694399</v>
      </c>
    </row>
    <row r="650" spans="1:5" x14ac:dyDescent="0.25">
      <c r="A650" s="1" t="s">
        <v>82</v>
      </c>
      <c r="B650" s="1" t="s">
        <v>82</v>
      </c>
      <c r="C650" s="2">
        <v>12</v>
      </c>
      <c r="D650" s="13">
        <v>0.98530370880231299</v>
      </c>
      <c r="E650" s="6">
        <v>1.00597410412563</v>
      </c>
    </row>
    <row r="651" spans="1:5" x14ac:dyDescent="0.25">
      <c r="A651" s="1" t="s">
        <v>44</v>
      </c>
      <c r="B651" s="1" t="s">
        <v>44</v>
      </c>
      <c r="C651" s="2">
        <v>1</v>
      </c>
      <c r="D651" s="13">
        <v>1.01005308430129</v>
      </c>
      <c r="E651" s="6">
        <v>1.00215009308499</v>
      </c>
    </row>
    <row r="652" spans="1:5" x14ac:dyDescent="0.25">
      <c r="A652" s="1" t="s">
        <v>44</v>
      </c>
      <c r="B652" s="1" t="s">
        <v>44</v>
      </c>
      <c r="C652" s="2">
        <v>2</v>
      </c>
      <c r="D652" s="13">
        <v>1.0065625135532601</v>
      </c>
      <c r="E652" s="6">
        <v>1.0090712954902299</v>
      </c>
    </row>
    <row r="653" spans="1:5" x14ac:dyDescent="0.25">
      <c r="A653" s="1" t="s">
        <v>44</v>
      </c>
      <c r="B653" s="1" t="s">
        <v>44</v>
      </c>
      <c r="C653" s="2">
        <v>3</v>
      </c>
      <c r="D653" s="13">
        <v>0.99417498073898403</v>
      </c>
      <c r="E653" s="6">
        <v>1.0038833101662701</v>
      </c>
    </row>
    <row r="654" spans="1:5" x14ac:dyDescent="0.25">
      <c r="A654" s="1" t="s">
        <v>44</v>
      </c>
      <c r="B654" s="1" t="s">
        <v>44</v>
      </c>
      <c r="C654" s="2">
        <v>4</v>
      </c>
      <c r="D654" s="13">
        <v>0.98747520758517804</v>
      </c>
      <c r="E654" s="6">
        <v>0.99214511096493596</v>
      </c>
    </row>
    <row r="655" spans="1:5" x14ac:dyDescent="0.25">
      <c r="A655" s="1" t="s">
        <v>44</v>
      </c>
      <c r="B655" s="1" t="s">
        <v>44</v>
      </c>
      <c r="C655" s="2">
        <v>5</v>
      </c>
      <c r="D655" s="13">
        <v>1.01021467403391</v>
      </c>
      <c r="E655" s="6">
        <v>0.99876493475862005</v>
      </c>
    </row>
    <row r="656" spans="1:5" x14ac:dyDescent="0.25">
      <c r="A656" s="1" t="s">
        <v>44</v>
      </c>
      <c r="B656" s="1" t="s">
        <v>44</v>
      </c>
      <c r="C656" s="2">
        <v>6</v>
      </c>
      <c r="D656" s="13">
        <v>1.0137553551437</v>
      </c>
      <c r="E656" s="6">
        <v>1.00815520631824</v>
      </c>
    </row>
    <row r="657" spans="1:5" x14ac:dyDescent="0.25">
      <c r="A657" s="1" t="s">
        <v>44</v>
      </c>
      <c r="B657" s="1" t="s">
        <v>44</v>
      </c>
      <c r="C657" s="2">
        <v>7</v>
      </c>
      <c r="D657" s="13">
        <v>1.00715811482603</v>
      </c>
      <c r="E657" s="6">
        <v>1.0001993505484801</v>
      </c>
    </row>
    <row r="658" spans="1:5" x14ac:dyDescent="0.25">
      <c r="A658" s="1" t="s">
        <v>44</v>
      </c>
      <c r="B658" s="1" t="s">
        <v>44</v>
      </c>
      <c r="C658" s="2">
        <v>8</v>
      </c>
      <c r="D658" s="13">
        <v>1.01769112034485</v>
      </c>
      <c r="E658" s="6">
        <v>1.0007899378337399</v>
      </c>
    </row>
    <row r="659" spans="1:5" x14ac:dyDescent="0.25">
      <c r="A659" s="1" t="s">
        <v>44</v>
      </c>
      <c r="B659" s="1" t="s">
        <v>44</v>
      </c>
      <c r="C659" s="2">
        <v>9</v>
      </c>
      <c r="D659" s="13">
        <v>0.99062078936842102</v>
      </c>
      <c r="E659" s="6">
        <v>0.99856589279985197</v>
      </c>
    </row>
    <row r="660" spans="1:5" x14ac:dyDescent="0.25">
      <c r="A660" s="1" t="s">
        <v>44</v>
      </c>
      <c r="B660" s="1" t="s">
        <v>44</v>
      </c>
      <c r="C660" s="2">
        <v>10</v>
      </c>
      <c r="D660" s="13">
        <v>0.97203030021422798</v>
      </c>
      <c r="E660" s="6">
        <v>0.99404984438207</v>
      </c>
    </row>
    <row r="661" spans="1:5" x14ac:dyDescent="0.25">
      <c r="A661" s="1" t="s">
        <v>44</v>
      </c>
      <c r="B661" s="1" t="s">
        <v>44</v>
      </c>
      <c r="C661" s="2">
        <v>11</v>
      </c>
      <c r="D661" s="13">
        <v>0.97896303578864496</v>
      </c>
      <c r="E661" s="6">
        <v>0.98625091952694399</v>
      </c>
    </row>
    <row r="662" spans="1:5" x14ac:dyDescent="0.25">
      <c r="A662" s="1" t="s">
        <v>44</v>
      </c>
      <c r="B662" s="1" t="s">
        <v>44</v>
      </c>
      <c r="C662" s="2">
        <v>12</v>
      </c>
      <c r="D662" s="13">
        <v>1.0113008241015</v>
      </c>
      <c r="E662" s="6">
        <v>1.00597410412563</v>
      </c>
    </row>
    <row r="663" spans="1:5" x14ac:dyDescent="0.25">
      <c r="A663" s="1" t="s">
        <v>103</v>
      </c>
      <c r="B663" s="1" t="s">
        <v>103</v>
      </c>
      <c r="C663" s="2">
        <v>1</v>
      </c>
      <c r="D663" s="13">
        <v>1.06881245487943</v>
      </c>
      <c r="E663" s="6">
        <v>1.00215009308499</v>
      </c>
    </row>
    <row r="664" spans="1:5" x14ac:dyDescent="0.25">
      <c r="A664" s="1" t="s">
        <v>103</v>
      </c>
      <c r="B664" s="1" t="s">
        <v>103</v>
      </c>
      <c r="C664" s="2">
        <v>2</v>
      </c>
      <c r="D664" s="13">
        <v>1.0471395638166801</v>
      </c>
      <c r="E664" s="6">
        <v>1.0090712954902299</v>
      </c>
    </row>
    <row r="665" spans="1:5" x14ac:dyDescent="0.25">
      <c r="A665" s="1" t="s">
        <v>103</v>
      </c>
      <c r="B665" s="1" t="s">
        <v>103</v>
      </c>
      <c r="C665" s="2">
        <v>3</v>
      </c>
      <c r="D665" s="13">
        <v>0.99102370204592305</v>
      </c>
      <c r="E665" s="6">
        <v>1.0038833101662701</v>
      </c>
    </row>
    <row r="666" spans="1:5" x14ac:dyDescent="0.25">
      <c r="A666" s="1" t="s">
        <v>103</v>
      </c>
      <c r="B666" s="1" t="s">
        <v>103</v>
      </c>
      <c r="C666" s="2">
        <v>4</v>
      </c>
      <c r="D666" s="13">
        <v>0.98702431455009898</v>
      </c>
      <c r="E666" s="6">
        <v>0.99214511096493596</v>
      </c>
    </row>
    <row r="667" spans="1:5" x14ac:dyDescent="0.25">
      <c r="A667" s="1" t="s">
        <v>103</v>
      </c>
      <c r="B667" s="1" t="s">
        <v>103</v>
      </c>
      <c r="C667" s="2">
        <v>5</v>
      </c>
      <c r="D667" s="13">
        <v>0.963085679155531</v>
      </c>
      <c r="E667" s="6">
        <v>0.99876493475862005</v>
      </c>
    </row>
    <row r="668" spans="1:5" x14ac:dyDescent="0.25">
      <c r="A668" s="1" t="s">
        <v>103</v>
      </c>
      <c r="B668" s="1" t="s">
        <v>103</v>
      </c>
      <c r="C668" s="2">
        <v>6</v>
      </c>
      <c r="D668" s="13">
        <v>0.944155062659077</v>
      </c>
      <c r="E668" s="6">
        <v>1.00815520631824</v>
      </c>
    </row>
    <row r="669" spans="1:5" x14ac:dyDescent="0.25">
      <c r="A669" s="1" t="s">
        <v>103</v>
      </c>
      <c r="B669" s="1" t="s">
        <v>103</v>
      </c>
      <c r="C669" s="2">
        <v>7</v>
      </c>
      <c r="D669" s="13">
        <v>0.96545023538028196</v>
      </c>
      <c r="E669" s="6">
        <v>1.0001993505484801</v>
      </c>
    </row>
    <row r="670" spans="1:5" x14ac:dyDescent="0.25">
      <c r="A670" s="1" t="s">
        <v>103</v>
      </c>
      <c r="B670" s="1" t="s">
        <v>103</v>
      </c>
      <c r="C670" s="2">
        <v>8</v>
      </c>
      <c r="D670" s="13">
        <v>1.0485817979771099</v>
      </c>
      <c r="E670" s="6">
        <v>1.0007899378337399</v>
      </c>
    </row>
    <row r="671" spans="1:5" x14ac:dyDescent="0.25">
      <c r="A671" s="1" t="s">
        <v>103</v>
      </c>
      <c r="B671" s="1" t="s">
        <v>103</v>
      </c>
      <c r="C671" s="2">
        <v>9</v>
      </c>
      <c r="D671" s="13">
        <v>1.0122932354412799</v>
      </c>
      <c r="E671" s="6">
        <v>0.99856589279985197</v>
      </c>
    </row>
    <row r="672" spans="1:5" x14ac:dyDescent="0.25">
      <c r="A672" s="1" t="s">
        <v>103</v>
      </c>
      <c r="B672" s="1" t="s">
        <v>103</v>
      </c>
      <c r="C672" s="2">
        <v>10</v>
      </c>
      <c r="D672" s="13">
        <v>0.98689275494550799</v>
      </c>
      <c r="E672" s="6">
        <v>0.99404984438207</v>
      </c>
    </row>
    <row r="673" spans="1:5" x14ac:dyDescent="0.25">
      <c r="A673" s="1" t="s">
        <v>103</v>
      </c>
      <c r="B673" s="1" t="s">
        <v>103</v>
      </c>
      <c r="C673" s="2">
        <v>11</v>
      </c>
      <c r="D673" s="13">
        <v>0.93777374113339895</v>
      </c>
      <c r="E673" s="6">
        <v>0.98625091952694399</v>
      </c>
    </row>
    <row r="674" spans="1:5" x14ac:dyDescent="0.25">
      <c r="A674" s="1" t="s">
        <v>103</v>
      </c>
      <c r="B674" s="1" t="s">
        <v>103</v>
      </c>
      <c r="C674" s="2">
        <v>12</v>
      </c>
      <c r="D674" s="13">
        <v>1.0477674580156899</v>
      </c>
      <c r="E674" s="6">
        <v>1.00597410412563</v>
      </c>
    </row>
    <row r="675" spans="1:5" x14ac:dyDescent="0.25">
      <c r="E675" s="5"/>
    </row>
    <row r="676" spans="1:5" x14ac:dyDescent="0.25">
      <c r="E676" s="5"/>
    </row>
    <row r="677" spans="1:5" x14ac:dyDescent="0.25">
      <c r="E677" s="5"/>
    </row>
    <row r="678" spans="1:5" x14ac:dyDescent="0.25">
      <c r="E678" s="5"/>
    </row>
    <row r="679" spans="1:5" x14ac:dyDescent="0.25">
      <c r="E679" s="5"/>
    </row>
    <row r="680" spans="1:5" x14ac:dyDescent="0.25">
      <c r="E680" s="5"/>
    </row>
    <row r="681" spans="1:5" x14ac:dyDescent="0.25">
      <c r="E681" s="5"/>
    </row>
    <row r="682" spans="1:5" x14ac:dyDescent="0.25">
      <c r="E682" s="5"/>
    </row>
    <row r="683" spans="1:5" x14ac:dyDescent="0.25">
      <c r="E683" s="5"/>
    </row>
    <row r="684" spans="1:5" x14ac:dyDescent="0.25">
      <c r="E684" s="5"/>
    </row>
    <row r="685" spans="1:5" x14ac:dyDescent="0.25">
      <c r="E685" s="5"/>
    </row>
    <row r="686" spans="1:5" x14ac:dyDescent="0.25">
      <c r="E686" s="5"/>
    </row>
    <row r="687" spans="1:5" x14ac:dyDescent="0.25">
      <c r="E687" s="5"/>
    </row>
    <row r="688" spans="1:5" x14ac:dyDescent="0.25">
      <c r="E688" s="5"/>
    </row>
    <row r="689" spans="5:5" x14ac:dyDescent="0.25">
      <c r="E689" s="5"/>
    </row>
    <row r="690" spans="5:5" x14ac:dyDescent="0.25">
      <c r="E690" s="5"/>
    </row>
    <row r="691" spans="5:5" x14ac:dyDescent="0.25">
      <c r="E691" s="5"/>
    </row>
    <row r="692" spans="5:5" x14ac:dyDescent="0.25">
      <c r="E692" s="5"/>
    </row>
    <row r="693" spans="5:5" x14ac:dyDescent="0.25">
      <c r="E693" s="5"/>
    </row>
    <row r="694" spans="5:5" x14ac:dyDescent="0.25">
      <c r="E694" s="5"/>
    </row>
    <row r="695" spans="5:5" x14ac:dyDescent="0.25">
      <c r="E695" s="5"/>
    </row>
    <row r="696" spans="5:5" x14ac:dyDescent="0.25">
      <c r="E696" s="5"/>
    </row>
    <row r="697" spans="5:5" x14ac:dyDescent="0.25">
      <c r="E697" s="5"/>
    </row>
    <row r="698" spans="5:5" x14ac:dyDescent="0.25">
      <c r="E698" s="5"/>
    </row>
    <row r="699" spans="5:5" x14ac:dyDescent="0.25">
      <c r="E699" s="5"/>
    </row>
    <row r="700" spans="5:5" x14ac:dyDescent="0.25">
      <c r="E700" s="5"/>
    </row>
    <row r="701" spans="5:5" x14ac:dyDescent="0.25">
      <c r="E701" s="5"/>
    </row>
    <row r="702" spans="5:5" x14ac:dyDescent="0.25">
      <c r="E702" s="5"/>
    </row>
    <row r="703" spans="5:5" x14ac:dyDescent="0.25">
      <c r="E703" s="5"/>
    </row>
    <row r="704" spans="5:5" x14ac:dyDescent="0.25">
      <c r="E704" s="5"/>
    </row>
    <row r="705" spans="5:5" x14ac:dyDescent="0.25">
      <c r="E705" s="5"/>
    </row>
    <row r="706" spans="5:5" x14ac:dyDescent="0.25">
      <c r="E706" s="5"/>
    </row>
    <row r="707" spans="5:5" x14ac:dyDescent="0.25">
      <c r="E707" s="5"/>
    </row>
    <row r="708" spans="5:5" x14ac:dyDescent="0.25">
      <c r="E708" s="5"/>
    </row>
    <row r="709" spans="5:5" x14ac:dyDescent="0.25">
      <c r="E709" s="5"/>
    </row>
    <row r="710" spans="5:5" x14ac:dyDescent="0.25">
      <c r="E710" s="5"/>
    </row>
  </sheetData>
  <sortState xmlns:xlrd2="http://schemas.microsoft.com/office/spreadsheetml/2017/richdata2" ref="P3:P698">
    <sortCondition ref="P3:P698"/>
  </sortState>
  <pageMargins left="0.511811024" right="0.511811024" top="0.78740157499999996" bottom="0.78740157499999996" header="0.31496062000000002" footer="0.31496062000000002"/>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5ADA-E21C-4BE2-8729-16EE392896C6}">
  <dimension ref="A1:AT7778"/>
  <sheetViews>
    <sheetView workbookViewId="0">
      <pane ySplit="2" topLeftCell="A3" activePane="bottomLeft" state="frozen"/>
      <selection activeCell="I23" sqref="I23"/>
      <selection pane="bottomLeft" activeCell="D4" sqref="D4"/>
    </sheetView>
  </sheetViews>
  <sheetFormatPr defaultRowHeight="15" x14ac:dyDescent="0.25"/>
  <cols>
    <col min="4" max="4" width="11.28515625" bestFit="1" customWidth="1"/>
    <col min="5" max="5" width="12" bestFit="1" customWidth="1"/>
    <col min="35" max="35" width="11.85546875" customWidth="1"/>
    <col min="36" max="36" width="5.7109375" customWidth="1"/>
    <col min="37" max="37" width="19.28515625" bestFit="1" customWidth="1"/>
    <col min="38" max="38" width="12" customWidth="1"/>
    <col min="39" max="39" width="6.85546875" customWidth="1"/>
    <col min="40" max="40" width="7.28515625" customWidth="1"/>
    <col min="41" max="43" width="17.28515625" customWidth="1"/>
    <col min="44" max="44" width="18.140625" customWidth="1"/>
    <col min="45" max="45" width="18.85546875" customWidth="1"/>
    <col min="46" max="46" width="18.5703125" customWidth="1"/>
  </cols>
  <sheetData>
    <row r="1" spans="1:46" x14ac:dyDescent="0.25">
      <c r="A1" t="s">
        <v>336</v>
      </c>
    </row>
    <row r="2" spans="1:46" x14ac:dyDescent="0.25">
      <c r="A2" t="s">
        <v>307</v>
      </c>
      <c r="B2" t="s">
        <v>308</v>
      </c>
      <c r="C2" t="s">
        <v>309</v>
      </c>
      <c r="D2" t="s">
        <v>394</v>
      </c>
      <c r="E2" t="s">
        <v>395</v>
      </c>
      <c r="AI2" t="s">
        <v>396</v>
      </c>
      <c r="AJ2" t="s">
        <v>397</v>
      </c>
      <c r="AK2" t="s">
        <v>307</v>
      </c>
      <c r="AL2" t="s">
        <v>398</v>
      </c>
      <c r="AM2" t="s">
        <v>399</v>
      </c>
      <c r="AN2" t="s">
        <v>309</v>
      </c>
      <c r="AO2" t="s">
        <v>400</v>
      </c>
      <c r="AP2" t="s">
        <v>401</v>
      </c>
      <c r="AQ2" t="s">
        <v>402</v>
      </c>
      <c r="AR2" t="s">
        <v>403</v>
      </c>
      <c r="AS2" t="s">
        <v>404</v>
      </c>
      <c r="AT2" t="s">
        <v>405</v>
      </c>
    </row>
    <row r="3" spans="1:46" hidden="1" x14ac:dyDescent="0.25">
      <c r="A3" t="s">
        <v>310</v>
      </c>
      <c r="B3" t="s">
        <v>286</v>
      </c>
      <c r="C3">
        <v>1</v>
      </c>
      <c r="D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
        <v>12</v>
      </c>
      <c r="AJ3" t="s">
        <v>310</v>
      </c>
      <c r="AK3" t="s">
        <v>406</v>
      </c>
      <c r="AL3" t="s">
        <v>286</v>
      </c>
      <c r="AM3">
        <v>1</v>
      </c>
      <c r="AN3">
        <v>1</v>
      </c>
      <c r="AO3">
        <v>0</v>
      </c>
      <c r="AP3">
        <v>0</v>
      </c>
      <c r="AQ3">
        <v>0</v>
      </c>
      <c r="AR3">
        <v>0</v>
      </c>
      <c r="AS3">
        <v>0</v>
      </c>
      <c r="AT3">
        <v>0</v>
      </c>
    </row>
    <row r="4" spans="1:46" hidden="1" x14ac:dyDescent="0.25">
      <c r="A4" t="s">
        <v>310</v>
      </c>
      <c r="B4" t="s">
        <v>286</v>
      </c>
      <c r="C4">
        <v>2</v>
      </c>
      <c r="D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
        <v>12</v>
      </c>
      <c r="AJ4" t="s">
        <v>310</v>
      </c>
      <c r="AK4" t="s">
        <v>406</v>
      </c>
      <c r="AL4" t="s">
        <v>286</v>
      </c>
      <c r="AM4">
        <v>1</v>
      </c>
      <c r="AN4">
        <v>2</v>
      </c>
      <c r="AO4">
        <v>0</v>
      </c>
      <c r="AP4">
        <v>0</v>
      </c>
      <c r="AQ4">
        <v>0</v>
      </c>
      <c r="AR4">
        <v>0</v>
      </c>
      <c r="AS4">
        <v>0</v>
      </c>
      <c r="AT4">
        <v>0</v>
      </c>
    </row>
    <row r="5" spans="1:46" hidden="1" x14ac:dyDescent="0.25">
      <c r="A5" t="s">
        <v>310</v>
      </c>
      <c r="B5" t="s">
        <v>286</v>
      </c>
      <c r="C5">
        <v>3</v>
      </c>
      <c r="D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
        <v>12</v>
      </c>
      <c r="AJ5" t="s">
        <v>310</v>
      </c>
      <c r="AK5" t="s">
        <v>406</v>
      </c>
      <c r="AL5" t="s">
        <v>286</v>
      </c>
      <c r="AM5">
        <v>1</v>
      </c>
      <c r="AN5">
        <v>3</v>
      </c>
      <c r="AO5">
        <v>0</v>
      </c>
      <c r="AP5">
        <v>0</v>
      </c>
      <c r="AQ5">
        <v>0</v>
      </c>
      <c r="AR5">
        <v>0</v>
      </c>
      <c r="AS5">
        <v>0</v>
      </c>
      <c r="AT5">
        <v>0</v>
      </c>
    </row>
    <row r="6" spans="1:46" hidden="1" x14ac:dyDescent="0.25">
      <c r="A6" t="s">
        <v>310</v>
      </c>
      <c r="B6" t="s">
        <v>286</v>
      </c>
      <c r="C6">
        <v>4</v>
      </c>
      <c r="D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
        <v>12</v>
      </c>
      <c r="AJ6" t="s">
        <v>310</v>
      </c>
      <c r="AK6" t="s">
        <v>406</v>
      </c>
      <c r="AL6" t="s">
        <v>286</v>
      </c>
      <c r="AM6">
        <v>1</v>
      </c>
      <c r="AN6">
        <v>4</v>
      </c>
      <c r="AO6">
        <v>0</v>
      </c>
      <c r="AP6">
        <v>0</v>
      </c>
      <c r="AQ6">
        <v>0</v>
      </c>
      <c r="AR6">
        <v>0</v>
      </c>
      <c r="AS6">
        <v>0</v>
      </c>
      <c r="AT6">
        <v>0</v>
      </c>
    </row>
    <row r="7" spans="1:46" hidden="1" x14ac:dyDescent="0.25">
      <c r="A7" t="s">
        <v>310</v>
      </c>
      <c r="B7" t="s">
        <v>286</v>
      </c>
      <c r="C7">
        <v>5</v>
      </c>
      <c r="D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
        <v>12</v>
      </c>
      <c r="AJ7" t="s">
        <v>310</v>
      </c>
      <c r="AK7" t="s">
        <v>406</v>
      </c>
      <c r="AL7" t="s">
        <v>286</v>
      </c>
      <c r="AM7">
        <v>1</v>
      </c>
      <c r="AN7">
        <v>5</v>
      </c>
      <c r="AO7">
        <v>0</v>
      </c>
      <c r="AP7">
        <v>0</v>
      </c>
      <c r="AQ7">
        <v>0</v>
      </c>
      <c r="AR7">
        <v>0</v>
      </c>
      <c r="AS7">
        <v>0</v>
      </c>
      <c r="AT7">
        <v>0</v>
      </c>
    </row>
    <row r="8" spans="1:46" hidden="1" x14ac:dyDescent="0.25">
      <c r="A8" t="s">
        <v>310</v>
      </c>
      <c r="B8" t="s">
        <v>286</v>
      </c>
      <c r="C8">
        <v>6</v>
      </c>
      <c r="D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
        <v>12</v>
      </c>
      <c r="AJ8" t="s">
        <v>310</v>
      </c>
      <c r="AK8" t="s">
        <v>406</v>
      </c>
      <c r="AL8" t="s">
        <v>286</v>
      </c>
      <c r="AM8">
        <v>1</v>
      </c>
      <c r="AN8">
        <v>6</v>
      </c>
      <c r="AO8">
        <v>0</v>
      </c>
      <c r="AP8">
        <v>0</v>
      </c>
      <c r="AQ8">
        <v>0</v>
      </c>
      <c r="AR8">
        <v>0</v>
      </c>
      <c r="AS8">
        <v>0</v>
      </c>
      <c r="AT8">
        <v>0</v>
      </c>
    </row>
    <row r="9" spans="1:46" hidden="1" x14ac:dyDescent="0.25">
      <c r="A9" t="s">
        <v>310</v>
      </c>
      <c r="B9" t="s">
        <v>286</v>
      </c>
      <c r="C9">
        <v>7</v>
      </c>
      <c r="D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
        <v>12</v>
      </c>
      <c r="AJ9" t="s">
        <v>310</v>
      </c>
      <c r="AK9" t="s">
        <v>406</v>
      </c>
      <c r="AL9" t="s">
        <v>286</v>
      </c>
      <c r="AM9">
        <v>1</v>
      </c>
      <c r="AN9">
        <v>7</v>
      </c>
      <c r="AO9">
        <v>0</v>
      </c>
      <c r="AP9">
        <v>0</v>
      </c>
      <c r="AQ9">
        <v>0</v>
      </c>
      <c r="AR9">
        <v>0</v>
      </c>
      <c r="AS9">
        <v>0</v>
      </c>
      <c r="AT9">
        <v>0</v>
      </c>
    </row>
    <row r="10" spans="1:46" hidden="1" x14ac:dyDescent="0.25">
      <c r="A10" t="s">
        <v>310</v>
      </c>
      <c r="B10" t="s">
        <v>286</v>
      </c>
      <c r="C10">
        <v>8</v>
      </c>
      <c r="D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
        <v>12</v>
      </c>
      <c r="AJ10" t="s">
        <v>310</v>
      </c>
      <c r="AK10" t="s">
        <v>406</v>
      </c>
      <c r="AL10" t="s">
        <v>286</v>
      </c>
      <c r="AM10">
        <v>1</v>
      </c>
      <c r="AN10">
        <v>8</v>
      </c>
      <c r="AO10">
        <v>0</v>
      </c>
      <c r="AP10">
        <v>7.9000200000000004E-4</v>
      </c>
      <c r="AQ10">
        <v>8.634493E-3</v>
      </c>
      <c r="AR10">
        <v>4.762751E-3</v>
      </c>
      <c r="AS10">
        <v>2.0761793000000001E-2</v>
      </c>
      <c r="AT10">
        <v>0</v>
      </c>
    </row>
    <row r="11" spans="1:46" hidden="1" x14ac:dyDescent="0.25">
      <c r="A11" t="s">
        <v>310</v>
      </c>
      <c r="B11" t="s">
        <v>286</v>
      </c>
      <c r="C11">
        <v>9</v>
      </c>
      <c r="D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9.2204599999999998E-2</v>
      </c>
      <c r="E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6.4098039999999998E-3</v>
      </c>
      <c r="AI11">
        <v>12</v>
      </c>
      <c r="AJ11" t="s">
        <v>310</v>
      </c>
      <c r="AK11" t="s">
        <v>406</v>
      </c>
      <c r="AL11" t="s">
        <v>286</v>
      </c>
      <c r="AM11">
        <v>1</v>
      </c>
      <c r="AN11">
        <v>9</v>
      </c>
      <c r="AO11">
        <v>6.4098039999999998E-3</v>
      </c>
      <c r="AP11">
        <v>2.1918711E-2</v>
      </c>
      <c r="AQ11">
        <v>9.2204599999999998E-2</v>
      </c>
      <c r="AR11">
        <v>5.1702484999999999E-2</v>
      </c>
      <c r="AS11">
        <v>0.16654827699999999</v>
      </c>
      <c r="AT11">
        <v>1.3203799999999999E-3</v>
      </c>
    </row>
    <row r="12" spans="1:46" hidden="1" x14ac:dyDescent="0.25">
      <c r="A12" t="s">
        <v>310</v>
      </c>
      <c r="B12" t="s">
        <v>286</v>
      </c>
      <c r="C12">
        <v>10</v>
      </c>
      <c r="D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0.22823362899999999</v>
      </c>
      <c r="E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0.22823362899999999</v>
      </c>
      <c r="AI12">
        <v>12</v>
      </c>
      <c r="AJ12" t="s">
        <v>310</v>
      </c>
      <c r="AK12" t="s">
        <v>406</v>
      </c>
      <c r="AL12" t="s">
        <v>286</v>
      </c>
      <c r="AM12">
        <v>1</v>
      </c>
      <c r="AN12">
        <v>10</v>
      </c>
      <c r="AO12">
        <v>7.4947220999999994E-2</v>
      </c>
      <c r="AP12">
        <v>0.12575055399999999</v>
      </c>
      <c r="AQ12">
        <v>0.22823362899999999</v>
      </c>
      <c r="AR12">
        <v>0.153287284</v>
      </c>
      <c r="AS12">
        <v>0.36233383600000002</v>
      </c>
      <c r="AT12">
        <v>1.9547519999999999E-2</v>
      </c>
    </row>
    <row r="13" spans="1:46" hidden="1" x14ac:dyDescent="0.25">
      <c r="A13" t="s">
        <v>310</v>
      </c>
      <c r="B13" t="s">
        <v>286</v>
      </c>
      <c r="C13">
        <v>11</v>
      </c>
      <c r="D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0.36033018300000003</v>
      </c>
      <c r="E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0.36033018300000003</v>
      </c>
      <c r="AI13">
        <v>12</v>
      </c>
      <c r="AJ13" t="s">
        <v>310</v>
      </c>
      <c r="AK13" t="s">
        <v>406</v>
      </c>
      <c r="AL13" t="s">
        <v>286</v>
      </c>
      <c r="AM13">
        <v>1</v>
      </c>
      <c r="AN13">
        <v>11</v>
      </c>
      <c r="AO13">
        <v>0.18439212699999999</v>
      </c>
      <c r="AP13">
        <v>0.252443315</v>
      </c>
      <c r="AQ13">
        <v>0.36033018300000003</v>
      </c>
      <c r="AR13">
        <v>0.274001838</v>
      </c>
      <c r="AS13">
        <v>0.53826607800000004</v>
      </c>
      <c r="AT13">
        <v>5.3436035999999999E-2</v>
      </c>
    </row>
    <row r="14" spans="1:46" hidden="1" x14ac:dyDescent="0.25">
      <c r="A14" t="s">
        <v>310</v>
      </c>
      <c r="B14" t="s">
        <v>286</v>
      </c>
      <c r="C14">
        <v>12</v>
      </c>
      <c r="D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0.484485218</v>
      </c>
      <c r="E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0.484485218</v>
      </c>
      <c r="AI14">
        <v>12</v>
      </c>
      <c r="AJ14" t="s">
        <v>310</v>
      </c>
      <c r="AK14" t="s">
        <v>406</v>
      </c>
      <c r="AL14" t="s">
        <v>286</v>
      </c>
      <c r="AM14">
        <v>1</v>
      </c>
      <c r="AN14">
        <v>12</v>
      </c>
      <c r="AO14">
        <v>0.27491445599999997</v>
      </c>
      <c r="AP14">
        <v>0.37845988200000003</v>
      </c>
      <c r="AQ14">
        <v>0.484485218</v>
      </c>
      <c r="AR14">
        <v>0.38518447</v>
      </c>
      <c r="AS14">
        <v>0.69632089500000005</v>
      </c>
      <c r="AT14">
        <v>8.15525E-2</v>
      </c>
    </row>
    <row r="15" spans="1:46" hidden="1" x14ac:dyDescent="0.25">
      <c r="A15" t="s">
        <v>310</v>
      </c>
      <c r="B15" t="s">
        <v>286</v>
      </c>
      <c r="C15">
        <v>13</v>
      </c>
      <c r="D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0.58977529399999995</v>
      </c>
      <c r="E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0.58977529399999995</v>
      </c>
      <c r="AI15">
        <v>12</v>
      </c>
      <c r="AJ15" t="s">
        <v>310</v>
      </c>
      <c r="AK15" t="s">
        <v>406</v>
      </c>
      <c r="AL15" t="s">
        <v>286</v>
      </c>
      <c r="AM15">
        <v>1</v>
      </c>
      <c r="AN15">
        <v>13</v>
      </c>
      <c r="AO15">
        <v>0.361348108</v>
      </c>
      <c r="AP15">
        <v>0.46550878000000001</v>
      </c>
      <c r="AQ15">
        <v>0.58977529399999995</v>
      </c>
      <c r="AR15">
        <v>0.47384569500000001</v>
      </c>
      <c r="AS15">
        <v>0.79101404500000005</v>
      </c>
      <c r="AT15">
        <v>0.119995957</v>
      </c>
    </row>
    <row r="16" spans="1:46" hidden="1" x14ac:dyDescent="0.25">
      <c r="A16" t="s">
        <v>310</v>
      </c>
      <c r="B16" t="s">
        <v>286</v>
      </c>
      <c r="C16">
        <v>14</v>
      </c>
      <c r="D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0.645440181</v>
      </c>
      <c r="E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0.645440181</v>
      </c>
      <c r="AI16">
        <v>12</v>
      </c>
      <c r="AJ16" t="s">
        <v>310</v>
      </c>
      <c r="AK16" t="s">
        <v>406</v>
      </c>
      <c r="AL16" t="s">
        <v>286</v>
      </c>
      <c r="AM16">
        <v>1</v>
      </c>
      <c r="AN16">
        <v>14</v>
      </c>
      <c r="AO16">
        <v>0.42572875599999999</v>
      </c>
      <c r="AP16">
        <v>0.50882729500000001</v>
      </c>
      <c r="AQ16">
        <v>0.645440181</v>
      </c>
      <c r="AR16">
        <v>0.51911179100000004</v>
      </c>
      <c r="AS16">
        <v>0.83591608399999995</v>
      </c>
      <c r="AT16">
        <v>0.11441446399999999</v>
      </c>
    </row>
    <row r="17" spans="1:46" hidden="1" x14ac:dyDescent="0.25">
      <c r="A17" t="s">
        <v>310</v>
      </c>
      <c r="B17" t="s">
        <v>286</v>
      </c>
      <c r="C17">
        <v>15</v>
      </c>
      <c r="D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0.61484396500000005</v>
      </c>
      <c r="E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0.61484396500000005</v>
      </c>
      <c r="AI17">
        <v>12</v>
      </c>
      <c r="AJ17" t="s">
        <v>310</v>
      </c>
      <c r="AK17" t="s">
        <v>406</v>
      </c>
      <c r="AL17" t="s">
        <v>286</v>
      </c>
      <c r="AM17">
        <v>1</v>
      </c>
      <c r="AN17">
        <v>15</v>
      </c>
      <c r="AO17">
        <v>0.42214191600000001</v>
      </c>
      <c r="AP17">
        <v>0.52696918100000001</v>
      </c>
      <c r="AQ17">
        <v>0.61484396500000005</v>
      </c>
      <c r="AR17">
        <v>0.51893367300000004</v>
      </c>
      <c r="AS17">
        <v>0.79705935900000002</v>
      </c>
      <c r="AT17">
        <v>0.18347929499999999</v>
      </c>
    </row>
    <row r="18" spans="1:46" hidden="1" x14ac:dyDescent="0.25">
      <c r="A18" t="s">
        <v>310</v>
      </c>
      <c r="B18" t="s">
        <v>286</v>
      </c>
      <c r="C18">
        <v>16</v>
      </c>
      <c r="D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0.57564173100000005</v>
      </c>
      <c r="E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0.57564173100000005</v>
      </c>
      <c r="AI18">
        <v>12</v>
      </c>
      <c r="AJ18" t="s">
        <v>310</v>
      </c>
      <c r="AK18" t="s">
        <v>406</v>
      </c>
      <c r="AL18" t="s">
        <v>286</v>
      </c>
      <c r="AM18">
        <v>1</v>
      </c>
      <c r="AN18">
        <v>16</v>
      </c>
      <c r="AO18">
        <v>0.405047934</v>
      </c>
      <c r="AP18">
        <v>0.50461339599999999</v>
      </c>
      <c r="AQ18">
        <v>0.57564173100000005</v>
      </c>
      <c r="AR18">
        <v>0.48583029300000002</v>
      </c>
      <c r="AS18">
        <v>0.77261881099999996</v>
      </c>
      <c r="AT18">
        <v>0.16605836400000001</v>
      </c>
    </row>
    <row r="19" spans="1:46" hidden="1" x14ac:dyDescent="0.25">
      <c r="A19" t="s">
        <v>310</v>
      </c>
      <c r="B19" t="s">
        <v>286</v>
      </c>
      <c r="C19">
        <v>17</v>
      </c>
      <c r="D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0.48350610199999999</v>
      </c>
      <c r="E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0.48350610199999999</v>
      </c>
      <c r="AI19">
        <v>12</v>
      </c>
      <c r="AJ19" t="s">
        <v>310</v>
      </c>
      <c r="AK19" t="s">
        <v>406</v>
      </c>
      <c r="AL19" t="s">
        <v>286</v>
      </c>
      <c r="AM19">
        <v>1</v>
      </c>
      <c r="AN19">
        <v>17</v>
      </c>
      <c r="AO19">
        <v>0.33866016799999998</v>
      </c>
      <c r="AP19">
        <v>0.42066849699999997</v>
      </c>
      <c r="AQ19">
        <v>0.48350610199999999</v>
      </c>
      <c r="AR19">
        <v>0.41076479799999999</v>
      </c>
      <c r="AS19">
        <v>0.67961441499999997</v>
      </c>
      <c r="AT19">
        <v>0.10103855</v>
      </c>
    </row>
    <row r="20" spans="1:46" hidden="1" x14ac:dyDescent="0.25">
      <c r="A20" t="s">
        <v>310</v>
      </c>
      <c r="B20" t="s">
        <v>286</v>
      </c>
      <c r="C20">
        <v>18</v>
      </c>
      <c r="D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0.37900133400000002</v>
      </c>
      <c r="E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0.37900133400000002</v>
      </c>
      <c r="AI20">
        <v>12</v>
      </c>
      <c r="AJ20" t="s">
        <v>310</v>
      </c>
      <c r="AK20" t="s">
        <v>406</v>
      </c>
      <c r="AL20" t="s">
        <v>286</v>
      </c>
      <c r="AM20">
        <v>1</v>
      </c>
      <c r="AN20">
        <v>18</v>
      </c>
      <c r="AO20">
        <v>0.25664775000000001</v>
      </c>
      <c r="AP20">
        <v>0.32053322899999998</v>
      </c>
      <c r="AQ20">
        <v>0.37900133400000002</v>
      </c>
      <c r="AR20">
        <v>0.32061073299999998</v>
      </c>
      <c r="AS20">
        <v>0.57338778000000001</v>
      </c>
      <c r="AT20">
        <v>9.7792924000000003E-2</v>
      </c>
    </row>
    <row r="21" spans="1:46" hidden="1" x14ac:dyDescent="0.25">
      <c r="A21" t="s">
        <v>310</v>
      </c>
      <c r="B21" t="s">
        <v>286</v>
      </c>
      <c r="C21">
        <v>19</v>
      </c>
      <c r="D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0.27556932299999998</v>
      </c>
      <c r="E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0.27556932299999998</v>
      </c>
      <c r="AI21">
        <v>12</v>
      </c>
      <c r="AJ21" t="s">
        <v>310</v>
      </c>
      <c r="AK21" t="s">
        <v>406</v>
      </c>
      <c r="AL21" t="s">
        <v>286</v>
      </c>
      <c r="AM21">
        <v>1</v>
      </c>
      <c r="AN21">
        <v>19</v>
      </c>
      <c r="AO21">
        <v>0.157608633</v>
      </c>
      <c r="AP21">
        <v>0.189744934</v>
      </c>
      <c r="AQ21">
        <v>0.27556932299999998</v>
      </c>
      <c r="AR21">
        <v>0.21062999299999999</v>
      </c>
      <c r="AS21">
        <v>0.37652027799999999</v>
      </c>
      <c r="AT21">
        <v>5.6158047000000003E-2</v>
      </c>
    </row>
    <row r="22" spans="1:46" hidden="1" x14ac:dyDescent="0.25">
      <c r="A22" t="s">
        <v>310</v>
      </c>
      <c r="B22" t="s">
        <v>286</v>
      </c>
      <c r="C22">
        <v>20</v>
      </c>
      <c r="D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0.14596373100000001</v>
      </c>
      <c r="E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0.14596373100000001</v>
      </c>
      <c r="AI22">
        <v>12</v>
      </c>
      <c r="AJ22" t="s">
        <v>310</v>
      </c>
      <c r="AK22" t="s">
        <v>406</v>
      </c>
      <c r="AL22" t="s">
        <v>286</v>
      </c>
      <c r="AM22">
        <v>1</v>
      </c>
      <c r="AN22">
        <v>20</v>
      </c>
      <c r="AO22">
        <v>4.6070264999999999E-2</v>
      </c>
      <c r="AP22">
        <v>6.3303867E-2</v>
      </c>
      <c r="AQ22">
        <v>0.14596373100000001</v>
      </c>
      <c r="AR22">
        <v>9.4646587000000004E-2</v>
      </c>
      <c r="AS22">
        <v>0.228779751</v>
      </c>
      <c r="AT22">
        <v>1.6257468000000001E-2</v>
      </c>
    </row>
    <row r="23" spans="1:46" hidden="1" x14ac:dyDescent="0.25">
      <c r="A23" t="s">
        <v>310</v>
      </c>
      <c r="B23" t="s">
        <v>286</v>
      </c>
      <c r="C23">
        <v>21</v>
      </c>
      <c r="D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4.1216684000000003E-2</v>
      </c>
      <c r="E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4.1216684000000003E-2</v>
      </c>
      <c r="AI23">
        <v>12</v>
      </c>
      <c r="AJ23" t="s">
        <v>310</v>
      </c>
      <c r="AK23" t="s">
        <v>406</v>
      </c>
      <c r="AL23" t="s">
        <v>286</v>
      </c>
      <c r="AM23">
        <v>1</v>
      </c>
      <c r="AN23">
        <v>21</v>
      </c>
      <c r="AO23">
        <v>2.6663199999999999E-4</v>
      </c>
      <c r="AP23">
        <v>9.3344680000000003E-3</v>
      </c>
      <c r="AQ23">
        <v>4.1216684000000003E-2</v>
      </c>
      <c r="AR23">
        <v>2.0328134000000001E-2</v>
      </c>
      <c r="AS23">
        <v>6.7420504000000006E-2</v>
      </c>
      <c r="AT23">
        <v>4.6799999999999999E-5</v>
      </c>
    </row>
    <row r="24" spans="1:46" hidden="1" x14ac:dyDescent="0.25">
      <c r="A24" t="s">
        <v>310</v>
      </c>
      <c r="B24" t="s">
        <v>286</v>
      </c>
      <c r="C24">
        <v>22</v>
      </c>
      <c r="D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1.10646E-4</v>
      </c>
      <c r="E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1.10646E-4</v>
      </c>
      <c r="AI24">
        <v>12</v>
      </c>
      <c r="AJ24" t="s">
        <v>310</v>
      </c>
      <c r="AK24" t="s">
        <v>406</v>
      </c>
      <c r="AL24" t="s">
        <v>286</v>
      </c>
      <c r="AM24">
        <v>1</v>
      </c>
      <c r="AN24">
        <v>22</v>
      </c>
      <c r="AO24">
        <v>0</v>
      </c>
      <c r="AP24">
        <v>2.3099999999999999E-6</v>
      </c>
      <c r="AQ24">
        <v>1.10646E-4</v>
      </c>
      <c r="AR24">
        <v>7.8399999999999995E-5</v>
      </c>
      <c r="AS24">
        <v>5.3110199999999998E-4</v>
      </c>
      <c r="AT24" s="281">
        <v>0</v>
      </c>
    </row>
    <row r="25" spans="1:46" hidden="1" x14ac:dyDescent="0.25">
      <c r="A25" t="s">
        <v>310</v>
      </c>
      <c r="B25" t="s">
        <v>286</v>
      </c>
      <c r="C25">
        <v>23</v>
      </c>
      <c r="D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
        <v>12</v>
      </c>
      <c r="AJ25" t="s">
        <v>310</v>
      </c>
      <c r="AK25" t="s">
        <v>406</v>
      </c>
      <c r="AL25" t="s">
        <v>286</v>
      </c>
      <c r="AM25">
        <v>1</v>
      </c>
      <c r="AN25">
        <v>23</v>
      </c>
      <c r="AO25">
        <v>0</v>
      </c>
      <c r="AP25" s="281">
        <v>0</v>
      </c>
      <c r="AQ25">
        <v>0</v>
      </c>
      <c r="AR25" s="281">
        <v>0</v>
      </c>
      <c r="AS25">
        <v>0</v>
      </c>
      <c r="AT25">
        <v>0</v>
      </c>
    </row>
    <row r="26" spans="1:46" hidden="1" x14ac:dyDescent="0.25">
      <c r="A26" t="s">
        <v>310</v>
      </c>
      <c r="B26" t="s">
        <v>286</v>
      </c>
      <c r="C26">
        <v>24</v>
      </c>
      <c r="D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
        <v>12</v>
      </c>
      <c r="AJ26" t="s">
        <v>310</v>
      </c>
      <c r="AK26" t="s">
        <v>406</v>
      </c>
      <c r="AL26" t="s">
        <v>286</v>
      </c>
      <c r="AM26">
        <v>1</v>
      </c>
      <c r="AN26">
        <v>24</v>
      </c>
      <c r="AO26">
        <v>0</v>
      </c>
      <c r="AP26">
        <v>0</v>
      </c>
      <c r="AQ26">
        <v>0</v>
      </c>
      <c r="AR26">
        <v>0</v>
      </c>
      <c r="AS26">
        <v>0</v>
      </c>
      <c r="AT26">
        <v>0</v>
      </c>
    </row>
    <row r="27" spans="1:46" hidden="1" x14ac:dyDescent="0.25">
      <c r="A27" t="s">
        <v>310</v>
      </c>
      <c r="B27" t="s">
        <v>287</v>
      </c>
      <c r="C27">
        <v>1</v>
      </c>
      <c r="D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
        <v>12</v>
      </c>
      <c r="AJ27" t="s">
        <v>310</v>
      </c>
      <c r="AK27" t="s">
        <v>406</v>
      </c>
      <c r="AL27" t="s">
        <v>287</v>
      </c>
      <c r="AM27">
        <v>2</v>
      </c>
      <c r="AN27">
        <v>1</v>
      </c>
      <c r="AO27">
        <v>0</v>
      </c>
      <c r="AP27">
        <v>0</v>
      </c>
      <c r="AQ27">
        <v>0</v>
      </c>
      <c r="AR27">
        <v>0</v>
      </c>
      <c r="AS27">
        <v>0</v>
      </c>
      <c r="AT27">
        <v>0</v>
      </c>
    </row>
    <row r="28" spans="1:46" hidden="1" x14ac:dyDescent="0.25">
      <c r="A28" t="s">
        <v>310</v>
      </c>
      <c r="B28" t="s">
        <v>287</v>
      </c>
      <c r="C28">
        <v>2</v>
      </c>
      <c r="D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
        <v>12</v>
      </c>
      <c r="AJ28" t="s">
        <v>310</v>
      </c>
      <c r="AK28" t="s">
        <v>406</v>
      </c>
      <c r="AL28" t="s">
        <v>287</v>
      </c>
      <c r="AM28">
        <v>2</v>
      </c>
      <c r="AN28">
        <v>2</v>
      </c>
      <c r="AO28">
        <v>0</v>
      </c>
      <c r="AP28">
        <v>0</v>
      </c>
      <c r="AQ28">
        <v>0</v>
      </c>
      <c r="AR28">
        <v>0</v>
      </c>
      <c r="AS28">
        <v>0</v>
      </c>
      <c r="AT28">
        <v>0</v>
      </c>
    </row>
    <row r="29" spans="1:46" hidden="1" x14ac:dyDescent="0.25">
      <c r="A29" t="s">
        <v>310</v>
      </c>
      <c r="B29" t="s">
        <v>287</v>
      </c>
      <c r="C29">
        <v>3</v>
      </c>
      <c r="D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
        <v>12</v>
      </c>
      <c r="AJ29" t="s">
        <v>310</v>
      </c>
      <c r="AK29" t="s">
        <v>406</v>
      </c>
      <c r="AL29" t="s">
        <v>287</v>
      </c>
      <c r="AM29">
        <v>2</v>
      </c>
      <c r="AN29">
        <v>3</v>
      </c>
      <c r="AO29">
        <v>0</v>
      </c>
      <c r="AP29">
        <v>0</v>
      </c>
      <c r="AQ29">
        <v>0</v>
      </c>
      <c r="AR29">
        <v>0</v>
      </c>
      <c r="AS29">
        <v>0</v>
      </c>
      <c r="AT29">
        <v>0</v>
      </c>
    </row>
    <row r="30" spans="1:46" hidden="1" x14ac:dyDescent="0.25">
      <c r="A30" t="s">
        <v>310</v>
      </c>
      <c r="B30" t="s">
        <v>287</v>
      </c>
      <c r="C30">
        <v>4</v>
      </c>
      <c r="D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
        <v>12</v>
      </c>
      <c r="AJ30" t="s">
        <v>310</v>
      </c>
      <c r="AK30" t="s">
        <v>406</v>
      </c>
      <c r="AL30" t="s">
        <v>287</v>
      </c>
      <c r="AM30">
        <v>2</v>
      </c>
      <c r="AN30">
        <v>4</v>
      </c>
      <c r="AO30">
        <v>0</v>
      </c>
      <c r="AP30">
        <v>0</v>
      </c>
      <c r="AQ30">
        <v>0</v>
      </c>
      <c r="AR30">
        <v>0</v>
      </c>
      <c r="AS30">
        <v>0</v>
      </c>
      <c r="AT30">
        <v>0</v>
      </c>
    </row>
    <row r="31" spans="1:46" hidden="1" x14ac:dyDescent="0.25">
      <c r="A31" t="s">
        <v>310</v>
      </c>
      <c r="B31" t="s">
        <v>287</v>
      </c>
      <c r="C31">
        <v>5</v>
      </c>
      <c r="D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
        <v>12</v>
      </c>
      <c r="AJ31" t="s">
        <v>310</v>
      </c>
      <c r="AK31" t="s">
        <v>406</v>
      </c>
      <c r="AL31" t="s">
        <v>287</v>
      </c>
      <c r="AM31">
        <v>2</v>
      </c>
      <c r="AN31">
        <v>5</v>
      </c>
      <c r="AO31">
        <v>0</v>
      </c>
      <c r="AP31">
        <v>0</v>
      </c>
      <c r="AQ31">
        <v>0</v>
      </c>
      <c r="AR31">
        <v>0</v>
      </c>
      <c r="AS31">
        <v>0</v>
      </c>
      <c r="AT31">
        <v>0</v>
      </c>
    </row>
    <row r="32" spans="1:46" hidden="1" x14ac:dyDescent="0.25">
      <c r="A32" t="s">
        <v>310</v>
      </c>
      <c r="B32" t="s">
        <v>287</v>
      </c>
      <c r="C32">
        <v>6</v>
      </c>
      <c r="D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
        <v>12</v>
      </c>
      <c r="AJ32" t="s">
        <v>310</v>
      </c>
      <c r="AK32" t="s">
        <v>406</v>
      </c>
      <c r="AL32" t="s">
        <v>287</v>
      </c>
      <c r="AM32">
        <v>2</v>
      </c>
      <c r="AN32">
        <v>6</v>
      </c>
      <c r="AO32">
        <v>0</v>
      </c>
      <c r="AP32">
        <v>0</v>
      </c>
      <c r="AQ32">
        <v>0</v>
      </c>
      <c r="AR32">
        <v>0</v>
      </c>
      <c r="AS32">
        <v>0</v>
      </c>
      <c r="AT32">
        <v>0</v>
      </c>
    </row>
    <row r="33" spans="1:46" hidden="1" x14ac:dyDescent="0.25">
      <c r="A33" t="s">
        <v>310</v>
      </c>
      <c r="B33" t="s">
        <v>287</v>
      </c>
      <c r="C33">
        <v>7</v>
      </c>
      <c r="D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
        <v>12</v>
      </c>
      <c r="AJ33" t="s">
        <v>310</v>
      </c>
      <c r="AK33" t="s">
        <v>406</v>
      </c>
      <c r="AL33" t="s">
        <v>287</v>
      </c>
      <c r="AM33">
        <v>2</v>
      </c>
      <c r="AN33">
        <v>7</v>
      </c>
      <c r="AO33">
        <v>0</v>
      </c>
      <c r="AP33">
        <v>0</v>
      </c>
      <c r="AQ33">
        <v>0</v>
      </c>
      <c r="AR33">
        <v>0</v>
      </c>
      <c r="AS33">
        <v>0</v>
      </c>
      <c r="AT33">
        <v>0</v>
      </c>
    </row>
    <row r="34" spans="1:46" hidden="1" x14ac:dyDescent="0.25">
      <c r="A34" t="s">
        <v>310</v>
      </c>
      <c r="B34" t="s">
        <v>287</v>
      </c>
      <c r="C34">
        <v>8</v>
      </c>
      <c r="D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
        <v>12</v>
      </c>
      <c r="AJ34" t="s">
        <v>310</v>
      </c>
      <c r="AK34" t="s">
        <v>406</v>
      </c>
      <c r="AL34" t="s">
        <v>287</v>
      </c>
      <c r="AM34">
        <v>2</v>
      </c>
      <c r="AN34">
        <v>8</v>
      </c>
      <c r="AO34">
        <v>0</v>
      </c>
      <c r="AP34">
        <v>2.1686679999999999E-3</v>
      </c>
      <c r="AQ34">
        <v>3.5084109999999999E-3</v>
      </c>
      <c r="AR34">
        <v>2.233105E-3</v>
      </c>
      <c r="AS34">
        <v>7.5935239999999999E-3</v>
      </c>
      <c r="AT34">
        <v>0</v>
      </c>
    </row>
    <row r="35" spans="1:46" hidden="1" x14ac:dyDescent="0.25">
      <c r="A35" t="s">
        <v>310</v>
      </c>
      <c r="B35" t="s">
        <v>287</v>
      </c>
      <c r="C35">
        <v>9</v>
      </c>
      <c r="D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7.1098655999999996E-2</v>
      </c>
      <c r="E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5.0805110000000002E-3</v>
      </c>
      <c r="AI35">
        <v>12</v>
      </c>
      <c r="AJ35" t="s">
        <v>310</v>
      </c>
      <c r="AK35" t="s">
        <v>406</v>
      </c>
      <c r="AL35" t="s">
        <v>287</v>
      </c>
      <c r="AM35">
        <v>2</v>
      </c>
      <c r="AN35">
        <v>9</v>
      </c>
      <c r="AO35">
        <v>5.0805110000000002E-3</v>
      </c>
      <c r="AP35">
        <v>5.1998510999999997E-2</v>
      </c>
      <c r="AQ35">
        <v>7.1098655999999996E-2</v>
      </c>
      <c r="AR35">
        <v>4.7084299000000003E-2</v>
      </c>
      <c r="AS35">
        <v>0.121249949</v>
      </c>
      <c r="AT35">
        <v>5.3479099999999996E-4</v>
      </c>
    </row>
    <row r="36" spans="1:46" hidden="1" x14ac:dyDescent="0.25">
      <c r="A36" t="s">
        <v>310</v>
      </c>
      <c r="B36" t="s">
        <v>287</v>
      </c>
      <c r="C36">
        <v>10</v>
      </c>
      <c r="D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0.198367934</v>
      </c>
      <c r="E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0.198367934</v>
      </c>
      <c r="AI36">
        <v>12</v>
      </c>
      <c r="AJ36" t="s">
        <v>310</v>
      </c>
      <c r="AK36" t="s">
        <v>406</v>
      </c>
      <c r="AL36" t="s">
        <v>287</v>
      </c>
      <c r="AM36">
        <v>2</v>
      </c>
      <c r="AN36">
        <v>10</v>
      </c>
      <c r="AO36">
        <v>8.1884439000000003E-2</v>
      </c>
      <c r="AP36">
        <v>0.14225694699999999</v>
      </c>
      <c r="AQ36">
        <v>0.198367934</v>
      </c>
      <c r="AR36">
        <v>0.146578127</v>
      </c>
      <c r="AS36">
        <v>0.311452326</v>
      </c>
      <c r="AT36">
        <v>1.5269194999999999E-2</v>
      </c>
    </row>
    <row r="37" spans="1:46" hidden="1" x14ac:dyDescent="0.25">
      <c r="A37" t="s">
        <v>310</v>
      </c>
      <c r="B37" t="s">
        <v>287</v>
      </c>
      <c r="C37">
        <v>11</v>
      </c>
      <c r="D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0.34079468200000002</v>
      </c>
      <c r="E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0.34079468200000002</v>
      </c>
      <c r="AI37">
        <v>12</v>
      </c>
      <c r="AJ37" t="s">
        <v>310</v>
      </c>
      <c r="AK37" t="s">
        <v>406</v>
      </c>
      <c r="AL37" t="s">
        <v>287</v>
      </c>
      <c r="AM37">
        <v>2</v>
      </c>
      <c r="AN37">
        <v>11</v>
      </c>
      <c r="AO37">
        <v>0.182796976</v>
      </c>
      <c r="AP37">
        <v>0.25900464299999998</v>
      </c>
      <c r="AQ37">
        <v>0.34079468200000002</v>
      </c>
      <c r="AR37">
        <v>0.264261264</v>
      </c>
      <c r="AS37">
        <v>0.52063581999999997</v>
      </c>
      <c r="AT37">
        <v>5.2360307000000002E-2</v>
      </c>
    </row>
    <row r="38" spans="1:46" hidden="1" x14ac:dyDescent="0.25">
      <c r="A38" t="s">
        <v>310</v>
      </c>
      <c r="B38" t="s">
        <v>287</v>
      </c>
      <c r="C38">
        <v>12</v>
      </c>
      <c r="D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0.45583219000000003</v>
      </c>
      <c r="E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0.45583219000000003</v>
      </c>
      <c r="AI38">
        <v>12</v>
      </c>
      <c r="AJ38" t="s">
        <v>310</v>
      </c>
      <c r="AK38" t="s">
        <v>406</v>
      </c>
      <c r="AL38" t="s">
        <v>287</v>
      </c>
      <c r="AM38">
        <v>2</v>
      </c>
      <c r="AN38">
        <v>12</v>
      </c>
      <c r="AO38">
        <v>0.28294113500000001</v>
      </c>
      <c r="AP38">
        <v>0.37368957600000002</v>
      </c>
      <c r="AQ38">
        <v>0.45583219000000003</v>
      </c>
      <c r="AR38">
        <v>0.37127252500000002</v>
      </c>
      <c r="AS38">
        <v>0.69720718299999995</v>
      </c>
      <c r="AT38">
        <v>5.3632739999999998E-2</v>
      </c>
    </row>
    <row r="39" spans="1:46" hidden="1" x14ac:dyDescent="0.25">
      <c r="A39" t="s">
        <v>310</v>
      </c>
      <c r="B39" t="s">
        <v>287</v>
      </c>
      <c r="C39">
        <v>13</v>
      </c>
      <c r="D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0.55021659199999995</v>
      </c>
      <c r="E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0.55021659199999995</v>
      </c>
      <c r="AI39">
        <v>12</v>
      </c>
      <c r="AJ39" t="s">
        <v>310</v>
      </c>
      <c r="AK39" t="s">
        <v>406</v>
      </c>
      <c r="AL39" t="s">
        <v>287</v>
      </c>
      <c r="AM39">
        <v>2</v>
      </c>
      <c r="AN39">
        <v>13</v>
      </c>
      <c r="AO39">
        <v>0.364960809</v>
      </c>
      <c r="AP39">
        <v>0.45648992100000002</v>
      </c>
      <c r="AQ39">
        <v>0.55021659199999995</v>
      </c>
      <c r="AR39">
        <v>0.458257268</v>
      </c>
      <c r="AS39">
        <v>0.78341912400000002</v>
      </c>
      <c r="AT39">
        <v>0.10829817999999999</v>
      </c>
    </row>
    <row r="40" spans="1:46" hidden="1" x14ac:dyDescent="0.25">
      <c r="A40" t="s">
        <v>310</v>
      </c>
      <c r="B40" t="s">
        <v>287</v>
      </c>
      <c r="C40">
        <v>14</v>
      </c>
      <c r="D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0.60191609499999998</v>
      </c>
      <c r="E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0.60191609499999998</v>
      </c>
      <c r="AI40">
        <v>12</v>
      </c>
      <c r="AJ40" t="s">
        <v>310</v>
      </c>
      <c r="AK40" t="s">
        <v>406</v>
      </c>
      <c r="AL40" t="s">
        <v>287</v>
      </c>
      <c r="AM40">
        <v>2</v>
      </c>
      <c r="AN40">
        <v>14</v>
      </c>
      <c r="AO40">
        <v>0.40406199599999998</v>
      </c>
      <c r="AP40">
        <v>0.516368033</v>
      </c>
      <c r="AQ40">
        <v>0.60191609499999998</v>
      </c>
      <c r="AR40">
        <v>0.50436673399999998</v>
      </c>
      <c r="AS40">
        <v>0.84557119300000005</v>
      </c>
      <c r="AT40">
        <v>0.15068187499999999</v>
      </c>
    </row>
    <row r="41" spans="1:46" hidden="1" x14ac:dyDescent="0.25">
      <c r="A41" t="s">
        <v>310</v>
      </c>
      <c r="B41" t="s">
        <v>287</v>
      </c>
      <c r="C41">
        <v>15</v>
      </c>
      <c r="D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0.58778102499999996</v>
      </c>
      <c r="E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0.58778102499999996</v>
      </c>
      <c r="AI41">
        <v>12</v>
      </c>
      <c r="AJ41" t="s">
        <v>310</v>
      </c>
      <c r="AK41" t="s">
        <v>406</v>
      </c>
      <c r="AL41" t="s">
        <v>287</v>
      </c>
      <c r="AM41">
        <v>2</v>
      </c>
      <c r="AN41">
        <v>15</v>
      </c>
      <c r="AO41">
        <v>0.42574736200000002</v>
      </c>
      <c r="AP41">
        <v>0.50809063200000004</v>
      </c>
      <c r="AQ41">
        <v>0.58778102499999996</v>
      </c>
      <c r="AR41">
        <v>0.50475939999999997</v>
      </c>
      <c r="AS41">
        <v>0.80809303799999999</v>
      </c>
      <c r="AT41">
        <v>0.16538861799999999</v>
      </c>
    </row>
    <row r="42" spans="1:46" hidden="1" x14ac:dyDescent="0.25">
      <c r="A42" t="s">
        <v>310</v>
      </c>
      <c r="B42" t="s">
        <v>287</v>
      </c>
      <c r="C42">
        <v>16</v>
      </c>
      <c r="D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0.54744384800000001</v>
      </c>
      <c r="E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0.54744384800000001</v>
      </c>
      <c r="AI42">
        <v>12</v>
      </c>
      <c r="AJ42" t="s">
        <v>310</v>
      </c>
      <c r="AK42" t="s">
        <v>406</v>
      </c>
      <c r="AL42" t="s">
        <v>287</v>
      </c>
      <c r="AM42">
        <v>2</v>
      </c>
      <c r="AN42">
        <v>16</v>
      </c>
      <c r="AO42">
        <v>0.37233667300000001</v>
      </c>
      <c r="AP42">
        <v>0.461035641</v>
      </c>
      <c r="AQ42">
        <v>0.54744384800000001</v>
      </c>
      <c r="AR42">
        <v>0.459485896</v>
      </c>
      <c r="AS42">
        <v>0.77800974700000003</v>
      </c>
      <c r="AT42">
        <v>0.119436578</v>
      </c>
    </row>
    <row r="43" spans="1:46" hidden="1" x14ac:dyDescent="0.25">
      <c r="A43" t="s">
        <v>310</v>
      </c>
      <c r="B43" t="s">
        <v>287</v>
      </c>
      <c r="C43">
        <v>17</v>
      </c>
      <c r="D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0.46532318700000003</v>
      </c>
      <c r="E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0.46532318700000003</v>
      </c>
      <c r="AI43">
        <v>12</v>
      </c>
      <c r="AJ43" t="s">
        <v>310</v>
      </c>
      <c r="AK43" t="s">
        <v>406</v>
      </c>
      <c r="AL43" t="s">
        <v>287</v>
      </c>
      <c r="AM43">
        <v>2</v>
      </c>
      <c r="AN43">
        <v>17</v>
      </c>
      <c r="AO43">
        <v>0.32578585700000001</v>
      </c>
      <c r="AP43">
        <v>0.396195568</v>
      </c>
      <c r="AQ43">
        <v>0.46532318700000003</v>
      </c>
      <c r="AR43">
        <v>0.395103186</v>
      </c>
      <c r="AS43">
        <v>0.689308264</v>
      </c>
      <c r="AT43">
        <v>0.126447692</v>
      </c>
    </row>
    <row r="44" spans="1:46" hidden="1" x14ac:dyDescent="0.25">
      <c r="A44" t="s">
        <v>310</v>
      </c>
      <c r="B44" t="s">
        <v>287</v>
      </c>
      <c r="C44">
        <v>18</v>
      </c>
      <c r="D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0.363349172</v>
      </c>
      <c r="E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0.363349172</v>
      </c>
      <c r="AI44">
        <v>12</v>
      </c>
      <c r="AJ44" t="s">
        <v>310</v>
      </c>
      <c r="AK44" t="s">
        <v>406</v>
      </c>
      <c r="AL44" t="s">
        <v>287</v>
      </c>
      <c r="AM44">
        <v>2</v>
      </c>
      <c r="AN44">
        <v>18</v>
      </c>
      <c r="AO44">
        <v>0.23855965800000001</v>
      </c>
      <c r="AP44">
        <v>0.29633988</v>
      </c>
      <c r="AQ44">
        <v>0.363349172</v>
      </c>
      <c r="AR44">
        <v>0.30287978599999998</v>
      </c>
      <c r="AS44">
        <v>0.54432467500000004</v>
      </c>
      <c r="AT44">
        <v>0.121489682</v>
      </c>
    </row>
    <row r="45" spans="1:46" hidden="1" x14ac:dyDescent="0.25">
      <c r="A45" t="s">
        <v>310</v>
      </c>
      <c r="B45" t="s">
        <v>287</v>
      </c>
      <c r="C45">
        <v>19</v>
      </c>
      <c r="D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0.214510061</v>
      </c>
      <c r="E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0.214510061</v>
      </c>
      <c r="AI45">
        <v>12</v>
      </c>
      <c r="AJ45" t="s">
        <v>310</v>
      </c>
      <c r="AK45" t="s">
        <v>406</v>
      </c>
      <c r="AL45" t="s">
        <v>287</v>
      </c>
      <c r="AM45">
        <v>2</v>
      </c>
      <c r="AN45">
        <v>19</v>
      </c>
      <c r="AO45">
        <v>0.132336976</v>
      </c>
      <c r="AP45">
        <v>0.16629223000000001</v>
      </c>
      <c r="AQ45">
        <v>0.214510061</v>
      </c>
      <c r="AR45">
        <v>0.183672105</v>
      </c>
      <c r="AS45">
        <v>0.38356783500000002</v>
      </c>
      <c r="AT45">
        <v>6.5330078E-2</v>
      </c>
    </row>
    <row r="46" spans="1:46" hidden="1" x14ac:dyDescent="0.25">
      <c r="A46" t="s">
        <v>310</v>
      </c>
      <c r="B46" t="s">
        <v>287</v>
      </c>
      <c r="C46">
        <v>20</v>
      </c>
      <c r="D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0.11957796</v>
      </c>
      <c r="E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0.11957796</v>
      </c>
      <c r="AI46">
        <v>12</v>
      </c>
      <c r="AJ46" t="s">
        <v>310</v>
      </c>
      <c r="AK46" t="s">
        <v>406</v>
      </c>
      <c r="AL46" t="s">
        <v>287</v>
      </c>
      <c r="AM46">
        <v>2</v>
      </c>
      <c r="AN46">
        <v>20</v>
      </c>
      <c r="AO46">
        <v>3.5776308999999999E-2</v>
      </c>
      <c r="AP46">
        <v>4.4355352000000001E-2</v>
      </c>
      <c r="AQ46">
        <v>0.11957796</v>
      </c>
      <c r="AR46">
        <v>7.2042954000000006E-2</v>
      </c>
      <c r="AS46">
        <v>0.211061584</v>
      </c>
      <c r="AT46">
        <v>1.9151037999999999E-2</v>
      </c>
    </row>
    <row r="47" spans="1:46" hidden="1" x14ac:dyDescent="0.25">
      <c r="A47" t="s">
        <v>310</v>
      </c>
      <c r="B47" t="s">
        <v>287</v>
      </c>
      <c r="C47">
        <v>21</v>
      </c>
      <c r="D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3.5050301999999998E-2</v>
      </c>
      <c r="E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3.5050301999999998E-2</v>
      </c>
      <c r="AI47">
        <v>12</v>
      </c>
      <c r="AJ47" t="s">
        <v>310</v>
      </c>
      <c r="AK47" t="s">
        <v>406</v>
      </c>
      <c r="AL47" t="s">
        <v>287</v>
      </c>
      <c r="AM47">
        <v>2</v>
      </c>
      <c r="AN47">
        <v>21</v>
      </c>
      <c r="AO47">
        <v>1.2238200000000001E-4</v>
      </c>
      <c r="AP47">
        <v>2.5817499999999997E-4</v>
      </c>
      <c r="AQ47">
        <v>3.5050301999999998E-2</v>
      </c>
      <c r="AR47">
        <v>1.3063913E-2</v>
      </c>
      <c r="AS47">
        <v>6.2976209000000005E-2</v>
      </c>
      <c r="AT47">
        <v>0</v>
      </c>
    </row>
    <row r="48" spans="1:46" hidden="1" x14ac:dyDescent="0.25">
      <c r="A48" t="s">
        <v>310</v>
      </c>
      <c r="B48" t="s">
        <v>287</v>
      </c>
      <c r="C48">
        <v>22</v>
      </c>
      <c r="D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7.3800000000000005E-5</v>
      </c>
      <c r="E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7.3800000000000005E-5</v>
      </c>
      <c r="AI48">
        <v>12</v>
      </c>
      <c r="AJ48" t="s">
        <v>310</v>
      </c>
      <c r="AK48" t="s">
        <v>406</v>
      </c>
      <c r="AL48" t="s">
        <v>287</v>
      </c>
      <c r="AM48">
        <v>2</v>
      </c>
      <c r="AN48">
        <v>22</v>
      </c>
      <c r="AO48">
        <v>0</v>
      </c>
      <c r="AP48">
        <v>0</v>
      </c>
      <c r="AQ48">
        <v>7.3800000000000005E-5</v>
      </c>
      <c r="AR48">
        <v>5.5899999999999997E-5</v>
      </c>
      <c r="AS48">
        <v>5.5692000000000003E-4</v>
      </c>
      <c r="AT48">
        <v>0</v>
      </c>
    </row>
    <row r="49" spans="1:46" hidden="1" x14ac:dyDescent="0.25">
      <c r="A49" t="s">
        <v>310</v>
      </c>
      <c r="B49" t="s">
        <v>287</v>
      </c>
      <c r="C49">
        <v>23</v>
      </c>
      <c r="D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
        <v>12</v>
      </c>
      <c r="AJ49" t="s">
        <v>310</v>
      </c>
      <c r="AK49" t="s">
        <v>406</v>
      </c>
      <c r="AL49" t="s">
        <v>287</v>
      </c>
      <c r="AM49">
        <v>2</v>
      </c>
      <c r="AN49">
        <v>23</v>
      </c>
      <c r="AO49">
        <v>0</v>
      </c>
      <c r="AP49">
        <v>0</v>
      </c>
      <c r="AQ49" s="281">
        <v>0</v>
      </c>
      <c r="AR49" s="281">
        <v>0</v>
      </c>
      <c r="AS49">
        <v>0</v>
      </c>
      <c r="AT49">
        <v>0</v>
      </c>
    </row>
    <row r="50" spans="1:46" hidden="1" x14ac:dyDescent="0.25">
      <c r="A50" t="s">
        <v>310</v>
      </c>
      <c r="B50" t="s">
        <v>287</v>
      </c>
      <c r="C50">
        <v>24</v>
      </c>
      <c r="D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
        <v>12</v>
      </c>
      <c r="AJ50" t="s">
        <v>310</v>
      </c>
      <c r="AK50" t="s">
        <v>406</v>
      </c>
      <c r="AL50" t="s">
        <v>287</v>
      </c>
      <c r="AM50">
        <v>2</v>
      </c>
      <c r="AN50">
        <v>24</v>
      </c>
      <c r="AO50">
        <v>0</v>
      </c>
      <c r="AP50">
        <v>0</v>
      </c>
      <c r="AQ50">
        <v>0</v>
      </c>
      <c r="AR50">
        <v>0</v>
      </c>
      <c r="AS50">
        <v>0</v>
      </c>
      <c r="AT50">
        <v>0</v>
      </c>
    </row>
    <row r="51" spans="1:46" hidden="1" x14ac:dyDescent="0.25">
      <c r="A51" t="s">
        <v>310</v>
      </c>
      <c r="B51" t="s">
        <v>288</v>
      </c>
      <c r="C51">
        <v>1</v>
      </c>
      <c r="D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
        <v>12</v>
      </c>
      <c r="AJ51" t="s">
        <v>310</v>
      </c>
      <c r="AK51" t="s">
        <v>406</v>
      </c>
      <c r="AL51" t="s">
        <v>288</v>
      </c>
      <c r="AM51">
        <v>3</v>
      </c>
      <c r="AN51">
        <v>1</v>
      </c>
      <c r="AO51">
        <v>0</v>
      </c>
      <c r="AP51">
        <v>0</v>
      </c>
      <c r="AQ51">
        <v>0</v>
      </c>
      <c r="AR51">
        <v>0</v>
      </c>
      <c r="AS51">
        <v>0</v>
      </c>
      <c r="AT51">
        <v>0</v>
      </c>
    </row>
    <row r="52" spans="1:46" hidden="1" x14ac:dyDescent="0.25">
      <c r="A52" t="s">
        <v>310</v>
      </c>
      <c r="B52" t="s">
        <v>288</v>
      </c>
      <c r="C52">
        <v>2</v>
      </c>
      <c r="D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
        <v>12</v>
      </c>
      <c r="AJ52" t="s">
        <v>310</v>
      </c>
      <c r="AK52" t="s">
        <v>406</v>
      </c>
      <c r="AL52" t="s">
        <v>288</v>
      </c>
      <c r="AM52">
        <v>3</v>
      </c>
      <c r="AN52">
        <v>2</v>
      </c>
      <c r="AO52">
        <v>0</v>
      </c>
      <c r="AP52">
        <v>0</v>
      </c>
      <c r="AQ52">
        <v>0</v>
      </c>
      <c r="AR52">
        <v>0</v>
      </c>
      <c r="AS52">
        <v>0</v>
      </c>
      <c r="AT52">
        <v>0</v>
      </c>
    </row>
    <row r="53" spans="1:46" hidden="1" x14ac:dyDescent="0.25">
      <c r="A53" t="s">
        <v>310</v>
      </c>
      <c r="B53" t="s">
        <v>288</v>
      </c>
      <c r="C53">
        <v>3</v>
      </c>
      <c r="D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
        <v>12</v>
      </c>
      <c r="AJ53" t="s">
        <v>310</v>
      </c>
      <c r="AK53" t="s">
        <v>406</v>
      </c>
      <c r="AL53" t="s">
        <v>288</v>
      </c>
      <c r="AM53">
        <v>3</v>
      </c>
      <c r="AN53">
        <v>3</v>
      </c>
      <c r="AO53">
        <v>0</v>
      </c>
      <c r="AP53">
        <v>0</v>
      </c>
      <c r="AQ53">
        <v>0</v>
      </c>
      <c r="AR53">
        <v>0</v>
      </c>
      <c r="AS53">
        <v>0</v>
      </c>
      <c r="AT53">
        <v>0</v>
      </c>
    </row>
    <row r="54" spans="1:46" hidden="1" x14ac:dyDescent="0.25">
      <c r="A54" t="s">
        <v>310</v>
      </c>
      <c r="B54" t="s">
        <v>288</v>
      </c>
      <c r="C54">
        <v>4</v>
      </c>
      <c r="D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
        <v>12</v>
      </c>
      <c r="AJ54" t="s">
        <v>310</v>
      </c>
      <c r="AK54" t="s">
        <v>406</v>
      </c>
      <c r="AL54" t="s">
        <v>288</v>
      </c>
      <c r="AM54">
        <v>3</v>
      </c>
      <c r="AN54">
        <v>4</v>
      </c>
      <c r="AO54">
        <v>0</v>
      </c>
      <c r="AP54">
        <v>0</v>
      </c>
      <c r="AQ54">
        <v>0</v>
      </c>
      <c r="AR54">
        <v>0</v>
      </c>
      <c r="AS54">
        <v>0</v>
      </c>
      <c r="AT54">
        <v>0</v>
      </c>
    </row>
    <row r="55" spans="1:46" hidden="1" x14ac:dyDescent="0.25">
      <c r="A55" t="s">
        <v>310</v>
      </c>
      <c r="B55" t="s">
        <v>288</v>
      </c>
      <c r="C55">
        <v>5</v>
      </c>
      <c r="D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
        <v>12</v>
      </c>
      <c r="AJ55" t="s">
        <v>310</v>
      </c>
      <c r="AK55" t="s">
        <v>406</v>
      </c>
      <c r="AL55" t="s">
        <v>288</v>
      </c>
      <c r="AM55">
        <v>3</v>
      </c>
      <c r="AN55">
        <v>5</v>
      </c>
      <c r="AO55">
        <v>0</v>
      </c>
      <c r="AP55">
        <v>0</v>
      </c>
      <c r="AQ55">
        <v>0</v>
      </c>
      <c r="AR55">
        <v>0</v>
      </c>
      <c r="AS55">
        <v>0</v>
      </c>
      <c r="AT55">
        <v>0</v>
      </c>
    </row>
    <row r="56" spans="1:46" hidden="1" x14ac:dyDescent="0.25">
      <c r="A56" t="s">
        <v>310</v>
      </c>
      <c r="B56" t="s">
        <v>288</v>
      </c>
      <c r="C56">
        <v>6</v>
      </c>
      <c r="D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
        <v>12</v>
      </c>
      <c r="AJ56" t="s">
        <v>310</v>
      </c>
      <c r="AK56" t="s">
        <v>406</v>
      </c>
      <c r="AL56" t="s">
        <v>288</v>
      </c>
      <c r="AM56">
        <v>3</v>
      </c>
      <c r="AN56">
        <v>6</v>
      </c>
      <c r="AO56">
        <v>0</v>
      </c>
      <c r="AP56">
        <v>0</v>
      </c>
      <c r="AQ56">
        <v>0</v>
      </c>
      <c r="AR56">
        <v>0</v>
      </c>
      <c r="AS56">
        <v>0</v>
      </c>
      <c r="AT56">
        <v>0</v>
      </c>
    </row>
    <row r="57" spans="1:46" hidden="1" x14ac:dyDescent="0.25">
      <c r="A57" t="s">
        <v>310</v>
      </c>
      <c r="B57" t="s">
        <v>288</v>
      </c>
      <c r="C57">
        <v>7</v>
      </c>
      <c r="D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
        <v>12</v>
      </c>
      <c r="AJ57" t="s">
        <v>310</v>
      </c>
      <c r="AK57" t="s">
        <v>406</v>
      </c>
      <c r="AL57" t="s">
        <v>288</v>
      </c>
      <c r="AM57">
        <v>3</v>
      </c>
      <c r="AN57">
        <v>7</v>
      </c>
      <c r="AO57">
        <v>0</v>
      </c>
      <c r="AP57">
        <v>0</v>
      </c>
      <c r="AQ57">
        <v>0</v>
      </c>
      <c r="AR57">
        <v>0</v>
      </c>
      <c r="AS57">
        <v>0</v>
      </c>
      <c r="AT57">
        <v>0</v>
      </c>
    </row>
    <row r="58" spans="1:46" hidden="1" x14ac:dyDescent="0.25">
      <c r="A58" t="s">
        <v>310</v>
      </c>
      <c r="B58" t="s">
        <v>288</v>
      </c>
      <c r="C58">
        <v>8</v>
      </c>
      <c r="D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1.862217E-3</v>
      </c>
      <c r="E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1.862217E-3</v>
      </c>
      <c r="AI58">
        <v>12</v>
      </c>
      <c r="AJ58" t="s">
        <v>310</v>
      </c>
      <c r="AK58" t="s">
        <v>406</v>
      </c>
      <c r="AL58" t="s">
        <v>288</v>
      </c>
      <c r="AM58">
        <v>3</v>
      </c>
      <c r="AN58">
        <v>8</v>
      </c>
      <c r="AO58">
        <v>1.862217E-3</v>
      </c>
      <c r="AP58">
        <v>2.7446440000000001E-3</v>
      </c>
      <c r="AQ58">
        <v>3.4409240000000002E-3</v>
      </c>
      <c r="AR58">
        <v>2.688747E-3</v>
      </c>
      <c r="AS58">
        <v>5.2458660000000001E-3</v>
      </c>
      <c r="AT58">
        <v>5.6245199999999996E-4</v>
      </c>
    </row>
    <row r="59" spans="1:46" hidden="1" x14ac:dyDescent="0.25">
      <c r="A59" t="s">
        <v>310</v>
      </c>
      <c r="B59" t="s">
        <v>288</v>
      </c>
      <c r="C59">
        <v>9</v>
      </c>
      <c r="D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8.7258580000000002E-2</v>
      </c>
      <c r="E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4.5696823999999997E-2</v>
      </c>
      <c r="AI59">
        <v>12</v>
      </c>
      <c r="AJ59" t="s">
        <v>310</v>
      </c>
      <c r="AK59" t="s">
        <v>406</v>
      </c>
      <c r="AL59" t="s">
        <v>288</v>
      </c>
      <c r="AM59">
        <v>3</v>
      </c>
      <c r="AN59">
        <v>9</v>
      </c>
      <c r="AO59">
        <v>4.5696823999999997E-2</v>
      </c>
      <c r="AP59">
        <v>6.7752442999999996E-2</v>
      </c>
      <c r="AQ59">
        <v>8.7258580000000002E-2</v>
      </c>
      <c r="AR59">
        <v>6.6959125999999994E-2</v>
      </c>
      <c r="AS59">
        <v>0.12147738800000001</v>
      </c>
      <c r="AT59">
        <v>1.8502306999999999E-2</v>
      </c>
    </row>
    <row r="60" spans="1:46" hidden="1" x14ac:dyDescent="0.25">
      <c r="A60" t="s">
        <v>310</v>
      </c>
      <c r="B60" t="s">
        <v>288</v>
      </c>
      <c r="C60">
        <v>10</v>
      </c>
      <c r="D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0.23812783000000001</v>
      </c>
      <c r="E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0.23812783000000001</v>
      </c>
      <c r="AI60">
        <v>12</v>
      </c>
      <c r="AJ60" t="s">
        <v>310</v>
      </c>
      <c r="AK60" t="s">
        <v>406</v>
      </c>
      <c r="AL60" t="s">
        <v>288</v>
      </c>
      <c r="AM60">
        <v>3</v>
      </c>
      <c r="AN60">
        <v>10</v>
      </c>
      <c r="AO60">
        <v>0.13929851800000001</v>
      </c>
      <c r="AP60">
        <v>0.20109450000000001</v>
      </c>
      <c r="AQ60">
        <v>0.23812783000000001</v>
      </c>
      <c r="AR60">
        <v>0.19151649700000001</v>
      </c>
      <c r="AS60">
        <v>0.30167724899999998</v>
      </c>
      <c r="AT60">
        <v>5.7711287E-2</v>
      </c>
    </row>
    <row r="61" spans="1:46" hidden="1" x14ac:dyDescent="0.25">
      <c r="A61" t="s">
        <v>310</v>
      </c>
      <c r="B61" t="s">
        <v>288</v>
      </c>
      <c r="C61">
        <v>11</v>
      </c>
      <c r="D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0.39954163199999998</v>
      </c>
      <c r="E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0.39954163199999998</v>
      </c>
      <c r="AI61">
        <v>12</v>
      </c>
      <c r="AJ61" t="s">
        <v>310</v>
      </c>
      <c r="AK61" t="s">
        <v>406</v>
      </c>
      <c r="AL61" t="s">
        <v>288</v>
      </c>
      <c r="AM61">
        <v>3</v>
      </c>
      <c r="AN61">
        <v>11</v>
      </c>
      <c r="AO61">
        <v>0.24214945099999999</v>
      </c>
      <c r="AP61">
        <v>0.339050136</v>
      </c>
      <c r="AQ61">
        <v>0.39954163199999998</v>
      </c>
      <c r="AR61">
        <v>0.31906514699999999</v>
      </c>
      <c r="AS61">
        <v>0.51054680600000002</v>
      </c>
      <c r="AT61">
        <v>7.7135866999999997E-2</v>
      </c>
    </row>
    <row r="62" spans="1:46" hidden="1" x14ac:dyDescent="0.25">
      <c r="A62" t="s">
        <v>310</v>
      </c>
      <c r="B62" t="s">
        <v>288</v>
      </c>
      <c r="C62">
        <v>12</v>
      </c>
      <c r="D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0.52752006100000004</v>
      </c>
      <c r="E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0.52752006100000004</v>
      </c>
      <c r="AI62">
        <v>12</v>
      </c>
      <c r="AJ62" t="s">
        <v>310</v>
      </c>
      <c r="AK62" t="s">
        <v>406</v>
      </c>
      <c r="AL62" t="s">
        <v>288</v>
      </c>
      <c r="AM62">
        <v>3</v>
      </c>
      <c r="AN62">
        <v>12</v>
      </c>
      <c r="AO62">
        <v>0.33613282700000002</v>
      </c>
      <c r="AP62">
        <v>0.46261750099999999</v>
      </c>
      <c r="AQ62">
        <v>0.52752006100000004</v>
      </c>
      <c r="AR62">
        <v>0.43281498800000001</v>
      </c>
      <c r="AS62">
        <v>0.66739414100000005</v>
      </c>
      <c r="AT62">
        <v>0.100635921</v>
      </c>
    </row>
    <row r="63" spans="1:46" hidden="1" x14ac:dyDescent="0.25">
      <c r="A63" t="s">
        <v>310</v>
      </c>
      <c r="B63" t="s">
        <v>288</v>
      </c>
      <c r="C63">
        <v>13</v>
      </c>
      <c r="D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0.60688595999999995</v>
      </c>
      <c r="E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0.60688595999999995</v>
      </c>
      <c r="AI63">
        <v>12</v>
      </c>
      <c r="AJ63" t="s">
        <v>310</v>
      </c>
      <c r="AK63" t="s">
        <v>406</v>
      </c>
      <c r="AL63" t="s">
        <v>288</v>
      </c>
      <c r="AM63">
        <v>3</v>
      </c>
      <c r="AN63">
        <v>13</v>
      </c>
      <c r="AO63">
        <v>0.40889980999999997</v>
      </c>
      <c r="AP63">
        <v>0.51409296699999996</v>
      </c>
      <c r="AQ63">
        <v>0.60688595999999995</v>
      </c>
      <c r="AR63">
        <v>0.50399827200000002</v>
      </c>
      <c r="AS63">
        <v>0.76438180600000005</v>
      </c>
      <c r="AT63">
        <v>0.147574557</v>
      </c>
    </row>
    <row r="64" spans="1:46" hidden="1" x14ac:dyDescent="0.25">
      <c r="A64" t="s">
        <v>310</v>
      </c>
      <c r="B64" t="s">
        <v>288</v>
      </c>
      <c r="C64">
        <v>14</v>
      </c>
      <c r="D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0.63359964199999996</v>
      </c>
      <c r="E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0.63359964199999996</v>
      </c>
      <c r="AI64">
        <v>12</v>
      </c>
      <c r="AJ64" t="s">
        <v>310</v>
      </c>
      <c r="AK64" t="s">
        <v>406</v>
      </c>
      <c r="AL64" t="s">
        <v>288</v>
      </c>
      <c r="AM64">
        <v>3</v>
      </c>
      <c r="AN64">
        <v>14</v>
      </c>
      <c r="AO64">
        <v>0.42850967200000001</v>
      </c>
      <c r="AP64">
        <v>0.54392143000000004</v>
      </c>
      <c r="AQ64">
        <v>0.63359964199999996</v>
      </c>
      <c r="AR64">
        <v>0.532457713</v>
      </c>
      <c r="AS64">
        <v>0.80574140800000005</v>
      </c>
      <c r="AT64">
        <v>0.150368377</v>
      </c>
    </row>
    <row r="65" spans="1:46" hidden="1" x14ac:dyDescent="0.25">
      <c r="A65" t="s">
        <v>310</v>
      </c>
      <c r="B65" t="s">
        <v>288</v>
      </c>
      <c r="C65">
        <v>15</v>
      </c>
      <c r="D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0.58912277700000004</v>
      </c>
      <c r="E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0.58912277700000004</v>
      </c>
      <c r="AI65">
        <v>12</v>
      </c>
      <c r="AJ65" t="s">
        <v>310</v>
      </c>
      <c r="AK65" t="s">
        <v>406</v>
      </c>
      <c r="AL65" t="s">
        <v>288</v>
      </c>
      <c r="AM65">
        <v>3</v>
      </c>
      <c r="AN65">
        <v>15</v>
      </c>
      <c r="AO65">
        <v>0.41889971300000001</v>
      </c>
      <c r="AP65">
        <v>0.51781104499999997</v>
      </c>
      <c r="AQ65">
        <v>0.58912277700000004</v>
      </c>
      <c r="AR65">
        <v>0.50816840600000002</v>
      </c>
      <c r="AS65">
        <v>0.81214414300000004</v>
      </c>
      <c r="AT65">
        <v>0.199028179</v>
      </c>
    </row>
    <row r="66" spans="1:46" hidden="1" x14ac:dyDescent="0.25">
      <c r="A66" t="s">
        <v>310</v>
      </c>
      <c r="B66" t="s">
        <v>288</v>
      </c>
      <c r="C66">
        <v>16</v>
      </c>
      <c r="D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0.53971797300000002</v>
      </c>
      <c r="E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0.53971797300000002</v>
      </c>
      <c r="AI66">
        <v>12</v>
      </c>
      <c r="AJ66" t="s">
        <v>310</v>
      </c>
      <c r="AK66" t="s">
        <v>406</v>
      </c>
      <c r="AL66" t="s">
        <v>288</v>
      </c>
      <c r="AM66">
        <v>3</v>
      </c>
      <c r="AN66">
        <v>16</v>
      </c>
      <c r="AO66">
        <v>0.37785955999999998</v>
      </c>
      <c r="AP66">
        <v>0.46103649800000002</v>
      </c>
      <c r="AQ66">
        <v>0.53971797300000002</v>
      </c>
      <c r="AR66">
        <v>0.45369580900000001</v>
      </c>
      <c r="AS66">
        <v>0.72197352199999998</v>
      </c>
      <c r="AT66">
        <v>0.176702207</v>
      </c>
    </row>
    <row r="67" spans="1:46" hidden="1" x14ac:dyDescent="0.25">
      <c r="A67" t="s">
        <v>310</v>
      </c>
      <c r="B67" t="s">
        <v>288</v>
      </c>
      <c r="C67">
        <v>17</v>
      </c>
      <c r="D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0.424528825</v>
      </c>
      <c r="E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0.424528825</v>
      </c>
      <c r="AI67">
        <v>12</v>
      </c>
      <c r="AJ67" t="s">
        <v>310</v>
      </c>
      <c r="AK67" t="s">
        <v>406</v>
      </c>
      <c r="AL67" t="s">
        <v>288</v>
      </c>
      <c r="AM67">
        <v>3</v>
      </c>
      <c r="AN67">
        <v>17</v>
      </c>
      <c r="AO67">
        <v>0.30364632600000002</v>
      </c>
      <c r="AP67">
        <v>0.36588953600000002</v>
      </c>
      <c r="AQ67">
        <v>0.424528825</v>
      </c>
      <c r="AR67">
        <v>0.36634671499999999</v>
      </c>
      <c r="AS67">
        <v>0.56548886099999995</v>
      </c>
      <c r="AT67">
        <v>0.162600945</v>
      </c>
    </row>
    <row r="68" spans="1:46" hidden="1" x14ac:dyDescent="0.25">
      <c r="A68" t="s">
        <v>310</v>
      </c>
      <c r="B68" t="s">
        <v>288</v>
      </c>
      <c r="C68">
        <v>18</v>
      </c>
      <c r="D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0.29746593700000001</v>
      </c>
      <c r="E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0.29746593700000001</v>
      </c>
      <c r="AI68">
        <v>12</v>
      </c>
      <c r="AJ68" t="s">
        <v>310</v>
      </c>
      <c r="AK68" t="s">
        <v>406</v>
      </c>
      <c r="AL68" t="s">
        <v>288</v>
      </c>
      <c r="AM68">
        <v>3</v>
      </c>
      <c r="AN68">
        <v>18</v>
      </c>
      <c r="AO68">
        <v>0.21061300499999999</v>
      </c>
      <c r="AP68">
        <v>0.25490929699999998</v>
      </c>
      <c r="AQ68">
        <v>0.29746593700000001</v>
      </c>
      <c r="AR68">
        <v>0.255166379</v>
      </c>
      <c r="AS68">
        <v>0.37907173</v>
      </c>
      <c r="AT68">
        <v>9.0182915000000002E-2</v>
      </c>
    </row>
    <row r="69" spans="1:46" hidden="1" x14ac:dyDescent="0.25">
      <c r="A69" t="s">
        <v>310</v>
      </c>
      <c r="B69" t="s">
        <v>288</v>
      </c>
      <c r="C69">
        <v>19</v>
      </c>
      <c r="D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0.14654523899999999</v>
      </c>
      <c r="E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0.14654523899999999</v>
      </c>
      <c r="AI69">
        <v>12</v>
      </c>
      <c r="AJ69" t="s">
        <v>310</v>
      </c>
      <c r="AK69" t="s">
        <v>406</v>
      </c>
      <c r="AL69" t="s">
        <v>288</v>
      </c>
      <c r="AM69">
        <v>3</v>
      </c>
      <c r="AN69">
        <v>19</v>
      </c>
      <c r="AO69">
        <v>0.106122414</v>
      </c>
      <c r="AP69">
        <v>0.12711220000000001</v>
      </c>
      <c r="AQ69">
        <v>0.14654523899999999</v>
      </c>
      <c r="AR69">
        <v>0.128248002</v>
      </c>
      <c r="AS69">
        <v>0.206927099</v>
      </c>
      <c r="AT69">
        <v>5.1293800000000001E-2</v>
      </c>
    </row>
    <row r="70" spans="1:46" hidden="1" x14ac:dyDescent="0.25">
      <c r="A70" t="s">
        <v>310</v>
      </c>
      <c r="B70" t="s">
        <v>288</v>
      </c>
      <c r="C70">
        <v>20</v>
      </c>
      <c r="D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3.0185244E-2</v>
      </c>
      <c r="E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3.0185244E-2</v>
      </c>
      <c r="AI70">
        <v>12</v>
      </c>
      <c r="AJ70" t="s">
        <v>310</v>
      </c>
      <c r="AK70" t="s">
        <v>406</v>
      </c>
      <c r="AL70" t="s">
        <v>288</v>
      </c>
      <c r="AM70">
        <v>3</v>
      </c>
      <c r="AN70">
        <v>20</v>
      </c>
      <c r="AO70">
        <v>1.9180619999999999E-2</v>
      </c>
      <c r="AP70">
        <v>2.4330757000000001E-2</v>
      </c>
      <c r="AQ70">
        <v>3.0185244E-2</v>
      </c>
      <c r="AR70">
        <v>2.5253451E-2</v>
      </c>
      <c r="AS70">
        <v>5.1413665999999997E-2</v>
      </c>
      <c r="AT70">
        <v>9.965715E-3</v>
      </c>
    </row>
    <row r="71" spans="1:46" hidden="1" x14ac:dyDescent="0.25">
      <c r="A71" t="s">
        <v>310</v>
      </c>
      <c r="B71" t="s">
        <v>288</v>
      </c>
      <c r="C71">
        <v>21</v>
      </c>
      <c r="D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6.0800000000000002E-6</v>
      </c>
      <c r="E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6.0800000000000002E-6</v>
      </c>
      <c r="AI71">
        <v>12</v>
      </c>
      <c r="AJ71" t="s">
        <v>310</v>
      </c>
      <c r="AK71" t="s">
        <v>406</v>
      </c>
      <c r="AL71" t="s">
        <v>288</v>
      </c>
      <c r="AM71">
        <v>3</v>
      </c>
      <c r="AN71">
        <v>21</v>
      </c>
      <c r="AO71">
        <v>0</v>
      </c>
      <c r="AP71">
        <v>0</v>
      </c>
      <c r="AQ71">
        <v>6.0800000000000002E-6</v>
      </c>
      <c r="AR71">
        <v>1.08E-5</v>
      </c>
      <c r="AS71">
        <v>1.18023E-4</v>
      </c>
      <c r="AT71">
        <v>0</v>
      </c>
    </row>
    <row r="72" spans="1:46" hidden="1" x14ac:dyDescent="0.25">
      <c r="A72" t="s">
        <v>310</v>
      </c>
      <c r="B72" t="s">
        <v>288</v>
      </c>
      <c r="C72">
        <v>22</v>
      </c>
      <c r="D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
        <v>12</v>
      </c>
      <c r="AJ72" t="s">
        <v>310</v>
      </c>
      <c r="AK72" t="s">
        <v>406</v>
      </c>
      <c r="AL72" t="s">
        <v>288</v>
      </c>
      <c r="AM72">
        <v>3</v>
      </c>
      <c r="AN72">
        <v>22</v>
      </c>
      <c r="AO72">
        <v>0</v>
      </c>
      <c r="AP72">
        <v>0</v>
      </c>
      <c r="AQ72" s="281">
        <v>0</v>
      </c>
      <c r="AR72" s="281">
        <v>0</v>
      </c>
      <c r="AS72">
        <v>0</v>
      </c>
      <c r="AT72">
        <v>0</v>
      </c>
    </row>
    <row r="73" spans="1:46" hidden="1" x14ac:dyDescent="0.25">
      <c r="A73" t="s">
        <v>310</v>
      </c>
      <c r="B73" t="s">
        <v>288</v>
      </c>
      <c r="C73">
        <v>23</v>
      </c>
      <c r="D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
        <v>12</v>
      </c>
      <c r="AJ73" t="s">
        <v>310</v>
      </c>
      <c r="AK73" t="s">
        <v>406</v>
      </c>
      <c r="AL73" t="s">
        <v>288</v>
      </c>
      <c r="AM73">
        <v>3</v>
      </c>
      <c r="AN73">
        <v>23</v>
      </c>
      <c r="AO73">
        <v>0</v>
      </c>
      <c r="AP73">
        <v>0</v>
      </c>
      <c r="AQ73">
        <v>0</v>
      </c>
      <c r="AR73">
        <v>0</v>
      </c>
      <c r="AS73">
        <v>0</v>
      </c>
      <c r="AT73">
        <v>0</v>
      </c>
    </row>
    <row r="74" spans="1:46" hidden="1" x14ac:dyDescent="0.25">
      <c r="A74" t="s">
        <v>310</v>
      </c>
      <c r="B74" t="s">
        <v>288</v>
      </c>
      <c r="C74">
        <v>24</v>
      </c>
      <c r="D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
        <v>12</v>
      </c>
      <c r="AJ74" t="s">
        <v>310</v>
      </c>
      <c r="AK74" t="s">
        <v>406</v>
      </c>
      <c r="AL74" t="s">
        <v>288</v>
      </c>
      <c r="AM74">
        <v>3</v>
      </c>
      <c r="AN74">
        <v>24</v>
      </c>
      <c r="AO74">
        <v>0</v>
      </c>
      <c r="AP74">
        <v>0</v>
      </c>
      <c r="AQ74">
        <v>0</v>
      </c>
      <c r="AR74">
        <v>0</v>
      </c>
      <c r="AS74">
        <v>0</v>
      </c>
      <c r="AT74">
        <v>0</v>
      </c>
    </row>
    <row r="75" spans="1:46" hidden="1" x14ac:dyDescent="0.25">
      <c r="A75" t="s">
        <v>310</v>
      </c>
      <c r="B75" t="s">
        <v>289</v>
      </c>
      <c r="C75">
        <v>1</v>
      </c>
      <c r="D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
        <v>12</v>
      </c>
      <c r="AJ75" t="s">
        <v>310</v>
      </c>
      <c r="AK75" t="s">
        <v>406</v>
      </c>
      <c r="AL75" t="s">
        <v>289</v>
      </c>
      <c r="AM75">
        <v>4</v>
      </c>
      <c r="AN75">
        <v>1</v>
      </c>
      <c r="AO75">
        <v>0</v>
      </c>
      <c r="AP75">
        <v>0</v>
      </c>
      <c r="AQ75">
        <v>0</v>
      </c>
      <c r="AR75">
        <v>0</v>
      </c>
      <c r="AS75">
        <v>0</v>
      </c>
      <c r="AT75">
        <v>0</v>
      </c>
    </row>
    <row r="76" spans="1:46" hidden="1" x14ac:dyDescent="0.25">
      <c r="A76" t="s">
        <v>310</v>
      </c>
      <c r="B76" t="s">
        <v>289</v>
      </c>
      <c r="C76">
        <v>2</v>
      </c>
      <c r="D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
        <v>12</v>
      </c>
      <c r="AJ76" t="s">
        <v>310</v>
      </c>
      <c r="AK76" t="s">
        <v>406</v>
      </c>
      <c r="AL76" t="s">
        <v>289</v>
      </c>
      <c r="AM76">
        <v>4</v>
      </c>
      <c r="AN76">
        <v>2</v>
      </c>
      <c r="AO76">
        <v>0</v>
      </c>
      <c r="AP76">
        <v>0</v>
      </c>
      <c r="AQ76">
        <v>0</v>
      </c>
      <c r="AR76">
        <v>0</v>
      </c>
      <c r="AS76">
        <v>0</v>
      </c>
      <c r="AT76">
        <v>0</v>
      </c>
    </row>
    <row r="77" spans="1:46" hidden="1" x14ac:dyDescent="0.25">
      <c r="A77" t="s">
        <v>310</v>
      </c>
      <c r="B77" t="s">
        <v>289</v>
      </c>
      <c r="C77">
        <v>3</v>
      </c>
      <c r="D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
        <v>12</v>
      </c>
      <c r="AJ77" t="s">
        <v>310</v>
      </c>
      <c r="AK77" t="s">
        <v>406</v>
      </c>
      <c r="AL77" t="s">
        <v>289</v>
      </c>
      <c r="AM77">
        <v>4</v>
      </c>
      <c r="AN77">
        <v>3</v>
      </c>
      <c r="AO77">
        <v>0</v>
      </c>
      <c r="AP77">
        <v>0</v>
      </c>
      <c r="AQ77">
        <v>0</v>
      </c>
      <c r="AR77">
        <v>0</v>
      </c>
      <c r="AS77">
        <v>0</v>
      </c>
      <c r="AT77">
        <v>0</v>
      </c>
    </row>
    <row r="78" spans="1:46" hidden="1" x14ac:dyDescent="0.25">
      <c r="A78" t="s">
        <v>310</v>
      </c>
      <c r="B78" t="s">
        <v>289</v>
      </c>
      <c r="C78">
        <v>4</v>
      </c>
      <c r="D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8">
        <v>12</v>
      </c>
      <c r="AJ78" t="s">
        <v>310</v>
      </c>
      <c r="AK78" t="s">
        <v>406</v>
      </c>
      <c r="AL78" t="s">
        <v>289</v>
      </c>
      <c r="AM78">
        <v>4</v>
      </c>
      <c r="AN78">
        <v>4</v>
      </c>
      <c r="AO78">
        <v>0</v>
      </c>
      <c r="AP78">
        <v>0</v>
      </c>
      <c r="AQ78">
        <v>0</v>
      </c>
      <c r="AR78">
        <v>0</v>
      </c>
      <c r="AS78">
        <v>0</v>
      </c>
      <c r="AT78">
        <v>0</v>
      </c>
    </row>
    <row r="79" spans="1:46" hidden="1" x14ac:dyDescent="0.25">
      <c r="A79" t="s">
        <v>310</v>
      </c>
      <c r="B79" t="s">
        <v>289</v>
      </c>
      <c r="C79">
        <v>5</v>
      </c>
      <c r="D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
        <v>12</v>
      </c>
      <c r="AJ79" t="s">
        <v>310</v>
      </c>
      <c r="AK79" t="s">
        <v>406</v>
      </c>
      <c r="AL79" t="s">
        <v>289</v>
      </c>
      <c r="AM79">
        <v>4</v>
      </c>
      <c r="AN79">
        <v>5</v>
      </c>
      <c r="AO79">
        <v>0</v>
      </c>
      <c r="AP79">
        <v>0</v>
      </c>
      <c r="AQ79">
        <v>0</v>
      </c>
      <c r="AR79">
        <v>0</v>
      </c>
      <c r="AS79">
        <v>0</v>
      </c>
      <c r="AT79">
        <v>0</v>
      </c>
    </row>
    <row r="80" spans="1:46" hidden="1" x14ac:dyDescent="0.25">
      <c r="A80" t="s">
        <v>310</v>
      </c>
      <c r="B80" t="s">
        <v>289</v>
      </c>
      <c r="C80">
        <v>6</v>
      </c>
      <c r="D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
        <v>12</v>
      </c>
      <c r="AJ80" t="s">
        <v>310</v>
      </c>
      <c r="AK80" t="s">
        <v>406</v>
      </c>
      <c r="AL80" t="s">
        <v>289</v>
      </c>
      <c r="AM80">
        <v>4</v>
      </c>
      <c r="AN80">
        <v>6</v>
      </c>
      <c r="AO80">
        <v>0</v>
      </c>
      <c r="AP80">
        <v>0</v>
      </c>
      <c r="AQ80">
        <v>0</v>
      </c>
      <c r="AR80">
        <v>0</v>
      </c>
      <c r="AS80">
        <v>0</v>
      </c>
      <c r="AT80">
        <v>0</v>
      </c>
    </row>
    <row r="81" spans="1:46" hidden="1" x14ac:dyDescent="0.25">
      <c r="A81" t="s">
        <v>310</v>
      </c>
      <c r="B81" t="s">
        <v>289</v>
      </c>
      <c r="C81">
        <v>7</v>
      </c>
      <c r="D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
        <v>12</v>
      </c>
      <c r="AJ81" t="s">
        <v>310</v>
      </c>
      <c r="AK81" t="s">
        <v>406</v>
      </c>
      <c r="AL81" t="s">
        <v>289</v>
      </c>
      <c r="AM81">
        <v>4</v>
      </c>
      <c r="AN81">
        <v>7</v>
      </c>
      <c r="AO81">
        <v>0</v>
      </c>
      <c r="AP81">
        <v>0</v>
      </c>
      <c r="AQ81">
        <v>0</v>
      </c>
      <c r="AR81">
        <v>0</v>
      </c>
      <c r="AS81">
        <v>0</v>
      </c>
      <c r="AT81">
        <v>0</v>
      </c>
    </row>
    <row r="82" spans="1:46" hidden="1" x14ac:dyDescent="0.25">
      <c r="A82" t="s">
        <v>310</v>
      </c>
      <c r="B82" t="s">
        <v>289</v>
      </c>
      <c r="C82">
        <v>8</v>
      </c>
      <c r="D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2.3958009999999999E-3</v>
      </c>
      <c r="E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2.3958009999999999E-3</v>
      </c>
      <c r="AI82">
        <v>12</v>
      </c>
      <c r="AJ82" t="s">
        <v>310</v>
      </c>
      <c r="AK82" t="s">
        <v>406</v>
      </c>
      <c r="AL82" t="s">
        <v>289</v>
      </c>
      <c r="AM82">
        <v>4</v>
      </c>
      <c r="AN82">
        <v>8</v>
      </c>
      <c r="AO82">
        <v>2.3958009999999999E-3</v>
      </c>
      <c r="AP82">
        <v>2.9953549999999999E-3</v>
      </c>
      <c r="AQ82">
        <v>3.6964440000000001E-3</v>
      </c>
      <c r="AR82">
        <v>2.9906860000000002E-3</v>
      </c>
      <c r="AS82">
        <v>5.3331539999999997E-3</v>
      </c>
      <c r="AT82">
        <v>6.8231900000000002E-4</v>
      </c>
    </row>
    <row r="83" spans="1:46" hidden="1" x14ac:dyDescent="0.25">
      <c r="A83" t="s">
        <v>310</v>
      </c>
      <c r="B83" t="s">
        <v>289</v>
      </c>
      <c r="C83">
        <v>9</v>
      </c>
      <c r="D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9.1608831000000002E-2</v>
      </c>
      <c r="E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5.9091293000000003E-2</v>
      </c>
      <c r="AI83">
        <v>12</v>
      </c>
      <c r="AJ83" t="s">
        <v>310</v>
      </c>
      <c r="AK83" t="s">
        <v>406</v>
      </c>
      <c r="AL83" t="s">
        <v>289</v>
      </c>
      <c r="AM83">
        <v>4</v>
      </c>
      <c r="AN83">
        <v>9</v>
      </c>
      <c r="AO83">
        <v>5.9091293000000003E-2</v>
      </c>
      <c r="AP83">
        <v>7.2093007000000001E-2</v>
      </c>
      <c r="AQ83">
        <v>9.1608831000000002E-2</v>
      </c>
      <c r="AR83">
        <v>7.3933533999999995E-2</v>
      </c>
      <c r="AS83">
        <v>0.122356412</v>
      </c>
      <c r="AT83">
        <v>1.7325373000000002E-2</v>
      </c>
    </row>
    <row r="84" spans="1:46" hidden="1" x14ac:dyDescent="0.25">
      <c r="A84" t="s">
        <v>310</v>
      </c>
      <c r="B84" t="s">
        <v>289</v>
      </c>
      <c r="C84">
        <v>10</v>
      </c>
      <c r="D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0.25261811000000001</v>
      </c>
      <c r="E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0.25261811000000001</v>
      </c>
      <c r="AI84">
        <v>12</v>
      </c>
      <c r="AJ84" t="s">
        <v>310</v>
      </c>
      <c r="AK84" t="s">
        <v>406</v>
      </c>
      <c r="AL84" t="s">
        <v>289</v>
      </c>
      <c r="AM84">
        <v>4</v>
      </c>
      <c r="AN84">
        <v>10</v>
      </c>
      <c r="AO84">
        <v>0.16450525899999999</v>
      </c>
      <c r="AP84">
        <v>0.215046927</v>
      </c>
      <c r="AQ84">
        <v>0.25261811000000001</v>
      </c>
      <c r="AR84">
        <v>0.20753887400000001</v>
      </c>
      <c r="AS84">
        <v>0.31437984400000002</v>
      </c>
      <c r="AT84">
        <v>4.2064050999999998E-2</v>
      </c>
    </row>
    <row r="85" spans="1:46" hidden="1" x14ac:dyDescent="0.25">
      <c r="A85" t="s">
        <v>310</v>
      </c>
      <c r="B85" t="s">
        <v>289</v>
      </c>
      <c r="C85">
        <v>11</v>
      </c>
      <c r="D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0.42490972100000002</v>
      </c>
      <c r="E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0.42490972100000002</v>
      </c>
      <c r="AI85">
        <v>12</v>
      </c>
      <c r="AJ85" t="s">
        <v>310</v>
      </c>
      <c r="AK85" t="s">
        <v>406</v>
      </c>
      <c r="AL85" t="s">
        <v>289</v>
      </c>
      <c r="AM85">
        <v>4</v>
      </c>
      <c r="AN85">
        <v>11</v>
      </c>
      <c r="AO85">
        <v>0.26600082899999999</v>
      </c>
      <c r="AP85">
        <v>0.36788854599999998</v>
      </c>
      <c r="AQ85">
        <v>0.42490972100000002</v>
      </c>
      <c r="AR85">
        <v>0.34953820699999999</v>
      </c>
      <c r="AS85">
        <v>0.51497112199999995</v>
      </c>
      <c r="AT85">
        <v>9.9579072000000005E-2</v>
      </c>
    </row>
    <row r="86" spans="1:46" hidden="1" x14ac:dyDescent="0.25">
      <c r="A86" t="s">
        <v>310</v>
      </c>
      <c r="B86" t="s">
        <v>289</v>
      </c>
      <c r="C86">
        <v>12</v>
      </c>
      <c r="D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0.55967224400000004</v>
      </c>
      <c r="E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0.55967224400000004</v>
      </c>
      <c r="AI86">
        <v>12</v>
      </c>
      <c r="AJ86" t="s">
        <v>310</v>
      </c>
      <c r="AK86" t="s">
        <v>406</v>
      </c>
      <c r="AL86" t="s">
        <v>289</v>
      </c>
      <c r="AM86">
        <v>4</v>
      </c>
      <c r="AN86">
        <v>12</v>
      </c>
      <c r="AO86">
        <v>0.36816417400000001</v>
      </c>
      <c r="AP86">
        <v>0.49762708900000002</v>
      </c>
      <c r="AQ86">
        <v>0.55967224400000004</v>
      </c>
      <c r="AR86">
        <v>0.46293507900000003</v>
      </c>
      <c r="AS86">
        <v>0.67882188799999998</v>
      </c>
      <c r="AT86">
        <v>0.112884954</v>
      </c>
    </row>
    <row r="87" spans="1:46" hidden="1" x14ac:dyDescent="0.25">
      <c r="A87" t="s">
        <v>310</v>
      </c>
      <c r="B87" t="s">
        <v>289</v>
      </c>
      <c r="C87">
        <v>13</v>
      </c>
      <c r="D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0.633886587</v>
      </c>
      <c r="E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0.633886587</v>
      </c>
      <c r="AI87">
        <v>12</v>
      </c>
      <c r="AJ87" t="s">
        <v>310</v>
      </c>
      <c r="AK87" t="s">
        <v>406</v>
      </c>
      <c r="AL87" t="s">
        <v>289</v>
      </c>
      <c r="AM87">
        <v>4</v>
      </c>
      <c r="AN87">
        <v>13</v>
      </c>
      <c r="AO87">
        <v>0.43691181899999998</v>
      </c>
      <c r="AP87">
        <v>0.56868469600000005</v>
      </c>
      <c r="AQ87">
        <v>0.633886587</v>
      </c>
      <c r="AR87">
        <v>0.53914942700000001</v>
      </c>
      <c r="AS87">
        <v>0.75628947499999999</v>
      </c>
      <c r="AT87">
        <v>0.15458676900000001</v>
      </c>
    </row>
    <row r="88" spans="1:46" hidden="1" x14ac:dyDescent="0.25">
      <c r="A88" t="s">
        <v>310</v>
      </c>
      <c r="B88" t="s">
        <v>289</v>
      </c>
      <c r="C88">
        <v>14</v>
      </c>
      <c r="D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0.64381812800000005</v>
      </c>
      <c r="E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0.64381812800000005</v>
      </c>
      <c r="AI88">
        <v>12</v>
      </c>
      <c r="AJ88" t="s">
        <v>310</v>
      </c>
      <c r="AK88" t="s">
        <v>406</v>
      </c>
      <c r="AL88" t="s">
        <v>289</v>
      </c>
      <c r="AM88">
        <v>4</v>
      </c>
      <c r="AN88">
        <v>14</v>
      </c>
      <c r="AO88">
        <v>0.46593166000000003</v>
      </c>
      <c r="AP88">
        <v>0.57072266299999996</v>
      </c>
      <c r="AQ88">
        <v>0.64381812800000005</v>
      </c>
      <c r="AR88">
        <v>0.55397782600000001</v>
      </c>
      <c r="AS88">
        <v>0.79877068900000003</v>
      </c>
      <c r="AT88">
        <v>0.12716359999999999</v>
      </c>
    </row>
    <row r="89" spans="1:46" hidden="1" x14ac:dyDescent="0.25">
      <c r="A89" t="s">
        <v>310</v>
      </c>
      <c r="B89" t="s">
        <v>289</v>
      </c>
      <c r="C89">
        <v>15</v>
      </c>
      <c r="D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0.59472684899999995</v>
      </c>
      <c r="E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0.59472684899999995</v>
      </c>
      <c r="AI89">
        <v>12</v>
      </c>
      <c r="AJ89" t="s">
        <v>310</v>
      </c>
      <c r="AK89" t="s">
        <v>406</v>
      </c>
      <c r="AL89" t="s">
        <v>289</v>
      </c>
      <c r="AM89">
        <v>4</v>
      </c>
      <c r="AN89">
        <v>15</v>
      </c>
      <c r="AO89">
        <v>0.44937659099999999</v>
      </c>
      <c r="AP89">
        <v>0.52409299099999995</v>
      </c>
      <c r="AQ89">
        <v>0.59472684899999995</v>
      </c>
      <c r="AR89">
        <v>0.51374635000000002</v>
      </c>
      <c r="AS89">
        <v>0.76585709000000002</v>
      </c>
      <c r="AT89">
        <v>0.15311082600000001</v>
      </c>
    </row>
    <row r="90" spans="1:46" hidden="1" x14ac:dyDescent="0.25">
      <c r="A90" t="s">
        <v>310</v>
      </c>
      <c r="B90" t="s">
        <v>289</v>
      </c>
      <c r="C90">
        <v>16</v>
      </c>
      <c r="D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0.52418704100000002</v>
      </c>
      <c r="E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0.52418704100000002</v>
      </c>
      <c r="AI90">
        <v>12</v>
      </c>
      <c r="AJ90" t="s">
        <v>310</v>
      </c>
      <c r="AK90" t="s">
        <v>406</v>
      </c>
      <c r="AL90" t="s">
        <v>289</v>
      </c>
      <c r="AM90">
        <v>4</v>
      </c>
      <c r="AN90">
        <v>16</v>
      </c>
      <c r="AO90">
        <v>0.38748748199999999</v>
      </c>
      <c r="AP90">
        <v>0.45773293599999998</v>
      </c>
      <c r="AQ90">
        <v>0.52418704100000002</v>
      </c>
      <c r="AR90">
        <v>0.44835293799999998</v>
      </c>
      <c r="AS90">
        <v>0.67403783900000003</v>
      </c>
      <c r="AT90">
        <v>8.5251030000000005E-2</v>
      </c>
    </row>
    <row r="91" spans="1:46" hidden="1" x14ac:dyDescent="0.25">
      <c r="A91" t="s">
        <v>310</v>
      </c>
      <c r="B91" t="s">
        <v>289</v>
      </c>
      <c r="C91">
        <v>17</v>
      </c>
      <c r="D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0.39745153599999999</v>
      </c>
      <c r="E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0.39745153599999999</v>
      </c>
      <c r="AI91">
        <v>12</v>
      </c>
      <c r="AJ91" t="s">
        <v>310</v>
      </c>
      <c r="AK91" t="s">
        <v>406</v>
      </c>
      <c r="AL91" t="s">
        <v>289</v>
      </c>
      <c r="AM91">
        <v>4</v>
      </c>
      <c r="AN91">
        <v>17</v>
      </c>
      <c r="AO91">
        <v>0.29800817000000002</v>
      </c>
      <c r="AP91">
        <v>0.348589761</v>
      </c>
      <c r="AQ91">
        <v>0.39745153599999999</v>
      </c>
      <c r="AR91">
        <v>0.34342603300000002</v>
      </c>
      <c r="AS91">
        <v>0.51095558200000002</v>
      </c>
      <c r="AT91">
        <v>7.0442860999999996E-2</v>
      </c>
    </row>
    <row r="92" spans="1:46" hidden="1" x14ac:dyDescent="0.25">
      <c r="A92" t="s">
        <v>310</v>
      </c>
      <c r="B92" t="s">
        <v>289</v>
      </c>
      <c r="C92">
        <v>18</v>
      </c>
      <c r="D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0.25597868499999998</v>
      </c>
      <c r="E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0.25597868499999998</v>
      </c>
      <c r="AI92">
        <v>12</v>
      </c>
      <c r="AJ92" t="s">
        <v>310</v>
      </c>
      <c r="AK92" t="s">
        <v>406</v>
      </c>
      <c r="AL92" t="s">
        <v>289</v>
      </c>
      <c r="AM92">
        <v>4</v>
      </c>
      <c r="AN92">
        <v>18</v>
      </c>
      <c r="AO92">
        <v>0.19620131900000001</v>
      </c>
      <c r="AP92">
        <v>0.224166798</v>
      </c>
      <c r="AQ92">
        <v>0.25597868499999998</v>
      </c>
      <c r="AR92">
        <v>0.222900611</v>
      </c>
      <c r="AS92">
        <v>0.33827352599999999</v>
      </c>
      <c r="AT92">
        <v>4.8696244999999999E-2</v>
      </c>
    </row>
    <row r="93" spans="1:46" hidden="1" x14ac:dyDescent="0.25">
      <c r="A93" t="s">
        <v>310</v>
      </c>
      <c r="B93" t="s">
        <v>289</v>
      </c>
      <c r="C93">
        <v>19</v>
      </c>
      <c r="D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0.114791737</v>
      </c>
      <c r="E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0.114791737</v>
      </c>
      <c r="AI93">
        <v>12</v>
      </c>
      <c r="AJ93" t="s">
        <v>310</v>
      </c>
      <c r="AK93" t="s">
        <v>406</v>
      </c>
      <c r="AL93" t="s">
        <v>289</v>
      </c>
      <c r="AM93">
        <v>4</v>
      </c>
      <c r="AN93">
        <v>19</v>
      </c>
      <c r="AO93">
        <v>8.7328415000000006E-2</v>
      </c>
      <c r="AP93">
        <v>0.100019989</v>
      </c>
      <c r="AQ93">
        <v>0.114791737</v>
      </c>
      <c r="AR93">
        <v>9.9321964999999998E-2</v>
      </c>
      <c r="AS93">
        <v>0.15112446099999999</v>
      </c>
      <c r="AT93">
        <v>1.4273378E-2</v>
      </c>
    </row>
    <row r="94" spans="1:46" hidden="1" x14ac:dyDescent="0.25">
      <c r="A94" t="s">
        <v>310</v>
      </c>
      <c r="B94" t="s">
        <v>289</v>
      </c>
      <c r="C94">
        <v>20</v>
      </c>
      <c r="D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1.3079484000000001E-2</v>
      </c>
      <c r="E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1.3079484000000001E-2</v>
      </c>
      <c r="AI94">
        <v>12</v>
      </c>
      <c r="AJ94" t="s">
        <v>310</v>
      </c>
      <c r="AK94" t="s">
        <v>406</v>
      </c>
      <c r="AL94" t="s">
        <v>289</v>
      </c>
      <c r="AM94">
        <v>4</v>
      </c>
      <c r="AN94">
        <v>20</v>
      </c>
      <c r="AO94">
        <v>7.9263609999999998E-3</v>
      </c>
      <c r="AP94">
        <v>9.6502710000000002E-3</v>
      </c>
      <c r="AQ94">
        <v>1.3079484000000001E-2</v>
      </c>
      <c r="AR94">
        <v>1.0574365000000001E-2</v>
      </c>
      <c r="AS94">
        <v>2.3346378000000001E-2</v>
      </c>
      <c r="AT94">
        <v>1.57671E-3</v>
      </c>
    </row>
    <row r="95" spans="1:46" hidden="1" x14ac:dyDescent="0.25">
      <c r="A95" t="s">
        <v>310</v>
      </c>
      <c r="B95" t="s">
        <v>289</v>
      </c>
      <c r="C95">
        <v>21</v>
      </c>
      <c r="D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
        <v>12</v>
      </c>
      <c r="AJ95" t="s">
        <v>310</v>
      </c>
      <c r="AK95" t="s">
        <v>406</v>
      </c>
      <c r="AL95" t="s">
        <v>289</v>
      </c>
      <c r="AM95">
        <v>4</v>
      </c>
      <c r="AN95">
        <v>21</v>
      </c>
      <c r="AO95">
        <v>0</v>
      </c>
      <c r="AP95">
        <v>0</v>
      </c>
      <c r="AQ95">
        <v>0</v>
      </c>
      <c r="AR95">
        <v>0</v>
      </c>
      <c r="AS95">
        <v>0</v>
      </c>
      <c r="AT95">
        <v>0</v>
      </c>
    </row>
    <row r="96" spans="1:46" hidden="1" x14ac:dyDescent="0.25">
      <c r="A96" t="s">
        <v>310</v>
      </c>
      <c r="B96" t="s">
        <v>289</v>
      </c>
      <c r="C96">
        <v>22</v>
      </c>
      <c r="D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
        <v>12</v>
      </c>
      <c r="AJ96" t="s">
        <v>310</v>
      </c>
      <c r="AK96" t="s">
        <v>406</v>
      </c>
      <c r="AL96" t="s">
        <v>289</v>
      </c>
      <c r="AM96">
        <v>4</v>
      </c>
      <c r="AN96">
        <v>22</v>
      </c>
      <c r="AO96">
        <v>0</v>
      </c>
      <c r="AP96">
        <v>0</v>
      </c>
      <c r="AQ96">
        <v>0</v>
      </c>
      <c r="AR96">
        <v>0</v>
      </c>
      <c r="AS96">
        <v>0</v>
      </c>
      <c r="AT96">
        <v>0</v>
      </c>
    </row>
    <row r="97" spans="1:46" hidden="1" x14ac:dyDescent="0.25">
      <c r="A97" t="s">
        <v>310</v>
      </c>
      <c r="B97" t="s">
        <v>289</v>
      </c>
      <c r="C97">
        <v>23</v>
      </c>
      <c r="D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7">
        <v>12</v>
      </c>
      <c r="AJ97" t="s">
        <v>310</v>
      </c>
      <c r="AK97" t="s">
        <v>406</v>
      </c>
      <c r="AL97" t="s">
        <v>289</v>
      </c>
      <c r="AM97">
        <v>4</v>
      </c>
      <c r="AN97">
        <v>23</v>
      </c>
      <c r="AO97">
        <v>0</v>
      </c>
      <c r="AP97">
        <v>0</v>
      </c>
      <c r="AQ97">
        <v>0</v>
      </c>
      <c r="AR97">
        <v>0</v>
      </c>
      <c r="AS97">
        <v>0</v>
      </c>
      <c r="AT97">
        <v>0</v>
      </c>
    </row>
    <row r="98" spans="1:46" hidden="1" x14ac:dyDescent="0.25">
      <c r="A98" t="s">
        <v>310</v>
      </c>
      <c r="B98" t="s">
        <v>289</v>
      </c>
      <c r="C98">
        <v>24</v>
      </c>
      <c r="D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
        <v>12</v>
      </c>
      <c r="AJ98" t="s">
        <v>310</v>
      </c>
      <c r="AK98" t="s">
        <v>406</v>
      </c>
      <c r="AL98" t="s">
        <v>289</v>
      </c>
      <c r="AM98">
        <v>4</v>
      </c>
      <c r="AN98">
        <v>24</v>
      </c>
      <c r="AO98">
        <v>0</v>
      </c>
      <c r="AP98">
        <v>0</v>
      </c>
      <c r="AQ98">
        <v>0</v>
      </c>
      <c r="AR98">
        <v>0</v>
      </c>
      <c r="AS98">
        <v>0</v>
      </c>
      <c r="AT98">
        <v>0</v>
      </c>
    </row>
    <row r="99" spans="1:46" hidden="1" x14ac:dyDescent="0.25">
      <c r="A99" t="s">
        <v>310</v>
      </c>
      <c r="B99" t="s">
        <v>290</v>
      </c>
      <c r="C99">
        <v>1</v>
      </c>
      <c r="D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
        <v>12</v>
      </c>
      <c r="AJ99" t="s">
        <v>310</v>
      </c>
      <c r="AK99" t="s">
        <v>406</v>
      </c>
      <c r="AL99" t="s">
        <v>290</v>
      </c>
      <c r="AM99">
        <v>5</v>
      </c>
      <c r="AN99">
        <v>1</v>
      </c>
      <c r="AO99">
        <v>0</v>
      </c>
      <c r="AP99">
        <v>0</v>
      </c>
      <c r="AQ99">
        <v>0</v>
      </c>
      <c r="AR99">
        <v>0</v>
      </c>
      <c r="AS99">
        <v>0</v>
      </c>
      <c r="AT99">
        <v>0</v>
      </c>
    </row>
    <row r="100" spans="1:46" hidden="1" x14ac:dyDescent="0.25">
      <c r="A100" t="s">
        <v>310</v>
      </c>
      <c r="B100" t="s">
        <v>290</v>
      </c>
      <c r="C100">
        <v>2</v>
      </c>
      <c r="D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
        <v>12</v>
      </c>
      <c r="AJ100" t="s">
        <v>310</v>
      </c>
      <c r="AK100" t="s">
        <v>406</v>
      </c>
      <c r="AL100" t="s">
        <v>290</v>
      </c>
      <c r="AM100">
        <v>5</v>
      </c>
      <c r="AN100">
        <v>2</v>
      </c>
      <c r="AO100">
        <v>0</v>
      </c>
      <c r="AP100">
        <v>0</v>
      </c>
      <c r="AQ100">
        <v>0</v>
      </c>
      <c r="AR100">
        <v>0</v>
      </c>
      <c r="AS100">
        <v>0</v>
      </c>
      <c r="AT100">
        <v>0</v>
      </c>
    </row>
    <row r="101" spans="1:46" hidden="1" x14ac:dyDescent="0.25">
      <c r="A101" t="s">
        <v>310</v>
      </c>
      <c r="B101" t="s">
        <v>290</v>
      </c>
      <c r="C101">
        <v>3</v>
      </c>
      <c r="D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
        <v>12</v>
      </c>
      <c r="AJ101" t="s">
        <v>310</v>
      </c>
      <c r="AK101" t="s">
        <v>406</v>
      </c>
      <c r="AL101" t="s">
        <v>290</v>
      </c>
      <c r="AM101">
        <v>5</v>
      </c>
      <c r="AN101">
        <v>3</v>
      </c>
      <c r="AO101">
        <v>0</v>
      </c>
      <c r="AP101">
        <v>0</v>
      </c>
      <c r="AQ101">
        <v>0</v>
      </c>
      <c r="AR101">
        <v>0</v>
      </c>
      <c r="AS101">
        <v>0</v>
      </c>
      <c r="AT101">
        <v>0</v>
      </c>
    </row>
    <row r="102" spans="1:46" hidden="1" x14ac:dyDescent="0.25">
      <c r="A102" t="s">
        <v>310</v>
      </c>
      <c r="B102" t="s">
        <v>290</v>
      </c>
      <c r="C102">
        <v>4</v>
      </c>
      <c r="D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2">
        <v>12</v>
      </c>
      <c r="AJ102" t="s">
        <v>310</v>
      </c>
      <c r="AK102" t="s">
        <v>406</v>
      </c>
      <c r="AL102" t="s">
        <v>290</v>
      </c>
      <c r="AM102">
        <v>5</v>
      </c>
      <c r="AN102">
        <v>4</v>
      </c>
      <c r="AO102">
        <v>0</v>
      </c>
      <c r="AP102">
        <v>0</v>
      </c>
      <c r="AQ102">
        <v>0</v>
      </c>
      <c r="AR102">
        <v>0</v>
      </c>
      <c r="AS102">
        <v>0</v>
      </c>
      <c r="AT102">
        <v>0</v>
      </c>
    </row>
    <row r="103" spans="1:46" hidden="1" x14ac:dyDescent="0.25">
      <c r="A103" t="s">
        <v>310</v>
      </c>
      <c r="B103" t="s">
        <v>290</v>
      </c>
      <c r="C103">
        <v>5</v>
      </c>
      <c r="D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
        <v>12</v>
      </c>
      <c r="AJ103" t="s">
        <v>310</v>
      </c>
      <c r="AK103" t="s">
        <v>406</v>
      </c>
      <c r="AL103" t="s">
        <v>290</v>
      </c>
      <c r="AM103">
        <v>5</v>
      </c>
      <c r="AN103">
        <v>5</v>
      </c>
      <c r="AO103">
        <v>0</v>
      </c>
      <c r="AP103">
        <v>0</v>
      </c>
      <c r="AQ103">
        <v>0</v>
      </c>
      <c r="AR103">
        <v>0</v>
      </c>
      <c r="AS103">
        <v>0</v>
      </c>
      <c r="AT103">
        <v>0</v>
      </c>
    </row>
    <row r="104" spans="1:46" hidden="1" x14ac:dyDescent="0.25">
      <c r="A104" t="s">
        <v>310</v>
      </c>
      <c r="B104" t="s">
        <v>290</v>
      </c>
      <c r="C104">
        <v>6</v>
      </c>
      <c r="D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
        <v>12</v>
      </c>
      <c r="AJ104" t="s">
        <v>310</v>
      </c>
      <c r="AK104" t="s">
        <v>406</v>
      </c>
      <c r="AL104" t="s">
        <v>290</v>
      </c>
      <c r="AM104">
        <v>5</v>
      </c>
      <c r="AN104">
        <v>6</v>
      </c>
      <c r="AO104">
        <v>0</v>
      </c>
      <c r="AP104">
        <v>0</v>
      </c>
      <c r="AQ104">
        <v>0</v>
      </c>
      <c r="AR104">
        <v>0</v>
      </c>
      <c r="AS104">
        <v>0</v>
      </c>
      <c r="AT104">
        <v>0</v>
      </c>
    </row>
    <row r="105" spans="1:46" hidden="1" x14ac:dyDescent="0.25">
      <c r="A105" t="s">
        <v>310</v>
      </c>
      <c r="B105" t="s">
        <v>290</v>
      </c>
      <c r="C105">
        <v>7</v>
      </c>
      <c r="D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
        <v>12</v>
      </c>
      <c r="AJ105" t="s">
        <v>310</v>
      </c>
      <c r="AK105" t="s">
        <v>406</v>
      </c>
      <c r="AL105" t="s">
        <v>290</v>
      </c>
      <c r="AM105">
        <v>5</v>
      </c>
      <c r="AN105">
        <v>7</v>
      </c>
      <c r="AO105">
        <v>0</v>
      </c>
      <c r="AP105">
        <v>0</v>
      </c>
      <c r="AQ105">
        <v>0</v>
      </c>
      <c r="AR105">
        <v>0</v>
      </c>
      <c r="AS105">
        <v>0</v>
      </c>
      <c r="AT105">
        <v>0</v>
      </c>
    </row>
    <row r="106" spans="1:46" hidden="1" x14ac:dyDescent="0.25">
      <c r="A106" t="s">
        <v>310</v>
      </c>
      <c r="B106" t="s">
        <v>290</v>
      </c>
      <c r="C106">
        <v>8</v>
      </c>
      <c r="D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1.630552E-3</v>
      </c>
      <c r="E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1.630552E-3</v>
      </c>
      <c r="AI106">
        <v>12</v>
      </c>
      <c r="AJ106" t="s">
        <v>310</v>
      </c>
      <c r="AK106" t="s">
        <v>406</v>
      </c>
      <c r="AL106" t="s">
        <v>290</v>
      </c>
      <c r="AM106">
        <v>5</v>
      </c>
      <c r="AN106">
        <v>8</v>
      </c>
      <c r="AO106">
        <v>1.630552E-3</v>
      </c>
      <c r="AP106">
        <v>2.1618850000000001E-3</v>
      </c>
      <c r="AQ106">
        <v>2.6392989999999999E-3</v>
      </c>
      <c r="AR106">
        <v>2.176477E-3</v>
      </c>
      <c r="AS106">
        <v>4.1812020000000002E-3</v>
      </c>
      <c r="AT106">
        <v>4.4258500000000001E-4</v>
      </c>
    </row>
    <row r="107" spans="1:46" hidden="1" x14ac:dyDescent="0.25">
      <c r="A107" t="s">
        <v>310</v>
      </c>
      <c r="B107" t="s">
        <v>290</v>
      </c>
      <c r="C107">
        <v>9</v>
      </c>
      <c r="D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8.6487238999999994E-2</v>
      </c>
      <c r="E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5.9299523E-2</v>
      </c>
      <c r="AI107">
        <v>12</v>
      </c>
      <c r="AJ107" t="s">
        <v>310</v>
      </c>
      <c r="AK107" t="s">
        <v>406</v>
      </c>
      <c r="AL107" t="s">
        <v>290</v>
      </c>
      <c r="AM107">
        <v>5</v>
      </c>
      <c r="AN107">
        <v>9</v>
      </c>
      <c r="AO107">
        <v>5.9299523E-2</v>
      </c>
      <c r="AP107">
        <v>7.3909120999999994E-2</v>
      </c>
      <c r="AQ107">
        <v>8.6487238999999994E-2</v>
      </c>
      <c r="AR107">
        <v>7.1657185999999998E-2</v>
      </c>
      <c r="AS107">
        <v>0.109137125</v>
      </c>
      <c r="AT107">
        <v>1.8914377E-2</v>
      </c>
    </row>
    <row r="108" spans="1:46" hidden="1" x14ac:dyDescent="0.25">
      <c r="A108" t="s">
        <v>310</v>
      </c>
      <c r="B108" t="s">
        <v>290</v>
      </c>
      <c r="C108">
        <v>10</v>
      </c>
      <c r="D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0.250681555</v>
      </c>
      <c r="E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0.250681555</v>
      </c>
      <c r="AI108">
        <v>12</v>
      </c>
      <c r="AJ108" t="s">
        <v>310</v>
      </c>
      <c r="AK108" t="s">
        <v>406</v>
      </c>
      <c r="AL108" t="s">
        <v>290</v>
      </c>
      <c r="AM108">
        <v>5</v>
      </c>
      <c r="AN108">
        <v>10</v>
      </c>
      <c r="AO108">
        <v>0.183203008</v>
      </c>
      <c r="AP108">
        <v>0.21775375499999999</v>
      </c>
      <c r="AQ108">
        <v>0.250681555</v>
      </c>
      <c r="AR108">
        <v>0.211837892</v>
      </c>
      <c r="AS108">
        <v>0.296414171</v>
      </c>
      <c r="AT108">
        <v>6.6083527000000003E-2</v>
      </c>
    </row>
    <row r="109" spans="1:46" hidden="1" x14ac:dyDescent="0.25">
      <c r="A109" t="s">
        <v>310</v>
      </c>
      <c r="B109" t="s">
        <v>290</v>
      </c>
      <c r="C109">
        <v>11</v>
      </c>
      <c r="D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0.420716168</v>
      </c>
      <c r="E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0.420716168</v>
      </c>
      <c r="AI109">
        <v>12</v>
      </c>
      <c r="AJ109" t="s">
        <v>310</v>
      </c>
      <c r="AK109" t="s">
        <v>406</v>
      </c>
      <c r="AL109" t="s">
        <v>290</v>
      </c>
      <c r="AM109">
        <v>5</v>
      </c>
      <c r="AN109">
        <v>11</v>
      </c>
      <c r="AO109">
        <v>0.33621537200000001</v>
      </c>
      <c r="AP109">
        <v>0.39116736400000002</v>
      </c>
      <c r="AQ109">
        <v>0.420716168</v>
      </c>
      <c r="AR109">
        <v>0.366816857</v>
      </c>
      <c r="AS109">
        <v>0.47695285500000001</v>
      </c>
      <c r="AT109">
        <v>0.105443987</v>
      </c>
    </row>
    <row r="110" spans="1:46" hidden="1" x14ac:dyDescent="0.25">
      <c r="A110" t="s">
        <v>310</v>
      </c>
      <c r="B110" t="s">
        <v>290</v>
      </c>
      <c r="C110">
        <v>12</v>
      </c>
      <c r="D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0.56626461500000003</v>
      </c>
      <c r="E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0.56626461500000003</v>
      </c>
      <c r="AI110">
        <v>12</v>
      </c>
      <c r="AJ110" t="s">
        <v>310</v>
      </c>
      <c r="AK110" t="s">
        <v>406</v>
      </c>
      <c r="AL110" t="s">
        <v>290</v>
      </c>
      <c r="AM110">
        <v>5</v>
      </c>
      <c r="AN110">
        <v>12</v>
      </c>
      <c r="AO110">
        <v>0.44394091400000002</v>
      </c>
      <c r="AP110">
        <v>0.52240286800000002</v>
      </c>
      <c r="AQ110">
        <v>0.56626461500000003</v>
      </c>
      <c r="AR110">
        <v>0.48728617899999999</v>
      </c>
      <c r="AS110">
        <v>0.62943679100000005</v>
      </c>
      <c r="AT110">
        <v>0.140008455</v>
      </c>
    </row>
    <row r="111" spans="1:46" hidden="1" x14ac:dyDescent="0.25">
      <c r="A111" t="s">
        <v>310</v>
      </c>
      <c r="B111" t="s">
        <v>290</v>
      </c>
      <c r="C111">
        <v>13</v>
      </c>
      <c r="D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0.637027499</v>
      </c>
      <c r="E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0.637027499</v>
      </c>
      <c r="AI111">
        <v>12</v>
      </c>
      <c r="AJ111" t="s">
        <v>310</v>
      </c>
      <c r="AK111" t="s">
        <v>406</v>
      </c>
      <c r="AL111" t="s">
        <v>290</v>
      </c>
      <c r="AM111">
        <v>5</v>
      </c>
      <c r="AN111">
        <v>13</v>
      </c>
      <c r="AO111">
        <v>0.51849270599999997</v>
      </c>
      <c r="AP111">
        <v>0.58532112000000003</v>
      </c>
      <c r="AQ111">
        <v>0.637027499</v>
      </c>
      <c r="AR111">
        <v>0.55562431800000001</v>
      </c>
      <c r="AS111">
        <v>0.70894676000000001</v>
      </c>
      <c r="AT111">
        <v>0.16777181699999999</v>
      </c>
    </row>
    <row r="112" spans="1:46" hidden="1" x14ac:dyDescent="0.25">
      <c r="A112" t="s">
        <v>310</v>
      </c>
      <c r="B112" t="s">
        <v>290</v>
      </c>
      <c r="C112">
        <v>14</v>
      </c>
      <c r="D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0.63869118499999999</v>
      </c>
      <c r="E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0.63869118499999999</v>
      </c>
      <c r="AI112">
        <v>12</v>
      </c>
      <c r="AJ112" t="s">
        <v>310</v>
      </c>
      <c r="AK112" t="s">
        <v>406</v>
      </c>
      <c r="AL112" t="s">
        <v>290</v>
      </c>
      <c r="AM112">
        <v>5</v>
      </c>
      <c r="AN112">
        <v>14</v>
      </c>
      <c r="AO112">
        <v>0.51329698199999996</v>
      </c>
      <c r="AP112">
        <v>0.58933896500000005</v>
      </c>
      <c r="AQ112">
        <v>0.63869118499999999</v>
      </c>
      <c r="AR112">
        <v>0.56130747999999997</v>
      </c>
      <c r="AS112">
        <v>0.74004751400000002</v>
      </c>
      <c r="AT112">
        <v>0.16742833100000001</v>
      </c>
    </row>
    <row r="113" spans="1:46" hidden="1" x14ac:dyDescent="0.25">
      <c r="A113" t="s">
        <v>310</v>
      </c>
      <c r="B113" t="s">
        <v>290</v>
      </c>
      <c r="C113">
        <v>15</v>
      </c>
      <c r="D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0.59197462700000003</v>
      </c>
      <c r="E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0.59197462700000003</v>
      </c>
      <c r="AI113">
        <v>12</v>
      </c>
      <c r="AJ113" t="s">
        <v>310</v>
      </c>
      <c r="AK113" t="s">
        <v>406</v>
      </c>
      <c r="AL113" t="s">
        <v>290</v>
      </c>
      <c r="AM113">
        <v>5</v>
      </c>
      <c r="AN113">
        <v>15</v>
      </c>
      <c r="AO113">
        <v>0.443438</v>
      </c>
      <c r="AP113">
        <v>0.53949970400000002</v>
      </c>
      <c r="AQ113">
        <v>0.59197462700000003</v>
      </c>
      <c r="AR113">
        <v>0.51402682700000002</v>
      </c>
      <c r="AS113">
        <v>0.70514452100000002</v>
      </c>
      <c r="AT113">
        <v>0.205337875</v>
      </c>
    </row>
    <row r="114" spans="1:46" hidden="1" x14ac:dyDescent="0.25">
      <c r="A114" t="s">
        <v>310</v>
      </c>
      <c r="B114" t="s">
        <v>290</v>
      </c>
      <c r="C114">
        <v>16</v>
      </c>
      <c r="D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0.50021498399999997</v>
      </c>
      <c r="E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0.50021498399999997</v>
      </c>
      <c r="AI114">
        <v>12</v>
      </c>
      <c r="AJ114" t="s">
        <v>310</v>
      </c>
      <c r="AK114" t="s">
        <v>406</v>
      </c>
      <c r="AL114" t="s">
        <v>290</v>
      </c>
      <c r="AM114">
        <v>5</v>
      </c>
      <c r="AN114">
        <v>16</v>
      </c>
      <c r="AO114">
        <v>0.381181255</v>
      </c>
      <c r="AP114">
        <v>0.45843462899999998</v>
      </c>
      <c r="AQ114">
        <v>0.50021498399999997</v>
      </c>
      <c r="AR114">
        <v>0.43191653600000002</v>
      </c>
      <c r="AS114">
        <v>0.59913478899999995</v>
      </c>
      <c r="AT114">
        <v>0.17136944800000001</v>
      </c>
    </row>
    <row r="115" spans="1:46" hidden="1" x14ac:dyDescent="0.25">
      <c r="A115" t="s">
        <v>310</v>
      </c>
      <c r="B115" t="s">
        <v>290</v>
      </c>
      <c r="C115">
        <v>17</v>
      </c>
      <c r="D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0.38139019899999999</v>
      </c>
      <c r="E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0.38139019899999999</v>
      </c>
      <c r="AI115">
        <v>12</v>
      </c>
      <c r="AJ115" t="s">
        <v>310</v>
      </c>
      <c r="AK115" t="s">
        <v>406</v>
      </c>
      <c r="AL115" t="s">
        <v>290</v>
      </c>
      <c r="AM115">
        <v>5</v>
      </c>
      <c r="AN115">
        <v>17</v>
      </c>
      <c r="AO115">
        <v>0.28966870900000002</v>
      </c>
      <c r="AP115">
        <v>0.34123974400000001</v>
      </c>
      <c r="AQ115">
        <v>0.38139019899999999</v>
      </c>
      <c r="AR115">
        <v>0.32526464199999999</v>
      </c>
      <c r="AS115">
        <v>0.454442964</v>
      </c>
      <c r="AT115">
        <v>9.5390318000000002E-2</v>
      </c>
    </row>
    <row r="116" spans="1:46" hidden="1" x14ac:dyDescent="0.25">
      <c r="A116" t="s">
        <v>310</v>
      </c>
      <c r="B116" t="s">
        <v>290</v>
      </c>
      <c r="C116">
        <v>18</v>
      </c>
      <c r="D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0.22875933400000001</v>
      </c>
      <c r="E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0.22875933400000001</v>
      </c>
      <c r="AI116">
        <v>12</v>
      </c>
      <c r="AJ116" t="s">
        <v>310</v>
      </c>
      <c r="AK116" t="s">
        <v>406</v>
      </c>
      <c r="AL116" t="s">
        <v>290</v>
      </c>
      <c r="AM116">
        <v>5</v>
      </c>
      <c r="AN116">
        <v>18</v>
      </c>
      <c r="AO116">
        <v>0.17617417799999999</v>
      </c>
      <c r="AP116">
        <v>0.20926081499999999</v>
      </c>
      <c r="AQ116">
        <v>0.22875933400000001</v>
      </c>
      <c r="AR116">
        <v>0.201209519</v>
      </c>
      <c r="AS116">
        <v>0.28174592399999998</v>
      </c>
      <c r="AT116">
        <v>7.5539837999999998E-2</v>
      </c>
    </row>
    <row r="117" spans="1:46" hidden="1" x14ac:dyDescent="0.25">
      <c r="A117" t="s">
        <v>310</v>
      </c>
      <c r="B117" t="s">
        <v>290</v>
      </c>
      <c r="C117">
        <v>19</v>
      </c>
      <c r="D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9.0670396E-2</v>
      </c>
      <c r="E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9.0670396E-2</v>
      </c>
      <c r="AI117">
        <v>12</v>
      </c>
      <c r="AJ117" t="s">
        <v>310</v>
      </c>
      <c r="AK117" t="s">
        <v>406</v>
      </c>
      <c r="AL117" t="s">
        <v>290</v>
      </c>
      <c r="AM117">
        <v>5</v>
      </c>
      <c r="AN117">
        <v>19</v>
      </c>
      <c r="AO117">
        <v>6.9799399999999998E-2</v>
      </c>
      <c r="AP117">
        <v>8.0777976000000001E-2</v>
      </c>
      <c r="AQ117">
        <v>9.0670396E-2</v>
      </c>
      <c r="AR117">
        <v>7.8872660999999997E-2</v>
      </c>
      <c r="AS117">
        <v>0.110601556</v>
      </c>
      <c r="AT117">
        <v>3.2481286999999998E-2</v>
      </c>
    </row>
    <row r="118" spans="1:46" hidden="1" x14ac:dyDescent="0.25">
      <c r="A118" t="s">
        <v>310</v>
      </c>
      <c r="B118" t="s">
        <v>290</v>
      </c>
      <c r="C118">
        <v>20</v>
      </c>
      <c r="D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5.5892210000000001E-3</v>
      </c>
      <c r="E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5.5892210000000001E-3</v>
      </c>
      <c r="AI118">
        <v>12</v>
      </c>
      <c r="AJ118" t="s">
        <v>310</v>
      </c>
      <c r="AK118" t="s">
        <v>406</v>
      </c>
      <c r="AL118" t="s">
        <v>290</v>
      </c>
      <c r="AM118">
        <v>5</v>
      </c>
      <c r="AN118">
        <v>20</v>
      </c>
      <c r="AO118">
        <v>3.8745979999999999E-3</v>
      </c>
      <c r="AP118">
        <v>4.6237880000000002E-3</v>
      </c>
      <c r="AQ118">
        <v>5.5892210000000001E-3</v>
      </c>
      <c r="AR118">
        <v>4.7612330000000001E-3</v>
      </c>
      <c r="AS118">
        <v>8.8088980000000008E-3</v>
      </c>
      <c r="AT118">
        <v>1.8219760000000001E-3</v>
      </c>
    </row>
    <row r="119" spans="1:46" hidden="1" x14ac:dyDescent="0.25">
      <c r="A119" t="s">
        <v>310</v>
      </c>
      <c r="B119" t="s">
        <v>290</v>
      </c>
      <c r="C119">
        <v>21</v>
      </c>
      <c r="D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
        <v>12</v>
      </c>
      <c r="AJ119" t="s">
        <v>310</v>
      </c>
      <c r="AK119" t="s">
        <v>406</v>
      </c>
      <c r="AL119" t="s">
        <v>290</v>
      </c>
      <c r="AM119">
        <v>5</v>
      </c>
      <c r="AN119">
        <v>21</v>
      </c>
      <c r="AO119">
        <v>0</v>
      </c>
      <c r="AP119">
        <v>0</v>
      </c>
      <c r="AQ119">
        <v>0</v>
      </c>
      <c r="AR119">
        <v>0</v>
      </c>
      <c r="AS119">
        <v>0</v>
      </c>
      <c r="AT119">
        <v>0</v>
      </c>
    </row>
    <row r="120" spans="1:46" hidden="1" x14ac:dyDescent="0.25">
      <c r="A120" t="s">
        <v>310</v>
      </c>
      <c r="B120" t="s">
        <v>290</v>
      </c>
      <c r="C120">
        <v>22</v>
      </c>
      <c r="D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
        <v>12</v>
      </c>
      <c r="AJ120" t="s">
        <v>310</v>
      </c>
      <c r="AK120" t="s">
        <v>406</v>
      </c>
      <c r="AL120" t="s">
        <v>290</v>
      </c>
      <c r="AM120">
        <v>5</v>
      </c>
      <c r="AN120">
        <v>22</v>
      </c>
      <c r="AO120">
        <v>0</v>
      </c>
      <c r="AP120">
        <v>0</v>
      </c>
      <c r="AQ120">
        <v>0</v>
      </c>
      <c r="AR120">
        <v>0</v>
      </c>
      <c r="AS120">
        <v>0</v>
      </c>
      <c r="AT120">
        <v>0</v>
      </c>
    </row>
    <row r="121" spans="1:46" hidden="1" x14ac:dyDescent="0.25">
      <c r="A121" t="s">
        <v>310</v>
      </c>
      <c r="B121" t="s">
        <v>290</v>
      </c>
      <c r="C121">
        <v>23</v>
      </c>
      <c r="D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1">
        <v>12</v>
      </c>
      <c r="AJ121" t="s">
        <v>310</v>
      </c>
      <c r="AK121" t="s">
        <v>406</v>
      </c>
      <c r="AL121" t="s">
        <v>290</v>
      </c>
      <c r="AM121">
        <v>5</v>
      </c>
      <c r="AN121">
        <v>23</v>
      </c>
      <c r="AO121">
        <v>0</v>
      </c>
      <c r="AP121">
        <v>0</v>
      </c>
      <c r="AQ121">
        <v>0</v>
      </c>
      <c r="AR121">
        <v>0</v>
      </c>
      <c r="AS121">
        <v>0</v>
      </c>
      <c r="AT121">
        <v>0</v>
      </c>
    </row>
    <row r="122" spans="1:46" hidden="1" x14ac:dyDescent="0.25">
      <c r="A122" t="s">
        <v>310</v>
      </c>
      <c r="B122" t="s">
        <v>290</v>
      </c>
      <c r="C122">
        <v>24</v>
      </c>
      <c r="D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
        <v>12</v>
      </c>
      <c r="AJ122" t="s">
        <v>310</v>
      </c>
      <c r="AK122" t="s">
        <v>406</v>
      </c>
      <c r="AL122" t="s">
        <v>290</v>
      </c>
      <c r="AM122">
        <v>5</v>
      </c>
      <c r="AN122">
        <v>24</v>
      </c>
      <c r="AO122">
        <v>0</v>
      </c>
      <c r="AP122">
        <v>0</v>
      </c>
      <c r="AQ122">
        <v>0</v>
      </c>
      <c r="AR122">
        <v>0</v>
      </c>
      <c r="AS122">
        <v>0</v>
      </c>
      <c r="AT122">
        <v>0</v>
      </c>
    </row>
    <row r="123" spans="1:46" hidden="1" x14ac:dyDescent="0.25">
      <c r="A123" t="s">
        <v>310</v>
      </c>
      <c r="B123" t="s">
        <v>291</v>
      </c>
      <c r="C123">
        <v>1</v>
      </c>
      <c r="D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
        <v>12</v>
      </c>
      <c r="AJ123" t="s">
        <v>310</v>
      </c>
      <c r="AK123" t="s">
        <v>406</v>
      </c>
      <c r="AL123" t="s">
        <v>291</v>
      </c>
      <c r="AM123">
        <v>6</v>
      </c>
      <c r="AN123">
        <v>1</v>
      </c>
      <c r="AO123">
        <v>0</v>
      </c>
      <c r="AP123">
        <v>0</v>
      </c>
      <c r="AQ123">
        <v>0</v>
      </c>
      <c r="AR123">
        <v>0</v>
      </c>
      <c r="AS123">
        <v>0</v>
      </c>
      <c r="AT123">
        <v>0</v>
      </c>
    </row>
    <row r="124" spans="1:46" hidden="1" x14ac:dyDescent="0.25">
      <c r="A124" t="s">
        <v>310</v>
      </c>
      <c r="B124" t="s">
        <v>291</v>
      </c>
      <c r="C124">
        <v>2</v>
      </c>
      <c r="D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
        <v>12</v>
      </c>
      <c r="AJ124" t="s">
        <v>310</v>
      </c>
      <c r="AK124" t="s">
        <v>406</v>
      </c>
      <c r="AL124" t="s">
        <v>291</v>
      </c>
      <c r="AM124">
        <v>6</v>
      </c>
      <c r="AN124">
        <v>2</v>
      </c>
      <c r="AO124">
        <v>0</v>
      </c>
      <c r="AP124">
        <v>0</v>
      </c>
      <c r="AQ124">
        <v>0</v>
      </c>
      <c r="AR124">
        <v>0</v>
      </c>
      <c r="AS124">
        <v>0</v>
      </c>
      <c r="AT124">
        <v>0</v>
      </c>
    </row>
    <row r="125" spans="1:46" hidden="1" x14ac:dyDescent="0.25">
      <c r="A125" t="s">
        <v>310</v>
      </c>
      <c r="B125" t="s">
        <v>291</v>
      </c>
      <c r="C125">
        <v>3</v>
      </c>
      <c r="D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
        <v>12</v>
      </c>
      <c r="AJ125" t="s">
        <v>310</v>
      </c>
      <c r="AK125" t="s">
        <v>406</v>
      </c>
      <c r="AL125" t="s">
        <v>291</v>
      </c>
      <c r="AM125">
        <v>6</v>
      </c>
      <c r="AN125">
        <v>3</v>
      </c>
      <c r="AO125">
        <v>0</v>
      </c>
      <c r="AP125">
        <v>0</v>
      </c>
      <c r="AQ125">
        <v>0</v>
      </c>
      <c r="AR125">
        <v>0</v>
      </c>
      <c r="AS125">
        <v>0</v>
      </c>
      <c r="AT125">
        <v>0</v>
      </c>
    </row>
    <row r="126" spans="1:46" hidden="1" x14ac:dyDescent="0.25">
      <c r="A126" t="s">
        <v>310</v>
      </c>
      <c r="B126" t="s">
        <v>291</v>
      </c>
      <c r="C126">
        <v>4</v>
      </c>
      <c r="D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
        <v>12</v>
      </c>
      <c r="AJ126" t="s">
        <v>310</v>
      </c>
      <c r="AK126" t="s">
        <v>406</v>
      </c>
      <c r="AL126" t="s">
        <v>291</v>
      </c>
      <c r="AM126">
        <v>6</v>
      </c>
      <c r="AN126">
        <v>4</v>
      </c>
      <c r="AO126">
        <v>0</v>
      </c>
      <c r="AP126">
        <v>0</v>
      </c>
      <c r="AQ126">
        <v>0</v>
      </c>
      <c r="AR126">
        <v>0</v>
      </c>
      <c r="AS126">
        <v>0</v>
      </c>
      <c r="AT126">
        <v>0</v>
      </c>
    </row>
    <row r="127" spans="1:46" hidden="1" x14ac:dyDescent="0.25">
      <c r="A127" t="s">
        <v>310</v>
      </c>
      <c r="B127" t="s">
        <v>291</v>
      </c>
      <c r="C127">
        <v>5</v>
      </c>
      <c r="D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
        <v>12</v>
      </c>
      <c r="AJ127" t="s">
        <v>310</v>
      </c>
      <c r="AK127" t="s">
        <v>406</v>
      </c>
      <c r="AL127" t="s">
        <v>291</v>
      </c>
      <c r="AM127">
        <v>6</v>
      </c>
      <c r="AN127">
        <v>5</v>
      </c>
      <c r="AO127">
        <v>0</v>
      </c>
      <c r="AP127">
        <v>0</v>
      </c>
      <c r="AQ127">
        <v>0</v>
      </c>
      <c r="AR127">
        <v>0</v>
      </c>
      <c r="AS127">
        <v>0</v>
      </c>
      <c r="AT127">
        <v>0</v>
      </c>
    </row>
    <row r="128" spans="1:46" hidden="1" x14ac:dyDescent="0.25">
      <c r="A128" t="s">
        <v>310</v>
      </c>
      <c r="B128" t="s">
        <v>291</v>
      </c>
      <c r="C128">
        <v>6</v>
      </c>
      <c r="D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8">
        <v>12</v>
      </c>
      <c r="AJ128" t="s">
        <v>310</v>
      </c>
      <c r="AK128" t="s">
        <v>406</v>
      </c>
      <c r="AL128" t="s">
        <v>291</v>
      </c>
      <c r="AM128">
        <v>6</v>
      </c>
      <c r="AN128">
        <v>6</v>
      </c>
      <c r="AO128">
        <v>0</v>
      </c>
      <c r="AP128">
        <v>0</v>
      </c>
      <c r="AQ128">
        <v>0</v>
      </c>
      <c r="AR128">
        <v>0</v>
      </c>
      <c r="AS128">
        <v>0</v>
      </c>
      <c r="AT128">
        <v>0</v>
      </c>
    </row>
    <row r="129" spans="1:46" hidden="1" x14ac:dyDescent="0.25">
      <c r="A129" t="s">
        <v>310</v>
      </c>
      <c r="B129" t="s">
        <v>291</v>
      </c>
      <c r="C129">
        <v>7</v>
      </c>
      <c r="D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
        <v>12</v>
      </c>
      <c r="AJ129" t="s">
        <v>310</v>
      </c>
      <c r="AK129" t="s">
        <v>406</v>
      </c>
      <c r="AL129" t="s">
        <v>291</v>
      </c>
      <c r="AM129">
        <v>6</v>
      </c>
      <c r="AN129">
        <v>7</v>
      </c>
      <c r="AO129">
        <v>0</v>
      </c>
      <c r="AP129">
        <v>0</v>
      </c>
      <c r="AQ129">
        <v>0</v>
      </c>
      <c r="AR129">
        <v>0</v>
      </c>
      <c r="AS129">
        <v>0</v>
      </c>
      <c r="AT129">
        <v>0</v>
      </c>
    </row>
    <row r="130" spans="1:46" hidden="1" x14ac:dyDescent="0.25">
      <c r="A130" t="s">
        <v>310</v>
      </c>
      <c r="B130" t="s">
        <v>291</v>
      </c>
      <c r="C130">
        <v>8</v>
      </c>
      <c r="D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4.5806299999999998E-4</v>
      </c>
      <c r="E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4.5806299999999998E-4</v>
      </c>
      <c r="AI130">
        <v>12</v>
      </c>
      <c r="AJ130" t="s">
        <v>310</v>
      </c>
      <c r="AK130" t="s">
        <v>406</v>
      </c>
      <c r="AL130" t="s">
        <v>291</v>
      </c>
      <c r="AM130">
        <v>6</v>
      </c>
      <c r="AN130">
        <v>8</v>
      </c>
      <c r="AO130">
        <v>4.5806299999999998E-4</v>
      </c>
      <c r="AP130">
        <v>6.3830600000000005E-4</v>
      </c>
      <c r="AQ130">
        <v>8.77333E-4</v>
      </c>
      <c r="AR130">
        <v>6.9486600000000004E-4</v>
      </c>
      <c r="AS130">
        <v>1.501629E-3</v>
      </c>
      <c r="AT130">
        <v>1.6597000000000001E-4</v>
      </c>
    </row>
    <row r="131" spans="1:46" hidden="1" x14ac:dyDescent="0.25">
      <c r="A131" t="s">
        <v>310</v>
      </c>
      <c r="B131" t="s">
        <v>291</v>
      </c>
      <c r="C131">
        <v>9</v>
      </c>
      <c r="D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6.7025008999999997E-2</v>
      </c>
      <c r="E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5.0778833000000002E-2</v>
      </c>
      <c r="AI131">
        <v>12</v>
      </c>
      <c r="AJ131" t="s">
        <v>310</v>
      </c>
      <c r="AK131" t="s">
        <v>406</v>
      </c>
      <c r="AL131" t="s">
        <v>291</v>
      </c>
      <c r="AM131">
        <v>6</v>
      </c>
      <c r="AN131">
        <v>9</v>
      </c>
      <c r="AO131">
        <v>5.0778833000000002E-2</v>
      </c>
      <c r="AP131">
        <v>6.0720637000000001E-2</v>
      </c>
      <c r="AQ131">
        <v>6.7025008999999997E-2</v>
      </c>
      <c r="AR131">
        <v>5.7739448999999998E-2</v>
      </c>
      <c r="AS131">
        <v>8.1303984999999995E-2</v>
      </c>
      <c r="AT131">
        <v>1.5490488E-2</v>
      </c>
    </row>
    <row r="132" spans="1:46" hidden="1" x14ac:dyDescent="0.25">
      <c r="A132" t="s">
        <v>310</v>
      </c>
      <c r="B132" t="s">
        <v>291</v>
      </c>
      <c r="C132">
        <v>10</v>
      </c>
      <c r="D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0.22015938700000001</v>
      </c>
      <c r="E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0.22015938700000001</v>
      </c>
      <c r="AI132">
        <v>12</v>
      </c>
      <c r="AJ132" t="s">
        <v>310</v>
      </c>
      <c r="AK132" t="s">
        <v>406</v>
      </c>
      <c r="AL132" t="s">
        <v>291</v>
      </c>
      <c r="AM132">
        <v>6</v>
      </c>
      <c r="AN132">
        <v>10</v>
      </c>
      <c r="AO132">
        <v>0.174553824</v>
      </c>
      <c r="AP132">
        <v>0.20134165400000001</v>
      </c>
      <c r="AQ132">
        <v>0.22015938700000001</v>
      </c>
      <c r="AR132">
        <v>0.19162198899999999</v>
      </c>
      <c r="AS132">
        <v>0.25489228800000002</v>
      </c>
      <c r="AT132">
        <v>5.4069179000000002E-2</v>
      </c>
    </row>
    <row r="133" spans="1:46" hidden="1" x14ac:dyDescent="0.25">
      <c r="A133" t="s">
        <v>310</v>
      </c>
      <c r="B133" t="s">
        <v>291</v>
      </c>
      <c r="C133">
        <v>11</v>
      </c>
      <c r="D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0.39313019599999999</v>
      </c>
      <c r="E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0.39313019599999999</v>
      </c>
      <c r="AI133">
        <v>12</v>
      </c>
      <c r="AJ133" t="s">
        <v>310</v>
      </c>
      <c r="AK133" t="s">
        <v>406</v>
      </c>
      <c r="AL133" t="s">
        <v>291</v>
      </c>
      <c r="AM133">
        <v>6</v>
      </c>
      <c r="AN133">
        <v>11</v>
      </c>
      <c r="AO133">
        <v>0.32411309999999999</v>
      </c>
      <c r="AP133">
        <v>0.36841922700000002</v>
      </c>
      <c r="AQ133">
        <v>0.39313019599999999</v>
      </c>
      <c r="AR133">
        <v>0.34496462100000003</v>
      </c>
      <c r="AS133">
        <v>0.42927092100000003</v>
      </c>
      <c r="AT133">
        <v>0.100466878</v>
      </c>
    </row>
    <row r="134" spans="1:46" hidden="1" x14ac:dyDescent="0.25">
      <c r="A134" t="s">
        <v>310</v>
      </c>
      <c r="B134" t="s">
        <v>291</v>
      </c>
      <c r="C134">
        <v>12</v>
      </c>
      <c r="D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0.53901891899999999</v>
      </c>
      <c r="E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0.53901891899999999</v>
      </c>
      <c r="AI134">
        <v>12</v>
      </c>
      <c r="AJ134" t="s">
        <v>310</v>
      </c>
      <c r="AK134" t="s">
        <v>406</v>
      </c>
      <c r="AL134" t="s">
        <v>291</v>
      </c>
      <c r="AM134">
        <v>6</v>
      </c>
      <c r="AN134">
        <v>12</v>
      </c>
      <c r="AO134">
        <v>0.44289282899999999</v>
      </c>
      <c r="AP134">
        <v>0.50501800100000005</v>
      </c>
      <c r="AQ134">
        <v>0.53901891899999999</v>
      </c>
      <c r="AR134">
        <v>0.47166618300000002</v>
      </c>
      <c r="AS134">
        <v>0.56475851799999999</v>
      </c>
      <c r="AT134">
        <v>0.14381565499999999</v>
      </c>
    </row>
    <row r="135" spans="1:46" hidden="1" x14ac:dyDescent="0.25">
      <c r="A135" t="s">
        <v>310</v>
      </c>
      <c r="B135" t="s">
        <v>291</v>
      </c>
      <c r="C135">
        <v>13</v>
      </c>
      <c r="D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0.61626249600000005</v>
      </c>
      <c r="E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0.61626249600000005</v>
      </c>
      <c r="AI135">
        <v>12</v>
      </c>
      <c r="AJ135" t="s">
        <v>310</v>
      </c>
      <c r="AK135" t="s">
        <v>406</v>
      </c>
      <c r="AL135" t="s">
        <v>291</v>
      </c>
      <c r="AM135">
        <v>6</v>
      </c>
      <c r="AN135">
        <v>13</v>
      </c>
      <c r="AO135">
        <v>0.49102836100000002</v>
      </c>
      <c r="AP135">
        <v>0.57669487600000002</v>
      </c>
      <c r="AQ135">
        <v>0.61626249600000005</v>
      </c>
      <c r="AR135">
        <v>0.53843446500000003</v>
      </c>
      <c r="AS135">
        <v>0.66331493500000005</v>
      </c>
      <c r="AT135">
        <v>0.17253452799999999</v>
      </c>
    </row>
    <row r="136" spans="1:46" hidden="1" x14ac:dyDescent="0.25">
      <c r="A136" t="s">
        <v>310</v>
      </c>
      <c r="B136" t="s">
        <v>291</v>
      </c>
      <c r="C136">
        <v>14</v>
      </c>
      <c r="D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0.62135692099999995</v>
      </c>
      <c r="E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0.62135692099999995</v>
      </c>
      <c r="AI136">
        <v>12</v>
      </c>
      <c r="AJ136" t="s">
        <v>310</v>
      </c>
      <c r="AK136" t="s">
        <v>406</v>
      </c>
      <c r="AL136" t="s">
        <v>291</v>
      </c>
      <c r="AM136">
        <v>6</v>
      </c>
      <c r="AN136">
        <v>14</v>
      </c>
      <c r="AO136">
        <v>0.50280500400000006</v>
      </c>
      <c r="AP136">
        <v>0.57588259200000003</v>
      </c>
      <c r="AQ136">
        <v>0.62135692099999995</v>
      </c>
      <c r="AR136">
        <v>0.54679351399999998</v>
      </c>
      <c r="AS136">
        <v>0.700559284</v>
      </c>
      <c r="AT136">
        <v>0.19647102</v>
      </c>
    </row>
    <row r="137" spans="1:46" hidden="1" x14ac:dyDescent="0.25">
      <c r="A137" t="s">
        <v>310</v>
      </c>
      <c r="B137" t="s">
        <v>291</v>
      </c>
      <c r="C137">
        <v>15</v>
      </c>
      <c r="D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0.58444596000000004</v>
      </c>
      <c r="E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0.58444596000000004</v>
      </c>
      <c r="AI137">
        <v>12</v>
      </c>
      <c r="AJ137" t="s">
        <v>310</v>
      </c>
      <c r="AK137" t="s">
        <v>406</v>
      </c>
      <c r="AL137" t="s">
        <v>291</v>
      </c>
      <c r="AM137">
        <v>6</v>
      </c>
      <c r="AN137">
        <v>15</v>
      </c>
      <c r="AO137">
        <v>0.489316484</v>
      </c>
      <c r="AP137">
        <v>0.54505342599999995</v>
      </c>
      <c r="AQ137">
        <v>0.58444596000000004</v>
      </c>
      <c r="AR137">
        <v>0.51908198100000003</v>
      </c>
      <c r="AS137">
        <v>0.67427616800000001</v>
      </c>
      <c r="AT137">
        <v>0.19585983000000001</v>
      </c>
    </row>
    <row r="138" spans="1:46" hidden="1" x14ac:dyDescent="0.25">
      <c r="A138" t="s">
        <v>310</v>
      </c>
      <c r="B138" t="s">
        <v>291</v>
      </c>
      <c r="C138">
        <v>16</v>
      </c>
      <c r="D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0.49908876200000002</v>
      </c>
      <c r="E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0.49908876200000002</v>
      </c>
      <c r="AI138">
        <v>12</v>
      </c>
      <c r="AJ138" t="s">
        <v>310</v>
      </c>
      <c r="AK138" t="s">
        <v>406</v>
      </c>
      <c r="AL138" t="s">
        <v>291</v>
      </c>
      <c r="AM138">
        <v>6</v>
      </c>
      <c r="AN138">
        <v>16</v>
      </c>
      <c r="AO138">
        <v>0.38219810700000001</v>
      </c>
      <c r="AP138">
        <v>0.45352346300000002</v>
      </c>
      <c r="AQ138">
        <v>0.49908876200000002</v>
      </c>
      <c r="AR138">
        <v>0.430810527</v>
      </c>
      <c r="AS138">
        <v>0.59572253500000005</v>
      </c>
      <c r="AT138">
        <v>0.12629665100000001</v>
      </c>
    </row>
    <row r="139" spans="1:46" hidden="1" x14ac:dyDescent="0.25">
      <c r="A139" t="s">
        <v>310</v>
      </c>
      <c r="B139" t="s">
        <v>291</v>
      </c>
      <c r="C139">
        <v>17</v>
      </c>
      <c r="D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0.38177202799999999</v>
      </c>
      <c r="E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0.38177202799999999</v>
      </c>
      <c r="AI139">
        <v>12</v>
      </c>
      <c r="AJ139" t="s">
        <v>310</v>
      </c>
      <c r="AK139" t="s">
        <v>406</v>
      </c>
      <c r="AL139" t="s">
        <v>291</v>
      </c>
      <c r="AM139">
        <v>6</v>
      </c>
      <c r="AN139">
        <v>17</v>
      </c>
      <c r="AO139">
        <v>0.27573529200000002</v>
      </c>
      <c r="AP139">
        <v>0.34941587600000001</v>
      </c>
      <c r="AQ139">
        <v>0.38177202799999999</v>
      </c>
      <c r="AR139">
        <v>0.33183975599999999</v>
      </c>
      <c r="AS139">
        <v>0.46289357799999997</v>
      </c>
      <c r="AT139">
        <v>0.11980539900000001</v>
      </c>
    </row>
    <row r="140" spans="1:46" hidden="1" x14ac:dyDescent="0.25">
      <c r="A140" t="s">
        <v>310</v>
      </c>
      <c r="B140" t="s">
        <v>291</v>
      </c>
      <c r="C140">
        <v>18</v>
      </c>
      <c r="D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0.24032669300000001</v>
      </c>
      <c r="E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0.24032669300000001</v>
      </c>
      <c r="AI140">
        <v>12</v>
      </c>
      <c r="AJ140" t="s">
        <v>310</v>
      </c>
      <c r="AK140" t="s">
        <v>406</v>
      </c>
      <c r="AL140" t="s">
        <v>291</v>
      </c>
      <c r="AM140">
        <v>6</v>
      </c>
      <c r="AN140">
        <v>18</v>
      </c>
      <c r="AO140">
        <v>0.18453306999999999</v>
      </c>
      <c r="AP140">
        <v>0.21673510700000001</v>
      </c>
      <c r="AQ140">
        <v>0.24032669300000001</v>
      </c>
      <c r="AR140">
        <v>0.20847432199999999</v>
      </c>
      <c r="AS140">
        <v>0.29063303200000001</v>
      </c>
      <c r="AT140">
        <v>6.3732291999999996E-2</v>
      </c>
    </row>
    <row r="141" spans="1:46" hidden="1" x14ac:dyDescent="0.25">
      <c r="A141" t="s">
        <v>310</v>
      </c>
      <c r="B141" t="s">
        <v>291</v>
      </c>
      <c r="C141">
        <v>19</v>
      </c>
      <c r="D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9.4183087999999998E-2</v>
      </c>
      <c r="E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9.4183087999999998E-2</v>
      </c>
      <c r="AI141">
        <v>12</v>
      </c>
      <c r="AJ141" t="s">
        <v>310</v>
      </c>
      <c r="AK141" t="s">
        <v>406</v>
      </c>
      <c r="AL141" t="s">
        <v>291</v>
      </c>
      <c r="AM141">
        <v>6</v>
      </c>
      <c r="AN141">
        <v>19</v>
      </c>
      <c r="AO141">
        <v>7.4895033E-2</v>
      </c>
      <c r="AP141">
        <v>8.6058072999999999E-2</v>
      </c>
      <c r="AQ141">
        <v>9.4183087999999998E-2</v>
      </c>
      <c r="AR141">
        <v>8.2875842000000005E-2</v>
      </c>
      <c r="AS141">
        <v>0.118661615</v>
      </c>
      <c r="AT141">
        <v>2.2553413000000001E-2</v>
      </c>
    </row>
    <row r="142" spans="1:46" hidden="1" x14ac:dyDescent="0.25">
      <c r="A142" t="s">
        <v>310</v>
      </c>
      <c r="B142" t="s">
        <v>291</v>
      </c>
      <c r="C142">
        <v>20</v>
      </c>
      <c r="D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6.2263459999999998E-3</v>
      </c>
      <c r="E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6.2263459999999998E-3</v>
      </c>
      <c r="AI142">
        <v>12</v>
      </c>
      <c r="AJ142" t="s">
        <v>310</v>
      </c>
      <c r="AK142" t="s">
        <v>406</v>
      </c>
      <c r="AL142" t="s">
        <v>291</v>
      </c>
      <c r="AM142">
        <v>6</v>
      </c>
      <c r="AN142">
        <v>20</v>
      </c>
      <c r="AO142">
        <v>4.3828249999999999E-3</v>
      </c>
      <c r="AP142">
        <v>5.2939010000000002E-3</v>
      </c>
      <c r="AQ142">
        <v>6.2263459999999998E-3</v>
      </c>
      <c r="AR142">
        <v>5.2690710000000002E-3</v>
      </c>
      <c r="AS142">
        <v>9.2242169999999998E-3</v>
      </c>
      <c r="AT142">
        <v>1.0880219999999999E-3</v>
      </c>
    </row>
    <row r="143" spans="1:46" hidden="1" x14ac:dyDescent="0.25">
      <c r="A143" t="s">
        <v>310</v>
      </c>
      <c r="B143" t="s">
        <v>291</v>
      </c>
      <c r="C143">
        <v>21</v>
      </c>
      <c r="D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
        <v>12</v>
      </c>
      <c r="AJ143" t="s">
        <v>310</v>
      </c>
      <c r="AK143" t="s">
        <v>406</v>
      </c>
      <c r="AL143" t="s">
        <v>291</v>
      </c>
      <c r="AM143">
        <v>6</v>
      </c>
      <c r="AN143">
        <v>21</v>
      </c>
      <c r="AO143">
        <v>0</v>
      </c>
      <c r="AP143">
        <v>0</v>
      </c>
      <c r="AQ143">
        <v>0</v>
      </c>
      <c r="AR143">
        <v>0</v>
      </c>
      <c r="AS143">
        <v>0</v>
      </c>
      <c r="AT143">
        <v>0</v>
      </c>
    </row>
    <row r="144" spans="1:46" hidden="1" x14ac:dyDescent="0.25">
      <c r="A144" t="s">
        <v>310</v>
      </c>
      <c r="B144" t="s">
        <v>291</v>
      </c>
      <c r="C144">
        <v>22</v>
      </c>
      <c r="D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
        <v>12</v>
      </c>
      <c r="AJ144" t="s">
        <v>310</v>
      </c>
      <c r="AK144" t="s">
        <v>406</v>
      </c>
      <c r="AL144" t="s">
        <v>291</v>
      </c>
      <c r="AM144">
        <v>6</v>
      </c>
      <c r="AN144">
        <v>22</v>
      </c>
      <c r="AO144">
        <v>0</v>
      </c>
      <c r="AP144">
        <v>0</v>
      </c>
      <c r="AQ144">
        <v>0</v>
      </c>
      <c r="AR144">
        <v>0</v>
      </c>
      <c r="AS144">
        <v>0</v>
      </c>
      <c r="AT144">
        <v>0</v>
      </c>
    </row>
    <row r="145" spans="1:46" hidden="1" x14ac:dyDescent="0.25">
      <c r="A145" t="s">
        <v>310</v>
      </c>
      <c r="B145" t="s">
        <v>291</v>
      </c>
      <c r="C145">
        <v>23</v>
      </c>
      <c r="D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5">
        <v>12</v>
      </c>
      <c r="AJ145" t="s">
        <v>310</v>
      </c>
      <c r="AK145" t="s">
        <v>406</v>
      </c>
      <c r="AL145" t="s">
        <v>291</v>
      </c>
      <c r="AM145">
        <v>6</v>
      </c>
      <c r="AN145">
        <v>23</v>
      </c>
      <c r="AO145">
        <v>0</v>
      </c>
      <c r="AP145">
        <v>0</v>
      </c>
      <c r="AQ145">
        <v>0</v>
      </c>
      <c r="AR145">
        <v>0</v>
      </c>
      <c r="AS145">
        <v>0</v>
      </c>
      <c r="AT145">
        <v>0</v>
      </c>
    </row>
    <row r="146" spans="1:46" hidden="1" x14ac:dyDescent="0.25">
      <c r="A146" t="s">
        <v>310</v>
      </c>
      <c r="B146" t="s">
        <v>291</v>
      </c>
      <c r="C146">
        <v>24</v>
      </c>
      <c r="D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
        <v>12</v>
      </c>
      <c r="AJ146" t="s">
        <v>310</v>
      </c>
      <c r="AK146" t="s">
        <v>406</v>
      </c>
      <c r="AL146" t="s">
        <v>291</v>
      </c>
      <c r="AM146">
        <v>6</v>
      </c>
      <c r="AN146">
        <v>24</v>
      </c>
      <c r="AO146">
        <v>0</v>
      </c>
      <c r="AP146">
        <v>0</v>
      </c>
      <c r="AQ146">
        <v>0</v>
      </c>
      <c r="AR146">
        <v>0</v>
      </c>
      <c r="AS146">
        <v>0</v>
      </c>
      <c r="AT146">
        <v>0</v>
      </c>
    </row>
    <row r="147" spans="1:46" hidden="1" x14ac:dyDescent="0.25">
      <c r="A147" t="s">
        <v>310</v>
      </c>
      <c r="B147" t="s">
        <v>292</v>
      </c>
      <c r="C147">
        <v>1</v>
      </c>
      <c r="D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
        <v>12</v>
      </c>
      <c r="AJ147" t="s">
        <v>310</v>
      </c>
      <c r="AK147" t="s">
        <v>406</v>
      </c>
      <c r="AL147" t="s">
        <v>292</v>
      </c>
      <c r="AM147">
        <v>7</v>
      </c>
      <c r="AN147">
        <v>1</v>
      </c>
      <c r="AO147">
        <v>0</v>
      </c>
      <c r="AP147">
        <v>0</v>
      </c>
      <c r="AQ147">
        <v>0</v>
      </c>
      <c r="AR147">
        <v>0</v>
      </c>
      <c r="AS147">
        <v>0</v>
      </c>
      <c r="AT147">
        <v>0</v>
      </c>
    </row>
    <row r="148" spans="1:46" hidden="1" x14ac:dyDescent="0.25">
      <c r="A148" t="s">
        <v>310</v>
      </c>
      <c r="B148" t="s">
        <v>292</v>
      </c>
      <c r="C148">
        <v>2</v>
      </c>
      <c r="D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
        <v>12</v>
      </c>
      <c r="AJ148" t="s">
        <v>310</v>
      </c>
      <c r="AK148" t="s">
        <v>406</v>
      </c>
      <c r="AL148" t="s">
        <v>292</v>
      </c>
      <c r="AM148">
        <v>7</v>
      </c>
      <c r="AN148">
        <v>2</v>
      </c>
      <c r="AO148">
        <v>0</v>
      </c>
      <c r="AP148">
        <v>0</v>
      </c>
      <c r="AQ148">
        <v>0</v>
      </c>
      <c r="AR148">
        <v>0</v>
      </c>
      <c r="AS148">
        <v>0</v>
      </c>
      <c r="AT148">
        <v>0</v>
      </c>
    </row>
    <row r="149" spans="1:46" hidden="1" x14ac:dyDescent="0.25">
      <c r="A149" t="s">
        <v>310</v>
      </c>
      <c r="B149" t="s">
        <v>292</v>
      </c>
      <c r="C149">
        <v>3</v>
      </c>
      <c r="D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
        <v>12</v>
      </c>
      <c r="AJ149" t="s">
        <v>310</v>
      </c>
      <c r="AK149" t="s">
        <v>406</v>
      </c>
      <c r="AL149" t="s">
        <v>292</v>
      </c>
      <c r="AM149">
        <v>7</v>
      </c>
      <c r="AN149">
        <v>3</v>
      </c>
      <c r="AO149">
        <v>0</v>
      </c>
      <c r="AP149">
        <v>0</v>
      </c>
      <c r="AQ149">
        <v>0</v>
      </c>
      <c r="AR149">
        <v>0</v>
      </c>
      <c r="AS149">
        <v>0</v>
      </c>
      <c r="AT149">
        <v>0</v>
      </c>
    </row>
    <row r="150" spans="1:46" hidden="1" x14ac:dyDescent="0.25">
      <c r="A150" t="s">
        <v>310</v>
      </c>
      <c r="B150" t="s">
        <v>292</v>
      </c>
      <c r="C150">
        <v>4</v>
      </c>
      <c r="D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
        <v>12</v>
      </c>
      <c r="AJ150" t="s">
        <v>310</v>
      </c>
      <c r="AK150" t="s">
        <v>406</v>
      </c>
      <c r="AL150" t="s">
        <v>292</v>
      </c>
      <c r="AM150">
        <v>7</v>
      </c>
      <c r="AN150">
        <v>4</v>
      </c>
      <c r="AO150">
        <v>0</v>
      </c>
      <c r="AP150">
        <v>0</v>
      </c>
      <c r="AQ150">
        <v>0</v>
      </c>
      <c r="AR150">
        <v>0</v>
      </c>
      <c r="AS150">
        <v>0</v>
      </c>
      <c r="AT150">
        <v>0</v>
      </c>
    </row>
    <row r="151" spans="1:46" hidden="1" x14ac:dyDescent="0.25">
      <c r="A151" t="s">
        <v>310</v>
      </c>
      <c r="B151" t="s">
        <v>292</v>
      </c>
      <c r="C151">
        <v>5</v>
      </c>
      <c r="D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
        <v>12</v>
      </c>
      <c r="AJ151" t="s">
        <v>310</v>
      </c>
      <c r="AK151" t="s">
        <v>406</v>
      </c>
      <c r="AL151" t="s">
        <v>292</v>
      </c>
      <c r="AM151">
        <v>7</v>
      </c>
      <c r="AN151">
        <v>5</v>
      </c>
      <c r="AO151">
        <v>0</v>
      </c>
      <c r="AP151">
        <v>0</v>
      </c>
      <c r="AQ151">
        <v>0</v>
      </c>
      <c r="AR151">
        <v>0</v>
      </c>
      <c r="AS151">
        <v>0</v>
      </c>
      <c r="AT151">
        <v>0</v>
      </c>
    </row>
    <row r="152" spans="1:46" hidden="1" x14ac:dyDescent="0.25">
      <c r="A152" t="s">
        <v>310</v>
      </c>
      <c r="B152" t="s">
        <v>292</v>
      </c>
      <c r="C152">
        <v>6</v>
      </c>
      <c r="D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2">
        <v>12</v>
      </c>
      <c r="AJ152" t="s">
        <v>310</v>
      </c>
      <c r="AK152" t="s">
        <v>406</v>
      </c>
      <c r="AL152" t="s">
        <v>292</v>
      </c>
      <c r="AM152">
        <v>7</v>
      </c>
      <c r="AN152">
        <v>6</v>
      </c>
      <c r="AO152">
        <v>0</v>
      </c>
      <c r="AP152">
        <v>0</v>
      </c>
      <c r="AQ152">
        <v>0</v>
      </c>
      <c r="AR152">
        <v>0</v>
      </c>
      <c r="AS152">
        <v>0</v>
      </c>
      <c r="AT152">
        <v>0</v>
      </c>
    </row>
    <row r="153" spans="1:46" hidden="1" x14ac:dyDescent="0.25">
      <c r="A153" t="s">
        <v>310</v>
      </c>
      <c r="B153" t="s">
        <v>292</v>
      </c>
      <c r="C153">
        <v>7</v>
      </c>
      <c r="D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
        <v>12</v>
      </c>
      <c r="AJ153" t="s">
        <v>310</v>
      </c>
      <c r="AK153" t="s">
        <v>406</v>
      </c>
      <c r="AL153" t="s">
        <v>292</v>
      </c>
      <c r="AM153">
        <v>7</v>
      </c>
      <c r="AN153">
        <v>7</v>
      </c>
      <c r="AO153">
        <v>0</v>
      </c>
      <c r="AP153">
        <v>0</v>
      </c>
      <c r="AQ153">
        <v>0</v>
      </c>
      <c r="AR153">
        <v>0</v>
      </c>
      <c r="AS153">
        <v>0</v>
      </c>
      <c r="AT153">
        <v>0</v>
      </c>
    </row>
    <row r="154" spans="1:46" hidden="1" x14ac:dyDescent="0.25">
      <c r="A154" t="s">
        <v>310</v>
      </c>
      <c r="B154" t="s">
        <v>292</v>
      </c>
      <c r="C154">
        <v>8</v>
      </c>
      <c r="D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2.6994699999999998E-4</v>
      </c>
      <c r="E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2.6994699999999998E-4</v>
      </c>
      <c r="AI154">
        <v>12</v>
      </c>
      <c r="AJ154" t="s">
        <v>310</v>
      </c>
      <c r="AK154" t="s">
        <v>406</v>
      </c>
      <c r="AL154" t="s">
        <v>292</v>
      </c>
      <c r="AM154">
        <v>7</v>
      </c>
      <c r="AN154">
        <v>8</v>
      </c>
      <c r="AO154">
        <v>2.6994699999999998E-4</v>
      </c>
      <c r="AP154">
        <v>3.3193900000000001E-4</v>
      </c>
      <c r="AQ154">
        <v>3.8947500000000002E-4</v>
      </c>
      <c r="AR154">
        <v>3.3337500000000001E-4</v>
      </c>
      <c r="AS154">
        <v>6.6080499999999999E-4</v>
      </c>
      <c r="AT154">
        <v>6.97E-5</v>
      </c>
    </row>
    <row r="155" spans="1:46" hidden="1" x14ac:dyDescent="0.25">
      <c r="A155" t="s">
        <v>310</v>
      </c>
      <c r="B155" t="s">
        <v>292</v>
      </c>
      <c r="C155">
        <v>9</v>
      </c>
      <c r="D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6.6476936E-2</v>
      </c>
      <c r="E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5.5837296000000002E-2</v>
      </c>
      <c r="AI155">
        <v>12</v>
      </c>
      <c r="AJ155" t="s">
        <v>310</v>
      </c>
      <c r="AK155" t="s">
        <v>406</v>
      </c>
      <c r="AL155" t="s">
        <v>292</v>
      </c>
      <c r="AM155">
        <v>7</v>
      </c>
      <c r="AN155">
        <v>9</v>
      </c>
      <c r="AO155">
        <v>5.5837296000000002E-2</v>
      </c>
      <c r="AP155">
        <v>6.1809021999999998E-2</v>
      </c>
      <c r="AQ155">
        <v>6.6476936E-2</v>
      </c>
      <c r="AR155">
        <v>5.944253E-2</v>
      </c>
      <c r="AS155">
        <v>7.5330693000000004E-2</v>
      </c>
      <c r="AT155" s="281">
        <v>1.6998044E-2</v>
      </c>
    </row>
    <row r="156" spans="1:46" hidden="1" x14ac:dyDescent="0.25">
      <c r="A156" t="s">
        <v>310</v>
      </c>
      <c r="B156" t="s">
        <v>292</v>
      </c>
      <c r="C156">
        <v>10</v>
      </c>
      <c r="D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0.23403821799999999</v>
      </c>
      <c r="E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0.23403821799999999</v>
      </c>
      <c r="AI156">
        <v>12</v>
      </c>
      <c r="AJ156" t="s">
        <v>310</v>
      </c>
      <c r="AK156" t="s">
        <v>406</v>
      </c>
      <c r="AL156" t="s">
        <v>292</v>
      </c>
      <c r="AM156">
        <v>7</v>
      </c>
      <c r="AN156">
        <v>10</v>
      </c>
      <c r="AO156">
        <v>0.192451445</v>
      </c>
      <c r="AP156">
        <v>0.220208611</v>
      </c>
      <c r="AQ156">
        <v>0.23403821799999999</v>
      </c>
      <c r="AR156">
        <v>0.20957804899999999</v>
      </c>
      <c r="AS156">
        <v>0.25452346599999998</v>
      </c>
      <c r="AT156">
        <v>7.5765081999999997E-2</v>
      </c>
    </row>
    <row r="157" spans="1:46" hidden="1" x14ac:dyDescent="0.25">
      <c r="A157" t="s">
        <v>310</v>
      </c>
      <c r="B157" t="s">
        <v>292</v>
      </c>
      <c r="C157">
        <v>11</v>
      </c>
      <c r="D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0.411547775</v>
      </c>
      <c r="E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0.411547775</v>
      </c>
      <c r="AI157">
        <v>12</v>
      </c>
      <c r="AJ157" t="s">
        <v>310</v>
      </c>
      <c r="AK157" t="s">
        <v>406</v>
      </c>
      <c r="AL157" t="s">
        <v>292</v>
      </c>
      <c r="AM157">
        <v>7</v>
      </c>
      <c r="AN157">
        <v>11</v>
      </c>
      <c r="AO157">
        <v>0.35789523699999998</v>
      </c>
      <c r="AP157">
        <v>0.39254613300000002</v>
      </c>
      <c r="AQ157">
        <v>0.411547775</v>
      </c>
      <c r="AR157">
        <v>0.37708180400000002</v>
      </c>
      <c r="AS157">
        <v>0.441008654</v>
      </c>
      <c r="AT157">
        <v>0.15576469200000001</v>
      </c>
    </row>
    <row r="158" spans="1:46" hidden="1" x14ac:dyDescent="0.25">
      <c r="A158" t="s">
        <v>310</v>
      </c>
      <c r="B158" t="s">
        <v>292</v>
      </c>
      <c r="C158">
        <v>12</v>
      </c>
      <c r="D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0.55933230499999997</v>
      </c>
      <c r="E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0.55933230499999997</v>
      </c>
      <c r="AI158">
        <v>12</v>
      </c>
      <c r="AJ158" t="s">
        <v>310</v>
      </c>
      <c r="AK158" t="s">
        <v>406</v>
      </c>
      <c r="AL158" t="s">
        <v>292</v>
      </c>
      <c r="AM158">
        <v>7</v>
      </c>
      <c r="AN158">
        <v>12</v>
      </c>
      <c r="AO158">
        <v>0.49607705200000002</v>
      </c>
      <c r="AP158">
        <v>0.53670045</v>
      </c>
      <c r="AQ158">
        <v>0.55933230499999997</v>
      </c>
      <c r="AR158">
        <v>0.51754202299999996</v>
      </c>
      <c r="AS158">
        <v>0.59562769500000001</v>
      </c>
      <c r="AT158">
        <v>0.208800915</v>
      </c>
    </row>
    <row r="159" spans="1:46" hidden="1" x14ac:dyDescent="0.25">
      <c r="A159" t="s">
        <v>310</v>
      </c>
      <c r="B159" t="s">
        <v>292</v>
      </c>
      <c r="C159">
        <v>13</v>
      </c>
      <c r="D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0.64902146999999999</v>
      </c>
      <c r="E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0.64902146999999999</v>
      </c>
      <c r="AI159">
        <v>12</v>
      </c>
      <c r="AJ159" t="s">
        <v>310</v>
      </c>
      <c r="AK159" t="s">
        <v>406</v>
      </c>
      <c r="AL159" t="s">
        <v>292</v>
      </c>
      <c r="AM159">
        <v>7</v>
      </c>
      <c r="AN159">
        <v>13</v>
      </c>
      <c r="AO159">
        <v>0.56717795900000001</v>
      </c>
      <c r="AP159">
        <v>0.61099617500000003</v>
      </c>
      <c r="AQ159">
        <v>0.64902146999999999</v>
      </c>
      <c r="AR159">
        <v>0.59556964099999998</v>
      </c>
      <c r="AS159">
        <v>0.70122118600000005</v>
      </c>
      <c r="AT159">
        <v>0.27396136500000001</v>
      </c>
    </row>
    <row r="160" spans="1:46" hidden="1" x14ac:dyDescent="0.25">
      <c r="A160" t="s">
        <v>310</v>
      </c>
      <c r="B160" t="s">
        <v>292</v>
      </c>
      <c r="C160">
        <v>14</v>
      </c>
      <c r="D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0.67574544299999995</v>
      </c>
      <c r="E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0.67574544299999995</v>
      </c>
      <c r="AI160">
        <v>12</v>
      </c>
      <c r="AJ160" t="s">
        <v>310</v>
      </c>
      <c r="AK160" t="s">
        <v>406</v>
      </c>
      <c r="AL160" t="s">
        <v>292</v>
      </c>
      <c r="AM160">
        <v>7</v>
      </c>
      <c r="AN160">
        <v>14</v>
      </c>
      <c r="AO160">
        <v>0.57300710399999999</v>
      </c>
      <c r="AP160">
        <v>0.62695040599999996</v>
      </c>
      <c r="AQ160">
        <v>0.67574544299999995</v>
      </c>
      <c r="AR160">
        <v>0.61900034500000001</v>
      </c>
      <c r="AS160">
        <v>0.74848561499999999</v>
      </c>
      <c r="AT160">
        <v>0.33099955399999997</v>
      </c>
    </row>
    <row r="161" spans="1:46" hidden="1" x14ac:dyDescent="0.25">
      <c r="A161" t="s">
        <v>310</v>
      </c>
      <c r="B161" t="s">
        <v>292</v>
      </c>
      <c r="C161">
        <v>15</v>
      </c>
      <c r="D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0.64930807499999998</v>
      </c>
      <c r="E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0.64930807499999998</v>
      </c>
      <c r="AI161">
        <v>12</v>
      </c>
      <c r="AJ161" t="s">
        <v>310</v>
      </c>
      <c r="AK161" t="s">
        <v>406</v>
      </c>
      <c r="AL161" t="s">
        <v>292</v>
      </c>
      <c r="AM161">
        <v>7</v>
      </c>
      <c r="AN161">
        <v>15</v>
      </c>
      <c r="AO161">
        <v>0.53853860099999995</v>
      </c>
      <c r="AP161">
        <v>0.58112956599999999</v>
      </c>
      <c r="AQ161">
        <v>0.64930807499999998</v>
      </c>
      <c r="AR161">
        <v>0.58596351400000002</v>
      </c>
      <c r="AS161">
        <v>0.72998923500000001</v>
      </c>
      <c r="AT161">
        <v>0.30303471599999998</v>
      </c>
    </row>
    <row r="162" spans="1:46" hidden="1" x14ac:dyDescent="0.25">
      <c r="A162" t="s">
        <v>310</v>
      </c>
      <c r="B162" t="s">
        <v>292</v>
      </c>
      <c r="C162">
        <v>16</v>
      </c>
      <c r="D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0.55048296299999999</v>
      </c>
      <c r="E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0.55048296299999999</v>
      </c>
      <c r="AI162">
        <v>12</v>
      </c>
      <c r="AJ162" t="s">
        <v>310</v>
      </c>
      <c r="AK162" t="s">
        <v>406</v>
      </c>
      <c r="AL162" t="s">
        <v>292</v>
      </c>
      <c r="AM162">
        <v>7</v>
      </c>
      <c r="AN162">
        <v>16</v>
      </c>
      <c r="AO162">
        <v>0.450062348</v>
      </c>
      <c r="AP162">
        <v>0.49670410300000001</v>
      </c>
      <c r="AQ162">
        <v>0.55048296299999999</v>
      </c>
      <c r="AR162">
        <v>0.49254186100000003</v>
      </c>
      <c r="AS162">
        <v>0.64646046800000001</v>
      </c>
      <c r="AT162">
        <v>0.207159917</v>
      </c>
    </row>
    <row r="163" spans="1:46" hidden="1" x14ac:dyDescent="0.25">
      <c r="A163" t="s">
        <v>310</v>
      </c>
      <c r="B163" t="s">
        <v>292</v>
      </c>
      <c r="C163">
        <v>17</v>
      </c>
      <c r="D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0.43186592400000001</v>
      </c>
      <c r="E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0.43186592400000001</v>
      </c>
      <c r="AI163">
        <v>12</v>
      </c>
      <c r="AJ163" t="s">
        <v>310</v>
      </c>
      <c r="AK163" t="s">
        <v>406</v>
      </c>
      <c r="AL163" t="s">
        <v>292</v>
      </c>
      <c r="AM163">
        <v>7</v>
      </c>
      <c r="AN163">
        <v>17</v>
      </c>
      <c r="AO163">
        <v>0.35157586699999999</v>
      </c>
      <c r="AP163">
        <v>0.38466398699999999</v>
      </c>
      <c r="AQ163">
        <v>0.43186592400000001</v>
      </c>
      <c r="AR163">
        <v>0.386557857</v>
      </c>
      <c r="AS163">
        <v>0.50898238900000004</v>
      </c>
      <c r="AT163">
        <v>0.15314836700000001</v>
      </c>
    </row>
    <row r="164" spans="1:46" hidden="1" x14ac:dyDescent="0.25">
      <c r="A164" t="s">
        <v>310</v>
      </c>
      <c r="B164" t="s">
        <v>292</v>
      </c>
      <c r="C164">
        <v>18</v>
      </c>
      <c r="D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0.28077678099999998</v>
      </c>
      <c r="E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0.28077678099999998</v>
      </c>
      <c r="AI164">
        <v>12</v>
      </c>
      <c r="AJ164" t="s">
        <v>310</v>
      </c>
      <c r="AK164" t="s">
        <v>406</v>
      </c>
      <c r="AL164" t="s">
        <v>292</v>
      </c>
      <c r="AM164">
        <v>7</v>
      </c>
      <c r="AN164">
        <v>18</v>
      </c>
      <c r="AO164">
        <v>0.22171756400000001</v>
      </c>
      <c r="AP164">
        <v>0.24857622600000001</v>
      </c>
      <c r="AQ164">
        <v>0.28077678099999998</v>
      </c>
      <c r="AR164">
        <v>0.249329668</v>
      </c>
      <c r="AS164">
        <v>0.33677057999999999</v>
      </c>
      <c r="AT164">
        <v>0.11551478</v>
      </c>
    </row>
    <row r="165" spans="1:46" hidden="1" x14ac:dyDescent="0.25">
      <c r="A165" t="s">
        <v>310</v>
      </c>
      <c r="B165" t="s">
        <v>292</v>
      </c>
      <c r="C165">
        <v>19</v>
      </c>
      <c r="D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0.119620648</v>
      </c>
      <c r="E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0.119620648</v>
      </c>
      <c r="AI165">
        <v>12</v>
      </c>
      <c r="AJ165" t="s">
        <v>310</v>
      </c>
      <c r="AK165" t="s">
        <v>406</v>
      </c>
      <c r="AL165" t="s">
        <v>292</v>
      </c>
      <c r="AM165">
        <v>7</v>
      </c>
      <c r="AN165">
        <v>19</v>
      </c>
      <c r="AO165">
        <v>9.5719412000000004E-2</v>
      </c>
      <c r="AP165">
        <v>0.104838561</v>
      </c>
      <c r="AQ165">
        <v>0.119620648</v>
      </c>
      <c r="AR165">
        <v>0.106631239</v>
      </c>
      <c r="AS165">
        <v>0.149552873</v>
      </c>
      <c r="AT165">
        <v>4.6821843000000002E-2</v>
      </c>
    </row>
    <row r="166" spans="1:46" hidden="1" x14ac:dyDescent="0.25">
      <c r="A166" t="s">
        <v>310</v>
      </c>
      <c r="B166" t="s">
        <v>292</v>
      </c>
      <c r="C166">
        <v>20</v>
      </c>
      <c r="D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1.1733307E-2</v>
      </c>
      <c r="E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1.1733307E-2</v>
      </c>
      <c r="AI166">
        <v>12</v>
      </c>
      <c r="AJ166" t="s">
        <v>310</v>
      </c>
      <c r="AK166" t="s">
        <v>406</v>
      </c>
      <c r="AL166" t="s">
        <v>292</v>
      </c>
      <c r="AM166">
        <v>7</v>
      </c>
      <c r="AN166">
        <v>20</v>
      </c>
      <c r="AO166">
        <v>8.1540209999999991E-3</v>
      </c>
      <c r="AP166">
        <v>9.7268330000000007E-3</v>
      </c>
      <c r="AQ166">
        <v>1.1733307E-2</v>
      </c>
      <c r="AR166">
        <v>9.9718180000000003E-3</v>
      </c>
      <c r="AS166">
        <v>1.7084615000000001E-2</v>
      </c>
      <c r="AT166">
        <v>3.884916E-3</v>
      </c>
    </row>
    <row r="167" spans="1:46" hidden="1" x14ac:dyDescent="0.25">
      <c r="A167" t="s">
        <v>310</v>
      </c>
      <c r="B167" t="s">
        <v>292</v>
      </c>
      <c r="C167">
        <v>21</v>
      </c>
      <c r="D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
        <v>12</v>
      </c>
      <c r="AJ167" t="s">
        <v>310</v>
      </c>
      <c r="AK167" t="s">
        <v>406</v>
      </c>
      <c r="AL167" t="s">
        <v>292</v>
      </c>
      <c r="AM167">
        <v>7</v>
      </c>
      <c r="AN167">
        <v>21</v>
      </c>
      <c r="AO167">
        <v>0</v>
      </c>
      <c r="AP167">
        <v>0</v>
      </c>
      <c r="AQ167">
        <v>0</v>
      </c>
      <c r="AR167">
        <v>0</v>
      </c>
      <c r="AS167">
        <v>0</v>
      </c>
      <c r="AT167">
        <v>0</v>
      </c>
    </row>
    <row r="168" spans="1:46" hidden="1" x14ac:dyDescent="0.25">
      <c r="A168" t="s">
        <v>310</v>
      </c>
      <c r="B168" t="s">
        <v>292</v>
      </c>
      <c r="C168">
        <v>22</v>
      </c>
      <c r="D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
        <v>12</v>
      </c>
      <c r="AJ168" t="s">
        <v>310</v>
      </c>
      <c r="AK168" t="s">
        <v>406</v>
      </c>
      <c r="AL168" t="s">
        <v>292</v>
      </c>
      <c r="AM168">
        <v>7</v>
      </c>
      <c r="AN168">
        <v>22</v>
      </c>
      <c r="AO168">
        <v>0</v>
      </c>
      <c r="AP168">
        <v>0</v>
      </c>
      <c r="AQ168">
        <v>0</v>
      </c>
      <c r="AR168">
        <v>0</v>
      </c>
      <c r="AS168">
        <v>0</v>
      </c>
      <c r="AT168">
        <v>0</v>
      </c>
    </row>
    <row r="169" spans="1:46" hidden="1" x14ac:dyDescent="0.25">
      <c r="A169" t="s">
        <v>310</v>
      </c>
      <c r="B169" t="s">
        <v>292</v>
      </c>
      <c r="C169">
        <v>23</v>
      </c>
      <c r="D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9">
        <v>12</v>
      </c>
      <c r="AJ169" t="s">
        <v>310</v>
      </c>
      <c r="AK169" t="s">
        <v>406</v>
      </c>
      <c r="AL169" t="s">
        <v>292</v>
      </c>
      <c r="AM169">
        <v>7</v>
      </c>
      <c r="AN169">
        <v>23</v>
      </c>
      <c r="AO169">
        <v>0</v>
      </c>
      <c r="AP169">
        <v>0</v>
      </c>
      <c r="AQ169">
        <v>0</v>
      </c>
      <c r="AR169">
        <v>0</v>
      </c>
      <c r="AS169">
        <v>0</v>
      </c>
      <c r="AT169">
        <v>0</v>
      </c>
    </row>
    <row r="170" spans="1:46" hidden="1" x14ac:dyDescent="0.25">
      <c r="A170" t="s">
        <v>310</v>
      </c>
      <c r="B170" t="s">
        <v>292</v>
      </c>
      <c r="C170">
        <v>24</v>
      </c>
      <c r="D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
        <v>12</v>
      </c>
      <c r="AJ170" t="s">
        <v>310</v>
      </c>
      <c r="AK170" t="s">
        <v>406</v>
      </c>
      <c r="AL170" t="s">
        <v>292</v>
      </c>
      <c r="AM170">
        <v>7</v>
      </c>
      <c r="AN170">
        <v>24</v>
      </c>
      <c r="AO170">
        <v>0</v>
      </c>
      <c r="AP170">
        <v>0</v>
      </c>
      <c r="AQ170">
        <v>0</v>
      </c>
      <c r="AR170">
        <v>0</v>
      </c>
      <c r="AS170">
        <v>0</v>
      </c>
      <c r="AT170">
        <v>0</v>
      </c>
    </row>
    <row r="171" spans="1:46" hidden="1" x14ac:dyDescent="0.25">
      <c r="A171" t="s">
        <v>310</v>
      </c>
      <c r="B171" t="s">
        <v>293</v>
      </c>
      <c r="C171">
        <v>1</v>
      </c>
      <c r="D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
        <v>12</v>
      </c>
      <c r="AJ171" t="s">
        <v>310</v>
      </c>
      <c r="AK171" t="s">
        <v>406</v>
      </c>
      <c r="AL171" t="s">
        <v>293</v>
      </c>
      <c r="AM171">
        <v>8</v>
      </c>
      <c r="AN171">
        <v>1</v>
      </c>
      <c r="AO171">
        <v>0</v>
      </c>
      <c r="AP171">
        <v>0</v>
      </c>
      <c r="AQ171">
        <v>0</v>
      </c>
      <c r="AR171">
        <v>0</v>
      </c>
      <c r="AS171">
        <v>0</v>
      </c>
      <c r="AT171">
        <v>0</v>
      </c>
    </row>
    <row r="172" spans="1:46" hidden="1" x14ac:dyDescent="0.25">
      <c r="A172" t="s">
        <v>310</v>
      </c>
      <c r="B172" t="s">
        <v>293</v>
      </c>
      <c r="C172">
        <v>2</v>
      </c>
      <c r="D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
        <v>12</v>
      </c>
      <c r="AJ172" t="s">
        <v>310</v>
      </c>
      <c r="AK172" t="s">
        <v>406</v>
      </c>
      <c r="AL172" t="s">
        <v>293</v>
      </c>
      <c r="AM172">
        <v>8</v>
      </c>
      <c r="AN172">
        <v>2</v>
      </c>
      <c r="AO172">
        <v>0</v>
      </c>
      <c r="AP172">
        <v>0</v>
      </c>
      <c r="AQ172">
        <v>0</v>
      </c>
      <c r="AR172">
        <v>0</v>
      </c>
      <c r="AS172">
        <v>0</v>
      </c>
      <c r="AT172">
        <v>0</v>
      </c>
    </row>
    <row r="173" spans="1:46" hidden="1" x14ac:dyDescent="0.25">
      <c r="A173" t="s">
        <v>310</v>
      </c>
      <c r="B173" t="s">
        <v>293</v>
      </c>
      <c r="C173">
        <v>3</v>
      </c>
      <c r="D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
        <v>12</v>
      </c>
      <c r="AJ173" t="s">
        <v>310</v>
      </c>
      <c r="AK173" t="s">
        <v>406</v>
      </c>
      <c r="AL173" t="s">
        <v>293</v>
      </c>
      <c r="AM173">
        <v>8</v>
      </c>
      <c r="AN173">
        <v>3</v>
      </c>
      <c r="AO173">
        <v>0</v>
      </c>
      <c r="AP173">
        <v>0</v>
      </c>
      <c r="AQ173">
        <v>0</v>
      </c>
      <c r="AR173">
        <v>0</v>
      </c>
      <c r="AS173">
        <v>0</v>
      </c>
      <c r="AT173">
        <v>0</v>
      </c>
    </row>
    <row r="174" spans="1:46" hidden="1" x14ac:dyDescent="0.25">
      <c r="A174" t="s">
        <v>310</v>
      </c>
      <c r="B174" t="s">
        <v>293</v>
      </c>
      <c r="C174">
        <v>4</v>
      </c>
      <c r="D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4">
        <v>12</v>
      </c>
      <c r="AJ174" t="s">
        <v>310</v>
      </c>
      <c r="AK174" t="s">
        <v>406</v>
      </c>
      <c r="AL174" t="s">
        <v>293</v>
      </c>
      <c r="AM174">
        <v>8</v>
      </c>
      <c r="AN174">
        <v>4</v>
      </c>
      <c r="AO174">
        <v>0</v>
      </c>
      <c r="AP174">
        <v>0</v>
      </c>
      <c r="AQ174">
        <v>0</v>
      </c>
      <c r="AR174">
        <v>0</v>
      </c>
      <c r="AS174">
        <v>0</v>
      </c>
      <c r="AT174">
        <v>0</v>
      </c>
    </row>
    <row r="175" spans="1:46" hidden="1" x14ac:dyDescent="0.25">
      <c r="A175" t="s">
        <v>310</v>
      </c>
      <c r="B175" t="s">
        <v>293</v>
      </c>
      <c r="C175">
        <v>5</v>
      </c>
      <c r="D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
        <v>12</v>
      </c>
      <c r="AJ175" t="s">
        <v>310</v>
      </c>
      <c r="AK175" t="s">
        <v>406</v>
      </c>
      <c r="AL175" t="s">
        <v>293</v>
      </c>
      <c r="AM175">
        <v>8</v>
      </c>
      <c r="AN175">
        <v>5</v>
      </c>
      <c r="AO175">
        <v>0</v>
      </c>
      <c r="AP175">
        <v>0</v>
      </c>
      <c r="AQ175">
        <v>0</v>
      </c>
      <c r="AR175">
        <v>0</v>
      </c>
      <c r="AS175">
        <v>0</v>
      </c>
      <c r="AT175">
        <v>0</v>
      </c>
    </row>
    <row r="176" spans="1:46" hidden="1" x14ac:dyDescent="0.25">
      <c r="A176" t="s">
        <v>310</v>
      </c>
      <c r="B176" t="s">
        <v>293</v>
      </c>
      <c r="C176">
        <v>6</v>
      </c>
      <c r="D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
        <v>12</v>
      </c>
      <c r="AJ176" t="s">
        <v>310</v>
      </c>
      <c r="AK176" t="s">
        <v>406</v>
      </c>
      <c r="AL176" t="s">
        <v>293</v>
      </c>
      <c r="AM176">
        <v>8</v>
      </c>
      <c r="AN176">
        <v>6</v>
      </c>
      <c r="AO176">
        <v>0</v>
      </c>
      <c r="AP176">
        <v>0</v>
      </c>
      <c r="AQ176">
        <v>0</v>
      </c>
      <c r="AR176">
        <v>0</v>
      </c>
      <c r="AS176">
        <v>0</v>
      </c>
      <c r="AT176">
        <v>0</v>
      </c>
    </row>
    <row r="177" spans="1:46" hidden="1" x14ac:dyDescent="0.25">
      <c r="A177" t="s">
        <v>310</v>
      </c>
      <c r="B177" t="s">
        <v>293</v>
      </c>
      <c r="C177">
        <v>7</v>
      </c>
      <c r="D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
        <v>12</v>
      </c>
      <c r="AJ177" t="s">
        <v>310</v>
      </c>
      <c r="AK177" t="s">
        <v>406</v>
      </c>
      <c r="AL177" t="s">
        <v>293</v>
      </c>
      <c r="AM177">
        <v>8</v>
      </c>
      <c r="AN177">
        <v>7</v>
      </c>
      <c r="AO177">
        <v>0</v>
      </c>
      <c r="AP177">
        <v>0</v>
      </c>
      <c r="AQ177">
        <v>0</v>
      </c>
      <c r="AR177">
        <v>0</v>
      </c>
      <c r="AS177">
        <v>0</v>
      </c>
      <c r="AT177">
        <v>0</v>
      </c>
    </row>
    <row r="178" spans="1:46" hidden="1" x14ac:dyDescent="0.25">
      <c r="A178" t="s">
        <v>310</v>
      </c>
      <c r="B178" t="s">
        <v>293</v>
      </c>
      <c r="C178">
        <v>8</v>
      </c>
      <c r="D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8.4438799999999995E-4</v>
      </c>
      <c r="E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8.4438799999999995E-4</v>
      </c>
      <c r="AI178">
        <v>12</v>
      </c>
      <c r="AJ178" t="s">
        <v>310</v>
      </c>
      <c r="AK178" t="s">
        <v>406</v>
      </c>
      <c r="AL178" t="s">
        <v>293</v>
      </c>
      <c r="AM178">
        <v>8</v>
      </c>
      <c r="AN178">
        <v>8</v>
      </c>
      <c r="AO178">
        <v>8.4438799999999995E-4</v>
      </c>
      <c r="AP178">
        <v>1.414839E-3</v>
      </c>
      <c r="AQ178">
        <v>2.4388299999999999E-3</v>
      </c>
      <c r="AR178">
        <v>1.7379019999999999E-3</v>
      </c>
      <c r="AS178">
        <v>4.3350669999999997E-3</v>
      </c>
      <c r="AT178">
        <v>1.16793E-4</v>
      </c>
    </row>
    <row r="179" spans="1:46" hidden="1" x14ac:dyDescent="0.25">
      <c r="A179" t="s">
        <v>310</v>
      </c>
      <c r="B179" t="s">
        <v>293</v>
      </c>
      <c r="C179">
        <v>9</v>
      </c>
      <c r="D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8.7248399000000004E-2</v>
      </c>
      <c r="E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7.3115205000000003E-2</v>
      </c>
      <c r="AI179">
        <v>12</v>
      </c>
      <c r="AJ179" t="s">
        <v>310</v>
      </c>
      <c r="AK179" t="s">
        <v>406</v>
      </c>
      <c r="AL179" t="s">
        <v>293</v>
      </c>
      <c r="AM179">
        <v>8</v>
      </c>
      <c r="AN179">
        <v>9</v>
      </c>
      <c r="AO179">
        <v>7.3115205000000003E-2</v>
      </c>
      <c r="AP179">
        <v>7.9375841000000003E-2</v>
      </c>
      <c r="AQ179">
        <v>8.7248399000000004E-2</v>
      </c>
      <c r="AR179">
        <v>7.8702721000000003E-2</v>
      </c>
      <c r="AS179">
        <v>0.111402424</v>
      </c>
      <c r="AT179">
        <v>8.7717960000000001E-3</v>
      </c>
    </row>
    <row r="180" spans="1:46" hidden="1" x14ac:dyDescent="0.25">
      <c r="A180" t="s">
        <v>310</v>
      </c>
      <c r="B180" t="s">
        <v>293</v>
      </c>
      <c r="C180">
        <v>10</v>
      </c>
      <c r="D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0.2687059</v>
      </c>
      <c r="E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0.2687059</v>
      </c>
      <c r="AI180">
        <v>12</v>
      </c>
      <c r="AJ180" t="s">
        <v>310</v>
      </c>
      <c r="AK180" t="s">
        <v>406</v>
      </c>
      <c r="AL180" t="s">
        <v>293</v>
      </c>
      <c r="AM180">
        <v>8</v>
      </c>
      <c r="AN180">
        <v>10</v>
      </c>
      <c r="AO180">
        <v>0.232082749</v>
      </c>
      <c r="AP180">
        <v>0.25607180600000001</v>
      </c>
      <c r="AQ180">
        <v>0.2687059</v>
      </c>
      <c r="AR180">
        <v>0.243429171</v>
      </c>
      <c r="AS180">
        <v>0.30727718300000001</v>
      </c>
      <c r="AT180">
        <v>2.4944602999999999E-2</v>
      </c>
    </row>
    <row r="181" spans="1:46" hidden="1" x14ac:dyDescent="0.25">
      <c r="A181" t="s">
        <v>310</v>
      </c>
      <c r="B181" t="s">
        <v>293</v>
      </c>
      <c r="C181">
        <v>11</v>
      </c>
      <c r="D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0.45460975300000001</v>
      </c>
      <c r="E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0.45460975300000001</v>
      </c>
      <c r="AI181">
        <v>12</v>
      </c>
      <c r="AJ181" t="s">
        <v>310</v>
      </c>
      <c r="AK181" t="s">
        <v>406</v>
      </c>
      <c r="AL181" t="s">
        <v>293</v>
      </c>
      <c r="AM181">
        <v>8</v>
      </c>
      <c r="AN181">
        <v>11</v>
      </c>
      <c r="AO181">
        <v>0.40466286699999998</v>
      </c>
      <c r="AP181">
        <v>0.43953541800000001</v>
      </c>
      <c r="AQ181">
        <v>0.45460975300000001</v>
      </c>
      <c r="AR181">
        <v>0.41582639599999999</v>
      </c>
      <c r="AS181">
        <v>0.50075767800000004</v>
      </c>
      <c r="AT181">
        <v>6.7893824000000005E-2</v>
      </c>
    </row>
    <row r="182" spans="1:46" hidden="1" x14ac:dyDescent="0.25">
      <c r="A182" t="s">
        <v>310</v>
      </c>
      <c r="B182" t="s">
        <v>293</v>
      </c>
      <c r="C182">
        <v>12</v>
      </c>
      <c r="D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0.60709045100000003</v>
      </c>
      <c r="E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0.60709045100000003</v>
      </c>
      <c r="AI182">
        <v>12</v>
      </c>
      <c r="AJ182" t="s">
        <v>310</v>
      </c>
      <c r="AK182" t="s">
        <v>406</v>
      </c>
      <c r="AL182" t="s">
        <v>293</v>
      </c>
      <c r="AM182">
        <v>8</v>
      </c>
      <c r="AN182">
        <v>12</v>
      </c>
      <c r="AO182">
        <v>0.54329504900000003</v>
      </c>
      <c r="AP182">
        <v>0.59222319199999995</v>
      </c>
      <c r="AQ182">
        <v>0.60709045100000003</v>
      </c>
      <c r="AR182">
        <v>0.55790410099999999</v>
      </c>
      <c r="AS182">
        <v>0.65843691000000004</v>
      </c>
      <c r="AT182">
        <v>9.5715231999999997E-2</v>
      </c>
    </row>
    <row r="183" spans="1:46" hidden="1" x14ac:dyDescent="0.25">
      <c r="A183" t="s">
        <v>310</v>
      </c>
      <c r="B183" t="s">
        <v>293</v>
      </c>
      <c r="C183">
        <v>13</v>
      </c>
      <c r="D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0.70451220599999997</v>
      </c>
      <c r="E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0.70451220599999997</v>
      </c>
      <c r="AI183">
        <v>12</v>
      </c>
      <c r="AJ183" t="s">
        <v>310</v>
      </c>
      <c r="AK183" t="s">
        <v>406</v>
      </c>
      <c r="AL183" t="s">
        <v>293</v>
      </c>
      <c r="AM183">
        <v>8</v>
      </c>
      <c r="AN183">
        <v>13</v>
      </c>
      <c r="AO183">
        <v>0.637674042</v>
      </c>
      <c r="AP183">
        <v>0.67219496300000003</v>
      </c>
      <c r="AQ183">
        <v>0.70451220599999997</v>
      </c>
      <c r="AR183">
        <v>0.64458717300000001</v>
      </c>
      <c r="AS183">
        <v>0.76265654299999996</v>
      </c>
      <c r="AT183">
        <v>0.18568300099999999</v>
      </c>
    </row>
    <row r="184" spans="1:46" hidden="1" x14ac:dyDescent="0.25">
      <c r="A184" t="s">
        <v>310</v>
      </c>
      <c r="B184" t="s">
        <v>293</v>
      </c>
      <c r="C184">
        <v>14</v>
      </c>
      <c r="D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0.73244404699999999</v>
      </c>
      <c r="E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0.73244404699999999</v>
      </c>
      <c r="AI184">
        <v>12</v>
      </c>
      <c r="AJ184" t="s">
        <v>310</v>
      </c>
      <c r="AK184" t="s">
        <v>406</v>
      </c>
      <c r="AL184" t="s">
        <v>293</v>
      </c>
      <c r="AM184">
        <v>8</v>
      </c>
      <c r="AN184">
        <v>14</v>
      </c>
      <c r="AO184">
        <v>0.63723778799999997</v>
      </c>
      <c r="AP184">
        <v>0.70321281999999996</v>
      </c>
      <c r="AQ184">
        <v>0.73244404699999999</v>
      </c>
      <c r="AR184">
        <v>0.66737610700000005</v>
      </c>
      <c r="AS184">
        <v>0.803708384</v>
      </c>
      <c r="AT184">
        <v>0.182388199</v>
      </c>
    </row>
    <row r="185" spans="1:46" hidden="1" x14ac:dyDescent="0.25">
      <c r="A185" t="s">
        <v>310</v>
      </c>
      <c r="B185" t="s">
        <v>293</v>
      </c>
      <c r="C185">
        <v>15</v>
      </c>
      <c r="D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0.70248501299999999</v>
      </c>
      <c r="E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0.70248501299999999</v>
      </c>
      <c r="AI185">
        <v>12</v>
      </c>
      <c r="AJ185" t="s">
        <v>310</v>
      </c>
      <c r="AK185" t="s">
        <v>406</v>
      </c>
      <c r="AL185" t="s">
        <v>293</v>
      </c>
      <c r="AM185">
        <v>8</v>
      </c>
      <c r="AN185">
        <v>15</v>
      </c>
      <c r="AO185">
        <v>0.59642731999999998</v>
      </c>
      <c r="AP185">
        <v>0.64807303599999999</v>
      </c>
      <c r="AQ185">
        <v>0.70248501299999999</v>
      </c>
      <c r="AR185">
        <v>0.63020444200000003</v>
      </c>
      <c r="AS185">
        <v>0.77236678400000003</v>
      </c>
      <c r="AT185">
        <v>0.184687184</v>
      </c>
    </row>
    <row r="186" spans="1:46" hidden="1" x14ac:dyDescent="0.25">
      <c r="A186" t="s">
        <v>310</v>
      </c>
      <c r="B186" t="s">
        <v>293</v>
      </c>
      <c r="C186">
        <v>16</v>
      </c>
      <c r="D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0.59578382900000004</v>
      </c>
      <c r="E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0.59578382900000004</v>
      </c>
      <c r="AI186">
        <v>12</v>
      </c>
      <c r="AJ186" t="s">
        <v>310</v>
      </c>
      <c r="AK186" t="s">
        <v>406</v>
      </c>
      <c r="AL186" t="s">
        <v>293</v>
      </c>
      <c r="AM186">
        <v>8</v>
      </c>
      <c r="AN186">
        <v>16</v>
      </c>
      <c r="AO186">
        <v>0.48947317000000001</v>
      </c>
      <c r="AP186">
        <v>0.55312659099999995</v>
      </c>
      <c r="AQ186">
        <v>0.59578382900000004</v>
      </c>
      <c r="AR186">
        <v>0.53593385599999999</v>
      </c>
      <c r="AS186">
        <v>0.67944844500000001</v>
      </c>
      <c r="AT186">
        <v>0.18409707</v>
      </c>
    </row>
    <row r="187" spans="1:46" hidden="1" x14ac:dyDescent="0.25">
      <c r="A187" t="s">
        <v>310</v>
      </c>
      <c r="B187" t="s">
        <v>293</v>
      </c>
      <c r="C187">
        <v>17</v>
      </c>
      <c r="D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0.46355530499999997</v>
      </c>
      <c r="E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0.46355530499999997</v>
      </c>
      <c r="AI187">
        <v>12</v>
      </c>
      <c r="AJ187" t="s">
        <v>310</v>
      </c>
      <c r="AK187" t="s">
        <v>406</v>
      </c>
      <c r="AL187" t="s">
        <v>293</v>
      </c>
      <c r="AM187">
        <v>8</v>
      </c>
      <c r="AN187">
        <v>17</v>
      </c>
      <c r="AO187">
        <v>0.38138615599999998</v>
      </c>
      <c r="AP187">
        <v>0.42968277100000002</v>
      </c>
      <c r="AQ187">
        <v>0.46355530499999997</v>
      </c>
      <c r="AR187">
        <v>0.41656633199999998</v>
      </c>
      <c r="AS187">
        <v>0.53785923999999996</v>
      </c>
      <c r="AT187">
        <v>0.13167426800000001</v>
      </c>
    </row>
    <row r="188" spans="1:46" hidden="1" x14ac:dyDescent="0.25">
      <c r="A188" t="s">
        <v>310</v>
      </c>
      <c r="B188" t="s">
        <v>293</v>
      </c>
      <c r="C188">
        <v>18</v>
      </c>
      <c r="D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0.30185704899999999</v>
      </c>
      <c r="E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0.30185704899999999</v>
      </c>
      <c r="AI188">
        <v>12</v>
      </c>
      <c r="AJ188" t="s">
        <v>310</v>
      </c>
      <c r="AK188" t="s">
        <v>406</v>
      </c>
      <c r="AL188" t="s">
        <v>293</v>
      </c>
      <c r="AM188">
        <v>8</v>
      </c>
      <c r="AN188">
        <v>18</v>
      </c>
      <c r="AO188">
        <v>0.24897270799999999</v>
      </c>
      <c r="AP188">
        <v>0.28055199400000003</v>
      </c>
      <c r="AQ188">
        <v>0.30185704899999999</v>
      </c>
      <c r="AR188">
        <v>0.270590632</v>
      </c>
      <c r="AS188">
        <v>0.35641399400000001</v>
      </c>
      <c r="AT188">
        <v>9.6999958999999997E-2</v>
      </c>
    </row>
    <row r="189" spans="1:46" hidden="1" x14ac:dyDescent="0.25">
      <c r="A189" t="s">
        <v>310</v>
      </c>
      <c r="B189" t="s">
        <v>293</v>
      </c>
      <c r="C189">
        <v>19</v>
      </c>
      <c r="D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0.131181995</v>
      </c>
      <c r="E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0.131181995</v>
      </c>
      <c r="AI189">
        <v>12</v>
      </c>
      <c r="AJ189" t="s">
        <v>310</v>
      </c>
      <c r="AK189" t="s">
        <v>406</v>
      </c>
      <c r="AL189" t="s">
        <v>293</v>
      </c>
      <c r="AM189">
        <v>8</v>
      </c>
      <c r="AN189">
        <v>19</v>
      </c>
      <c r="AO189">
        <v>0.106651015</v>
      </c>
      <c r="AP189">
        <v>0.118410026</v>
      </c>
      <c r="AQ189">
        <v>0.131181995</v>
      </c>
      <c r="AR189">
        <v>0.11743653799999999</v>
      </c>
      <c r="AS189">
        <v>0.15901907700000001</v>
      </c>
      <c r="AT189">
        <v>5.2384895000000001E-2</v>
      </c>
    </row>
    <row r="190" spans="1:46" hidden="1" x14ac:dyDescent="0.25">
      <c r="A190" t="s">
        <v>310</v>
      </c>
      <c r="B190" t="s">
        <v>293</v>
      </c>
      <c r="C190">
        <v>20</v>
      </c>
      <c r="D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1.4092159E-2</v>
      </c>
      <c r="E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1.4092159E-2</v>
      </c>
      <c r="AI190">
        <v>12</v>
      </c>
      <c r="AJ190" t="s">
        <v>310</v>
      </c>
      <c r="AK190" t="s">
        <v>406</v>
      </c>
      <c r="AL190" t="s">
        <v>293</v>
      </c>
      <c r="AM190">
        <v>8</v>
      </c>
      <c r="AN190">
        <v>20</v>
      </c>
      <c r="AO190">
        <v>1.1013212E-2</v>
      </c>
      <c r="AP190">
        <v>1.2530698E-2</v>
      </c>
      <c r="AQ190">
        <v>1.4092159E-2</v>
      </c>
      <c r="AR190">
        <v>1.247322E-2</v>
      </c>
      <c r="AS190">
        <v>1.7565107E-2</v>
      </c>
      <c r="AT190">
        <v>5.4647000000000003E-3</v>
      </c>
    </row>
    <row r="191" spans="1:46" hidden="1" x14ac:dyDescent="0.25">
      <c r="A191" t="s">
        <v>310</v>
      </c>
      <c r="B191" t="s">
        <v>293</v>
      </c>
      <c r="C191">
        <v>21</v>
      </c>
      <c r="D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
        <v>12</v>
      </c>
      <c r="AJ191" t="s">
        <v>310</v>
      </c>
      <c r="AK191" t="s">
        <v>406</v>
      </c>
      <c r="AL191" t="s">
        <v>293</v>
      </c>
      <c r="AM191">
        <v>8</v>
      </c>
      <c r="AN191">
        <v>21</v>
      </c>
      <c r="AO191">
        <v>0</v>
      </c>
      <c r="AP191">
        <v>0</v>
      </c>
      <c r="AQ191">
        <v>0</v>
      </c>
      <c r="AR191">
        <v>0</v>
      </c>
      <c r="AS191">
        <v>0</v>
      </c>
      <c r="AT191">
        <v>0</v>
      </c>
    </row>
    <row r="192" spans="1:46" hidden="1" x14ac:dyDescent="0.25">
      <c r="A192" t="s">
        <v>310</v>
      </c>
      <c r="B192" t="s">
        <v>293</v>
      </c>
      <c r="C192">
        <v>22</v>
      </c>
      <c r="D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
        <v>12</v>
      </c>
      <c r="AJ192" t="s">
        <v>310</v>
      </c>
      <c r="AK192" t="s">
        <v>406</v>
      </c>
      <c r="AL192" t="s">
        <v>293</v>
      </c>
      <c r="AM192">
        <v>8</v>
      </c>
      <c r="AN192">
        <v>22</v>
      </c>
      <c r="AO192">
        <v>0</v>
      </c>
      <c r="AP192">
        <v>0</v>
      </c>
      <c r="AQ192">
        <v>0</v>
      </c>
      <c r="AR192">
        <v>0</v>
      </c>
      <c r="AS192">
        <v>0</v>
      </c>
      <c r="AT192">
        <v>0</v>
      </c>
    </row>
    <row r="193" spans="1:46" hidden="1" x14ac:dyDescent="0.25">
      <c r="A193" t="s">
        <v>310</v>
      </c>
      <c r="B193" t="s">
        <v>293</v>
      </c>
      <c r="C193">
        <v>23</v>
      </c>
      <c r="D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3">
        <v>12</v>
      </c>
      <c r="AJ193" t="s">
        <v>310</v>
      </c>
      <c r="AK193" t="s">
        <v>406</v>
      </c>
      <c r="AL193" t="s">
        <v>293</v>
      </c>
      <c r="AM193">
        <v>8</v>
      </c>
      <c r="AN193">
        <v>23</v>
      </c>
      <c r="AO193">
        <v>0</v>
      </c>
      <c r="AP193">
        <v>0</v>
      </c>
      <c r="AQ193">
        <v>0</v>
      </c>
      <c r="AR193">
        <v>0</v>
      </c>
      <c r="AS193">
        <v>0</v>
      </c>
      <c r="AT193">
        <v>0</v>
      </c>
    </row>
    <row r="194" spans="1:46" hidden="1" x14ac:dyDescent="0.25">
      <c r="A194" t="s">
        <v>310</v>
      </c>
      <c r="B194" t="s">
        <v>293</v>
      </c>
      <c r="C194">
        <v>24</v>
      </c>
      <c r="D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
        <v>12</v>
      </c>
      <c r="AJ194" t="s">
        <v>310</v>
      </c>
      <c r="AK194" t="s">
        <v>406</v>
      </c>
      <c r="AL194" t="s">
        <v>293</v>
      </c>
      <c r="AM194">
        <v>8</v>
      </c>
      <c r="AN194">
        <v>24</v>
      </c>
      <c r="AO194">
        <v>0</v>
      </c>
      <c r="AP194">
        <v>0</v>
      </c>
      <c r="AQ194">
        <v>0</v>
      </c>
      <c r="AR194">
        <v>0</v>
      </c>
      <c r="AS194">
        <v>0</v>
      </c>
      <c r="AT194">
        <v>0</v>
      </c>
    </row>
    <row r="195" spans="1:46" hidden="1" x14ac:dyDescent="0.25">
      <c r="A195" t="s">
        <v>310</v>
      </c>
      <c r="B195" t="s">
        <v>294</v>
      </c>
      <c r="C195">
        <v>1</v>
      </c>
      <c r="D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
        <v>12</v>
      </c>
      <c r="AJ195" t="s">
        <v>310</v>
      </c>
      <c r="AK195" t="s">
        <v>406</v>
      </c>
      <c r="AL195" t="s">
        <v>294</v>
      </c>
      <c r="AM195">
        <v>9</v>
      </c>
      <c r="AN195">
        <v>1</v>
      </c>
      <c r="AO195">
        <v>0</v>
      </c>
      <c r="AP195">
        <v>0</v>
      </c>
      <c r="AQ195">
        <v>0</v>
      </c>
      <c r="AR195">
        <v>0</v>
      </c>
      <c r="AS195">
        <v>0</v>
      </c>
      <c r="AT195">
        <v>0</v>
      </c>
    </row>
    <row r="196" spans="1:46" hidden="1" x14ac:dyDescent="0.25">
      <c r="A196" t="s">
        <v>310</v>
      </c>
      <c r="B196" t="s">
        <v>294</v>
      </c>
      <c r="C196">
        <v>2</v>
      </c>
      <c r="D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
        <v>12</v>
      </c>
      <c r="AJ196" t="s">
        <v>310</v>
      </c>
      <c r="AK196" t="s">
        <v>406</v>
      </c>
      <c r="AL196" t="s">
        <v>294</v>
      </c>
      <c r="AM196">
        <v>9</v>
      </c>
      <c r="AN196">
        <v>2</v>
      </c>
      <c r="AO196">
        <v>0</v>
      </c>
      <c r="AP196">
        <v>0</v>
      </c>
      <c r="AQ196">
        <v>0</v>
      </c>
      <c r="AR196">
        <v>0</v>
      </c>
      <c r="AS196">
        <v>0</v>
      </c>
      <c r="AT196">
        <v>0</v>
      </c>
    </row>
    <row r="197" spans="1:46" hidden="1" x14ac:dyDescent="0.25">
      <c r="A197" t="s">
        <v>310</v>
      </c>
      <c r="B197" t="s">
        <v>294</v>
      </c>
      <c r="C197">
        <v>3</v>
      </c>
      <c r="D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
        <v>12</v>
      </c>
      <c r="AJ197" t="s">
        <v>310</v>
      </c>
      <c r="AK197" t="s">
        <v>406</v>
      </c>
      <c r="AL197" t="s">
        <v>294</v>
      </c>
      <c r="AM197">
        <v>9</v>
      </c>
      <c r="AN197">
        <v>3</v>
      </c>
      <c r="AO197">
        <v>0</v>
      </c>
      <c r="AP197">
        <v>0</v>
      </c>
      <c r="AQ197">
        <v>0</v>
      </c>
      <c r="AR197">
        <v>0</v>
      </c>
      <c r="AS197">
        <v>0</v>
      </c>
      <c r="AT197">
        <v>0</v>
      </c>
    </row>
    <row r="198" spans="1:46" hidden="1" x14ac:dyDescent="0.25">
      <c r="A198" t="s">
        <v>310</v>
      </c>
      <c r="B198" t="s">
        <v>294</v>
      </c>
      <c r="C198">
        <v>4</v>
      </c>
      <c r="D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8">
        <v>12</v>
      </c>
      <c r="AJ198" t="s">
        <v>310</v>
      </c>
      <c r="AK198" t="s">
        <v>406</v>
      </c>
      <c r="AL198" t="s">
        <v>294</v>
      </c>
      <c r="AM198">
        <v>9</v>
      </c>
      <c r="AN198">
        <v>4</v>
      </c>
      <c r="AO198">
        <v>0</v>
      </c>
      <c r="AP198">
        <v>0</v>
      </c>
      <c r="AQ198">
        <v>0</v>
      </c>
      <c r="AR198">
        <v>0</v>
      </c>
      <c r="AS198">
        <v>0</v>
      </c>
      <c r="AT198">
        <v>0</v>
      </c>
    </row>
    <row r="199" spans="1:46" hidden="1" x14ac:dyDescent="0.25">
      <c r="A199" t="s">
        <v>310</v>
      </c>
      <c r="B199" t="s">
        <v>294</v>
      </c>
      <c r="C199">
        <v>5</v>
      </c>
      <c r="D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
        <v>12</v>
      </c>
      <c r="AJ199" t="s">
        <v>310</v>
      </c>
      <c r="AK199" t="s">
        <v>406</v>
      </c>
      <c r="AL199" t="s">
        <v>294</v>
      </c>
      <c r="AM199">
        <v>9</v>
      </c>
      <c r="AN199">
        <v>5</v>
      </c>
      <c r="AO199">
        <v>0</v>
      </c>
      <c r="AP199">
        <v>0</v>
      </c>
      <c r="AQ199">
        <v>0</v>
      </c>
      <c r="AR199">
        <v>0</v>
      </c>
      <c r="AS199">
        <v>0</v>
      </c>
      <c r="AT199">
        <v>0</v>
      </c>
    </row>
    <row r="200" spans="1:46" hidden="1" x14ac:dyDescent="0.25">
      <c r="A200" t="s">
        <v>310</v>
      </c>
      <c r="B200" t="s">
        <v>294</v>
      </c>
      <c r="C200">
        <v>6</v>
      </c>
      <c r="D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0">
        <v>12</v>
      </c>
      <c r="AJ200" t="s">
        <v>310</v>
      </c>
      <c r="AK200" t="s">
        <v>406</v>
      </c>
      <c r="AL200" t="s">
        <v>294</v>
      </c>
      <c r="AM200">
        <v>9</v>
      </c>
      <c r="AN200">
        <v>6</v>
      </c>
      <c r="AO200">
        <v>0</v>
      </c>
      <c r="AP200">
        <v>0</v>
      </c>
      <c r="AQ200">
        <v>0</v>
      </c>
      <c r="AR200">
        <v>0</v>
      </c>
      <c r="AS200">
        <v>0</v>
      </c>
      <c r="AT200">
        <v>0</v>
      </c>
    </row>
    <row r="201" spans="1:46" hidden="1" x14ac:dyDescent="0.25">
      <c r="A201" t="s">
        <v>310</v>
      </c>
      <c r="B201" t="s">
        <v>294</v>
      </c>
      <c r="C201">
        <v>7</v>
      </c>
      <c r="D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
        <v>12</v>
      </c>
      <c r="AJ201" t="s">
        <v>310</v>
      </c>
      <c r="AK201" t="s">
        <v>406</v>
      </c>
      <c r="AL201" t="s">
        <v>294</v>
      </c>
      <c r="AM201">
        <v>9</v>
      </c>
      <c r="AN201">
        <v>7</v>
      </c>
      <c r="AO201">
        <v>0</v>
      </c>
      <c r="AP201">
        <v>0</v>
      </c>
      <c r="AQ201">
        <v>0</v>
      </c>
      <c r="AR201">
        <v>0</v>
      </c>
      <c r="AS201">
        <v>0</v>
      </c>
      <c r="AT201">
        <v>0</v>
      </c>
    </row>
    <row r="202" spans="1:46" hidden="1" x14ac:dyDescent="0.25">
      <c r="A202" t="s">
        <v>310</v>
      </c>
      <c r="B202" t="s">
        <v>294</v>
      </c>
      <c r="C202">
        <v>8</v>
      </c>
      <c r="D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6.5749459999999999E-3</v>
      </c>
      <c r="E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6.5749459999999999E-3</v>
      </c>
      <c r="AI202">
        <v>12</v>
      </c>
      <c r="AJ202" t="s">
        <v>310</v>
      </c>
      <c r="AK202" t="s">
        <v>406</v>
      </c>
      <c r="AL202" t="s">
        <v>294</v>
      </c>
      <c r="AM202">
        <v>9</v>
      </c>
      <c r="AN202">
        <v>8</v>
      </c>
      <c r="AO202">
        <v>6.5749459999999999E-3</v>
      </c>
      <c r="AP202">
        <v>9.499235E-3</v>
      </c>
      <c r="AQ202">
        <v>1.3222238000000001E-2</v>
      </c>
      <c r="AR202">
        <v>1.0077984E-2</v>
      </c>
      <c r="AS202">
        <v>2.0647836999999999E-2</v>
      </c>
      <c r="AT202">
        <v>1.57742E-3</v>
      </c>
    </row>
    <row r="203" spans="1:46" hidden="1" x14ac:dyDescent="0.25">
      <c r="A203" t="s">
        <v>310</v>
      </c>
      <c r="B203" t="s">
        <v>294</v>
      </c>
      <c r="C203">
        <v>9</v>
      </c>
      <c r="D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0.13847557199999999</v>
      </c>
      <c r="E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0.10647082500000001</v>
      </c>
      <c r="AI203">
        <v>12</v>
      </c>
      <c r="AJ203" t="s">
        <v>310</v>
      </c>
      <c r="AK203" t="s">
        <v>406</v>
      </c>
      <c r="AL203" t="s">
        <v>294</v>
      </c>
      <c r="AM203">
        <v>9</v>
      </c>
      <c r="AN203">
        <v>9</v>
      </c>
      <c r="AO203">
        <v>0.10647082500000001</v>
      </c>
      <c r="AP203">
        <v>0.12231953</v>
      </c>
      <c r="AQ203">
        <v>0.13847557199999999</v>
      </c>
      <c r="AR203">
        <v>0.121090746</v>
      </c>
      <c r="AS203">
        <v>0.16606991300000001</v>
      </c>
      <c r="AT203">
        <v>3.4574144000000001E-2</v>
      </c>
    </row>
    <row r="204" spans="1:46" hidden="1" x14ac:dyDescent="0.25">
      <c r="A204" t="s">
        <v>310</v>
      </c>
      <c r="B204" t="s">
        <v>294</v>
      </c>
      <c r="C204">
        <v>10</v>
      </c>
      <c r="D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0.32772859500000001</v>
      </c>
      <c r="E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0.32772859500000001</v>
      </c>
      <c r="AI204">
        <v>12</v>
      </c>
      <c r="AJ204" t="s">
        <v>310</v>
      </c>
      <c r="AK204" t="s">
        <v>406</v>
      </c>
      <c r="AL204" t="s">
        <v>294</v>
      </c>
      <c r="AM204">
        <v>9</v>
      </c>
      <c r="AN204">
        <v>10</v>
      </c>
      <c r="AO204">
        <v>0.27085532699999998</v>
      </c>
      <c r="AP204">
        <v>0.30263165400000003</v>
      </c>
      <c r="AQ204">
        <v>0.32772859500000001</v>
      </c>
      <c r="AR204">
        <v>0.294097471</v>
      </c>
      <c r="AS204">
        <v>0.36070707200000002</v>
      </c>
      <c r="AT204">
        <v>6.4910391999999997E-2</v>
      </c>
    </row>
    <row r="205" spans="1:46" hidden="1" x14ac:dyDescent="0.25">
      <c r="A205" t="s">
        <v>310</v>
      </c>
      <c r="B205" t="s">
        <v>294</v>
      </c>
      <c r="C205">
        <v>11</v>
      </c>
      <c r="D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0.51509802299999996</v>
      </c>
      <c r="E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0.51509802299999996</v>
      </c>
      <c r="AI205">
        <v>12</v>
      </c>
      <c r="AJ205" t="s">
        <v>310</v>
      </c>
      <c r="AK205" t="s">
        <v>406</v>
      </c>
      <c r="AL205" t="s">
        <v>294</v>
      </c>
      <c r="AM205">
        <v>9</v>
      </c>
      <c r="AN205">
        <v>11</v>
      </c>
      <c r="AO205">
        <v>0.42586803400000001</v>
      </c>
      <c r="AP205">
        <v>0.48608312599999998</v>
      </c>
      <c r="AQ205">
        <v>0.51509802299999996</v>
      </c>
      <c r="AR205">
        <v>0.463857093</v>
      </c>
      <c r="AS205">
        <v>0.56126517600000003</v>
      </c>
      <c r="AT205">
        <v>0.106901388</v>
      </c>
    </row>
    <row r="206" spans="1:46" hidden="1" x14ac:dyDescent="0.25">
      <c r="A206" t="s">
        <v>310</v>
      </c>
      <c r="B206" t="s">
        <v>294</v>
      </c>
      <c r="C206">
        <v>12</v>
      </c>
      <c r="D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0.66062220999999999</v>
      </c>
      <c r="E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0.66062220999999999</v>
      </c>
      <c r="AI206">
        <v>12</v>
      </c>
      <c r="AJ206" t="s">
        <v>310</v>
      </c>
      <c r="AK206" t="s">
        <v>406</v>
      </c>
      <c r="AL206" t="s">
        <v>294</v>
      </c>
      <c r="AM206">
        <v>9</v>
      </c>
      <c r="AN206">
        <v>12</v>
      </c>
      <c r="AO206">
        <v>0.55902911200000005</v>
      </c>
      <c r="AP206">
        <v>0.62419514899999995</v>
      </c>
      <c r="AQ206">
        <v>0.66062220999999999</v>
      </c>
      <c r="AR206">
        <v>0.60098369600000001</v>
      </c>
      <c r="AS206">
        <v>0.71117935700000001</v>
      </c>
      <c r="AT206">
        <v>0.194712736</v>
      </c>
    </row>
    <row r="207" spans="1:46" hidden="1" x14ac:dyDescent="0.25">
      <c r="A207" t="s">
        <v>310</v>
      </c>
      <c r="B207" t="s">
        <v>294</v>
      </c>
      <c r="C207">
        <v>13</v>
      </c>
      <c r="D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0.75331947700000002</v>
      </c>
      <c r="E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0.75331947700000002</v>
      </c>
      <c r="AI207">
        <v>12</v>
      </c>
      <c r="AJ207" t="s">
        <v>310</v>
      </c>
      <c r="AK207" t="s">
        <v>406</v>
      </c>
      <c r="AL207" t="s">
        <v>294</v>
      </c>
      <c r="AM207">
        <v>9</v>
      </c>
      <c r="AN207">
        <v>13</v>
      </c>
      <c r="AO207">
        <v>0.63815691900000004</v>
      </c>
      <c r="AP207">
        <v>0.71198544399999997</v>
      </c>
      <c r="AQ207">
        <v>0.75331947700000002</v>
      </c>
      <c r="AR207">
        <v>0.68411081100000004</v>
      </c>
      <c r="AS207">
        <v>0.812740711</v>
      </c>
      <c r="AT207">
        <v>0.25643069699999999</v>
      </c>
    </row>
    <row r="208" spans="1:46" hidden="1" x14ac:dyDescent="0.25">
      <c r="A208" t="s">
        <v>310</v>
      </c>
      <c r="B208" t="s">
        <v>294</v>
      </c>
      <c r="C208">
        <v>14</v>
      </c>
      <c r="D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0.76235207599999999</v>
      </c>
      <c r="E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0.76235207599999999</v>
      </c>
      <c r="AI208">
        <v>12</v>
      </c>
      <c r="AJ208" t="s">
        <v>310</v>
      </c>
      <c r="AK208" t="s">
        <v>406</v>
      </c>
      <c r="AL208" t="s">
        <v>294</v>
      </c>
      <c r="AM208">
        <v>9</v>
      </c>
      <c r="AN208">
        <v>14</v>
      </c>
      <c r="AO208">
        <v>0.62885365900000001</v>
      </c>
      <c r="AP208">
        <v>0.70625559500000001</v>
      </c>
      <c r="AQ208">
        <v>0.76235207599999999</v>
      </c>
      <c r="AR208">
        <v>0.69077023400000004</v>
      </c>
      <c r="AS208">
        <v>0.84948728299999998</v>
      </c>
      <c r="AT208">
        <v>0.28795923000000001</v>
      </c>
    </row>
    <row r="209" spans="1:46" hidden="1" x14ac:dyDescent="0.25">
      <c r="A209" t="s">
        <v>310</v>
      </c>
      <c r="B209" t="s">
        <v>294</v>
      </c>
      <c r="C209">
        <v>15</v>
      </c>
      <c r="D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0.71255920699999997</v>
      </c>
      <c r="E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0.71255920699999997</v>
      </c>
      <c r="AI209">
        <v>12</v>
      </c>
      <c r="AJ209" t="s">
        <v>310</v>
      </c>
      <c r="AK209" t="s">
        <v>406</v>
      </c>
      <c r="AL209" t="s">
        <v>294</v>
      </c>
      <c r="AM209">
        <v>9</v>
      </c>
      <c r="AN209">
        <v>15</v>
      </c>
      <c r="AO209">
        <v>0.608162761</v>
      </c>
      <c r="AP209">
        <v>0.66340199399999999</v>
      </c>
      <c r="AQ209">
        <v>0.71255920699999997</v>
      </c>
      <c r="AR209">
        <v>0.64817599699999995</v>
      </c>
      <c r="AS209">
        <v>0.81912715700000005</v>
      </c>
      <c r="AT209">
        <v>0.29393484199999997</v>
      </c>
    </row>
    <row r="210" spans="1:46" hidden="1" x14ac:dyDescent="0.25">
      <c r="A210" t="s">
        <v>310</v>
      </c>
      <c r="B210" t="s">
        <v>294</v>
      </c>
      <c r="C210">
        <v>16</v>
      </c>
      <c r="D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0.59629600599999999</v>
      </c>
      <c r="E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0.59629600599999999</v>
      </c>
      <c r="AI210">
        <v>12</v>
      </c>
      <c r="AJ210" t="s">
        <v>310</v>
      </c>
      <c r="AK210" t="s">
        <v>406</v>
      </c>
      <c r="AL210" t="s">
        <v>294</v>
      </c>
      <c r="AM210">
        <v>9</v>
      </c>
      <c r="AN210">
        <v>16</v>
      </c>
      <c r="AO210">
        <v>0.49497649100000002</v>
      </c>
      <c r="AP210">
        <v>0.54326179900000005</v>
      </c>
      <c r="AQ210">
        <v>0.59629600599999999</v>
      </c>
      <c r="AR210">
        <v>0.53934331899999999</v>
      </c>
      <c r="AS210">
        <v>0.72124817399999996</v>
      </c>
      <c r="AT210">
        <v>0.235123475</v>
      </c>
    </row>
    <row r="211" spans="1:46" hidden="1" x14ac:dyDescent="0.25">
      <c r="A211" t="s">
        <v>310</v>
      </c>
      <c r="B211" t="s">
        <v>294</v>
      </c>
      <c r="C211">
        <v>17</v>
      </c>
      <c r="D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0.461407122</v>
      </c>
      <c r="E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0.461407122</v>
      </c>
      <c r="AI211">
        <v>12</v>
      </c>
      <c r="AJ211" t="s">
        <v>310</v>
      </c>
      <c r="AK211" t="s">
        <v>406</v>
      </c>
      <c r="AL211" t="s">
        <v>294</v>
      </c>
      <c r="AM211">
        <v>9</v>
      </c>
      <c r="AN211">
        <v>17</v>
      </c>
      <c r="AO211">
        <v>0.37873841800000002</v>
      </c>
      <c r="AP211">
        <v>0.42302319500000002</v>
      </c>
      <c r="AQ211">
        <v>0.461407122</v>
      </c>
      <c r="AR211">
        <v>0.41478558599999998</v>
      </c>
      <c r="AS211">
        <v>0.56705020399999995</v>
      </c>
      <c r="AT211">
        <v>0.14572123100000001</v>
      </c>
    </row>
    <row r="212" spans="1:46" hidden="1" x14ac:dyDescent="0.25">
      <c r="A212" t="s">
        <v>310</v>
      </c>
      <c r="B212" t="s">
        <v>294</v>
      </c>
      <c r="C212">
        <v>18</v>
      </c>
      <c r="D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0.29074861800000001</v>
      </c>
      <c r="E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0.29074861800000001</v>
      </c>
      <c r="AI212">
        <v>12</v>
      </c>
      <c r="AJ212" t="s">
        <v>310</v>
      </c>
      <c r="AK212" t="s">
        <v>406</v>
      </c>
      <c r="AL212" t="s">
        <v>294</v>
      </c>
      <c r="AM212">
        <v>9</v>
      </c>
      <c r="AN212">
        <v>18</v>
      </c>
      <c r="AO212">
        <v>0.23742913900000001</v>
      </c>
      <c r="AP212">
        <v>0.266666548</v>
      </c>
      <c r="AQ212">
        <v>0.29074861800000001</v>
      </c>
      <c r="AR212">
        <v>0.26295323700000001</v>
      </c>
      <c r="AS212">
        <v>0.371064799</v>
      </c>
      <c r="AT212">
        <v>0.12854338700000001</v>
      </c>
    </row>
    <row r="213" spans="1:46" hidden="1" x14ac:dyDescent="0.25">
      <c r="A213" t="s">
        <v>310</v>
      </c>
      <c r="B213" t="s">
        <v>294</v>
      </c>
      <c r="C213">
        <v>19</v>
      </c>
      <c r="D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0.11997935999999999</v>
      </c>
      <c r="E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0.11997935999999999</v>
      </c>
      <c r="AI213">
        <v>12</v>
      </c>
      <c r="AJ213" t="s">
        <v>310</v>
      </c>
      <c r="AK213" t="s">
        <v>406</v>
      </c>
      <c r="AL213" t="s">
        <v>294</v>
      </c>
      <c r="AM213">
        <v>9</v>
      </c>
      <c r="AN213">
        <v>19</v>
      </c>
      <c r="AO213">
        <v>9.8035885000000003E-2</v>
      </c>
      <c r="AP213">
        <v>0.110033176</v>
      </c>
      <c r="AQ213">
        <v>0.11997935999999999</v>
      </c>
      <c r="AR213">
        <v>0.109430077</v>
      </c>
      <c r="AS213">
        <v>0.16067078100000001</v>
      </c>
      <c r="AT213">
        <v>5.2934215E-2</v>
      </c>
    </row>
    <row r="214" spans="1:46" hidden="1" x14ac:dyDescent="0.25">
      <c r="A214" t="s">
        <v>310</v>
      </c>
      <c r="B214" t="s">
        <v>294</v>
      </c>
      <c r="C214">
        <v>20</v>
      </c>
      <c r="D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1.2425588E-2</v>
      </c>
      <c r="E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1.2425588E-2</v>
      </c>
      <c r="AI214">
        <v>12</v>
      </c>
      <c r="AJ214" t="s">
        <v>310</v>
      </c>
      <c r="AK214" t="s">
        <v>406</v>
      </c>
      <c r="AL214" t="s">
        <v>294</v>
      </c>
      <c r="AM214">
        <v>9</v>
      </c>
      <c r="AN214">
        <v>20</v>
      </c>
      <c r="AO214">
        <v>9.6446729999999994E-3</v>
      </c>
      <c r="AP214">
        <v>1.1062693E-2</v>
      </c>
      <c r="AQ214">
        <v>1.2425588E-2</v>
      </c>
      <c r="AR214">
        <v>1.0977014E-2</v>
      </c>
      <c r="AS214">
        <v>1.4540773E-2</v>
      </c>
      <c r="AT214">
        <v>6.4252900000000002E-3</v>
      </c>
    </row>
    <row r="215" spans="1:46" hidden="1" x14ac:dyDescent="0.25">
      <c r="A215" t="s">
        <v>310</v>
      </c>
      <c r="B215" t="s">
        <v>294</v>
      </c>
      <c r="C215">
        <v>21</v>
      </c>
      <c r="D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
        <v>12</v>
      </c>
      <c r="AJ215" t="s">
        <v>310</v>
      </c>
      <c r="AK215" t="s">
        <v>406</v>
      </c>
      <c r="AL215" t="s">
        <v>294</v>
      </c>
      <c r="AM215">
        <v>9</v>
      </c>
      <c r="AN215">
        <v>21</v>
      </c>
      <c r="AO215">
        <v>0</v>
      </c>
      <c r="AP215">
        <v>0</v>
      </c>
      <c r="AQ215">
        <v>0</v>
      </c>
      <c r="AR215">
        <v>0</v>
      </c>
      <c r="AS215">
        <v>0</v>
      </c>
      <c r="AT215">
        <v>0</v>
      </c>
    </row>
    <row r="216" spans="1:46" hidden="1" x14ac:dyDescent="0.25">
      <c r="A216" t="s">
        <v>310</v>
      </c>
      <c r="B216" t="s">
        <v>294</v>
      </c>
      <c r="C216">
        <v>22</v>
      </c>
      <c r="D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
        <v>12</v>
      </c>
      <c r="AJ216" t="s">
        <v>310</v>
      </c>
      <c r="AK216" t="s">
        <v>406</v>
      </c>
      <c r="AL216" t="s">
        <v>294</v>
      </c>
      <c r="AM216">
        <v>9</v>
      </c>
      <c r="AN216">
        <v>22</v>
      </c>
      <c r="AO216">
        <v>0</v>
      </c>
      <c r="AP216">
        <v>0</v>
      </c>
      <c r="AQ216">
        <v>0</v>
      </c>
      <c r="AR216">
        <v>0</v>
      </c>
      <c r="AS216">
        <v>0</v>
      </c>
      <c r="AT216">
        <v>0</v>
      </c>
    </row>
    <row r="217" spans="1:46" hidden="1" x14ac:dyDescent="0.25">
      <c r="A217" t="s">
        <v>310</v>
      </c>
      <c r="B217" t="s">
        <v>294</v>
      </c>
      <c r="C217">
        <v>23</v>
      </c>
      <c r="D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7">
        <v>12</v>
      </c>
      <c r="AJ217" t="s">
        <v>310</v>
      </c>
      <c r="AK217" t="s">
        <v>406</v>
      </c>
      <c r="AL217" t="s">
        <v>294</v>
      </c>
      <c r="AM217">
        <v>9</v>
      </c>
      <c r="AN217">
        <v>23</v>
      </c>
      <c r="AO217">
        <v>0</v>
      </c>
      <c r="AP217">
        <v>0</v>
      </c>
      <c r="AQ217">
        <v>0</v>
      </c>
      <c r="AR217">
        <v>0</v>
      </c>
      <c r="AS217">
        <v>0</v>
      </c>
      <c r="AT217">
        <v>0</v>
      </c>
    </row>
    <row r="218" spans="1:46" hidden="1" x14ac:dyDescent="0.25">
      <c r="A218" t="s">
        <v>310</v>
      </c>
      <c r="B218" t="s">
        <v>294</v>
      </c>
      <c r="C218">
        <v>24</v>
      </c>
      <c r="D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
        <v>12</v>
      </c>
      <c r="AJ218" t="s">
        <v>310</v>
      </c>
      <c r="AK218" t="s">
        <v>406</v>
      </c>
      <c r="AL218" t="s">
        <v>294</v>
      </c>
      <c r="AM218">
        <v>9</v>
      </c>
      <c r="AN218">
        <v>24</v>
      </c>
      <c r="AO218">
        <v>0</v>
      </c>
      <c r="AP218">
        <v>0</v>
      </c>
      <c r="AQ218">
        <v>0</v>
      </c>
      <c r="AR218">
        <v>0</v>
      </c>
      <c r="AS218">
        <v>0</v>
      </c>
      <c r="AT218">
        <v>0</v>
      </c>
    </row>
    <row r="219" spans="1:46" hidden="1" x14ac:dyDescent="0.25">
      <c r="A219" t="s">
        <v>310</v>
      </c>
      <c r="B219" t="s">
        <v>295</v>
      </c>
      <c r="C219">
        <v>1</v>
      </c>
      <c r="D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
        <v>12</v>
      </c>
      <c r="AJ219" t="s">
        <v>310</v>
      </c>
      <c r="AK219" t="s">
        <v>406</v>
      </c>
      <c r="AL219" t="s">
        <v>295</v>
      </c>
      <c r="AM219">
        <v>10</v>
      </c>
      <c r="AN219">
        <v>1</v>
      </c>
      <c r="AO219">
        <v>0</v>
      </c>
      <c r="AP219">
        <v>0</v>
      </c>
      <c r="AQ219">
        <v>0</v>
      </c>
      <c r="AR219">
        <v>0</v>
      </c>
      <c r="AS219">
        <v>0</v>
      </c>
      <c r="AT219">
        <v>0</v>
      </c>
    </row>
    <row r="220" spans="1:46" hidden="1" x14ac:dyDescent="0.25">
      <c r="A220" t="s">
        <v>310</v>
      </c>
      <c r="B220" t="s">
        <v>295</v>
      </c>
      <c r="C220">
        <v>2</v>
      </c>
      <c r="D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
        <v>12</v>
      </c>
      <c r="AJ220" t="s">
        <v>310</v>
      </c>
      <c r="AK220" t="s">
        <v>406</v>
      </c>
      <c r="AL220" t="s">
        <v>295</v>
      </c>
      <c r="AM220">
        <v>10</v>
      </c>
      <c r="AN220">
        <v>2</v>
      </c>
      <c r="AO220">
        <v>0</v>
      </c>
      <c r="AP220">
        <v>0</v>
      </c>
      <c r="AQ220">
        <v>0</v>
      </c>
      <c r="AR220">
        <v>0</v>
      </c>
      <c r="AS220">
        <v>0</v>
      </c>
      <c r="AT220">
        <v>0</v>
      </c>
    </row>
    <row r="221" spans="1:46" hidden="1" x14ac:dyDescent="0.25">
      <c r="A221" t="s">
        <v>310</v>
      </c>
      <c r="B221" t="s">
        <v>295</v>
      </c>
      <c r="C221">
        <v>3</v>
      </c>
      <c r="D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
        <v>12</v>
      </c>
      <c r="AJ221" t="s">
        <v>310</v>
      </c>
      <c r="AK221" t="s">
        <v>406</v>
      </c>
      <c r="AL221" t="s">
        <v>295</v>
      </c>
      <c r="AM221">
        <v>10</v>
      </c>
      <c r="AN221">
        <v>3</v>
      </c>
      <c r="AO221">
        <v>0</v>
      </c>
      <c r="AP221">
        <v>0</v>
      </c>
      <c r="AQ221">
        <v>0</v>
      </c>
      <c r="AR221">
        <v>0</v>
      </c>
      <c r="AS221">
        <v>0</v>
      </c>
      <c r="AT221">
        <v>0</v>
      </c>
    </row>
    <row r="222" spans="1:46" hidden="1" x14ac:dyDescent="0.25">
      <c r="A222" t="s">
        <v>310</v>
      </c>
      <c r="B222" t="s">
        <v>295</v>
      </c>
      <c r="C222">
        <v>4</v>
      </c>
      <c r="D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
        <v>12</v>
      </c>
      <c r="AJ222" t="s">
        <v>310</v>
      </c>
      <c r="AK222" t="s">
        <v>406</v>
      </c>
      <c r="AL222" t="s">
        <v>295</v>
      </c>
      <c r="AM222">
        <v>10</v>
      </c>
      <c r="AN222">
        <v>4</v>
      </c>
      <c r="AO222">
        <v>0</v>
      </c>
      <c r="AP222">
        <v>0</v>
      </c>
      <c r="AQ222">
        <v>0</v>
      </c>
      <c r="AR222">
        <v>0</v>
      </c>
      <c r="AS222">
        <v>0</v>
      </c>
      <c r="AT222">
        <v>0</v>
      </c>
    </row>
    <row r="223" spans="1:46" hidden="1" x14ac:dyDescent="0.25">
      <c r="A223" t="s">
        <v>310</v>
      </c>
      <c r="B223" t="s">
        <v>295</v>
      </c>
      <c r="C223">
        <v>5</v>
      </c>
      <c r="D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
        <v>12</v>
      </c>
      <c r="AJ223" t="s">
        <v>310</v>
      </c>
      <c r="AK223" t="s">
        <v>406</v>
      </c>
      <c r="AL223" t="s">
        <v>295</v>
      </c>
      <c r="AM223">
        <v>10</v>
      </c>
      <c r="AN223">
        <v>5</v>
      </c>
      <c r="AO223">
        <v>0</v>
      </c>
      <c r="AP223">
        <v>0</v>
      </c>
      <c r="AQ223">
        <v>0</v>
      </c>
      <c r="AR223">
        <v>0</v>
      </c>
      <c r="AS223">
        <v>0</v>
      </c>
      <c r="AT223">
        <v>0</v>
      </c>
    </row>
    <row r="224" spans="1:46" hidden="1" x14ac:dyDescent="0.25">
      <c r="A224" t="s">
        <v>310</v>
      </c>
      <c r="B224" t="s">
        <v>295</v>
      </c>
      <c r="C224">
        <v>6</v>
      </c>
      <c r="D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4">
        <v>12</v>
      </c>
      <c r="AJ224" t="s">
        <v>310</v>
      </c>
      <c r="AK224" t="s">
        <v>406</v>
      </c>
      <c r="AL224" t="s">
        <v>295</v>
      </c>
      <c r="AM224">
        <v>10</v>
      </c>
      <c r="AN224">
        <v>6</v>
      </c>
      <c r="AO224">
        <v>0</v>
      </c>
      <c r="AP224">
        <v>0</v>
      </c>
      <c r="AQ224">
        <v>0</v>
      </c>
      <c r="AR224">
        <v>0</v>
      </c>
      <c r="AS224">
        <v>0</v>
      </c>
      <c r="AT224">
        <v>0</v>
      </c>
    </row>
    <row r="225" spans="1:46" hidden="1" x14ac:dyDescent="0.25">
      <c r="A225" t="s">
        <v>310</v>
      </c>
      <c r="B225" t="s">
        <v>295</v>
      </c>
      <c r="C225">
        <v>7</v>
      </c>
      <c r="D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
        <v>12</v>
      </c>
      <c r="AJ225" t="s">
        <v>310</v>
      </c>
      <c r="AK225" t="s">
        <v>406</v>
      </c>
      <c r="AL225" t="s">
        <v>295</v>
      </c>
      <c r="AM225">
        <v>10</v>
      </c>
      <c r="AN225">
        <v>7</v>
      </c>
      <c r="AO225">
        <v>0</v>
      </c>
      <c r="AP225">
        <v>0</v>
      </c>
      <c r="AQ225">
        <v>0</v>
      </c>
      <c r="AR225">
        <v>0</v>
      </c>
      <c r="AS225">
        <v>0</v>
      </c>
      <c r="AT225">
        <v>0</v>
      </c>
    </row>
    <row r="226" spans="1:46" hidden="1" x14ac:dyDescent="0.25">
      <c r="A226" t="s">
        <v>310</v>
      </c>
      <c r="B226" t="s">
        <v>295</v>
      </c>
      <c r="C226">
        <v>8</v>
      </c>
      <c r="D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1.6695149999999999E-2</v>
      </c>
      <c r="E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1.6695149999999999E-2</v>
      </c>
      <c r="AI226">
        <v>12</v>
      </c>
      <c r="AJ226" t="s">
        <v>310</v>
      </c>
      <c r="AK226" t="s">
        <v>406</v>
      </c>
      <c r="AL226" t="s">
        <v>295</v>
      </c>
      <c r="AM226">
        <v>10</v>
      </c>
      <c r="AN226">
        <v>8</v>
      </c>
      <c r="AO226">
        <v>1.6695149999999999E-2</v>
      </c>
      <c r="AP226">
        <v>2.3442271000000001E-2</v>
      </c>
      <c r="AQ226">
        <v>3.0367980999999999E-2</v>
      </c>
      <c r="AR226">
        <v>2.2322565999999999E-2</v>
      </c>
      <c r="AS226">
        <v>4.5679180999999999E-2</v>
      </c>
      <c r="AT226">
        <v>0</v>
      </c>
    </row>
    <row r="227" spans="1:46" hidden="1" x14ac:dyDescent="0.25">
      <c r="A227" t="s">
        <v>310</v>
      </c>
      <c r="B227" t="s">
        <v>295</v>
      </c>
      <c r="C227">
        <v>9</v>
      </c>
      <c r="D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0.177367468</v>
      </c>
      <c r="E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0.103991634</v>
      </c>
      <c r="AI227">
        <v>12</v>
      </c>
      <c r="AJ227" t="s">
        <v>310</v>
      </c>
      <c r="AK227" t="s">
        <v>406</v>
      </c>
      <c r="AL227" t="s">
        <v>295</v>
      </c>
      <c r="AM227">
        <v>10</v>
      </c>
      <c r="AN227">
        <v>9</v>
      </c>
      <c r="AO227">
        <v>0.103991634</v>
      </c>
      <c r="AP227">
        <v>0.152482952</v>
      </c>
      <c r="AQ227">
        <v>0.177367468</v>
      </c>
      <c r="AR227">
        <v>0.13569584400000001</v>
      </c>
      <c r="AS227">
        <v>0.227627527</v>
      </c>
      <c r="AT227">
        <v>1.2881078000000001E-2</v>
      </c>
    </row>
    <row r="228" spans="1:46" hidden="1" x14ac:dyDescent="0.25">
      <c r="A228" t="s">
        <v>310</v>
      </c>
      <c r="B228" t="s">
        <v>295</v>
      </c>
      <c r="C228">
        <v>10</v>
      </c>
      <c r="D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0.37565815899999999</v>
      </c>
      <c r="E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0.37565815899999999</v>
      </c>
      <c r="AI228">
        <v>12</v>
      </c>
      <c r="AJ228" t="s">
        <v>310</v>
      </c>
      <c r="AK228" t="s">
        <v>406</v>
      </c>
      <c r="AL228" t="s">
        <v>295</v>
      </c>
      <c r="AM228">
        <v>10</v>
      </c>
      <c r="AN228">
        <v>10</v>
      </c>
      <c r="AO228">
        <v>0.21908729900000001</v>
      </c>
      <c r="AP228">
        <v>0.324214952</v>
      </c>
      <c r="AQ228">
        <v>0.37565815899999999</v>
      </c>
      <c r="AR228">
        <v>0.29378660099999998</v>
      </c>
      <c r="AS228">
        <v>0.43681262999999998</v>
      </c>
      <c r="AT228">
        <v>5.5948322000000002E-2</v>
      </c>
    </row>
    <row r="229" spans="1:46" hidden="1" x14ac:dyDescent="0.25">
      <c r="A229" t="s">
        <v>310</v>
      </c>
      <c r="B229" t="s">
        <v>295</v>
      </c>
      <c r="C229">
        <v>11</v>
      </c>
      <c r="D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0.55493362700000004</v>
      </c>
      <c r="E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0.55493362700000004</v>
      </c>
      <c r="AI229">
        <v>12</v>
      </c>
      <c r="AJ229" t="s">
        <v>310</v>
      </c>
      <c r="AK229" t="s">
        <v>406</v>
      </c>
      <c r="AL229" t="s">
        <v>295</v>
      </c>
      <c r="AM229">
        <v>10</v>
      </c>
      <c r="AN229">
        <v>11</v>
      </c>
      <c r="AO229">
        <v>0.36669231200000002</v>
      </c>
      <c r="AP229">
        <v>0.48405837899999998</v>
      </c>
      <c r="AQ229">
        <v>0.55493362700000004</v>
      </c>
      <c r="AR229">
        <v>0.44690702799999998</v>
      </c>
      <c r="AS229">
        <v>0.62110845400000003</v>
      </c>
      <c r="AT229">
        <v>0.12737053500000001</v>
      </c>
    </row>
    <row r="230" spans="1:46" hidden="1" x14ac:dyDescent="0.25">
      <c r="A230" t="s">
        <v>310</v>
      </c>
      <c r="B230" t="s">
        <v>295</v>
      </c>
      <c r="C230">
        <v>12</v>
      </c>
      <c r="D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0.68507535799999997</v>
      </c>
      <c r="E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0.68507535799999997</v>
      </c>
      <c r="AI230">
        <v>12</v>
      </c>
      <c r="AJ230" t="s">
        <v>310</v>
      </c>
      <c r="AK230" t="s">
        <v>406</v>
      </c>
      <c r="AL230" t="s">
        <v>295</v>
      </c>
      <c r="AM230">
        <v>10</v>
      </c>
      <c r="AN230">
        <v>12</v>
      </c>
      <c r="AO230">
        <v>0.46165756600000002</v>
      </c>
      <c r="AP230">
        <v>0.614001134</v>
      </c>
      <c r="AQ230">
        <v>0.68507535799999997</v>
      </c>
      <c r="AR230">
        <v>0.56805446699999995</v>
      </c>
      <c r="AS230">
        <v>0.76037456400000003</v>
      </c>
      <c r="AT230">
        <v>0.141392193</v>
      </c>
    </row>
    <row r="231" spans="1:46" hidden="1" x14ac:dyDescent="0.25">
      <c r="A231" t="s">
        <v>310</v>
      </c>
      <c r="B231" t="s">
        <v>295</v>
      </c>
      <c r="C231">
        <v>13</v>
      </c>
      <c r="D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0.75714487100000005</v>
      </c>
      <c r="E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0.75714487100000005</v>
      </c>
      <c r="AI231">
        <v>12</v>
      </c>
      <c r="AJ231" t="s">
        <v>310</v>
      </c>
      <c r="AK231" t="s">
        <v>406</v>
      </c>
      <c r="AL231" t="s">
        <v>295</v>
      </c>
      <c r="AM231">
        <v>10</v>
      </c>
      <c r="AN231">
        <v>13</v>
      </c>
      <c r="AO231">
        <v>0.54294550699999999</v>
      </c>
      <c r="AP231">
        <v>0.68437804700000004</v>
      </c>
      <c r="AQ231">
        <v>0.75714487100000005</v>
      </c>
      <c r="AR231">
        <v>0.63825544700000003</v>
      </c>
      <c r="AS231">
        <v>0.84001226799999995</v>
      </c>
      <c r="AT231">
        <v>0.19586430899999999</v>
      </c>
    </row>
    <row r="232" spans="1:46" hidden="1" x14ac:dyDescent="0.25">
      <c r="A232" t="s">
        <v>310</v>
      </c>
      <c r="B232" t="s">
        <v>295</v>
      </c>
      <c r="C232">
        <v>14</v>
      </c>
      <c r="D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0.75235089499999996</v>
      </c>
      <c r="E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0.75235089499999996</v>
      </c>
      <c r="AI232">
        <v>12</v>
      </c>
      <c r="AJ232" t="s">
        <v>310</v>
      </c>
      <c r="AK232" t="s">
        <v>406</v>
      </c>
      <c r="AL232" t="s">
        <v>295</v>
      </c>
      <c r="AM232">
        <v>10</v>
      </c>
      <c r="AN232">
        <v>14</v>
      </c>
      <c r="AO232">
        <v>0.55760068299999999</v>
      </c>
      <c r="AP232">
        <v>0.67033241600000004</v>
      </c>
      <c r="AQ232">
        <v>0.75235089499999996</v>
      </c>
      <c r="AR232">
        <v>0.64670082799999995</v>
      </c>
      <c r="AS232">
        <v>0.85327599799999998</v>
      </c>
      <c r="AT232">
        <v>0.21357694399999999</v>
      </c>
    </row>
    <row r="233" spans="1:46" hidden="1" x14ac:dyDescent="0.25">
      <c r="A233" t="s">
        <v>310</v>
      </c>
      <c r="B233" t="s">
        <v>295</v>
      </c>
      <c r="C233">
        <v>15</v>
      </c>
      <c r="D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0.70181930800000003</v>
      </c>
      <c r="E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0.70181930800000003</v>
      </c>
      <c r="AI233">
        <v>12</v>
      </c>
      <c r="AJ233" t="s">
        <v>310</v>
      </c>
      <c r="AK233" t="s">
        <v>406</v>
      </c>
      <c r="AL233" t="s">
        <v>295</v>
      </c>
      <c r="AM233">
        <v>10</v>
      </c>
      <c r="AN233">
        <v>15</v>
      </c>
      <c r="AO233">
        <v>0.50295062700000004</v>
      </c>
      <c r="AP233">
        <v>0.60998657199999995</v>
      </c>
      <c r="AQ233">
        <v>0.70181930800000003</v>
      </c>
      <c r="AR233">
        <v>0.59494723199999999</v>
      </c>
      <c r="AS233">
        <v>0.84702540199999998</v>
      </c>
      <c r="AT233">
        <v>0.18112160599999999</v>
      </c>
    </row>
    <row r="234" spans="1:46" hidden="1" x14ac:dyDescent="0.25">
      <c r="A234" t="s">
        <v>310</v>
      </c>
      <c r="B234" t="s">
        <v>295</v>
      </c>
      <c r="C234">
        <v>16</v>
      </c>
      <c r="D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0.58680871999999995</v>
      </c>
      <c r="E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0.58680871999999995</v>
      </c>
      <c r="AI234">
        <v>12</v>
      </c>
      <c r="AJ234" t="s">
        <v>310</v>
      </c>
      <c r="AK234" t="s">
        <v>406</v>
      </c>
      <c r="AL234" t="s">
        <v>295</v>
      </c>
      <c r="AM234">
        <v>10</v>
      </c>
      <c r="AN234">
        <v>16</v>
      </c>
      <c r="AO234">
        <v>0.42479742799999998</v>
      </c>
      <c r="AP234">
        <v>0.52579346199999999</v>
      </c>
      <c r="AQ234">
        <v>0.58680871999999995</v>
      </c>
      <c r="AR234">
        <v>0.50658378999999998</v>
      </c>
      <c r="AS234">
        <v>0.801669623</v>
      </c>
      <c r="AT234">
        <v>0.16393269699999999</v>
      </c>
    </row>
    <row r="235" spans="1:46" hidden="1" x14ac:dyDescent="0.25">
      <c r="A235" t="s">
        <v>310</v>
      </c>
      <c r="B235" t="s">
        <v>295</v>
      </c>
      <c r="C235">
        <v>17</v>
      </c>
      <c r="D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0.45962244200000002</v>
      </c>
      <c r="E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0.45962244200000002</v>
      </c>
      <c r="AI235">
        <v>12</v>
      </c>
      <c r="AJ235" t="s">
        <v>310</v>
      </c>
      <c r="AK235" t="s">
        <v>406</v>
      </c>
      <c r="AL235" t="s">
        <v>295</v>
      </c>
      <c r="AM235">
        <v>10</v>
      </c>
      <c r="AN235">
        <v>17</v>
      </c>
      <c r="AO235">
        <v>0.32363086600000002</v>
      </c>
      <c r="AP235">
        <v>0.409839077</v>
      </c>
      <c r="AQ235">
        <v>0.45962244200000002</v>
      </c>
      <c r="AR235">
        <v>0.39599392500000002</v>
      </c>
      <c r="AS235">
        <v>0.685029938</v>
      </c>
      <c r="AT235">
        <v>9.8530566999999999E-2</v>
      </c>
    </row>
    <row r="236" spans="1:46" hidden="1" x14ac:dyDescent="0.25">
      <c r="A236" t="s">
        <v>310</v>
      </c>
      <c r="B236" t="s">
        <v>295</v>
      </c>
      <c r="C236">
        <v>18</v>
      </c>
      <c r="D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0.29023703200000001</v>
      </c>
      <c r="E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0.29023703200000001</v>
      </c>
      <c r="AI236">
        <v>12</v>
      </c>
      <c r="AJ236" t="s">
        <v>310</v>
      </c>
      <c r="AK236" t="s">
        <v>406</v>
      </c>
      <c r="AL236" t="s">
        <v>295</v>
      </c>
      <c r="AM236">
        <v>10</v>
      </c>
      <c r="AN236">
        <v>18</v>
      </c>
      <c r="AO236">
        <v>0.21467789200000001</v>
      </c>
      <c r="AP236">
        <v>0.25632454300000002</v>
      </c>
      <c r="AQ236">
        <v>0.29023703200000001</v>
      </c>
      <c r="AR236">
        <v>0.253551735</v>
      </c>
      <c r="AS236">
        <v>0.481920138</v>
      </c>
      <c r="AT236">
        <v>7.4685357999999993E-2</v>
      </c>
    </row>
    <row r="237" spans="1:46" hidden="1" x14ac:dyDescent="0.25">
      <c r="A237" t="s">
        <v>310</v>
      </c>
      <c r="B237" t="s">
        <v>295</v>
      </c>
      <c r="C237">
        <v>19</v>
      </c>
      <c r="D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0.122290502</v>
      </c>
      <c r="E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0.122290502</v>
      </c>
      <c r="AI237">
        <v>12</v>
      </c>
      <c r="AJ237" t="s">
        <v>310</v>
      </c>
      <c r="AK237" t="s">
        <v>406</v>
      </c>
      <c r="AL237" t="s">
        <v>295</v>
      </c>
      <c r="AM237">
        <v>10</v>
      </c>
      <c r="AN237">
        <v>19</v>
      </c>
      <c r="AO237">
        <v>9.2751530999999998E-2</v>
      </c>
      <c r="AP237">
        <v>0.108682368</v>
      </c>
      <c r="AQ237">
        <v>0.122290502</v>
      </c>
      <c r="AR237">
        <v>0.11545364900000001</v>
      </c>
      <c r="AS237">
        <v>0.31717695699999998</v>
      </c>
      <c r="AT237">
        <v>3.4619395999999997E-2</v>
      </c>
    </row>
    <row r="238" spans="1:46" hidden="1" x14ac:dyDescent="0.25">
      <c r="A238" t="s">
        <v>310</v>
      </c>
      <c r="B238" t="s">
        <v>295</v>
      </c>
      <c r="C238">
        <v>20</v>
      </c>
      <c r="D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1.1553322E-2</v>
      </c>
      <c r="E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1.1553322E-2</v>
      </c>
      <c r="AI238">
        <v>12</v>
      </c>
      <c r="AJ238" t="s">
        <v>310</v>
      </c>
      <c r="AK238" t="s">
        <v>406</v>
      </c>
      <c r="AL238" t="s">
        <v>295</v>
      </c>
      <c r="AM238">
        <v>10</v>
      </c>
      <c r="AN238">
        <v>20</v>
      </c>
      <c r="AO238">
        <v>8.5361139999999992E-3</v>
      </c>
      <c r="AP238">
        <v>1.0130287E-2</v>
      </c>
      <c r="AQ238">
        <v>1.1553322E-2</v>
      </c>
      <c r="AR238">
        <v>1.9771447000000001E-2</v>
      </c>
      <c r="AS238">
        <v>0.13477646400000001</v>
      </c>
      <c r="AT238">
        <v>4.471956E-3</v>
      </c>
    </row>
    <row r="239" spans="1:46" hidden="1" x14ac:dyDescent="0.25">
      <c r="A239" t="s">
        <v>310</v>
      </c>
      <c r="B239" t="s">
        <v>295</v>
      </c>
      <c r="C239">
        <v>21</v>
      </c>
      <c r="D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
        <v>12</v>
      </c>
      <c r="AJ239" t="s">
        <v>310</v>
      </c>
      <c r="AK239" t="s">
        <v>406</v>
      </c>
      <c r="AL239" t="s">
        <v>295</v>
      </c>
      <c r="AM239">
        <v>10</v>
      </c>
      <c r="AN239">
        <v>21</v>
      </c>
      <c r="AO239">
        <v>0</v>
      </c>
      <c r="AP239">
        <v>0</v>
      </c>
      <c r="AQ239">
        <v>0</v>
      </c>
      <c r="AR239">
        <v>1.022348E-3</v>
      </c>
      <c r="AS239">
        <v>1.2069672E-2</v>
      </c>
      <c r="AT239">
        <v>0</v>
      </c>
    </row>
    <row r="240" spans="1:46" hidden="1" x14ac:dyDescent="0.25">
      <c r="A240" t="s">
        <v>310</v>
      </c>
      <c r="B240" t="s">
        <v>295</v>
      </c>
      <c r="C240">
        <v>22</v>
      </c>
      <c r="D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
        <v>12</v>
      </c>
      <c r="AJ240" t="s">
        <v>310</v>
      </c>
      <c r="AK240" t="s">
        <v>406</v>
      </c>
      <c r="AL240" t="s">
        <v>295</v>
      </c>
      <c r="AM240">
        <v>10</v>
      </c>
      <c r="AN240">
        <v>22</v>
      </c>
      <c r="AO240">
        <v>0</v>
      </c>
      <c r="AP240">
        <v>0</v>
      </c>
      <c r="AQ240">
        <v>0</v>
      </c>
      <c r="AR240">
        <v>0</v>
      </c>
      <c r="AS240">
        <v>0</v>
      </c>
      <c r="AT240">
        <v>0</v>
      </c>
    </row>
    <row r="241" spans="1:46" hidden="1" x14ac:dyDescent="0.25">
      <c r="A241" t="s">
        <v>310</v>
      </c>
      <c r="B241" t="s">
        <v>295</v>
      </c>
      <c r="C241">
        <v>23</v>
      </c>
      <c r="D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1">
        <v>12</v>
      </c>
      <c r="AJ241" t="s">
        <v>310</v>
      </c>
      <c r="AK241" t="s">
        <v>406</v>
      </c>
      <c r="AL241" t="s">
        <v>295</v>
      </c>
      <c r="AM241">
        <v>10</v>
      </c>
      <c r="AN241">
        <v>23</v>
      </c>
      <c r="AO241">
        <v>0</v>
      </c>
      <c r="AP241">
        <v>0</v>
      </c>
      <c r="AQ241">
        <v>0</v>
      </c>
      <c r="AR241">
        <v>0</v>
      </c>
      <c r="AS241">
        <v>0</v>
      </c>
      <c r="AT241">
        <v>0</v>
      </c>
    </row>
    <row r="242" spans="1:46" hidden="1" x14ac:dyDescent="0.25">
      <c r="A242" t="s">
        <v>310</v>
      </c>
      <c r="B242" t="s">
        <v>295</v>
      </c>
      <c r="C242">
        <v>24</v>
      </c>
      <c r="D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
        <v>12</v>
      </c>
      <c r="AJ242" t="s">
        <v>310</v>
      </c>
      <c r="AK242" t="s">
        <v>406</v>
      </c>
      <c r="AL242" t="s">
        <v>295</v>
      </c>
      <c r="AM242">
        <v>10</v>
      </c>
      <c r="AN242">
        <v>24</v>
      </c>
      <c r="AO242">
        <v>0</v>
      </c>
      <c r="AP242">
        <v>0</v>
      </c>
      <c r="AQ242">
        <v>0</v>
      </c>
      <c r="AR242">
        <v>0</v>
      </c>
      <c r="AS242">
        <v>0</v>
      </c>
      <c r="AT242">
        <v>0</v>
      </c>
    </row>
    <row r="243" spans="1:46" hidden="1" x14ac:dyDescent="0.25">
      <c r="A243" t="s">
        <v>310</v>
      </c>
      <c r="B243" t="s">
        <v>296</v>
      </c>
      <c r="C243">
        <v>1</v>
      </c>
      <c r="D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
        <v>12</v>
      </c>
      <c r="AJ243" t="s">
        <v>310</v>
      </c>
      <c r="AK243" t="s">
        <v>406</v>
      </c>
      <c r="AL243" t="s">
        <v>296</v>
      </c>
      <c r="AM243">
        <v>11</v>
      </c>
      <c r="AN243">
        <v>1</v>
      </c>
      <c r="AO243">
        <v>0</v>
      </c>
      <c r="AP243">
        <v>0</v>
      </c>
      <c r="AQ243">
        <v>0</v>
      </c>
      <c r="AR243">
        <v>0</v>
      </c>
      <c r="AS243">
        <v>0</v>
      </c>
      <c r="AT243">
        <v>0</v>
      </c>
    </row>
    <row r="244" spans="1:46" hidden="1" x14ac:dyDescent="0.25">
      <c r="A244" t="s">
        <v>310</v>
      </c>
      <c r="B244" t="s">
        <v>296</v>
      </c>
      <c r="C244">
        <v>2</v>
      </c>
      <c r="D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
        <v>12</v>
      </c>
      <c r="AJ244" t="s">
        <v>310</v>
      </c>
      <c r="AK244" t="s">
        <v>406</v>
      </c>
      <c r="AL244" t="s">
        <v>296</v>
      </c>
      <c r="AM244">
        <v>11</v>
      </c>
      <c r="AN244">
        <v>2</v>
      </c>
      <c r="AO244">
        <v>0</v>
      </c>
      <c r="AP244">
        <v>0</v>
      </c>
      <c r="AQ244">
        <v>0</v>
      </c>
      <c r="AR244">
        <v>0</v>
      </c>
      <c r="AS244">
        <v>0</v>
      </c>
      <c r="AT244">
        <v>0</v>
      </c>
    </row>
    <row r="245" spans="1:46" hidden="1" x14ac:dyDescent="0.25">
      <c r="A245" t="s">
        <v>310</v>
      </c>
      <c r="B245" t="s">
        <v>296</v>
      </c>
      <c r="C245">
        <v>3</v>
      </c>
      <c r="D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
        <v>12</v>
      </c>
      <c r="AJ245" t="s">
        <v>310</v>
      </c>
      <c r="AK245" t="s">
        <v>406</v>
      </c>
      <c r="AL245" t="s">
        <v>296</v>
      </c>
      <c r="AM245">
        <v>11</v>
      </c>
      <c r="AN245">
        <v>3</v>
      </c>
      <c r="AO245">
        <v>0</v>
      </c>
      <c r="AP245">
        <v>0</v>
      </c>
      <c r="AQ245">
        <v>0</v>
      </c>
      <c r="AR245">
        <v>0</v>
      </c>
      <c r="AS245">
        <v>0</v>
      </c>
      <c r="AT245">
        <v>0</v>
      </c>
    </row>
    <row r="246" spans="1:46" hidden="1" x14ac:dyDescent="0.25">
      <c r="A246" t="s">
        <v>310</v>
      </c>
      <c r="B246" t="s">
        <v>296</v>
      </c>
      <c r="C246">
        <v>4</v>
      </c>
      <c r="D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6">
        <v>12</v>
      </c>
      <c r="AJ246" t="s">
        <v>310</v>
      </c>
      <c r="AK246" t="s">
        <v>406</v>
      </c>
      <c r="AL246" t="s">
        <v>296</v>
      </c>
      <c r="AM246">
        <v>11</v>
      </c>
      <c r="AN246">
        <v>4</v>
      </c>
      <c r="AO246">
        <v>0</v>
      </c>
      <c r="AP246">
        <v>0</v>
      </c>
      <c r="AQ246">
        <v>0</v>
      </c>
      <c r="AR246">
        <v>0</v>
      </c>
      <c r="AS246">
        <v>0</v>
      </c>
      <c r="AT246">
        <v>0</v>
      </c>
    </row>
    <row r="247" spans="1:46" hidden="1" x14ac:dyDescent="0.25">
      <c r="A247" t="s">
        <v>310</v>
      </c>
      <c r="B247" t="s">
        <v>296</v>
      </c>
      <c r="C247">
        <v>5</v>
      </c>
      <c r="D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
        <v>12</v>
      </c>
      <c r="AJ247" t="s">
        <v>310</v>
      </c>
      <c r="AK247" t="s">
        <v>406</v>
      </c>
      <c r="AL247" t="s">
        <v>296</v>
      </c>
      <c r="AM247">
        <v>11</v>
      </c>
      <c r="AN247">
        <v>5</v>
      </c>
      <c r="AO247">
        <v>0</v>
      </c>
      <c r="AP247">
        <v>0</v>
      </c>
      <c r="AQ247">
        <v>0</v>
      </c>
      <c r="AR247">
        <v>0</v>
      </c>
      <c r="AS247">
        <v>0</v>
      </c>
      <c r="AT247">
        <v>0</v>
      </c>
    </row>
    <row r="248" spans="1:46" hidden="1" x14ac:dyDescent="0.25">
      <c r="A248" t="s">
        <v>310</v>
      </c>
      <c r="B248" t="s">
        <v>296</v>
      </c>
      <c r="C248">
        <v>6</v>
      </c>
      <c r="D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
        <v>12</v>
      </c>
      <c r="AJ248" t="s">
        <v>310</v>
      </c>
      <c r="AK248" t="s">
        <v>406</v>
      </c>
      <c r="AL248" t="s">
        <v>296</v>
      </c>
      <c r="AM248">
        <v>11</v>
      </c>
      <c r="AN248">
        <v>6</v>
      </c>
      <c r="AO248">
        <v>0</v>
      </c>
      <c r="AP248">
        <v>0</v>
      </c>
      <c r="AQ248">
        <v>0</v>
      </c>
      <c r="AR248">
        <v>0</v>
      </c>
      <c r="AS248">
        <v>0</v>
      </c>
      <c r="AT248">
        <v>0</v>
      </c>
    </row>
    <row r="249" spans="1:46" hidden="1" x14ac:dyDescent="0.25">
      <c r="A249" t="s">
        <v>310</v>
      </c>
      <c r="B249" t="s">
        <v>296</v>
      </c>
      <c r="C249">
        <v>7</v>
      </c>
      <c r="D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
        <v>12</v>
      </c>
      <c r="AJ249" t="s">
        <v>310</v>
      </c>
      <c r="AK249" t="s">
        <v>406</v>
      </c>
      <c r="AL249" t="s">
        <v>296</v>
      </c>
      <c r="AM249">
        <v>11</v>
      </c>
      <c r="AN249">
        <v>7</v>
      </c>
      <c r="AO249">
        <v>0</v>
      </c>
      <c r="AP249">
        <v>0</v>
      </c>
      <c r="AQ249">
        <v>0</v>
      </c>
      <c r="AR249">
        <v>1.5599999999999999E-7</v>
      </c>
      <c r="AS249">
        <v>1.68E-6</v>
      </c>
      <c r="AT249">
        <v>0</v>
      </c>
    </row>
    <row r="250" spans="1:46" hidden="1" x14ac:dyDescent="0.25">
      <c r="A250" t="s">
        <v>310</v>
      </c>
      <c r="B250" t="s">
        <v>296</v>
      </c>
      <c r="C250">
        <v>8</v>
      </c>
      <c r="D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
        <v>12</v>
      </c>
      <c r="AJ250" t="s">
        <v>310</v>
      </c>
      <c r="AK250" t="s">
        <v>406</v>
      </c>
      <c r="AL250" t="s">
        <v>296</v>
      </c>
      <c r="AM250">
        <v>11</v>
      </c>
      <c r="AN250">
        <v>8</v>
      </c>
      <c r="AO250">
        <v>0</v>
      </c>
      <c r="AP250">
        <v>2.3550596E-2</v>
      </c>
      <c r="AQ250">
        <v>3.5923963000000003E-2</v>
      </c>
      <c r="AR250" s="281">
        <v>2.0230022E-2</v>
      </c>
      <c r="AS250" s="281">
        <v>4.9620273999999999E-2</v>
      </c>
      <c r="AT250">
        <v>0</v>
      </c>
    </row>
    <row r="251" spans="1:46" hidden="1" x14ac:dyDescent="0.25">
      <c r="A251" t="s">
        <v>310</v>
      </c>
      <c r="B251" t="s">
        <v>296</v>
      </c>
      <c r="C251">
        <v>9</v>
      </c>
      <c r="D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0.16847907100000001</v>
      </c>
      <c r="E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3.2716740000000001E-2</v>
      </c>
      <c r="AI251">
        <v>12</v>
      </c>
      <c r="AJ251" t="s">
        <v>310</v>
      </c>
      <c r="AK251" t="s">
        <v>406</v>
      </c>
      <c r="AL251" t="s">
        <v>296</v>
      </c>
      <c r="AM251">
        <v>11</v>
      </c>
      <c r="AN251">
        <v>9</v>
      </c>
      <c r="AO251">
        <v>3.2716740000000001E-2</v>
      </c>
      <c r="AP251">
        <v>0.111938923</v>
      </c>
      <c r="AQ251">
        <v>0.16847907100000001</v>
      </c>
      <c r="AR251">
        <v>0.10416531</v>
      </c>
      <c r="AS251">
        <v>0.222424963</v>
      </c>
      <c r="AT251">
        <v>6.2269300000000003E-3</v>
      </c>
    </row>
    <row r="252" spans="1:46" hidden="1" x14ac:dyDescent="0.25">
      <c r="A252" t="s">
        <v>310</v>
      </c>
      <c r="B252" t="s">
        <v>296</v>
      </c>
      <c r="C252">
        <v>10</v>
      </c>
      <c r="D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0.32426772999999998</v>
      </c>
      <c r="E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0.32426772999999998</v>
      </c>
      <c r="AI252">
        <v>12</v>
      </c>
      <c r="AJ252" t="s">
        <v>310</v>
      </c>
      <c r="AK252" t="s">
        <v>406</v>
      </c>
      <c r="AL252" t="s">
        <v>296</v>
      </c>
      <c r="AM252">
        <v>11</v>
      </c>
      <c r="AN252">
        <v>10</v>
      </c>
      <c r="AO252">
        <v>0.15488185700000001</v>
      </c>
      <c r="AP252">
        <v>0.220529474</v>
      </c>
      <c r="AQ252">
        <v>0.32426772999999998</v>
      </c>
      <c r="AR252">
        <v>0.233067209</v>
      </c>
      <c r="AS252">
        <v>0.42566477200000002</v>
      </c>
      <c r="AT252">
        <v>2.8915577000000001E-2</v>
      </c>
    </row>
    <row r="253" spans="1:46" hidden="1" x14ac:dyDescent="0.25">
      <c r="A253" t="s">
        <v>310</v>
      </c>
      <c r="B253" t="s">
        <v>296</v>
      </c>
      <c r="C253">
        <v>11</v>
      </c>
      <c r="D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0.47540802999999998</v>
      </c>
      <c r="E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0.47540802999999998</v>
      </c>
      <c r="AI253">
        <v>12</v>
      </c>
      <c r="AJ253" t="s">
        <v>310</v>
      </c>
      <c r="AK253" t="s">
        <v>406</v>
      </c>
      <c r="AL253" t="s">
        <v>296</v>
      </c>
      <c r="AM253">
        <v>11</v>
      </c>
      <c r="AN253">
        <v>11</v>
      </c>
      <c r="AO253">
        <v>0.26347967300000003</v>
      </c>
      <c r="AP253">
        <v>0.35617001300000001</v>
      </c>
      <c r="AQ253">
        <v>0.47540802999999998</v>
      </c>
      <c r="AR253">
        <v>0.362939819</v>
      </c>
      <c r="AS253">
        <v>0.61702024300000002</v>
      </c>
      <c r="AT253">
        <v>5.0079762999999999E-2</v>
      </c>
    </row>
    <row r="254" spans="1:46" hidden="1" x14ac:dyDescent="0.25">
      <c r="A254" t="s">
        <v>310</v>
      </c>
      <c r="B254" t="s">
        <v>296</v>
      </c>
      <c r="C254">
        <v>12</v>
      </c>
      <c r="D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0.609533569</v>
      </c>
      <c r="E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0.609533569</v>
      </c>
      <c r="AI254">
        <v>12</v>
      </c>
      <c r="AJ254" t="s">
        <v>310</v>
      </c>
      <c r="AK254" t="s">
        <v>406</v>
      </c>
      <c r="AL254" t="s">
        <v>296</v>
      </c>
      <c r="AM254">
        <v>11</v>
      </c>
      <c r="AN254">
        <v>12</v>
      </c>
      <c r="AO254">
        <v>0.35756748199999999</v>
      </c>
      <c r="AP254">
        <v>0.46507301699999998</v>
      </c>
      <c r="AQ254">
        <v>0.609533569</v>
      </c>
      <c r="AR254">
        <v>0.47502646300000001</v>
      </c>
      <c r="AS254">
        <v>0.76199922099999995</v>
      </c>
      <c r="AT254">
        <v>0.120069721</v>
      </c>
    </row>
    <row r="255" spans="1:46" hidden="1" x14ac:dyDescent="0.25">
      <c r="A255" t="s">
        <v>310</v>
      </c>
      <c r="B255" t="s">
        <v>296</v>
      </c>
      <c r="C255">
        <v>13</v>
      </c>
      <c r="D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0.66720896200000002</v>
      </c>
      <c r="E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0.66720896200000002</v>
      </c>
      <c r="AI255">
        <v>12</v>
      </c>
      <c r="AJ255" t="s">
        <v>310</v>
      </c>
      <c r="AK255" t="s">
        <v>406</v>
      </c>
      <c r="AL255" t="s">
        <v>296</v>
      </c>
      <c r="AM255">
        <v>11</v>
      </c>
      <c r="AN255">
        <v>13</v>
      </c>
      <c r="AO255">
        <v>0.422602174</v>
      </c>
      <c r="AP255">
        <v>0.55278912000000002</v>
      </c>
      <c r="AQ255">
        <v>0.66720896200000002</v>
      </c>
      <c r="AR255">
        <v>0.54026575600000004</v>
      </c>
      <c r="AS255">
        <v>0.839543865</v>
      </c>
      <c r="AT255">
        <v>9.8659653999999999E-2</v>
      </c>
    </row>
    <row r="256" spans="1:46" hidden="1" x14ac:dyDescent="0.25">
      <c r="A256" t="s">
        <v>310</v>
      </c>
      <c r="B256" t="s">
        <v>296</v>
      </c>
      <c r="C256">
        <v>14</v>
      </c>
      <c r="D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0.68376477000000002</v>
      </c>
      <c r="E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0.68376477000000002</v>
      </c>
      <c r="AI256">
        <v>12</v>
      </c>
      <c r="AJ256" t="s">
        <v>310</v>
      </c>
      <c r="AK256" t="s">
        <v>406</v>
      </c>
      <c r="AL256" t="s">
        <v>296</v>
      </c>
      <c r="AM256">
        <v>11</v>
      </c>
      <c r="AN256">
        <v>14</v>
      </c>
      <c r="AO256">
        <v>0.44729798599999998</v>
      </c>
      <c r="AP256">
        <v>0.57547213200000003</v>
      </c>
      <c r="AQ256">
        <v>0.68376477000000002</v>
      </c>
      <c r="AR256">
        <v>0.55787792000000003</v>
      </c>
      <c r="AS256">
        <v>0.80555054299999995</v>
      </c>
      <c r="AT256">
        <v>0.174015959</v>
      </c>
    </row>
    <row r="257" spans="1:46" hidden="1" x14ac:dyDescent="0.25">
      <c r="A257" t="s">
        <v>310</v>
      </c>
      <c r="B257" t="s">
        <v>296</v>
      </c>
      <c r="C257">
        <v>15</v>
      </c>
      <c r="D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0.64135715699999996</v>
      </c>
      <c r="E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0.64135715699999996</v>
      </c>
      <c r="AI257">
        <v>12</v>
      </c>
      <c r="AJ257" t="s">
        <v>310</v>
      </c>
      <c r="AK257" t="s">
        <v>406</v>
      </c>
      <c r="AL257" t="s">
        <v>296</v>
      </c>
      <c r="AM257">
        <v>11</v>
      </c>
      <c r="AN257">
        <v>15</v>
      </c>
      <c r="AO257">
        <v>0.43822244100000002</v>
      </c>
      <c r="AP257">
        <v>0.52644718800000001</v>
      </c>
      <c r="AQ257">
        <v>0.64135715699999996</v>
      </c>
      <c r="AR257">
        <v>0.52903810699999998</v>
      </c>
      <c r="AS257">
        <v>0.83731618600000002</v>
      </c>
      <c r="AT257">
        <v>0.13399271900000001</v>
      </c>
    </row>
    <row r="258" spans="1:46" hidden="1" x14ac:dyDescent="0.25">
      <c r="A258" t="s">
        <v>310</v>
      </c>
      <c r="B258" t="s">
        <v>296</v>
      </c>
      <c r="C258">
        <v>16</v>
      </c>
      <c r="D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0.57226356700000003</v>
      </c>
      <c r="E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0.57226356700000003</v>
      </c>
      <c r="AI258">
        <v>12</v>
      </c>
      <c r="AJ258" t="s">
        <v>310</v>
      </c>
      <c r="AK258" t="s">
        <v>406</v>
      </c>
      <c r="AL258" t="s">
        <v>296</v>
      </c>
      <c r="AM258">
        <v>11</v>
      </c>
      <c r="AN258">
        <v>16</v>
      </c>
      <c r="AO258">
        <v>0.39635588500000002</v>
      </c>
      <c r="AP258">
        <v>0.493888043</v>
      </c>
      <c r="AQ258">
        <v>0.57226356700000003</v>
      </c>
      <c r="AR258">
        <v>0.48186025500000002</v>
      </c>
      <c r="AS258">
        <v>0.76740613899999999</v>
      </c>
      <c r="AT258">
        <v>0.16453725599999999</v>
      </c>
    </row>
    <row r="259" spans="1:46" hidden="1" x14ac:dyDescent="0.25">
      <c r="A259" t="s">
        <v>310</v>
      </c>
      <c r="B259" t="s">
        <v>296</v>
      </c>
      <c r="C259">
        <v>17</v>
      </c>
      <c r="D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0.44601473000000003</v>
      </c>
      <c r="E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0.44601473000000003</v>
      </c>
      <c r="AI259">
        <v>12</v>
      </c>
      <c r="AJ259" t="s">
        <v>310</v>
      </c>
      <c r="AK259" t="s">
        <v>406</v>
      </c>
      <c r="AL259" t="s">
        <v>296</v>
      </c>
      <c r="AM259">
        <v>11</v>
      </c>
      <c r="AN259">
        <v>17</v>
      </c>
      <c r="AO259">
        <v>0.32330129699999999</v>
      </c>
      <c r="AP259">
        <v>0.37880919000000002</v>
      </c>
      <c r="AQ259">
        <v>0.44601473000000003</v>
      </c>
      <c r="AR259">
        <v>0.384187418</v>
      </c>
      <c r="AS259">
        <v>0.65241385600000001</v>
      </c>
      <c r="AT259">
        <v>0.17616573999999999</v>
      </c>
    </row>
    <row r="260" spans="1:46" hidden="1" x14ac:dyDescent="0.25">
      <c r="A260" t="s">
        <v>310</v>
      </c>
      <c r="B260" t="s">
        <v>296</v>
      </c>
      <c r="C260">
        <v>18</v>
      </c>
      <c r="D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0.30480086699999998</v>
      </c>
      <c r="E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0.30480086699999998</v>
      </c>
      <c r="AI260">
        <v>12</v>
      </c>
      <c r="AJ260" t="s">
        <v>310</v>
      </c>
      <c r="AK260" t="s">
        <v>406</v>
      </c>
      <c r="AL260" t="s">
        <v>296</v>
      </c>
      <c r="AM260">
        <v>11</v>
      </c>
      <c r="AN260">
        <v>18</v>
      </c>
      <c r="AO260">
        <v>0.21180168499999999</v>
      </c>
      <c r="AP260">
        <v>0.25837303700000003</v>
      </c>
      <c r="AQ260">
        <v>0.30480086699999998</v>
      </c>
      <c r="AR260">
        <v>0.26751213200000001</v>
      </c>
      <c r="AS260">
        <v>0.51767734799999998</v>
      </c>
      <c r="AT260">
        <v>0.13051657999999999</v>
      </c>
    </row>
    <row r="261" spans="1:46" hidden="1" x14ac:dyDescent="0.25">
      <c r="A261" t="s">
        <v>310</v>
      </c>
      <c r="B261" t="s">
        <v>296</v>
      </c>
      <c r="C261">
        <v>19</v>
      </c>
      <c r="D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0.188336208</v>
      </c>
      <c r="E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0.188336208</v>
      </c>
      <c r="AI261">
        <v>12</v>
      </c>
      <c r="AJ261" t="s">
        <v>310</v>
      </c>
      <c r="AK261" t="s">
        <v>406</v>
      </c>
      <c r="AL261" t="s">
        <v>296</v>
      </c>
      <c r="AM261">
        <v>11</v>
      </c>
      <c r="AN261">
        <v>19</v>
      </c>
      <c r="AO261">
        <v>0.10167282900000001</v>
      </c>
      <c r="AP261">
        <v>0.124555918</v>
      </c>
      <c r="AQ261">
        <v>0.188336208</v>
      </c>
      <c r="AR261">
        <v>0.145000452</v>
      </c>
      <c r="AS261">
        <v>0.34044035</v>
      </c>
      <c r="AT261">
        <v>4.5242742000000002E-2</v>
      </c>
    </row>
    <row r="262" spans="1:46" hidden="1" x14ac:dyDescent="0.25">
      <c r="A262" t="s">
        <v>310</v>
      </c>
      <c r="B262" t="s">
        <v>296</v>
      </c>
      <c r="C262">
        <v>20</v>
      </c>
      <c r="D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8.8716466999999993E-2</v>
      </c>
      <c r="E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8.8716466999999993E-2</v>
      </c>
      <c r="AI262">
        <v>12</v>
      </c>
      <c r="AJ262" t="s">
        <v>310</v>
      </c>
      <c r="AK262" t="s">
        <v>406</v>
      </c>
      <c r="AL262" t="s">
        <v>296</v>
      </c>
      <c r="AM262">
        <v>11</v>
      </c>
      <c r="AN262">
        <v>20</v>
      </c>
      <c r="AO262">
        <v>1.2426711E-2</v>
      </c>
      <c r="AP262">
        <v>1.7200826999999998E-2</v>
      </c>
      <c r="AQ262">
        <v>8.8716466999999993E-2</v>
      </c>
      <c r="AR262">
        <v>4.5455002000000001E-2</v>
      </c>
      <c r="AS262">
        <v>0.13833558800000001</v>
      </c>
      <c r="AT262">
        <v>6.933837E-3</v>
      </c>
    </row>
    <row r="263" spans="1:46" hidden="1" x14ac:dyDescent="0.25">
      <c r="A263" t="s">
        <v>310</v>
      </c>
      <c r="B263" t="s">
        <v>296</v>
      </c>
      <c r="C263">
        <v>21</v>
      </c>
      <c r="D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1.0608218000000001E-2</v>
      </c>
      <c r="E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1.0608218000000001E-2</v>
      </c>
      <c r="AI263">
        <v>12</v>
      </c>
      <c r="AJ263" t="s">
        <v>310</v>
      </c>
      <c r="AK263" t="s">
        <v>406</v>
      </c>
      <c r="AL263" t="s">
        <v>296</v>
      </c>
      <c r="AM263">
        <v>11</v>
      </c>
      <c r="AN263">
        <v>21</v>
      </c>
      <c r="AO263">
        <v>0</v>
      </c>
      <c r="AP263">
        <v>0</v>
      </c>
      <c r="AQ263">
        <v>1.0608218000000001E-2</v>
      </c>
      <c r="AR263">
        <v>4.538149E-3</v>
      </c>
      <c r="AS263">
        <v>1.9778033E-2</v>
      </c>
      <c r="AT263">
        <v>0</v>
      </c>
    </row>
    <row r="264" spans="1:46" hidden="1" x14ac:dyDescent="0.25">
      <c r="A264" t="s">
        <v>310</v>
      </c>
      <c r="B264" t="s">
        <v>296</v>
      </c>
      <c r="C264">
        <v>22</v>
      </c>
      <c r="D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
        <v>12</v>
      </c>
      <c r="AJ264" t="s">
        <v>310</v>
      </c>
      <c r="AK264" t="s">
        <v>406</v>
      </c>
      <c r="AL264" t="s">
        <v>296</v>
      </c>
      <c r="AM264">
        <v>11</v>
      </c>
      <c r="AN264">
        <v>22</v>
      </c>
      <c r="AO264">
        <v>0</v>
      </c>
      <c r="AP264">
        <v>0</v>
      </c>
      <c r="AQ264">
        <v>0</v>
      </c>
      <c r="AR264">
        <v>0</v>
      </c>
      <c r="AS264">
        <v>0</v>
      </c>
      <c r="AT264">
        <v>0</v>
      </c>
    </row>
    <row r="265" spans="1:46" hidden="1" x14ac:dyDescent="0.25">
      <c r="A265" t="s">
        <v>310</v>
      </c>
      <c r="B265" t="s">
        <v>296</v>
      </c>
      <c r="C265">
        <v>23</v>
      </c>
      <c r="D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5">
        <v>12</v>
      </c>
      <c r="AJ265" t="s">
        <v>310</v>
      </c>
      <c r="AK265" t="s">
        <v>406</v>
      </c>
      <c r="AL265" t="s">
        <v>296</v>
      </c>
      <c r="AM265">
        <v>11</v>
      </c>
      <c r="AN265">
        <v>23</v>
      </c>
      <c r="AO265">
        <v>0</v>
      </c>
      <c r="AP265">
        <v>0</v>
      </c>
      <c r="AQ265">
        <v>0</v>
      </c>
      <c r="AR265">
        <v>0</v>
      </c>
      <c r="AS265">
        <v>0</v>
      </c>
      <c r="AT265">
        <v>0</v>
      </c>
    </row>
    <row r="266" spans="1:46" hidden="1" x14ac:dyDescent="0.25">
      <c r="A266" t="s">
        <v>310</v>
      </c>
      <c r="B266" t="s">
        <v>296</v>
      </c>
      <c r="C266">
        <v>24</v>
      </c>
      <c r="D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
        <v>12</v>
      </c>
      <c r="AJ266" t="s">
        <v>310</v>
      </c>
      <c r="AK266" t="s">
        <v>406</v>
      </c>
      <c r="AL266" t="s">
        <v>296</v>
      </c>
      <c r="AM266">
        <v>11</v>
      </c>
      <c r="AN266">
        <v>24</v>
      </c>
      <c r="AO266">
        <v>0</v>
      </c>
      <c r="AP266">
        <v>0</v>
      </c>
      <c r="AQ266">
        <v>0</v>
      </c>
      <c r="AR266">
        <v>0</v>
      </c>
      <c r="AS266">
        <v>0</v>
      </c>
      <c r="AT266">
        <v>0</v>
      </c>
    </row>
    <row r="267" spans="1:46" hidden="1" x14ac:dyDescent="0.25">
      <c r="A267" t="s">
        <v>310</v>
      </c>
      <c r="B267" t="s">
        <v>297</v>
      </c>
      <c r="C267">
        <v>1</v>
      </c>
      <c r="D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
        <v>12</v>
      </c>
      <c r="AJ267" t="s">
        <v>310</v>
      </c>
      <c r="AK267" t="s">
        <v>406</v>
      </c>
      <c r="AL267" t="s">
        <v>297</v>
      </c>
      <c r="AM267">
        <v>12</v>
      </c>
      <c r="AN267">
        <v>1</v>
      </c>
      <c r="AO267">
        <v>0</v>
      </c>
      <c r="AP267">
        <v>0</v>
      </c>
      <c r="AQ267">
        <v>0</v>
      </c>
      <c r="AR267">
        <v>0</v>
      </c>
      <c r="AS267">
        <v>0</v>
      </c>
      <c r="AT267">
        <v>0</v>
      </c>
    </row>
    <row r="268" spans="1:46" hidden="1" x14ac:dyDescent="0.25">
      <c r="A268" t="s">
        <v>310</v>
      </c>
      <c r="B268" t="s">
        <v>297</v>
      </c>
      <c r="C268">
        <v>2</v>
      </c>
      <c r="D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
        <v>12</v>
      </c>
      <c r="AJ268" t="s">
        <v>310</v>
      </c>
      <c r="AK268" t="s">
        <v>406</v>
      </c>
      <c r="AL268" t="s">
        <v>297</v>
      </c>
      <c r="AM268">
        <v>12</v>
      </c>
      <c r="AN268">
        <v>2</v>
      </c>
      <c r="AO268">
        <v>0</v>
      </c>
      <c r="AP268">
        <v>0</v>
      </c>
      <c r="AQ268">
        <v>0</v>
      </c>
      <c r="AR268">
        <v>0</v>
      </c>
      <c r="AS268">
        <v>0</v>
      </c>
      <c r="AT268">
        <v>0</v>
      </c>
    </row>
    <row r="269" spans="1:46" hidden="1" x14ac:dyDescent="0.25">
      <c r="A269" t="s">
        <v>310</v>
      </c>
      <c r="B269" t="s">
        <v>297</v>
      </c>
      <c r="C269">
        <v>3</v>
      </c>
      <c r="D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
        <v>12</v>
      </c>
      <c r="AJ269" t="s">
        <v>310</v>
      </c>
      <c r="AK269" t="s">
        <v>406</v>
      </c>
      <c r="AL269" t="s">
        <v>297</v>
      </c>
      <c r="AM269">
        <v>12</v>
      </c>
      <c r="AN269">
        <v>3</v>
      </c>
      <c r="AO269">
        <v>0</v>
      </c>
      <c r="AP269">
        <v>0</v>
      </c>
      <c r="AQ269">
        <v>0</v>
      </c>
      <c r="AR269">
        <v>0</v>
      </c>
      <c r="AS269">
        <v>0</v>
      </c>
      <c r="AT269">
        <v>0</v>
      </c>
    </row>
    <row r="270" spans="1:46" hidden="1" x14ac:dyDescent="0.25">
      <c r="A270" t="s">
        <v>310</v>
      </c>
      <c r="B270" t="s">
        <v>297</v>
      </c>
      <c r="C270">
        <v>4</v>
      </c>
      <c r="D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0">
        <v>12</v>
      </c>
      <c r="AJ270" t="s">
        <v>310</v>
      </c>
      <c r="AK270" t="s">
        <v>406</v>
      </c>
      <c r="AL270" t="s">
        <v>297</v>
      </c>
      <c r="AM270">
        <v>12</v>
      </c>
      <c r="AN270">
        <v>4</v>
      </c>
      <c r="AO270">
        <v>0</v>
      </c>
      <c r="AP270">
        <v>0</v>
      </c>
      <c r="AQ270">
        <v>0</v>
      </c>
      <c r="AR270">
        <v>0</v>
      </c>
      <c r="AS270">
        <v>0</v>
      </c>
      <c r="AT270">
        <v>0</v>
      </c>
    </row>
    <row r="271" spans="1:46" hidden="1" x14ac:dyDescent="0.25">
      <c r="A271" t="s">
        <v>310</v>
      </c>
      <c r="B271" t="s">
        <v>297</v>
      </c>
      <c r="C271">
        <v>5</v>
      </c>
      <c r="D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
        <v>12</v>
      </c>
      <c r="AJ271" t="s">
        <v>310</v>
      </c>
      <c r="AK271" t="s">
        <v>406</v>
      </c>
      <c r="AL271" t="s">
        <v>297</v>
      </c>
      <c r="AM271">
        <v>12</v>
      </c>
      <c r="AN271">
        <v>5</v>
      </c>
      <c r="AO271">
        <v>0</v>
      </c>
      <c r="AP271">
        <v>0</v>
      </c>
      <c r="AQ271">
        <v>0</v>
      </c>
      <c r="AR271">
        <v>0</v>
      </c>
      <c r="AS271">
        <v>0</v>
      </c>
      <c r="AT271">
        <v>0</v>
      </c>
    </row>
    <row r="272" spans="1:46" hidden="1" x14ac:dyDescent="0.25">
      <c r="A272" t="s">
        <v>310</v>
      </c>
      <c r="B272" t="s">
        <v>297</v>
      </c>
      <c r="C272">
        <v>6</v>
      </c>
      <c r="D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2">
        <v>12</v>
      </c>
      <c r="AJ272" t="s">
        <v>310</v>
      </c>
      <c r="AK272" t="s">
        <v>406</v>
      </c>
      <c r="AL272" t="s">
        <v>297</v>
      </c>
      <c r="AM272">
        <v>12</v>
      </c>
      <c r="AN272">
        <v>6</v>
      </c>
      <c r="AO272">
        <v>0</v>
      </c>
      <c r="AP272">
        <v>0</v>
      </c>
      <c r="AQ272">
        <v>0</v>
      </c>
      <c r="AR272">
        <v>0</v>
      </c>
      <c r="AS272">
        <v>0</v>
      </c>
      <c r="AT272">
        <v>0</v>
      </c>
    </row>
    <row r="273" spans="1:46" hidden="1" x14ac:dyDescent="0.25">
      <c r="A273" t="s">
        <v>310</v>
      </c>
      <c r="B273" t="s">
        <v>297</v>
      </c>
      <c r="C273">
        <v>7</v>
      </c>
      <c r="D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
        <v>12</v>
      </c>
      <c r="AJ273" t="s">
        <v>310</v>
      </c>
      <c r="AK273" t="s">
        <v>406</v>
      </c>
      <c r="AL273" t="s">
        <v>297</v>
      </c>
      <c r="AM273">
        <v>12</v>
      </c>
      <c r="AN273">
        <v>7</v>
      </c>
      <c r="AO273">
        <v>0</v>
      </c>
      <c r="AP273">
        <v>0</v>
      </c>
      <c r="AQ273">
        <v>0</v>
      </c>
      <c r="AR273">
        <v>0</v>
      </c>
      <c r="AS273">
        <v>0</v>
      </c>
      <c r="AT273">
        <v>0</v>
      </c>
    </row>
    <row r="274" spans="1:46" hidden="1" x14ac:dyDescent="0.25">
      <c r="A274" t="s">
        <v>310</v>
      </c>
      <c r="B274" t="s">
        <v>297</v>
      </c>
      <c r="C274">
        <v>8</v>
      </c>
      <c r="D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
        <v>12</v>
      </c>
      <c r="AJ274" t="s">
        <v>310</v>
      </c>
      <c r="AK274" t="s">
        <v>406</v>
      </c>
      <c r="AL274" t="s">
        <v>297</v>
      </c>
      <c r="AM274">
        <v>12</v>
      </c>
      <c r="AN274">
        <v>8</v>
      </c>
      <c r="AO274">
        <v>0</v>
      </c>
      <c r="AP274">
        <v>1.1668579E-2</v>
      </c>
      <c r="AQ274">
        <v>2.2409881999999999E-2</v>
      </c>
      <c r="AR274">
        <v>1.2107339999999999E-2</v>
      </c>
      <c r="AS274">
        <v>3.4466335000000001E-2</v>
      </c>
      <c r="AT274">
        <v>0</v>
      </c>
    </row>
    <row r="275" spans="1:46" hidden="1" x14ac:dyDescent="0.25">
      <c r="A275" t="s">
        <v>310</v>
      </c>
      <c r="B275" t="s">
        <v>297</v>
      </c>
      <c r="C275">
        <v>9</v>
      </c>
      <c r="D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0.12539059499999999</v>
      </c>
      <c r="E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2.2859995000000001E-2</v>
      </c>
      <c r="AI275">
        <v>12</v>
      </c>
      <c r="AJ275" t="s">
        <v>310</v>
      </c>
      <c r="AK275" t="s">
        <v>406</v>
      </c>
      <c r="AL275" t="s">
        <v>297</v>
      </c>
      <c r="AM275">
        <v>12</v>
      </c>
      <c r="AN275">
        <v>9</v>
      </c>
      <c r="AO275">
        <v>2.2859995000000001E-2</v>
      </c>
      <c r="AP275">
        <v>7.4629420000000002E-2</v>
      </c>
      <c r="AQ275">
        <v>0.12539059499999999</v>
      </c>
      <c r="AR275">
        <v>7.7817733E-2</v>
      </c>
      <c r="AS275">
        <v>0.19054473399999999</v>
      </c>
      <c r="AT275">
        <v>2.1483829999999998E-3</v>
      </c>
    </row>
    <row r="276" spans="1:46" hidden="1" x14ac:dyDescent="0.25">
      <c r="A276" t="s">
        <v>310</v>
      </c>
      <c r="B276" t="s">
        <v>297</v>
      </c>
      <c r="C276">
        <v>10</v>
      </c>
      <c r="D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0.25317349700000003</v>
      </c>
      <c r="E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0.25317349700000003</v>
      </c>
      <c r="AI276">
        <v>12</v>
      </c>
      <c r="AJ276" t="s">
        <v>310</v>
      </c>
      <c r="AK276" t="s">
        <v>406</v>
      </c>
      <c r="AL276" t="s">
        <v>297</v>
      </c>
      <c r="AM276">
        <v>12</v>
      </c>
      <c r="AN276">
        <v>10</v>
      </c>
      <c r="AO276">
        <v>0.112010979</v>
      </c>
      <c r="AP276">
        <v>0.17834346100000001</v>
      </c>
      <c r="AQ276">
        <v>0.25317349700000003</v>
      </c>
      <c r="AR276">
        <v>0.188398608</v>
      </c>
      <c r="AS276">
        <v>0.38306158400000001</v>
      </c>
      <c r="AT276">
        <v>1.9805695000000002E-2</v>
      </c>
    </row>
    <row r="277" spans="1:46" hidden="1" x14ac:dyDescent="0.25">
      <c r="A277" t="s">
        <v>310</v>
      </c>
      <c r="B277" t="s">
        <v>297</v>
      </c>
      <c r="C277">
        <v>11</v>
      </c>
      <c r="D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0.38024359800000002</v>
      </c>
      <c r="E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0.38024359800000002</v>
      </c>
      <c r="AI277">
        <v>12</v>
      </c>
      <c r="AJ277" t="s">
        <v>310</v>
      </c>
      <c r="AK277" t="s">
        <v>406</v>
      </c>
      <c r="AL277" t="s">
        <v>297</v>
      </c>
      <c r="AM277">
        <v>12</v>
      </c>
      <c r="AN277">
        <v>11</v>
      </c>
      <c r="AO277">
        <v>0.20772928500000001</v>
      </c>
      <c r="AP277">
        <v>0.31139065599999999</v>
      </c>
      <c r="AQ277">
        <v>0.38024359800000002</v>
      </c>
      <c r="AR277">
        <v>0.30566382600000003</v>
      </c>
      <c r="AS277">
        <v>0.56638544800000001</v>
      </c>
      <c r="AT277">
        <v>5.0141234E-2</v>
      </c>
    </row>
    <row r="278" spans="1:46" hidden="1" x14ac:dyDescent="0.25">
      <c r="A278" t="s">
        <v>310</v>
      </c>
      <c r="B278" t="s">
        <v>297</v>
      </c>
      <c r="C278">
        <v>12</v>
      </c>
      <c r="D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0.51909269899999999</v>
      </c>
      <c r="E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0.51909269899999999</v>
      </c>
      <c r="AI278">
        <v>12</v>
      </c>
      <c r="AJ278" t="s">
        <v>310</v>
      </c>
      <c r="AK278" t="s">
        <v>406</v>
      </c>
      <c r="AL278" t="s">
        <v>297</v>
      </c>
      <c r="AM278">
        <v>12</v>
      </c>
      <c r="AN278">
        <v>12</v>
      </c>
      <c r="AO278">
        <v>0.29786917099999999</v>
      </c>
      <c r="AP278">
        <v>0.42791550299999997</v>
      </c>
      <c r="AQ278">
        <v>0.51909269899999999</v>
      </c>
      <c r="AR278">
        <v>0.41479169399999999</v>
      </c>
      <c r="AS278">
        <v>0.69843910099999995</v>
      </c>
      <c r="AT278">
        <v>8.8685556999999998E-2</v>
      </c>
    </row>
    <row r="279" spans="1:46" hidden="1" x14ac:dyDescent="0.25">
      <c r="A279" t="s">
        <v>310</v>
      </c>
      <c r="B279" t="s">
        <v>297</v>
      </c>
      <c r="C279">
        <v>13</v>
      </c>
      <c r="D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0.62776549199999998</v>
      </c>
      <c r="E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0.62776549199999998</v>
      </c>
      <c r="AI279">
        <v>12</v>
      </c>
      <c r="AJ279" t="s">
        <v>310</v>
      </c>
      <c r="AK279" t="s">
        <v>406</v>
      </c>
      <c r="AL279" t="s">
        <v>297</v>
      </c>
      <c r="AM279">
        <v>12</v>
      </c>
      <c r="AN279">
        <v>13</v>
      </c>
      <c r="AO279">
        <v>0.36097446700000002</v>
      </c>
      <c r="AP279">
        <v>0.48693191499999999</v>
      </c>
      <c r="AQ279">
        <v>0.62776549199999998</v>
      </c>
      <c r="AR279">
        <v>0.48639167100000003</v>
      </c>
      <c r="AS279">
        <v>0.785572257</v>
      </c>
      <c r="AT279">
        <v>0.11319707399999999</v>
      </c>
    </row>
    <row r="280" spans="1:46" hidden="1" x14ac:dyDescent="0.25">
      <c r="A280" t="s">
        <v>310</v>
      </c>
      <c r="B280" t="s">
        <v>297</v>
      </c>
      <c r="C280">
        <v>14</v>
      </c>
      <c r="D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0.63558856699999999</v>
      </c>
      <c r="E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0.63558856699999999</v>
      </c>
      <c r="AI280">
        <v>12</v>
      </c>
      <c r="AJ280" t="s">
        <v>310</v>
      </c>
      <c r="AK280" t="s">
        <v>406</v>
      </c>
      <c r="AL280" t="s">
        <v>297</v>
      </c>
      <c r="AM280">
        <v>12</v>
      </c>
      <c r="AN280">
        <v>14</v>
      </c>
      <c r="AO280">
        <v>0.40669775000000002</v>
      </c>
      <c r="AP280">
        <v>0.543604635</v>
      </c>
      <c r="AQ280">
        <v>0.63558856699999999</v>
      </c>
      <c r="AR280">
        <v>0.51906792800000001</v>
      </c>
      <c r="AS280">
        <v>0.81282143299999998</v>
      </c>
      <c r="AT280">
        <v>0.128663254</v>
      </c>
    </row>
    <row r="281" spans="1:46" hidden="1" x14ac:dyDescent="0.25">
      <c r="A281" t="s">
        <v>310</v>
      </c>
      <c r="B281" t="s">
        <v>297</v>
      </c>
      <c r="C281">
        <v>15</v>
      </c>
      <c r="D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0.61219824199999995</v>
      </c>
      <c r="E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0.61219824199999995</v>
      </c>
      <c r="AI281">
        <v>12</v>
      </c>
      <c r="AJ281" t="s">
        <v>310</v>
      </c>
      <c r="AK281" t="s">
        <v>406</v>
      </c>
      <c r="AL281" t="s">
        <v>297</v>
      </c>
      <c r="AM281">
        <v>12</v>
      </c>
      <c r="AN281">
        <v>15</v>
      </c>
      <c r="AO281">
        <v>0.427834824</v>
      </c>
      <c r="AP281">
        <v>0.52001936199999999</v>
      </c>
      <c r="AQ281">
        <v>0.61219824199999995</v>
      </c>
      <c r="AR281">
        <v>0.513587664</v>
      </c>
      <c r="AS281">
        <v>0.77981697100000003</v>
      </c>
      <c r="AT281">
        <v>0.145960965</v>
      </c>
    </row>
    <row r="282" spans="1:46" hidden="1" x14ac:dyDescent="0.25">
      <c r="A282" t="s">
        <v>310</v>
      </c>
      <c r="B282" t="s">
        <v>297</v>
      </c>
      <c r="C282">
        <v>16</v>
      </c>
      <c r="D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0.55916121399999996</v>
      </c>
      <c r="E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0.55916121399999996</v>
      </c>
      <c r="AI282">
        <v>12</v>
      </c>
      <c r="AJ282" t="s">
        <v>310</v>
      </c>
      <c r="AK282" t="s">
        <v>406</v>
      </c>
      <c r="AL282" t="s">
        <v>297</v>
      </c>
      <c r="AM282">
        <v>12</v>
      </c>
      <c r="AN282">
        <v>16</v>
      </c>
      <c r="AO282">
        <v>0.38122149</v>
      </c>
      <c r="AP282">
        <v>0.460196573</v>
      </c>
      <c r="AQ282">
        <v>0.55916121399999996</v>
      </c>
      <c r="AR282">
        <v>0.46232494800000001</v>
      </c>
      <c r="AS282">
        <v>0.75001622300000004</v>
      </c>
      <c r="AT282">
        <v>0.147906496</v>
      </c>
    </row>
    <row r="283" spans="1:46" hidden="1" x14ac:dyDescent="0.25">
      <c r="A283" t="s">
        <v>310</v>
      </c>
      <c r="B283" t="s">
        <v>297</v>
      </c>
      <c r="C283">
        <v>17</v>
      </c>
      <c r="D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0.45132977800000001</v>
      </c>
      <c r="E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0.45132977800000001</v>
      </c>
      <c r="AI283">
        <v>12</v>
      </c>
      <c r="AJ283" t="s">
        <v>310</v>
      </c>
      <c r="AK283" t="s">
        <v>406</v>
      </c>
      <c r="AL283" t="s">
        <v>297</v>
      </c>
      <c r="AM283">
        <v>12</v>
      </c>
      <c r="AN283">
        <v>17</v>
      </c>
      <c r="AO283">
        <v>0.31044630099999998</v>
      </c>
      <c r="AP283">
        <v>0.386149144</v>
      </c>
      <c r="AQ283">
        <v>0.45132977800000001</v>
      </c>
      <c r="AR283">
        <v>0.38059435899999999</v>
      </c>
      <c r="AS283">
        <v>0.67096863299999998</v>
      </c>
      <c r="AT283">
        <v>0.13976812299999999</v>
      </c>
    </row>
    <row r="284" spans="1:46" hidden="1" x14ac:dyDescent="0.25">
      <c r="A284" t="s">
        <v>310</v>
      </c>
      <c r="B284" t="s">
        <v>297</v>
      </c>
      <c r="C284">
        <v>18</v>
      </c>
      <c r="D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0.33720695899999997</v>
      </c>
      <c r="E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0.33720695899999997</v>
      </c>
      <c r="AI284">
        <v>12</v>
      </c>
      <c r="AJ284" t="s">
        <v>310</v>
      </c>
      <c r="AK284" t="s">
        <v>406</v>
      </c>
      <c r="AL284" t="s">
        <v>297</v>
      </c>
      <c r="AM284">
        <v>12</v>
      </c>
      <c r="AN284">
        <v>18</v>
      </c>
      <c r="AO284">
        <v>0.222312538</v>
      </c>
      <c r="AP284">
        <v>0.27845073799999998</v>
      </c>
      <c r="AQ284">
        <v>0.33720695899999997</v>
      </c>
      <c r="AR284">
        <v>0.285936513</v>
      </c>
      <c r="AS284">
        <v>0.55665252099999996</v>
      </c>
      <c r="AT284">
        <v>9.7083781999999993E-2</v>
      </c>
    </row>
    <row r="285" spans="1:46" hidden="1" x14ac:dyDescent="0.25">
      <c r="A285" t="s">
        <v>310</v>
      </c>
      <c r="B285" t="s">
        <v>297</v>
      </c>
      <c r="C285">
        <v>19</v>
      </c>
      <c r="D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0.22579690999999999</v>
      </c>
      <c r="E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0.22579690999999999</v>
      </c>
      <c r="AI285">
        <v>12</v>
      </c>
      <c r="AJ285" t="s">
        <v>310</v>
      </c>
      <c r="AK285" t="s">
        <v>406</v>
      </c>
      <c r="AL285" t="s">
        <v>297</v>
      </c>
      <c r="AM285">
        <v>12</v>
      </c>
      <c r="AN285">
        <v>19</v>
      </c>
      <c r="AO285">
        <v>0.116961415</v>
      </c>
      <c r="AP285">
        <v>0.14887297499999999</v>
      </c>
      <c r="AQ285">
        <v>0.22579690999999999</v>
      </c>
      <c r="AR285">
        <v>0.173250812</v>
      </c>
      <c r="AS285">
        <v>0.34279158500000001</v>
      </c>
      <c r="AT285">
        <v>5.2146697999999998E-2</v>
      </c>
    </row>
    <row r="286" spans="1:46" hidden="1" x14ac:dyDescent="0.25">
      <c r="A286" t="s">
        <v>310</v>
      </c>
      <c r="B286" t="s">
        <v>297</v>
      </c>
      <c r="C286">
        <v>20</v>
      </c>
      <c r="D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0.116146386</v>
      </c>
      <c r="E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0.116146386</v>
      </c>
      <c r="AI286">
        <v>12</v>
      </c>
      <c r="AJ286" t="s">
        <v>310</v>
      </c>
      <c r="AK286" t="s">
        <v>406</v>
      </c>
      <c r="AL286" t="s">
        <v>297</v>
      </c>
      <c r="AM286">
        <v>12</v>
      </c>
      <c r="AN286">
        <v>20</v>
      </c>
      <c r="AO286">
        <v>2.4026611E-2</v>
      </c>
      <c r="AP286">
        <v>3.2706891000000002E-2</v>
      </c>
      <c r="AQ286">
        <v>0.116146386</v>
      </c>
      <c r="AR286">
        <v>6.5730844999999996E-2</v>
      </c>
      <c r="AS286">
        <v>0.21318783799999999</v>
      </c>
      <c r="AT286">
        <v>9.0653160000000003E-3</v>
      </c>
    </row>
    <row r="287" spans="1:46" hidden="1" x14ac:dyDescent="0.25">
      <c r="A287" t="s">
        <v>310</v>
      </c>
      <c r="B287" t="s">
        <v>297</v>
      </c>
      <c r="C287">
        <v>21</v>
      </c>
      <c r="D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2.3712894000000002E-2</v>
      </c>
      <c r="E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2.3712894000000002E-2</v>
      </c>
      <c r="AI287">
        <v>12</v>
      </c>
      <c r="AJ287" t="s">
        <v>310</v>
      </c>
      <c r="AK287" t="s">
        <v>406</v>
      </c>
      <c r="AL287" t="s">
        <v>297</v>
      </c>
      <c r="AM287">
        <v>12</v>
      </c>
      <c r="AN287">
        <v>21</v>
      </c>
      <c r="AO287">
        <v>0</v>
      </c>
      <c r="AP287">
        <v>3.6900000000000002E-5</v>
      </c>
      <c r="AQ287">
        <v>2.3712894000000002E-2</v>
      </c>
      <c r="AR287">
        <v>1.0363842E-2</v>
      </c>
      <c r="AS287">
        <v>5.0233438999999998E-2</v>
      </c>
      <c r="AT287">
        <v>0</v>
      </c>
    </row>
    <row r="288" spans="1:46" hidden="1" x14ac:dyDescent="0.25">
      <c r="A288" t="s">
        <v>310</v>
      </c>
      <c r="B288" t="s">
        <v>297</v>
      </c>
      <c r="C288">
        <v>22</v>
      </c>
      <c r="D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
        <v>12</v>
      </c>
      <c r="AJ288" t="s">
        <v>310</v>
      </c>
      <c r="AK288" t="s">
        <v>406</v>
      </c>
      <c r="AL288" t="s">
        <v>297</v>
      </c>
      <c r="AM288">
        <v>12</v>
      </c>
      <c r="AN288">
        <v>22</v>
      </c>
      <c r="AO288">
        <v>0</v>
      </c>
      <c r="AP288" s="281">
        <v>0</v>
      </c>
      <c r="AQ288">
        <v>0</v>
      </c>
      <c r="AR288">
        <v>0</v>
      </c>
      <c r="AS288">
        <v>0</v>
      </c>
      <c r="AT288">
        <v>0</v>
      </c>
    </row>
    <row r="289" spans="1:46" hidden="1" x14ac:dyDescent="0.25">
      <c r="A289" t="s">
        <v>310</v>
      </c>
      <c r="B289" t="s">
        <v>297</v>
      </c>
      <c r="C289">
        <v>23</v>
      </c>
      <c r="D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9">
        <v>12</v>
      </c>
      <c r="AJ289" t="s">
        <v>310</v>
      </c>
      <c r="AK289" t="s">
        <v>406</v>
      </c>
      <c r="AL289" t="s">
        <v>297</v>
      </c>
      <c r="AM289">
        <v>12</v>
      </c>
      <c r="AN289">
        <v>23</v>
      </c>
      <c r="AO289">
        <v>0</v>
      </c>
      <c r="AP289">
        <v>0</v>
      </c>
      <c r="AQ289">
        <v>0</v>
      </c>
      <c r="AR289">
        <v>0</v>
      </c>
      <c r="AS289">
        <v>0</v>
      </c>
      <c r="AT289">
        <v>0</v>
      </c>
    </row>
    <row r="290" spans="1:46" hidden="1" x14ac:dyDescent="0.25">
      <c r="A290" t="s">
        <v>310</v>
      </c>
      <c r="B290" t="s">
        <v>297</v>
      </c>
      <c r="C290">
        <v>24</v>
      </c>
      <c r="D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
        <v>12</v>
      </c>
      <c r="AJ290" t="s">
        <v>310</v>
      </c>
      <c r="AK290" t="s">
        <v>406</v>
      </c>
      <c r="AL290" t="s">
        <v>297</v>
      </c>
      <c r="AM290">
        <v>12</v>
      </c>
      <c r="AN290">
        <v>24</v>
      </c>
      <c r="AO290">
        <v>0</v>
      </c>
      <c r="AP290">
        <v>0</v>
      </c>
      <c r="AQ290">
        <v>0</v>
      </c>
      <c r="AR290">
        <v>0</v>
      </c>
      <c r="AS290">
        <v>0</v>
      </c>
      <c r="AT290">
        <v>0</v>
      </c>
    </row>
    <row r="291" spans="1:46" hidden="1" x14ac:dyDescent="0.25">
      <c r="A291" t="s">
        <v>325</v>
      </c>
      <c r="B291" t="s">
        <v>286</v>
      </c>
      <c r="C291">
        <v>1</v>
      </c>
      <c r="D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
        <v>27</v>
      </c>
      <c r="AJ291" t="s">
        <v>325</v>
      </c>
      <c r="AK291" t="s">
        <v>407</v>
      </c>
      <c r="AL291" t="s">
        <v>286</v>
      </c>
      <c r="AM291">
        <v>1</v>
      </c>
      <c r="AN291">
        <v>1</v>
      </c>
      <c r="AO291">
        <v>0</v>
      </c>
      <c r="AP291">
        <v>0</v>
      </c>
      <c r="AQ291">
        <v>0</v>
      </c>
      <c r="AR291">
        <v>0</v>
      </c>
      <c r="AS291">
        <v>0</v>
      </c>
      <c r="AT291">
        <v>0</v>
      </c>
    </row>
    <row r="292" spans="1:46" hidden="1" x14ac:dyDescent="0.25">
      <c r="A292" t="s">
        <v>325</v>
      </c>
      <c r="B292" t="s">
        <v>286</v>
      </c>
      <c r="C292">
        <v>2</v>
      </c>
      <c r="D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
        <v>27</v>
      </c>
      <c r="AJ292" t="s">
        <v>325</v>
      </c>
      <c r="AK292" t="s">
        <v>407</v>
      </c>
      <c r="AL292" t="s">
        <v>286</v>
      </c>
      <c r="AM292">
        <v>1</v>
      </c>
      <c r="AN292">
        <v>2</v>
      </c>
      <c r="AO292">
        <v>0</v>
      </c>
      <c r="AP292">
        <v>0</v>
      </c>
      <c r="AQ292">
        <v>0</v>
      </c>
      <c r="AR292">
        <v>0</v>
      </c>
      <c r="AS292">
        <v>0</v>
      </c>
      <c r="AT292">
        <v>0</v>
      </c>
    </row>
    <row r="293" spans="1:46" hidden="1" x14ac:dyDescent="0.25">
      <c r="A293" t="s">
        <v>325</v>
      </c>
      <c r="B293" t="s">
        <v>286</v>
      </c>
      <c r="C293">
        <v>3</v>
      </c>
      <c r="D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
        <v>27</v>
      </c>
      <c r="AJ293" t="s">
        <v>325</v>
      </c>
      <c r="AK293" t="s">
        <v>407</v>
      </c>
      <c r="AL293" t="s">
        <v>286</v>
      </c>
      <c r="AM293">
        <v>1</v>
      </c>
      <c r="AN293">
        <v>3</v>
      </c>
      <c r="AO293">
        <v>0</v>
      </c>
      <c r="AP293">
        <v>0</v>
      </c>
      <c r="AQ293">
        <v>0</v>
      </c>
      <c r="AR293">
        <v>0</v>
      </c>
      <c r="AS293">
        <v>0</v>
      </c>
      <c r="AT293">
        <v>0</v>
      </c>
    </row>
    <row r="294" spans="1:46" hidden="1" x14ac:dyDescent="0.25">
      <c r="A294" t="s">
        <v>325</v>
      </c>
      <c r="B294" t="s">
        <v>286</v>
      </c>
      <c r="C294">
        <v>4</v>
      </c>
      <c r="D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4">
        <v>27</v>
      </c>
      <c r="AJ294" t="s">
        <v>325</v>
      </c>
      <c r="AK294" t="s">
        <v>407</v>
      </c>
      <c r="AL294" t="s">
        <v>286</v>
      </c>
      <c r="AM294">
        <v>1</v>
      </c>
      <c r="AN294">
        <v>4</v>
      </c>
      <c r="AO294">
        <v>0</v>
      </c>
      <c r="AP294">
        <v>0</v>
      </c>
      <c r="AQ294">
        <v>0</v>
      </c>
      <c r="AR294">
        <v>0</v>
      </c>
      <c r="AS294">
        <v>0</v>
      </c>
      <c r="AT294">
        <v>0</v>
      </c>
    </row>
    <row r="295" spans="1:46" hidden="1" x14ac:dyDescent="0.25">
      <c r="A295" t="s">
        <v>325</v>
      </c>
      <c r="B295" t="s">
        <v>286</v>
      </c>
      <c r="C295">
        <v>5</v>
      </c>
      <c r="D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
        <v>27</v>
      </c>
      <c r="AJ295" t="s">
        <v>325</v>
      </c>
      <c r="AK295" t="s">
        <v>407</v>
      </c>
      <c r="AL295" t="s">
        <v>286</v>
      </c>
      <c r="AM295">
        <v>1</v>
      </c>
      <c r="AN295">
        <v>5</v>
      </c>
      <c r="AO295">
        <v>0</v>
      </c>
      <c r="AP295">
        <v>0</v>
      </c>
      <c r="AQ295">
        <v>0</v>
      </c>
      <c r="AR295">
        <v>0</v>
      </c>
      <c r="AS295">
        <v>0</v>
      </c>
      <c r="AT295">
        <v>0</v>
      </c>
    </row>
    <row r="296" spans="1:46" hidden="1" x14ac:dyDescent="0.25">
      <c r="A296" t="s">
        <v>325</v>
      </c>
      <c r="B296" t="s">
        <v>286</v>
      </c>
      <c r="C296">
        <v>6</v>
      </c>
      <c r="D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6">
        <v>27</v>
      </c>
      <c r="AJ296" t="s">
        <v>325</v>
      </c>
      <c r="AK296" t="s">
        <v>407</v>
      </c>
      <c r="AL296" t="s">
        <v>286</v>
      </c>
      <c r="AM296">
        <v>1</v>
      </c>
      <c r="AN296">
        <v>6</v>
      </c>
      <c r="AO296">
        <v>0</v>
      </c>
      <c r="AP296">
        <v>2.9740399999999998E-3</v>
      </c>
      <c r="AQ296">
        <v>2.0130927999999999E-2</v>
      </c>
      <c r="AR296">
        <v>9.9586129999999998E-3</v>
      </c>
      <c r="AS296">
        <v>3.3037992000000002E-2</v>
      </c>
      <c r="AT296">
        <v>0</v>
      </c>
    </row>
    <row r="297" spans="1:46" hidden="1" x14ac:dyDescent="0.25">
      <c r="A297" t="s">
        <v>325</v>
      </c>
      <c r="B297" t="s">
        <v>286</v>
      </c>
      <c r="C297">
        <v>7</v>
      </c>
      <c r="D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1.9553612000000001E-2</v>
      </c>
      <c r="E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1.9553612000000001E-2</v>
      </c>
      <c r="AI297">
        <v>27</v>
      </c>
      <c r="AJ297" t="s">
        <v>325</v>
      </c>
      <c r="AK297" t="s">
        <v>407</v>
      </c>
      <c r="AL297" t="s">
        <v>286</v>
      </c>
      <c r="AM297">
        <v>1</v>
      </c>
      <c r="AN297">
        <v>7</v>
      </c>
      <c r="AO297">
        <v>1.9553612000000001E-2</v>
      </c>
      <c r="AP297">
        <v>4.7877070000000001E-2</v>
      </c>
      <c r="AQ297">
        <v>0.145027502</v>
      </c>
      <c r="AR297">
        <v>8.0464650999999998E-2</v>
      </c>
      <c r="AS297">
        <v>0.19934447199999999</v>
      </c>
      <c r="AT297">
        <v>6.2488839999999997E-3</v>
      </c>
    </row>
    <row r="298" spans="1:46" hidden="1" x14ac:dyDescent="0.25">
      <c r="A298" t="s">
        <v>325</v>
      </c>
      <c r="B298" t="s">
        <v>286</v>
      </c>
      <c r="C298">
        <v>8</v>
      </c>
      <c r="D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0.14248976499999999</v>
      </c>
      <c r="E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0.14248976499999999</v>
      </c>
      <c r="AI298">
        <v>27</v>
      </c>
      <c r="AJ298" t="s">
        <v>325</v>
      </c>
      <c r="AK298" t="s">
        <v>407</v>
      </c>
      <c r="AL298" t="s">
        <v>286</v>
      </c>
      <c r="AM298">
        <v>1</v>
      </c>
      <c r="AN298">
        <v>8</v>
      </c>
      <c r="AO298">
        <v>0.14248976499999999</v>
      </c>
      <c r="AP298">
        <v>0.17714162999999999</v>
      </c>
      <c r="AQ298">
        <v>0.31326339199999997</v>
      </c>
      <c r="AR298">
        <v>0.221771197</v>
      </c>
      <c r="AS298">
        <v>0.40340188999999999</v>
      </c>
      <c r="AT298">
        <v>4.0308199000000003E-2</v>
      </c>
    </row>
    <row r="299" spans="1:46" hidden="1" x14ac:dyDescent="0.25">
      <c r="A299" t="s">
        <v>325</v>
      </c>
      <c r="B299" t="s">
        <v>286</v>
      </c>
      <c r="C299">
        <v>9</v>
      </c>
      <c r="D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0.47032293800000002</v>
      </c>
      <c r="E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0.30557865699999998</v>
      </c>
      <c r="AI299">
        <v>27</v>
      </c>
      <c r="AJ299" t="s">
        <v>325</v>
      </c>
      <c r="AK299" t="s">
        <v>407</v>
      </c>
      <c r="AL299" t="s">
        <v>286</v>
      </c>
      <c r="AM299">
        <v>1</v>
      </c>
      <c r="AN299">
        <v>9</v>
      </c>
      <c r="AO299">
        <v>0.30557865699999998</v>
      </c>
      <c r="AP299">
        <v>0.34835172800000003</v>
      </c>
      <c r="AQ299">
        <v>0.47032293800000002</v>
      </c>
      <c r="AR299">
        <v>0.38083455300000002</v>
      </c>
      <c r="AS299">
        <v>0.58121684699999998</v>
      </c>
      <c r="AT299">
        <v>0.12575615300000001</v>
      </c>
    </row>
    <row r="300" spans="1:46" hidden="1" x14ac:dyDescent="0.25">
      <c r="A300" t="s">
        <v>325</v>
      </c>
      <c r="B300" t="s">
        <v>286</v>
      </c>
      <c r="C300">
        <v>10</v>
      </c>
      <c r="D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0.606154313</v>
      </c>
      <c r="E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0.606154313</v>
      </c>
      <c r="AI300">
        <v>27</v>
      </c>
      <c r="AJ300" t="s">
        <v>325</v>
      </c>
      <c r="AK300" t="s">
        <v>407</v>
      </c>
      <c r="AL300" t="s">
        <v>286</v>
      </c>
      <c r="AM300">
        <v>1</v>
      </c>
      <c r="AN300">
        <v>10</v>
      </c>
      <c r="AO300">
        <v>0.45208209700000002</v>
      </c>
      <c r="AP300">
        <v>0.51070267599999997</v>
      </c>
      <c r="AQ300">
        <v>0.606154313</v>
      </c>
      <c r="AR300">
        <v>0.52058341900000005</v>
      </c>
      <c r="AS300">
        <v>0.72872225099999999</v>
      </c>
      <c r="AT300">
        <v>0.19337621499999999</v>
      </c>
    </row>
    <row r="301" spans="1:46" hidden="1" x14ac:dyDescent="0.25">
      <c r="A301" t="s">
        <v>325</v>
      </c>
      <c r="B301" t="s">
        <v>286</v>
      </c>
      <c r="C301">
        <v>11</v>
      </c>
      <c r="D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0.70143946999999995</v>
      </c>
      <c r="E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0.70143946999999995</v>
      </c>
      <c r="AI301">
        <v>27</v>
      </c>
      <c r="AJ301" t="s">
        <v>325</v>
      </c>
      <c r="AK301" t="s">
        <v>407</v>
      </c>
      <c r="AL301" t="s">
        <v>286</v>
      </c>
      <c r="AM301">
        <v>1</v>
      </c>
      <c r="AN301">
        <v>11</v>
      </c>
      <c r="AO301">
        <v>0.56376105499999996</v>
      </c>
      <c r="AP301">
        <v>0.63273450399999998</v>
      </c>
      <c r="AQ301">
        <v>0.70143946999999995</v>
      </c>
      <c r="AR301">
        <v>0.62583565299999999</v>
      </c>
      <c r="AS301">
        <v>0.81752809400000004</v>
      </c>
      <c r="AT301">
        <v>0.27080757799999999</v>
      </c>
    </row>
    <row r="302" spans="1:46" hidden="1" x14ac:dyDescent="0.25">
      <c r="A302" t="s">
        <v>325</v>
      </c>
      <c r="B302" t="s">
        <v>286</v>
      </c>
      <c r="C302">
        <v>12</v>
      </c>
      <c r="D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0.75186374499999997</v>
      </c>
      <c r="E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0.75186374499999997</v>
      </c>
      <c r="AI302">
        <v>27</v>
      </c>
      <c r="AJ302" t="s">
        <v>325</v>
      </c>
      <c r="AK302" t="s">
        <v>407</v>
      </c>
      <c r="AL302" t="s">
        <v>286</v>
      </c>
      <c r="AM302">
        <v>1</v>
      </c>
      <c r="AN302">
        <v>12</v>
      </c>
      <c r="AO302">
        <v>0.64928137299999999</v>
      </c>
      <c r="AP302">
        <v>0.706090942</v>
      </c>
      <c r="AQ302">
        <v>0.75186374499999997</v>
      </c>
      <c r="AR302">
        <v>0.69068195799999998</v>
      </c>
      <c r="AS302">
        <v>0.87976540299999995</v>
      </c>
      <c r="AT302">
        <v>0.29456528799999998</v>
      </c>
    </row>
    <row r="303" spans="1:46" hidden="1" x14ac:dyDescent="0.25">
      <c r="A303" t="s">
        <v>325</v>
      </c>
      <c r="B303" t="s">
        <v>286</v>
      </c>
      <c r="C303">
        <v>13</v>
      </c>
      <c r="D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0.76410623799999999</v>
      </c>
      <c r="E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0.76410623799999999</v>
      </c>
      <c r="AI303">
        <v>27</v>
      </c>
      <c r="AJ303" t="s">
        <v>325</v>
      </c>
      <c r="AK303" t="s">
        <v>407</v>
      </c>
      <c r="AL303" t="s">
        <v>286</v>
      </c>
      <c r="AM303">
        <v>1</v>
      </c>
      <c r="AN303">
        <v>13</v>
      </c>
      <c r="AO303">
        <v>0.65647085900000002</v>
      </c>
      <c r="AP303">
        <v>0.72111089699999997</v>
      </c>
      <c r="AQ303">
        <v>0.76410623799999999</v>
      </c>
      <c r="AR303">
        <v>0.70140516799999997</v>
      </c>
      <c r="AS303">
        <v>0.89843511700000001</v>
      </c>
      <c r="AT303">
        <v>0.33811635800000001</v>
      </c>
    </row>
    <row r="304" spans="1:46" hidden="1" x14ac:dyDescent="0.25">
      <c r="A304" t="s">
        <v>325</v>
      </c>
      <c r="B304" t="s">
        <v>286</v>
      </c>
      <c r="C304">
        <v>14</v>
      </c>
      <c r="D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0.70925301500000004</v>
      </c>
      <c r="E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0.70925301500000004</v>
      </c>
      <c r="AI304">
        <v>27</v>
      </c>
      <c r="AJ304" t="s">
        <v>325</v>
      </c>
      <c r="AK304" t="s">
        <v>407</v>
      </c>
      <c r="AL304" t="s">
        <v>286</v>
      </c>
      <c r="AM304">
        <v>1</v>
      </c>
      <c r="AN304">
        <v>14</v>
      </c>
      <c r="AO304">
        <v>0.58746160000000003</v>
      </c>
      <c r="AP304">
        <v>0.65980198300000004</v>
      </c>
      <c r="AQ304">
        <v>0.70925301500000004</v>
      </c>
      <c r="AR304">
        <v>0.64792272200000001</v>
      </c>
      <c r="AS304">
        <v>0.86076267200000001</v>
      </c>
      <c r="AT304">
        <v>0.37107797100000001</v>
      </c>
    </row>
    <row r="305" spans="1:46" hidden="1" x14ac:dyDescent="0.25">
      <c r="A305" t="s">
        <v>325</v>
      </c>
      <c r="B305" t="s">
        <v>286</v>
      </c>
      <c r="C305">
        <v>15</v>
      </c>
      <c r="D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0.63386637899999998</v>
      </c>
      <c r="E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0.63386637899999998</v>
      </c>
      <c r="AI305">
        <v>27</v>
      </c>
      <c r="AJ305" t="s">
        <v>325</v>
      </c>
      <c r="AK305" t="s">
        <v>407</v>
      </c>
      <c r="AL305" t="s">
        <v>286</v>
      </c>
      <c r="AM305">
        <v>1</v>
      </c>
      <c r="AN305">
        <v>15</v>
      </c>
      <c r="AO305">
        <v>0.47900859200000001</v>
      </c>
      <c r="AP305">
        <v>0.53866243199999997</v>
      </c>
      <c r="AQ305">
        <v>0.63386637899999998</v>
      </c>
      <c r="AR305">
        <v>0.54988869399999996</v>
      </c>
      <c r="AS305">
        <v>0.76933553499999996</v>
      </c>
      <c r="AT305">
        <v>0.286839291</v>
      </c>
    </row>
    <row r="306" spans="1:46" hidden="1" x14ac:dyDescent="0.25">
      <c r="A306" t="s">
        <v>325</v>
      </c>
      <c r="B306" t="s">
        <v>286</v>
      </c>
      <c r="C306">
        <v>16</v>
      </c>
      <c r="D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0.49816037000000002</v>
      </c>
      <c r="E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0.49816037000000002</v>
      </c>
      <c r="AI306">
        <v>27</v>
      </c>
      <c r="AJ306" t="s">
        <v>325</v>
      </c>
      <c r="AK306" t="s">
        <v>407</v>
      </c>
      <c r="AL306" t="s">
        <v>286</v>
      </c>
      <c r="AM306">
        <v>1</v>
      </c>
      <c r="AN306">
        <v>16</v>
      </c>
      <c r="AO306">
        <v>0.32731063199999999</v>
      </c>
      <c r="AP306">
        <v>0.39742452900000003</v>
      </c>
      <c r="AQ306">
        <v>0.49816037000000002</v>
      </c>
      <c r="AR306">
        <v>0.40765885099999999</v>
      </c>
      <c r="AS306">
        <v>0.61920853799999998</v>
      </c>
      <c r="AT306">
        <v>0.16619300000000001</v>
      </c>
    </row>
    <row r="307" spans="1:46" hidden="1" x14ac:dyDescent="0.25">
      <c r="A307" t="s">
        <v>325</v>
      </c>
      <c r="B307" t="s">
        <v>286</v>
      </c>
      <c r="C307">
        <v>17</v>
      </c>
      <c r="D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0.34414847500000001</v>
      </c>
      <c r="E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0.34414847500000001</v>
      </c>
      <c r="AI307">
        <v>27</v>
      </c>
      <c r="AJ307" t="s">
        <v>325</v>
      </c>
      <c r="AK307" t="s">
        <v>407</v>
      </c>
      <c r="AL307" t="s">
        <v>286</v>
      </c>
      <c r="AM307">
        <v>1</v>
      </c>
      <c r="AN307">
        <v>17</v>
      </c>
      <c r="AO307">
        <v>0.16606352199999999</v>
      </c>
      <c r="AP307">
        <v>0.22793121999999999</v>
      </c>
      <c r="AQ307">
        <v>0.34414847500000001</v>
      </c>
      <c r="AR307">
        <v>0.253401561</v>
      </c>
      <c r="AS307">
        <v>0.43348997099999997</v>
      </c>
      <c r="AT307">
        <v>8.0597896000000002E-2</v>
      </c>
    </row>
    <row r="308" spans="1:46" hidden="1" x14ac:dyDescent="0.25">
      <c r="A308" t="s">
        <v>325</v>
      </c>
      <c r="B308" t="s">
        <v>286</v>
      </c>
      <c r="C308">
        <v>18</v>
      </c>
      <c r="D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0.17543009400000001</v>
      </c>
      <c r="E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0.17543009400000001</v>
      </c>
      <c r="AI308">
        <v>27</v>
      </c>
      <c r="AJ308" t="s">
        <v>325</v>
      </c>
      <c r="AK308" t="s">
        <v>407</v>
      </c>
      <c r="AL308" t="s">
        <v>286</v>
      </c>
      <c r="AM308">
        <v>1</v>
      </c>
      <c r="AN308">
        <v>18</v>
      </c>
      <c r="AO308">
        <v>3.3799511999999997E-2</v>
      </c>
      <c r="AP308">
        <v>7.5754207000000004E-2</v>
      </c>
      <c r="AQ308">
        <v>0.17543009400000001</v>
      </c>
      <c r="AR308">
        <v>0.104125886</v>
      </c>
      <c r="AS308">
        <v>0.22547814299999999</v>
      </c>
      <c r="AT308">
        <v>1.5768599000000001E-2</v>
      </c>
    </row>
    <row r="309" spans="1:46" hidden="1" x14ac:dyDescent="0.25">
      <c r="A309" t="s">
        <v>325</v>
      </c>
      <c r="B309" t="s">
        <v>286</v>
      </c>
      <c r="C309">
        <v>19</v>
      </c>
      <c r="D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3.4558540999999998E-2</v>
      </c>
      <c r="E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3.4558540999999998E-2</v>
      </c>
      <c r="AI309">
        <v>27</v>
      </c>
      <c r="AJ309" t="s">
        <v>325</v>
      </c>
      <c r="AK309" t="s">
        <v>407</v>
      </c>
      <c r="AL309" t="s">
        <v>286</v>
      </c>
      <c r="AM309">
        <v>1</v>
      </c>
      <c r="AN309">
        <v>19</v>
      </c>
      <c r="AO309">
        <v>0</v>
      </c>
      <c r="AP309">
        <v>1.0507345E-2</v>
      </c>
      <c r="AQ309">
        <v>3.4558540999999998E-2</v>
      </c>
      <c r="AR309">
        <v>1.7059706000000001E-2</v>
      </c>
      <c r="AS309">
        <v>4.7019426000000003E-2</v>
      </c>
      <c r="AT309">
        <v>0</v>
      </c>
    </row>
    <row r="310" spans="1:46" hidden="1" x14ac:dyDescent="0.25">
      <c r="A310" t="s">
        <v>325</v>
      </c>
      <c r="B310" t="s">
        <v>286</v>
      </c>
      <c r="C310">
        <v>20</v>
      </c>
      <c r="D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
        <v>27</v>
      </c>
      <c r="AJ310" t="s">
        <v>325</v>
      </c>
      <c r="AK310" t="s">
        <v>407</v>
      </c>
      <c r="AL310" t="s">
        <v>286</v>
      </c>
      <c r="AM310">
        <v>1</v>
      </c>
      <c r="AN310">
        <v>20</v>
      </c>
      <c r="AO310">
        <v>0</v>
      </c>
      <c r="AP310">
        <v>0</v>
      </c>
      <c r="AQ310">
        <v>0</v>
      </c>
      <c r="AR310">
        <v>0</v>
      </c>
      <c r="AS310">
        <v>0</v>
      </c>
      <c r="AT310">
        <v>0</v>
      </c>
    </row>
    <row r="311" spans="1:46" hidden="1" x14ac:dyDescent="0.25">
      <c r="A311" t="s">
        <v>325</v>
      </c>
      <c r="B311" t="s">
        <v>286</v>
      </c>
      <c r="C311">
        <v>21</v>
      </c>
      <c r="D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
        <v>27</v>
      </c>
      <c r="AJ311" t="s">
        <v>325</v>
      </c>
      <c r="AK311" t="s">
        <v>407</v>
      </c>
      <c r="AL311" t="s">
        <v>286</v>
      </c>
      <c r="AM311">
        <v>1</v>
      </c>
      <c r="AN311">
        <v>21</v>
      </c>
      <c r="AO311">
        <v>0</v>
      </c>
      <c r="AP311">
        <v>0</v>
      </c>
      <c r="AQ311">
        <v>0</v>
      </c>
      <c r="AR311">
        <v>0</v>
      </c>
      <c r="AS311">
        <v>0</v>
      </c>
      <c r="AT311">
        <v>0</v>
      </c>
    </row>
    <row r="312" spans="1:46" hidden="1" x14ac:dyDescent="0.25">
      <c r="A312" t="s">
        <v>325</v>
      </c>
      <c r="B312" t="s">
        <v>286</v>
      </c>
      <c r="C312">
        <v>22</v>
      </c>
      <c r="D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
        <v>27</v>
      </c>
      <c r="AJ312" t="s">
        <v>325</v>
      </c>
      <c r="AK312" t="s">
        <v>407</v>
      </c>
      <c r="AL312" t="s">
        <v>286</v>
      </c>
      <c r="AM312">
        <v>1</v>
      </c>
      <c r="AN312">
        <v>22</v>
      </c>
      <c r="AO312">
        <v>0</v>
      </c>
      <c r="AP312">
        <v>0</v>
      </c>
      <c r="AQ312">
        <v>0</v>
      </c>
      <c r="AR312">
        <v>0</v>
      </c>
      <c r="AS312">
        <v>0</v>
      </c>
      <c r="AT312">
        <v>0</v>
      </c>
    </row>
    <row r="313" spans="1:46" hidden="1" x14ac:dyDescent="0.25">
      <c r="A313" t="s">
        <v>325</v>
      </c>
      <c r="B313" t="s">
        <v>286</v>
      </c>
      <c r="C313">
        <v>23</v>
      </c>
      <c r="D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3">
        <v>27</v>
      </c>
      <c r="AJ313" t="s">
        <v>325</v>
      </c>
      <c r="AK313" t="s">
        <v>407</v>
      </c>
      <c r="AL313" t="s">
        <v>286</v>
      </c>
      <c r="AM313">
        <v>1</v>
      </c>
      <c r="AN313">
        <v>23</v>
      </c>
      <c r="AO313">
        <v>0</v>
      </c>
      <c r="AP313">
        <v>0</v>
      </c>
      <c r="AQ313">
        <v>0</v>
      </c>
      <c r="AR313">
        <v>0</v>
      </c>
      <c r="AS313">
        <v>0</v>
      </c>
      <c r="AT313">
        <v>0</v>
      </c>
    </row>
    <row r="314" spans="1:46" hidden="1" x14ac:dyDescent="0.25">
      <c r="A314" t="s">
        <v>325</v>
      </c>
      <c r="B314" t="s">
        <v>286</v>
      </c>
      <c r="C314">
        <v>24</v>
      </c>
      <c r="D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
        <v>27</v>
      </c>
      <c r="AJ314" t="s">
        <v>325</v>
      </c>
      <c r="AK314" t="s">
        <v>407</v>
      </c>
      <c r="AL314" t="s">
        <v>286</v>
      </c>
      <c r="AM314">
        <v>1</v>
      </c>
      <c r="AN314">
        <v>24</v>
      </c>
      <c r="AO314">
        <v>0</v>
      </c>
      <c r="AP314">
        <v>0</v>
      </c>
      <c r="AQ314">
        <v>0</v>
      </c>
      <c r="AR314">
        <v>0</v>
      </c>
      <c r="AS314">
        <v>0</v>
      </c>
      <c r="AT314">
        <v>0</v>
      </c>
    </row>
    <row r="315" spans="1:46" hidden="1" x14ac:dyDescent="0.25">
      <c r="A315" t="s">
        <v>325</v>
      </c>
      <c r="B315" t="s">
        <v>287</v>
      </c>
      <c r="C315">
        <v>1</v>
      </c>
      <c r="D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
        <v>27</v>
      </c>
      <c r="AJ315" t="s">
        <v>325</v>
      </c>
      <c r="AK315" t="s">
        <v>407</v>
      </c>
      <c r="AL315" t="s">
        <v>287</v>
      </c>
      <c r="AM315">
        <v>2</v>
      </c>
      <c r="AN315">
        <v>1</v>
      </c>
      <c r="AO315">
        <v>0</v>
      </c>
      <c r="AP315">
        <v>0</v>
      </c>
      <c r="AQ315">
        <v>0</v>
      </c>
      <c r="AR315">
        <v>0</v>
      </c>
      <c r="AS315">
        <v>0</v>
      </c>
      <c r="AT315">
        <v>0</v>
      </c>
    </row>
    <row r="316" spans="1:46" hidden="1" x14ac:dyDescent="0.25">
      <c r="A316" t="s">
        <v>325</v>
      </c>
      <c r="B316" t="s">
        <v>287</v>
      </c>
      <c r="C316">
        <v>2</v>
      </c>
      <c r="D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
        <v>27</v>
      </c>
      <c r="AJ316" t="s">
        <v>325</v>
      </c>
      <c r="AK316" t="s">
        <v>407</v>
      </c>
      <c r="AL316" t="s">
        <v>287</v>
      </c>
      <c r="AM316">
        <v>2</v>
      </c>
      <c r="AN316">
        <v>2</v>
      </c>
      <c r="AO316">
        <v>0</v>
      </c>
      <c r="AP316">
        <v>0</v>
      </c>
      <c r="AQ316">
        <v>0</v>
      </c>
      <c r="AR316">
        <v>0</v>
      </c>
      <c r="AS316">
        <v>0</v>
      </c>
      <c r="AT316">
        <v>0</v>
      </c>
    </row>
    <row r="317" spans="1:46" hidden="1" x14ac:dyDescent="0.25">
      <c r="A317" t="s">
        <v>325</v>
      </c>
      <c r="B317" t="s">
        <v>287</v>
      </c>
      <c r="C317">
        <v>3</v>
      </c>
      <c r="D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
        <v>27</v>
      </c>
      <c r="AJ317" t="s">
        <v>325</v>
      </c>
      <c r="AK317" t="s">
        <v>407</v>
      </c>
      <c r="AL317" t="s">
        <v>287</v>
      </c>
      <c r="AM317">
        <v>2</v>
      </c>
      <c r="AN317">
        <v>3</v>
      </c>
      <c r="AO317">
        <v>0</v>
      </c>
      <c r="AP317">
        <v>0</v>
      </c>
      <c r="AQ317">
        <v>0</v>
      </c>
      <c r="AR317">
        <v>0</v>
      </c>
      <c r="AS317">
        <v>0</v>
      </c>
      <c r="AT317">
        <v>0</v>
      </c>
    </row>
    <row r="318" spans="1:46" hidden="1" x14ac:dyDescent="0.25">
      <c r="A318" t="s">
        <v>325</v>
      </c>
      <c r="B318" t="s">
        <v>287</v>
      </c>
      <c r="C318">
        <v>4</v>
      </c>
      <c r="D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8">
        <v>27</v>
      </c>
      <c r="AJ318" t="s">
        <v>325</v>
      </c>
      <c r="AK318" t="s">
        <v>407</v>
      </c>
      <c r="AL318" t="s">
        <v>287</v>
      </c>
      <c r="AM318">
        <v>2</v>
      </c>
      <c r="AN318">
        <v>4</v>
      </c>
      <c r="AO318">
        <v>0</v>
      </c>
      <c r="AP318">
        <v>0</v>
      </c>
      <c r="AQ318">
        <v>0</v>
      </c>
      <c r="AR318">
        <v>0</v>
      </c>
      <c r="AS318">
        <v>0</v>
      </c>
      <c r="AT318">
        <v>0</v>
      </c>
    </row>
    <row r="319" spans="1:46" hidden="1" x14ac:dyDescent="0.25">
      <c r="A319" t="s">
        <v>325</v>
      </c>
      <c r="B319" t="s">
        <v>287</v>
      </c>
      <c r="C319">
        <v>5</v>
      </c>
      <c r="D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
        <v>27</v>
      </c>
      <c r="AJ319" t="s">
        <v>325</v>
      </c>
      <c r="AK319" t="s">
        <v>407</v>
      </c>
      <c r="AL319" t="s">
        <v>287</v>
      </c>
      <c r="AM319">
        <v>2</v>
      </c>
      <c r="AN319">
        <v>5</v>
      </c>
      <c r="AO319">
        <v>0</v>
      </c>
      <c r="AP319">
        <v>0</v>
      </c>
      <c r="AQ319">
        <v>0</v>
      </c>
      <c r="AR319">
        <v>0</v>
      </c>
      <c r="AS319">
        <v>0</v>
      </c>
      <c r="AT319">
        <v>0</v>
      </c>
    </row>
    <row r="320" spans="1:46" hidden="1" x14ac:dyDescent="0.25">
      <c r="A320" t="s">
        <v>325</v>
      </c>
      <c r="B320" t="s">
        <v>287</v>
      </c>
      <c r="C320">
        <v>6</v>
      </c>
      <c r="D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0">
        <v>27</v>
      </c>
      <c r="AJ320" t="s">
        <v>325</v>
      </c>
      <c r="AK320" t="s">
        <v>407</v>
      </c>
      <c r="AL320" t="s">
        <v>287</v>
      </c>
      <c r="AM320">
        <v>2</v>
      </c>
      <c r="AN320">
        <v>6</v>
      </c>
      <c r="AO320">
        <v>0</v>
      </c>
      <c r="AP320">
        <v>9.5671260000000004E-3</v>
      </c>
      <c r="AQ320">
        <v>1.1007335E-2</v>
      </c>
      <c r="AR320">
        <v>7.3163899999999999E-3</v>
      </c>
      <c r="AS320">
        <v>1.5577245E-2</v>
      </c>
      <c r="AT320">
        <v>0</v>
      </c>
    </row>
    <row r="321" spans="1:46" hidden="1" x14ac:dyDescent="0.25">
      <c r="A321" t="s">
        <v>325</v>
      </c>
      <c r="B321" t="s">
        <v>287</v>
      </c>
      <c r="C321">
        <v>7</v>
      </c>
      <c r="D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1.494033E-2</v>
      </c>
      <c r="E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1.494033E-2</v>
      </c>
      <c r="AI321">
        <v>27</v>
      </c>
      <c r="AJ321" t="s">
        <v>325</v>
      </c>
      <c r="AK321" t="s">
        <v>407</v>
      </c>
      <c r="AL321" t="s">
        <v>287</v>
      </c>
      <c r="AM321">
        <v>2</v>
      </c>
      <c r="AN321">
        <v>7</v>
      </c>
      <c r="AO321">
        <v>1.494033E-2</v>
      </c>
      <c r="AP321">
        <v>0.114863416</v>
      </c>
      <c r="AQ321">
        <v>0.13338135800000001</v>
      </c>
      <c r="AR321">
        <v>9.0491439000000007E-2</v>
      </c>
      <c r="AS321">
        <v>0.160218416</v>
      </c>
      <c r="AT321">
        <v>4.5727229999999999E-3</v>
      </c>
    </row>
    <row r="322" spans="1:46" hidden="1" x14ac:dyDescent="0.25">
      <c r="A322" t="s">
        <v>325</v>
      </c>
      <c r="B322" t="s">
        <v>287</v>
      </c>
      <c r="C322">
        <v>8</v>
      </c>
      <c r="D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0.144743855</v>
      </c>
      <c r="E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0.144743855</v>
      </c>
      <c r="AI322">
        <v>27</v>
      </c>
      <c r="AJ322" t="s">
        <v>325</v>
      </c>
      <c r="AK322" t="s">
        <v>407</v>
      </c>
      <c r="AL322" t="s">
        <v>287</v>
      </c>
      <c r="AM322">
        <v>2</v>
      </c>
      <c r="AN322">
        <v>8</v>
      </c>
      <c r="AO322">
        <v>0.144743855</v>
      </c>
      <c r="AP322">
        <v>0.28550113199999999</v>
      </c>
      <c r="AQ322">
        <v>0.31949262699999997</v>
      </c>
      <c r="AR322">
        <v>0.24571997500000001</v>
      </c>
      <c r="AS322">
        <v>0.367684497</v>
      </c>
      <c r="AT322">
        <v>4.4452168E-2</v>
      </c>
    </row>
    <row r="323" spans="1:46" hidden="1" x14ac:dyDescent="0.25">
      <c r="A323" t="s">
        <v>325</v>
      </c>
      <c r="B323" t="s">
        <v>287</v>
      </c>
      <c r="C323">
        <v>9</v>
      </c>
      <c r="D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0.49249674300000001</v>
      </c>
      <c r="E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0.32617338699999998</v>
      </c>
      <c r="AI323">
        <v>27</v>
      </c>
      <c r="AJ323" t="s">
        <v>325</v>
      </c>
      <c r="AK323" t="s">
        <v>407</v>
      </c>
      <c r="AL323" t="s">
        <v>287</v>
      </c>
      <c r="AM323">
        <v>2</v>
      </c>
      <c r="AN323">
        <v>9</v>
      </c>
      <c r="AO323">
        <v>0.32617338699999998</v>
      </c>
      <c r="AP323">
        <v>0.44982347900000003</v>
      </c>
      <c r="AQ323">
        <v>0.49249674300000001</v>
      </c>
      <c r="AR323">
        <v>0.41408924699999999</v>
      </c>
      <c r="AS323">
        <v>0.56355031499999997</v>
      </c>
      <c r="AT323">
        <v>0.120069721</v>
      </c>
    </row>
    <row r="324" spans="1:46" hidden="1" x14ac:dyDescent="0.25">
      <c r="A324" t="s">
        <v>325</v>
      </c>
      <c r="B324" t="s">
        <v>287</v>
      </c>
      <c r="C324">
        <v>10</v>
      </c>
      <c r="D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0.63959158400000005</v>
      </c>
      <c r="E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0.63959158400000005</v>
      </c>
      <c r="AI324">
        <v>27</v>
      </c>
      <c r="AJ324" t="s">
        <v>325</v>
      </c>
      <c r="AK324" t="s">
        <v>407</v>
      </c>
      <c r="AL324" t="s">
        <v>287</v>
      </c>
      <c r="AM324">
        <v>2</v>
      </c>
      <c r="AN324">
        <v>10</v>
      </c>
      <c r="AO324">
        <v>0.48584603399999998</v>
      </c>
      <c r="AP324">
        <v>0.56451148500000004</v>
      </c>
      <c r="AQ324">
        <v>0.63959158400000005</v>
      </c>
      <c r="AR324">
        <v>0.55813453000000002</v>
      </c>
      <c r="AS324">
        <v>0.726886747</v>
      </c>
      <c r="AT324">
        <v>0.20415962300000001</v>
      </c>
    </row>
    <row r="325" spans="1:46" hidden="1" x14ac:dyDescent="0.25">
      <c r="A325" t="s">
        <v>325</v>
      </c>
      <c r="B325" t="s">
        <v>287</v>
      </c>
      <c r="C325">
        <v>11</v>
      </c>
      <c r="D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0.73975070099999995</v>
      </c>
      <c r="E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0.73975070099999995</v>
      </c>
      <c r="AI325">
        <v>27</v>
      </c>
      <c r="AJ325" t="s">
        <v>325</v>
      </c>
      <c r="AK325" t="s">
        <v>407</v>
      </c>
      <c r="AL325" t="s">
        <v>287</v>
      </c>
      <c r="AM325">
        <v>2</v>
      </c>
      <c r="AN325">
        <v>11</v>
      </c>
      <c r="AO325">
        <v>0.60827465199999997</v>
      </c>
      <c r="AP325">
        <v>0.67699508600000002</v>
      </c>
      <c r="AQ325">
        <v>0.73975070099999995</v>
      </c>
      <c r="AR325">
        <v>0.66686462400000002</v>
      </c>
      <c r="AS325">
        <v>0.83917688800000001</v>
      </c>
      <c r="AT325">
        <v>0.35573062100000002</v>
      </c>
    </row>
    <row r="326" spans="1:46" hidden="1" x14ac:dyDescent="0.25">
      <c r="A326" t="s">
        <v>325</v>
      </c>
      <c r="B326" t="s">
        <v>287</v>
      </c>
      <c r="C326">
        <v>12</v>
      </c>
      <c r="D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0.76582020799999995</v>
      </c>
      <c r="E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0.76582020799999995</v>
      </c>
      <c r="AI326">
        <v>27</v>
      </c>
      <c r="AJ326" t="s">
        <v>325</v>
      </c>
      <c r="AK326" t="s">
        <v>407</v>
      </c>
      <c r="AL326" t="s">
        <v>287</v>
      </c>
      <c r="AM326">
        <v>2</v>
      </c>
      <c r="AN326">
        <v>12</v>
      </c>
      <c r="AO326">
        <v>0.66426341700000002</v>
      </c>
      <c r="AP326">
        <v>0.72623766199999995</v>
      </c>
      <c r="AQ326">
        <v>0.76582020799999995</v>
      </c>
      <c r="AR326">
        <v>0.71298574199999998</v>
      </c>
      <c r="AS326">
        <v>0.914831324</v>
      </c>
      <c r="AT326">
        <v>0.42769816199999999</v>
      </c>
    </row>
    <row r="327" spans="1:46" hidden="1" x14ac:dyDescent="0.25">
      <c r="A327" t="s">
        <v>325</v>
      </c>
      <c r="B327" t="s">
        <v>287</v>
      </c>
      <c r="C327">
        <v>13</v>
      </c>
      <c r="D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0.76445966799999998</v>
      </c>
      <c r="E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0.76445966799999998</v>
      </c>
      <c r="AI327">
        <v>27</v>
      </c>
      <c r="AJ327" t="s">
        <v>325</v>
      </c>
      <c r="AK327" t="s">
        <v>407</v>
      </c>
      <c r="AL327" t="s">
        <v>287</v>
      </c>
      <c r="AM327">
        <v>2</v>
      </c>
      <c r="AN327">
        <v>13</v>
      </c>
      <c r="AO327">
        <v>0.67273487600000004</v>
      </c>
      <c r="AP327">
        <v>0.72461235000000002</v>
      </c>
      <c r="AQ327">
        <v>0.76445966799999998</v>
      </c>
      <c r="AR327">
        <v>0.71602891800000001</v>
      </c>
      <c r="AS327">
        <v>0.90055978999999997</v>
      </c>
      <c r="AT327">
        <v>0.47342539700000003</v>
      </c>
    </row>
    <row r="328" spans="1:46" hidden="1" x14ac:dyDescent="0.25">
      <c r="A328" t="s">
        <v>325</v>
      </c>
      <c r="B328" t="s">
        <v>287</v>
      </c>
      <c r="C328">
        <v>14</v>
      </c>
      <c r="D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0.70956064200000002</v>
      </c>
      <c r="E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0.70956064200000002</v>
      </c>
      <c r="AI328">
        <v>27</v>
      </c>
      <c r="AJ328" t="s">
        <v>325</v>
      </c>
      <c r="AK328" t="s">
        <v>407</v>
      </c>
      <c r="AL328" t="s">
        <v>287</v>
      </c>
      <c r="AM328">
        <v>2</v>
      </c>
      <c r="AN328">
        <v>14</v>
      </c>
      <c r="AO328">
        <v>0.60779839099999999</v>
      </c>
      <c r="AP328">
        <v>0.65674069899999998</v>
      </c>
      <c r="AQ328">
        <v>0.70956064200000002</v>
      </c>
      <c r="AR328">
        <v>0.65521256699999997</v>
      </c>
      <c r="AS328">
        <v>0.87266359400000004</v>
      </c>
      <c r="AT328">
        <v>0.36281502599999998</v>
      </c>
    </row>
    <row r="329" spans="1:46" hidden="1" x14ac:dyDescent="0.25">
      <c r="A329" t="s">
        <v>325</v>
      </c>
      <c r="B329" t="s">
        <v>287</v>
      </c>
      <c r="C329">
        <v>15</v>
      </c>
      <c r="D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0.59498123300000005</v>
      </c>
      <c r="E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0.59498123300000005</v>
      </c>
      <c r="AI329">
        <v>27</v>
      </c>
      <c r="AJ329" t="s">
        <v>325</v>
      </c>
      <c r="AK329" t="s">
        <v>407</v>
      </c>
      <c r="AL329" t="s">
        <v>287</v>
      </c>
      <c r="AM329">
        <v>2</v>
      </c>
      <c r="AN329">
        <v>15</v>
      </c>
      <c r="AO329">
        <v>0.495618534</v>
      </c>
      <c r="AP329">
        <v>0.54195368200000005</v>
      </c>
      <c r="AQ329">
        <v>0.59498123300000005</v>
      </c>
      <c r="AR329">
        <v>0.550388498</v>
      </c>
      <c r="AS329">
        <v>0.77520773099999996</v>
      </c>
      <c r="AT329">
        <v>0.301484327</v>
      </c>
    </row>
    <row r="330" spans="1:46" hidden="1" x14ac:dyDescent="0.25">
      <c r="A330" t="s">
        <v>325</v>
      </c>
      <c r="B330" t="s">
        <v>287</v>
      </c>
      <c r="C330">
        <v>16</v>
      </c>
      <c r="D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0.44760180399999999</v>
      </c>
      <c r="E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0.44760180399999999</v>
      </c>
      <c r="AI330">
        <v>27</v>
      </c>
      <c r="AJ330" t="s">
        <v>325</v>
      </c>
      <c r="AK330" t="s">
        <v>407</v>
      </c>
      <c r="AL330" t="s">
        <v>287</v>
      </c>
      <c r="AM330">
        <v>2</v>
      </c>
      <c r="AN330">
        <v>16</v>
      </c>
      <c r="AO330">
        <v>0.33363296599999998</v>
      </c>
      <c r="AP330">
        <v>0.36322383699999999</v>
      </c>
      <c r="AQ330">
        <v>0.44760180399999999</v>
      </c>
      <c r="AR330">
        <v>0.39482278100000001</v>
      </c>
      <c r="AS330">
        <v>0.64221185300000005</v>
      </c>
      <c r="AT330">
        <v>0.12584129899999999</v>
      </c>
    </row>
    <row r="331" spans="1:46" hidden="1" x14ac:dyDescent="0.25">
      <c r="A331" t="s">
        <v>325</v>
      </c>
      <c r="B331" t="s">
        <v>287</v>
      </c>
      <c r="C331">
        <v>17</v>
      </c>
      <c r="D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0.293788575</v>
      </c>
      <c r="E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0.293788575</v>
      </c>
      <c r="AI331">
        <v>27</v>
      </c>
      <c r="AJ331" t="s">
        <v>325</v>
      </c>
      <c r="AK331" t="s">
        <v>407</v>
      </c>
      <c r="AL331" t="s">
        <v>287</v>
      </c>
      <c r="AM331">
        <v>2</v>
      </c>
      <c r="AN331">
        <v>17</v>
      </c>
      <c r="AO331">
        <v>0.16754929499999999</v>
      </c>
      <c r="AP331">
        <v>0.18601698899999999</v>
      </c>
      <c r="AQ331">
        <v>0.293788575</v>
      </c>
      <c r="AR331">
        <v>0.22563191399999999</v>
      </c>
      <c r="AS331">
        <v>0.43925982699999999</v>
      </c>
      <c r="AT331">
        <v>7.5396024000000006E-2</v>
      </c>
    </row>
    <row r="332" spans="1:46" hidden="1" x14ac:dyDescent="0.25">
      <c r="A332" t="s">
        <v>325</v>
      </c>
      <c r="B332" t="s">
        <v>287</v>
      </c>
      <c r="C332">
        <v>18</v>
      </c>
      <c r="D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0.138738218</v>
      </c>
      <c r="E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0.138738218</v>
      </c>
      <c r="AI332">
        <v>27</v>
      </c>
      <c r="AJ332" t="s">
        <v>325</v>
      </c>
      <c r="AK332" t="s">
        <v>407</v>
      </c>
      <c r="AL332" t="s">
        <v>287</v>
      </c>
      <c r="AM332">
        <v>2</v>
      </c>
      <c r="AN332">
        <v>18</v>
      </c>
      <c r="AO332">
        <v>3.1386679000000001E-2</v>
      </c>
      <c r="AP332">
        <v>3.6302977E-2</v>
      </c>
      <c r="AQ332">
        <v>0.138738218</v>
      </c>
      <c r="AR332">
        <v>7.5564377000000002E-2</v>
      </c>
      <c r="AS332">
        <v>0.22940469799999999</v>
      </c>
      <c r="AT332">
        <v>9.8484699999999998E-3</v>
      </c>
    </row>
    <row r="333" spans="1:46" hidden="1" x14ac:dyDescent="0.25">
      <c r="A333" t="s">
        <v>325</v>
      </c>
      <c r="B333" t="s">
        <v>287</v>
      </c>
      <c r="C333">
        <v>19</v>
      </c>
      <c r="D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2.6210668999999999E-2</v>
      </c>
      <c r="E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2.6210668999999999E-2</v>
      </c>
      <c r="AI333">
        <v>27</v>
      </c>
      <c r="AJ333" t="s">
        <v>325</v>
      </c>
      <c r="AK333" t="s">
        <v>407</v>
      </c>
      <c r="AL333" t="s">
        <v>287</v>
      </c>
      <c r="AM333">
        <v>2</v>
      </c>
      <c r="AN333">
        <v>19</v>
      </c>
      <c r="AO333">
        <v>0</v>
      </c>
      <c r="AP333">
        <v>0</v>
      </c>
      <c r="AQ333">
        <v>2.6210668999999999E-2</v>
      </c>
      <c r="AR333">
        <v>1.0256548000000001E-2</v>
      </c>
      <c r="AS333">
        <v>4.5751238E-2</v>
      </c>
      <c r="AT333">
        <v>0</v>
      </c>
    </row>
    <row r="334" spans="1:46" hidden="1" x14ac:dyDescent="0.25">
      <c r="A334" t="s">
        <v>325</v>
      </c>
      <c r="B334" t="s">
        <v>287</v>
      </c>
      <c r="C334">
        <v>20</v>
      </c>
      <c r="D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
        <v>27</v>
      </c>
      <c r="AJ334" t="s">
        <v>325</v>
      </c>
      <c r="AK334" t="s">
        <v>407</v>
      </c>
      <c r="AL334" t="s">
        <v>287</v>
      </c>
      <c r="AM334">
        <v>2</v>
      </c>
      <c r="AN334">
        <v>20</v>
      </c>
      <c r="AO334">
        <v>0</v>
      </c>
      <c r="AP334">
        <v>0</v>
      </c>
      <c r="AQ334">
        <v>0</v>
      </c>
      <c r="AR334">
        <v>0</v>
      </c>
      <c r="AS334">
        <v>0</v>
      </c>
      <c r="AT334">
        <v>0</v>
      </c>
    </row>
    <row r="335" spans="1:46" hidden="1" x14ac:dyDescent="0.25">
      <c r="A335" t="s">
        <v>325</v>
      </c>
      <c r="B335" t="s">
        <v>287</v>
      </c>
      <c r="C335">
        <v>21</v>
      </c>
      <c r="D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
        <v>27</v>
      </c>
      <c r="AJ335" t="s">
        <v>325</v>
      </c>
      <c r="AK335" t="s">
        <v>407</v>
      </c>
      <c r="AL335" t="s">
        <v>287</v>
      </c>
      <c r="AM335">
        <v>2</v>
      </c>
      <c r="AN335">
        <v>21</v>
      </c>
      <c r="AO335">
        <v>0</v>
      </c>
      <c r="AP335">
        <v>0</v>
      </c>
      <c r="AQ335">
        <v>0</v>
      </c>
      <c r="AR335">
        <v>0</v>
      </c>
      <c r="AS335">
        <v>0</v>
      </c>
      <c r="AT335">
        <v>0</v>
      </c>
    </row>
    <row r="336" spans="1:46" hidden="1" x14ac:dyDescent="0.25">
      <c r="A336" t="s">
        <v>325</v>
      </c>
      <c r="B336" t="s">
        <v>287</v>
      </c>
      <c r="C336">
        <v>22</v>
      </c>
      <c r="D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
        <v>27</v>
      </c>
      <c r="AJ336" t="s">
        <v>325</v>
      </c>
      <c r="AK336" t="s">
        <v>407</v>
      </c>
      <c r="AL336" t="s">
        <v>287</v>
      </c>
      <c r="AM336">
        <v>2</v>
      </c>
      <c r="AN336">
        <v>22</v>
      </c>
      <c r="AO336">
        <v>0</v>
      </c>
      <c r="AP336">
        <v>0</v>
      </c>
      <c r="AQ336">
        <v>0</v>
      </c>
      <c r="AR336">
        <v>0</v>
      </c>
      <c r="AS336">
        <v>0</v>
      </c>
      <c r="AT336">
        <v>0</v>
      </c>
    </row>
    <row r="337" spans="1:46" hidden="1" x14ac:dyDescent="0.25">
      <c r="A337" t="s">
        <v>325</v>
      </c>
      <c r="B337" t="s">
        <v>287</v>
      </c>
      <c r="C337">
        <v>23</v>
      </c>
      <c r="D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7">
        <v>27</v>
      </c>
      <c r="AJ337" t="s">
        <v>325</v>
      </c>
      <c r="AK337" t="s">
        <v>407</v>
      </c>
      <c r="AL337" t="s">
        <v>287</v>
      </c>
      <c r="AM337">
        <v>2</v>
      </c>
      <c r="AN337">
        <v>23</v>
      </c>
      <c r="AO337">
        <v>0</v>
      </c>
      <c r="AP337">
        <v>0</v>
      </c>
      <c r="AQ337">
        <v>0</v>
      </c>
      <c r="AR337">
        <v>0</v>
      </c>
      <c r="AS337">
        <v>0</v>
      </c>
      <c r="AT337">
        <v>0</v>
      </c>
    </row>
    <row r="338" spans="1:46" hidden="1" x14ac:dyDescent="0.25">
      <c r="A338" t="s">
        <v>325</v>
      </c>
      <c r="B338" t="s">
        <v>287</v>
      </c>
      <c r="C338">
        <v>24</v>
      </c>
      <c r="D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
        <v>27</v>
      </c>
      <c r="AJ338" t="s">
        <v>325</v>
      </c>
      <c r="AK338" t="s">
        <v>407</v>
      </c>
      <c r="AL338" t="s">
        <v>287</v>
      </c>
      <c r="AM338">
        <v>2</v>
      </c>
      <c r="AN338">
        <v>24</v>
      </c>
      <c r="AO338">
        <v>0</v>
      </c>
      <c r="AP338">
        <v>0</v>
      </c>
      <c r="AQ338">
        <v>0</v>
      </c>
      <c r="AR338">
        <v>0</v>
      </c>
      <c r="AS338">
        <v>0</v>
      </c>
      <c r="AT338">
        <v>0</v>
      </c>
    </row>
    <row r="339" spans="1:46" hidden="1" x14ac:dyDescent="0.25">
      <c r="A339" t="s">
        <v>325</v>
      </c>
      <c r="B339" t="s">
        <v>288</v>
      </c>
      <c r="C339">
        <v>1</v>
      </c>
      <c r="D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
        <v>27</v>
      </c>
      <c r="AJ339" t="s">
        <v>325</v>
      </c>
      <c r="AK339" t="s">
        <v>407</v>
      </c>
      <c r="AL339" t="s">
        <v>288</v>
      </c>
      <c r="AM339">
        <v>3</v>
      </c>
      <c r="AN339">
        <v>1</v>
      </c>
      <c r="AO339">
        <v>0</v>
      </c>
      <c r="AP339">
        <v>0</v>
      </c>
      <c r="AQ339">
        <v>0</v>
      </c>
      <c r="AR339">
        <v>0</v>
      </c>
      <c r="AS339">
        <v>0</v>
      </c>
      <c r="AT339">
        <v>0</v>
      </c>
    </row>
    <row r="340" spans="1:46" hidden="1" x14ac:dyDescent="0.25">
      <c r="A340" t="s">
        <v>325</v>
      </c>
      <c r="B340" t="s">
        <v>288</v>
      </c>
      <c r="C340">
        <v>2</v>
      </c>
      <c r="D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
        <v>27</v>
      </c>
      <c r="AJ340" t="s">
        <v>325</v>
      </c>
      <c r="AK340" t="s">
        <v>407</v>
      </c>
      <c r="AL340" t="s">
        <v>288</v>
      </c>
      <c r="AM340">
        <v>3</v>
      </c>
      <c r="AN340">
        <v>2</v>
      </c>
      <c r="AO340">
        <v>0</v>
      </c>
      <c r="AP340">
        <v>0</v>
      </c>
      <c r="AQ340">
        <v>0</v>
      </c>
      <c r="AR340">
        <v>0</v>
      </c>
      <c r="AS340">
        <v>0</v>
      </c>
      <c r="AT340">
        <v>0</v>
      </c>
    </row>
    <row r="341" spans="1:46" hidden="1" x14ac:dyDescent="0.25">
      <c r="A341" t="s">
        <v>325</v>
      </c>
      <c r="B341" t="s">
        <v>288</v>
      </c>
      <c r="C341">
        <v>3</v>
      </c>
      <c r="D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
        <v>27</v>
      </c>
      <c r="AJ341" t="s">
        <v>325</v>
      </c>
      <c r="AK341" t="s">
        <v>407</v>
      </c>
      <c r="AL341" t="s">
        <v>288</v>
      </c>
      <c r="AM341">
        <v>3</v>
      </c>
      <c r="AN341">
        <v>3</v>
      </c>
      <c r="AO341">
        <v>0</v>
      </c>
      <c r="AP341">
        <v>0</v>
      </c>
      <c r="AQ341">
        <v>0</v>
      </c>
      <c r="AR341">
        <v>0</v>
      </c>
      <c r="AS341">
        <v>0</v>
      </c>
      <c r="AT341">
        <v>0</v>
      </c>
    </row>
    <row r="342" spans="1:46" hidden="1" x14ac:dyDescent="0.25">
      <c r="A342" t="s">
        <v>325</v>
      </c>
      <c r="B342" t="s">
        <v>288</v>
      </c>
      <c r="C342">
        <v>4</v>
      </c>
      <c r="D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2">
        <v>27</v>
      </c>
      <c r="AJ342" t="s">
        <v>325</v>
      </c>
      <c r="AK342" t="s">
        <v>407</v>
      </c>
      <c r="AL342" t="s">
        <v>288</v>
      </c>
      <c r="AM342">
        <v>3</v>
      </c>
      <c r="AN342">
        <v>4</v>
      </c>
      <c r="AO342">
        <v>0</v>
      </c>
      <c r="AP342">
        <v>0</v>
      </c>
      <c r="AQ342">
        <v>0</v>
      </c>
      <c r="AR342">
        <v>0</v>
      </c>
      <c r="AS342">
        <v>0</v>
      </c>
      <c r="AT342">
        <v>0</v>
      </c>
    </row>
    <row r="343" spans="1:46" hidden="1" x14ac:dyDescent="0.25">
      <c r="A343" t="s">
        <v>325</v>
      </c>
      <c r="B343" t="s">
        <v>288</v>
      </c>
      <c r="C343">
        <v>5</v>
      </c>
      <c r="D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
        <v>27</v>
      </c>
      <c r="AJ343" t="s">
        <v>325</v>
      </c>
      <c r="AK343" t="s">
        <v>407</v>
      </c>
      <c r="AL343" t="s">
        <v>288</v>
      </c>
      <c r="AM343">
        <v>3</v>
      </c>
      <c r="AN343">
        <v>5</v>
      </c>
      <c r="AO343">
        <v>0</v>
      </c>
      <c r="AP343">
        <v>0</v>
      </c>
      <c r="AQ343">
        <v>0</v>
      </c>
      <c r="AR343">
        <v>0</v>
      </c>
      <c r="AS343">
        <v>0</v>
      </c>
      <c r="AT343">
        <v>0</v>
      </c>
    </row>
    <row r="344" spans="1:46" hidden="1" x14ac:dyDescent="0.25">
      <c r="A344" t="s">
        <v>325</v>
      </c>
      <c r="B344" t="s">
        <v>288</v>
      </c>
      <c r="C344">
        <v>6</v>
      </c>
      <c r="D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7.0530360000000004E-3</v>
      </c>
      <c r="E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7.0530360000000004E-3</v>
      </c>
      <c r="AI344">
        <v>27</v>
      </c>
      <c r="AJ344" t="s">
        <v>325</v>
      </c>
      <c r="AK344" t="s">
        <v>407</v>
      </c>
      <c r="AL344" t="s">
        <v>288</v>
      </c>
      <c r="AM344">
        <v>3</v>
      </c>
      <c r="AN344">
        <v>6</v>
      </c>
      <c r="AO344">
        <v>7.0530360000000004E-3</v>
      </c>
      <c r="AP344">
        <v>8.6305240000000005E-3</v>
      </c>
      <c r="AQ344">
        <v>1.022992E-2</v>
      </c>
      <c r="AR344">
        <v>8.5330170000000004E-3</v>
      </c>
      <c r="AS344">
        <v>1.2809157999999999E-2</v>
      </c>
      <c r="AT344">
        <v>2.378495E-3</v>
      </c>
    </row>
    <row r="345" spans="1:46" hidden="1" x14ac:dyDescent="0.25">
      <c r="A345" t="s">
        <v>325</v>
      </c>
      <c r="B345" t="s">
        <v>288</v>
      </c>
      <c r="C345">
        <v>7</v>
      </c>
      <c r="D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9.2378500000000002E-2</v>
      </c>
      <c r="E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9.2378500000000002E-2</v>
      </c>
      <c r="AI345">
        <v>27</v>
      </c>
      <c r="AJ345" t="s">
        <v>325</v>
      </c>
      <c r="AK345" t="s">
        <v>407</v>
      </c>
      <c r="AL345" t="s">
        <v>288</v>
      </c>
      <c r="AM345">
        <v>3</v>
      </c>
      <c r="AN345">
        <v>7</v>
      </c>
      <c r="AO345">
        <v>9.2378500000000002E-2</v>
      </c>
      <c r="AP345">
        <v>0.113718889</v>
      </c>
      <c r="AQ345">
        <v>0.13012496300000001</v>
      </c>
      <c r="AR345">
        <v>0.110406755</v>
      </c>
      <c r="AS345">
        <v>0.157983875</v>
      </c>
      <c r="AT345">
        <v>3.3378313E-2</v>
      </c>
    </row>
    <row r="346" spans="1:46" hidden="1" x14ac:dyDescent="0.25">
      <c r="A346" t="s">
        <v>325</v>
      </c>
      <c r="B346" t="s">
        <v>288</v>
      </c>
      <c r="C346">
        <v>8</v>
      </c>
      <c r="D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0.23428860700000001</v>
      </c>
      <c r="E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0.23428860700000001</v>
      </c>
      <c r="AI346">
        <v>27</v>
      </c>
      <c r="AJ346" t="s">
        <v>325</v>
      </c>
      <c r="AK346" t="s">
        <v>407</v>
      </c>
      <c r="AL346" t="s">
        <v>288</v>
      </c>
      <c r="AM346">
        <v>3</v>
      </c>
      <c r="AN346">
        <v>8</v>
      </c>
      <c r="AO346">
        <v>0.23428860700000001</v>
      </c>
      <c r="AP346">
        <v>0.28233752400000001</v>
      </c>
      <c r="AQ346">
        <v>0.31747938999999997</v>
      </c>
      <c r="AR346">
        <v>0.272857829</v>
      </c>
      <c r="AS346">
        <v>0.37342020500000001</v>
      </c>
      <c r="AT346">
        <v>7.4616468000000005E-2</v>
      </c>
    </row>
    <row r="347" spans="1:46" hidden="1" x14ac:dyDescent="0.25">
      <c r="A347" t="s">
        <v>325</v>
      </c>
      <c r="B347" t="s">
        <v>288</v>
      </c>
      <c r="C347">
        <v>9</v>
      </c>
      <c r="D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0.49251897500000003</v>
      </c>
      <c r="E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0.39684640100000002</v>
      </c>
      <c r="AI347">
        <v>27</v>
      </c>
      <c r="AJ347" t="s">
        <v>325</v>
      </c>
      <c r="AK347" t="s">
        <v>407</v>
      </c>
      <c r="AL347" t="s">
        <v>288</v>
      </c>
      <c r="AM347">
        <v>3</v>
      </c>
      <c r="AN347">
        <v>9</v>
      </c>
      <c r="AO347">
        <v>0.39684640100000002</v>
      </c>
      <c r="AP347">
        <v>0.448834864</v>
      </c>
      <c r="AQ347">
        <v>0.49251897500000003</v>
      </c>
      <c r="AR347">
        <v>0.43500081499999999</v>
      </c>
      <c r="AS347">
        <v>0.58011217999999998</v>
      </c>
      <c r="AT347">
        <v>0.162896441</v>
      </c>
    </row>
    <row r="348" spans="1:46" hidden="1" x14ac:dyDescent="0.25">
      <c r="A348" t="s">
        <v>325</v>
      </c>
      <c r="B348" t="s">
        <v>288</v>
      </c>
      <c r="C348">
        <v>10</v>
      </c>
      <c r="D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0.63941024700000004</v>
      </c>
      <c r="E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0.63941024700000004</v>
      </c>
      <c r="AI348">
        <v>27</v>
      </c>
      <c r="AJ348" t="s">
        <v>325</v>
      </c>
      <c r="AK348" t="s">
        <v>407</v>
      </c>
      <c r="AL348" t="s">
        <v>288</v>
      </c>
      <c r="AM348">
        <v>3</v>
      </c>
      <c r="AN348">
        <v>10</v>
      </c>
      <c r="AO348">
        <v>0.52212310799999995</v>
      </c>
      <c r="AP348">
        <v>0.58321271799999996</v>
      </c>
      <c r="AQ348">
        <v>0.63941024700000004</v>
      </c>
      <c r="AR348">
        <v>0.56656175900000005</v>
      </c>
      <c r="AS348">
        <v>0.74073466300000002</v>
      </c>
      <c r="AT348">
        <v>0.16619600600000001</v>
      </c>
    </row>
    <row r="349" spans="1:46" hidden="1" x14ac:dyDescent="0.25">
      <c r="A349" t="s">
        <v>325</v>
      </c>
      <c r="B349" t="s">
        <v>288</v>
      </c>
      <c r="C349">
        <v>11</v>
      </c>
      <c r="D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0.73799679600000001</v>
      </c>
      <c r="E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0.73799679600000001</v>
      </c>
      <c r="AI349">
        <v>27</v>
      </c>
      <c r="AJ349" t="s">
        <v>325</v>
      </c>
      <c r="AK349" t="s">
        <v>407</v>
      </c>
      <c r="AL349" t="s">
        <v>288</v>
      </c>
      <c r="AM349">
        <v>3</v>
      </c>
      <c r="AN349">
        <v>11</v>
      </c>
      <c r="AO349">
        <v>0.59738652999999997</v>
      </c>
      <c r="AP349">
        <v>0.66029731400000002</v>
      </c>
      <c r="AQ349">
        <v>0.73799679600000001</v>
      </c>
      <c r="AR349">
        <v>0.65163894700000002</v>
      </c>
      <c r="AS349">
        <v>0.83796096399999997</v>
      </c>
      <c r="AT349">
        <v>0.197320727</v>
      </c>
    </row>
    <row r="350" spans="1:46" hidden="1" x14ac:dyDescent="0.25">
      <c r="A350" t="s">
        <v>325</v>
      </c>
      <c r="B350" t="s">
        <v>288</v>
      </c>
      <c r="C350">
        <v>12</v>
      </c>
      <c r="D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0.776259794</v>
      </c>
      <c r="E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0.776259794</v>
      </c>
      <c r="AI350">
        <v>27</v>
      </c>
      <c r="AJ350" t="s">
        <v>325</v>
      </c>
      <c r="AK350" t="s">
        <v>407</v>
      </c>
      <c r="AL350" t="s">
        <v>288</v>
      </c>
      <c r="AM350">
        <v>3</v>
      </c>
      <c r="AN350">
        <v>12</v>
      </c>
      <c r="AO350">
        <v>0.62368839700000001</v>
      </c>
      <c r="AP350">
        <v>0.71090478300000004</v>
      </c>
      <c r="AQ350">
        <v>0.776259794</v>
      </c>
      <c r="AR350">
        <v>0.69012541199999999</v>
      </c>
      <c r="AS350">
        <v>0.89247206999999995</v>
      </c>
      <c r="AT350">
        <v>0.289726971</v>
      </c>
    </row>
    <row r="351" spans="1:46" hidden="1" x14ac:dyDescent="0.25">
      <c r="A351" t="s">
        <v>325</v>
      </c>
      <c r="B351" t="s">
        <v>288</v>
      </c>
      <c r="C351">
        <v>13</v>
      </c>
      <c r="D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0.74090056000000004</v>
      </c>
      <c r="E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0.74090056000000004</v>
      </c>
      <c r="AI351">
        <v>27</v>
      </c>
      <c r="AJ351" t="s">
        <v>325</v>
      </c>
      <c r="AK351" t="s">
        <v>407</v>
      </c>
      <c r="AL351" t="s">
        <v>288</v>
      </c>
      <c r="AM351">
        <v>3</v>
      </c>
      <c r="AN351">
        <v>13</v>
      </c>
      <c r="AO351">
        <v>0.60914468899999996</v>
      </c>
      <c r="AP351">
        <v>0.68025736400000003</v>
      </c>
      <c r="AQ351">
        <v>0.74090056000000004</v>
      </c>
      <c r="AR351">
        <v>0.668007515</v>
      </c>
      <c r="AS351">
        <v>0.87209118900000004</v>
      </c>
      <c r="AT351">
        <v>0.19444533999999999</v>
      </c>
    </row>
    <row r="352" spans="1:46" hidden="1" x14ac:dyDescent="0.25">
      <c r="A352" t="s">
        <v>325</v>
      </c>
      <c r="B352" t="s">
        <v>288</v>
      </c>
      <c r="C352">
        <v>14</v>
      </c>
      <c r="D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0.65792306199999995</v>
      </c>
      <c r="E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0.65792306199999995</v>
      </c>
      <c r="AI352">
        <v>27</v>
      </c>
      <c r="AJ352" t="s">
        <v>325</v>
      </c>
      <c r="AK352" t="s">
        <v>407</v>
      </c>
      <c r="AL352" t="s">
        <v>288</v>
      </c>
      <c r="AM352">
        <v>3</v>
      </c>
      <c r="AN352">
        <v>14</v>
      </c>
      <c r="AO352">
        <v>0.53861290900000003</v>
      </c>
      <c r="AP352">
        <v>0.60262154899999998</v>
      </c>
      <c r="AQ352">
        <v>0.65792306199999995</v>
      </c>
      <c r="AR352">
        <v>0.58711256199999995</v>
      </c>
      <c r="AS352">
        <v>0.77399662199999997</v>
      </c>
      <c r="AT352">
        <v>0.19453896400000001</v>
      </c>
    </row>
    <row r="353" spans="1:46" hidden="1" x14ac:dyDescent="0.25">
      <c r="A353" t="s">
        <v>325</v>
      </c>
      <c r="B353" t="s">
        <v>288</v>
      </c>
      <c r="C353">
        <v>15</v>
      </c>
      <c r="D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0.51634204299999997</v>
      </c>
      <c r="E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0.51634204299999997</v>
      </c>
      <c r="AI353">
        <v>27</v>
      </c>
      <c r="AJ353" t="s">
        <v>325</v>
      </c>
      <c r="AK353" t="s">
        <v>407</v>
      </c>
      <c r="AL353" t="s">
        <v>288</v>
      </c>
      <c r="AM353">
        <v>3</v>
      </c>
      <c r="AN353">
        <v>15</v>
      </c>
      <c r="AO353">
        <v>0.41508548000000001</v>
      </c>
      <c r="AP353">
        <v>0.47771803600000001</v>
      </c>
      <c r="AQ353">
        <v>0.51634204299999997</v>
      </c>
      <c r="AR353">
        <v>0.46074361000000003</v>
      </c>
      <c r="AS353">
        <v>0.61580528499999998</v>
      </c>
      <c r="AT353">
        <v>0.16251299599999999</v>
      </c>
    </row>
    <row r="354" spans="1:46" hidden="1" x14ac:dyDescent="0.25">
      <c r="A354" t="s">
        <v>325</v>
      </c>
      <c r="B354" t="s">
        <v>288</v>
      </c>
      <c r="C354">
        <v>16</v>
      </c>
      <c r="D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0.34289203699999998</v>
      </c>
      <c r="E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0.34289203699999998</v>
      </c>
      <c r="AI354">
        <v>27</v>
      </c>
      <c r="AJ354" t="s">
        <v>325</v>
      </c>
      <c r="AK354" t="s">
        <v>407</v>
      </c>
      <c r="AL354" t="s">
        <v>288</v>
      </c>
      <c r="AM354">
        <v>3</v>
      </c>
      <c r="AN354">
        <v>16</v>
      </c>
      <c r="AO354">
        <v>0.260845257</v>
      </c>
      <c r="AP354">
        <v>0.31037731600000001</v>
      </c>
      <c r="AQ354">
        <v>0.34289203699999998</v>
      </c>
      <c r="AR354">
        <v>0.29588171800000002</v>
      </c>
      <c r="AS354">
        <v>0.40769093299999998</v>
      </c>
      <c r="AT354">
        <v>8.8644268999999998E-2</v>
      </c>
    </row>
    <row r="355" spans="1:46" hidden="1" x14ac:dyDescent="0.25">
      <c r="A355" t="s">
        <v>325</v>
      </c>
      <c r="B355" t="s">
        <v>288</v>
      </c>
      <c r="C355">
        <v>17</v>
      </c>
      <c r="D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0.15926841899999999</v>
      </c>
      <c r="E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0.15926841899999999</v>
      </c>
      <c r="AI355">
        <v>27</v>
      </c>
      <c r="AJ355" t="s">
        <v>325</v>
      </c>
      <c r="AK355" t="s">
        <v>407</v>
      </c>
      <c r="AL355" t="s">
        <v>288</v>
      </c>
      <c r="AM355">
        <v>3</v>
      </c>
      <c r="AN355">
        <v>17</v>
      </c>
      <c r="AO355">
        <v>0.112431745</v>
      </c>
      <c r="AP355">
        <v>0.13951448399999999</v>
      </c>
      <c r="AQ355">
        <v>0.15926841899999999</v>
      </c>
      <c r="AR355">
        <v>0.13358297899999999</v>
      </c>
      <c r="AS355">
        <v>0.195905933</v>
      </c>
      <c r="AT355">
        <v>4.1427598000000003E-2</v>
      </c>
    </row>
    <row r="356" spans="1:46" hidden="1" x14ac:dyDescent="0.25">
      <c r="A356" t="s">
        <v>325</v>
      </c>
      <c r="B356" t="s">
        <v>288</v>
      </c>
      <c r="C356">
        <v>18</v>
      </c>
      <c r="D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2.1453070000000001E-2</v>
      </c>
      <c r="E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2.1453070000000001E-2</v>
      </c>
      <c r="AI356">
        <v>27</v>
      </c>
      <c r="AJ356" t="s">
        <v>325</v>
      </c>
      <c r="AK356" t="s">
        <v>407</v>
      </c>
      <c r="AL356" t="s">
        <v>288</v>
      </c>
      <c r="AM356">
        <v>3</v>
      </c>
      <c r="AN356">
        <v>18</v>
      </c>
      <c r="AO356">
        <v>1.0614933E-2</v>
      </c>
      <c r="AP356">
        <v>1.5429640999999999E-2</v>
      </c>
      <c r="AQ356">
        <v>2.1453070000000001E-2</v>
      </c>
      <c r="AR356">
        <v>1.6083717000000001E-2</v>
      </c>
      <c r="AS356">
        <v>2.9458709999999999E-2</v>
      </c>
      <c r="AT356">
        <v>4.1820219999999996E-3</v>
      </c>
    </row>
    <row r="357" spans="1:46" hidden="1" x14ac:dyDescent="0.25">
      <c r="A357" t="s">
        <v>325</v>
      </c>
      <c r="B357" t="s">
        <v>288</v>
      </c>
      <c r="C357">
        <v>19</v>
      </c>
      <c r="D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
        <v>27</v>
      </c>
      <c r="AJ357" t="s">
        <v>325</v>
      </c>
      <c r="AK357" t="s">
        <v>407</v>
      </c>
      <c r="AL357" t="s">
        <v>288</v>
      </c>
      <c r="AM357">
        <v>3</v>
      </c>
      <c r="AN357">
        <v>19</v>
      </c>
      <c r="AO357">
        <v>0</v>
      </c>
      <c r="AP357">
        <v>0</v>
      </c>
      <c r="AQ357">
        <v>0</v>
      </c>
      <c r="AR357">
        <v>0</v>
      </c>
      <c r="AS357">
        <v>0</v>
      </c>
      <c r="AT357">
        <v>0</v>
      </c>
    </row>
    <row r="358" spans="1:46" hidden="1" x14ac:dyDescent="0.25">
      <c r="A358" t="s">
        <v>325</v>
      </c>
      <c r="B358" t="s">
        <v>288</v>
      </c>
      <c r="C358">
        <v>20</v>
      </c>
      <c r="D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
        <v>27</v>
      </c>
      <c r="AJ358" t="s">
        <v>325</v>
      </c>
      <c r="AK358" t="s">
        <v>407</v>
      </c>
      <c r="AL358" t="s">
        <v>288</v>
      </c>
      <c r="AM358">
        <v>3</v>
      </c>
      <c r="AN358">
        <v>20</v>
      </c>
      <c r="AO358">
        <v>0</v>
      </c>
      <c r="AP358">
        <v>0</v>
      </c>
      <c r="AQ358">
        <v>0</v>
      </c>
      <c r="AR358">
        <v>0</v>
      </c>
      <c r="AS358">
        <v>0</v>
      </c>
      <c r="AT358">
        <v>0</v>
      </c>
    </row>
    <row r="359" spans="1:46" hidden="1" x14ac:dyDescent="0.25">
      <c r="A359" t="s">
        <v>325</v>
      </c>
      <c r="B359" t="s">
        <v>288</v>
      </c>
      <c r="C359">
        <v>21</v>
      </c>
      <c r="D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
        <v>27</v>
      </c>
      <c r="AJ359" t="s">
        <v>325</v>
      </c>
      <c r="AK359" t="s">
        <v>407</v>
      </c>
      <c r="AL359" t="s">
        <v>288</v>
      </c>
      <c r="AM359">
        <v>3</v>
      </c>
      <c r="AN359">
        <v>21</v>
      </c>
      <c r="AO359">
        <v>0</v>
      </c>
      <c r="AP359">
        <v>0</v>
      </c>
      <c r="AQ359">
        <v>0</v>
      </c>
      <c r="AR359">
        <v>0</v>
      </c>
      <c r="AS359">
        <v>0</v>
      </c>
      <c r="AT359">
        <v>0</v>
      </c>
    </row>
    <row r="360" spans="1:46" hidden="1" x14ac:dyDescent="0.25">
      <c r="A360" t="s">
        <v>325</v>
      </c>
      <c r="B360" t="s">
        <v>288</v>
      </c>
      <c r="C360">
        <v>22</v>
      </c>
      <c r="D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
        <v>27</v>
      </c>
      <c r="AJ360" t="s">
        <v>325</v>
      </c>
      <c r="AK360" t="s">
        <v>407</v>
      </c>
      <c r="AL360" t="s">
        <v>288</v>
      </c>
      <c r="AM360">
        <v>3</v>
      </c>
      <c r="AN360">
        <v>22</v>
      </c>
      <c r="AO360">
        <v>0</v>
      </c>
      <c r="AP360">
        <v>0</v>
      </c>
      <c r="AQ360">
        <v>0</v>
      </c>
      <c r="AR360">
        <v>0</v>
      </c>
      <c r="AS360">
        <v>0</v>
      </c>
      <c r="AT360">
        <v>0</v>
      </c>
    </row>
    <row r="361" spans="1:46" hidden="1" x14ac:dyDescent="0.25">
      <c r="A361" t="s">
        <v>325</v>
      </c>
      <c r="B361" t="s">
        <v>288</v>
      </c>
      <c r="C361">
        <v>23</v>
      </c>
      <c r="D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1">
        <v>27</v>
      </c>
      <c r="AJ361" t="s">
        <v>325</v>
      </c>
      <c r="AK361" t="s">
        <v>407</v>
      </c>
      <c r="AL361" t="s">
        <v>288</v>
      </c>
      <c r="AM361">
        <v>3</v>
      </c>
      <c r="AN361">
        <v>23</v>
      </c>
      <c r="AO361">
        <v>0</v>
      </c>
      <c r="AP361">
        <v>0</v>
      </c>
      <c r="AQ361">
        <v>0</v>
      </c>
      <c r="AR361">
        <v>0</v>
      </c>
      <c r="AS361">
        <v>0</v>
      </c>
      <c r="AT361">
        <v>0</v>
      </c>
    </row>
    <row r="362" spans="1:46" hidden="1" x14ac:dyDescent="0.25">
      <c r="A362" t="s">
        <v>325</v>
      </c>
      <c r="B362" t="s">
        <v>288</v>
      </c>
      <c r="C362">
        <v>24</v>
      </c>
      <c r="D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
        <v>27</v>
      </c>
      <c r="AJ362" t="s">
        <v>325</v>
      </c>
      <c r="AK362" t="s">
        <v>407</v>
      </c>
      <c r="AL362" t="s">
        <v>288</v>
      </c>
      <c r="AM362">
        <v>3</v>
      </c>
      <c r="AN362">
        <v>24</v>
      </c>
      <c r="AO362">
        <v>0</v>
      </c>
      <c r="AP362">
        <v>0</v>
      </c>
      <c r="AQ362">
        <v>0</v>
      </c>
      <c r="AR362">
        <v>0</v>
      </c>
      <c r="AS362">
        <v>0</v>
      </c>
      <c r="AT362">
        <v>0</v>
      </c>
    </row>
    <row r="363" spans="1:46" hidden="1" x14ac:dyDescent="0.25">
      <c r="A363" t="s">
        <v>325</v>
      </c>
      <c r="B363" t="s">
        <v>289</v>
      </c>
      <c r="C363">
        <v>1</v>
      </c>
      <c r="D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
        <v>27</v>
      </c>
      <c r="AJ363" t="s">
        <v>325</v>
      </c>
      <c r="AK363" t="s">
        <v>407</v>
      </c>
      <c r="AL363" t="s">
        <v>289</v>
      </c>
      <c r="AM363">
        <v>4</v>
      </c>
      <c r="AN363">
        <v>1</v>
      </c>
      <c r="AO363">
        <v>0</v>
      </c>
      <c r="AP363">
        <v>0</v>
      </c>
      <c r="AQ363">
        <v>0</v>
      </c>
      <c r="AR363">
        <v>0</v>
      </c>
      <c r="AS363">
        <v>0</v>
      </c>
      <c r="AT363">
        <v>0</v>
      </c>
    </row>
    <row r="364" spans="1:46" hidden="1" x14ac:dyDescent="0.25">
      <c r="A364" t="s">
        <v>325</v>
      </c>
      <c r="B364" t="s">
        <v>289</v>
      </c>
      <c r="C364">
        <v>2</v>
      </c>
      <c r="D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
        <v>27</v>
      </c>
      <c r="AJ364" t="s">
        <v>325</v>
      </c>
      <c r="AK364" t="s">
        <v>407</v>
      </c>
      <c r="AL364" t="s">
        <v>289</v>
      </c>
      <c r="AM364">
        <v>4</v>
      </c>
      <c r="AN364">
        <v>2</v>
      </c>
      <c r="AO364">
        <v>0</v>
      </c>
      <c r="AP364">
        <v>0</v>
      </c>
      <c r="AQ364">
        <v>0</v>
      </c>
      <c r="AR364">
        <v>0</v>
      </c>
      <c r="AS364">
        <v>0</v>
      </c>
      <c r="AT364">
        <v>0</v>
      </c>
    </row>
    <row r="365" spans="1:46" hidden="1" x14ac:dyDescent="0.25">
      <c r="A365" t="s">
        <v>325</v>
      </c>
      <c r="B365" t="s">
        <v>289</v>
      </c>
      <c r="C365">
        <v>3</v>
      </c>
      <c r="D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
        <v>27</v>
      </c>
      <c r="AJ365" t="s">
        <v>325</v>
      </c>
      <c r="AK365" t="s">
        <v>407</v>
      </c>
      <c r="AL365" t="s">
        <v>289</v>
      </c>
      <c r="AM365">
        <v>4</v>
      </c>
      <c r="AN365">
        <v>3</v>
      </c>
      <c r="AO365">
        <v>0</v>
      </c>
      <c r="AP365">
        <v>0</v>
      </c>
      <c r="AQ365">
        <v>0</v>
      </c>
      <c r="AR365">
        <v>0</v>
      </c>
      <c r="AS365">
        <v>0</v>
      </c>
      <c r="AT365">
        <v>0</v>
      </c>
    </row>
    <row r="366" spans="1:46" hidden="1" x14ac:dyDescent="0.25">
      <c r="A366" t="s">
        <v>325</v>
      </c>
      <c r="B366" t="s">
        <v>289</v>
      </c>
      <c r="C366">
        <v>4</v>
      </c>
      <c r="D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6">
        <v>27</v>
      </c>
      <c r="AJ366" t="s">
        <v>325</v>
      </c>
      <c r="AK366" t="s">
        <v>407</v>
      </c>
      <c r="AL366" t="s">
        <v>289</v>
      </c>
      <c r="AM366">
        <v>4</v>
      </c>
      <c r="AN366">
        <v>4</v>
      </c>
      <c r="AO366">
        <v>0</v>
      </c>
      <c r="AP366">
        <v>0</v>
      </c>
      <c r="AQ366">
        <v>0</v>
      </c>
      <c r="AR366">
        <v>0</v>
      </c>
      <c r="AS366">
        <v>0</v>
      </c>
      <c r="AT366">
        <v>0</v>
      </c>
    </row>
    <row r="367" spans="1:46" hidden="1" x14ac:dyDescent="0.25">
      <c r="A367" t="s">
        <v>325</v>
      </c>
      <c r="B367" t="s">
        <v>289</v>
      </c>
      <c r="C367">
        <v>5</v>
      </c>
      <c r="D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
        <v>27</v>
      </c>
      <c r="AJ367" t="s">
        <v>325</v>
      </c>
      <c r="AK367" t="s">
        <v>407</v>
      </c>
      <c r="AL367" t="s">
        <v>289</v>
      </c>
      <c r="AM367">
        <v>4</v>
      </c>
      <c r="AN367">
        <v>5</v>
      </c>
      <c r="AO367">
        <v>0</v>
      </c>
      <c r="AP367">
        <v>0</v>
      </c>
      <c r="AQ367">
        <v>0</v>
      </c>
      <c r="AR367">
        <v>0</v>
      </c>
      <c r="AS367">
        <v>0</v>
      </c>
      <c r="AT367">
        <v>0</v>
      </c>
    </row>
    <row r="368" spans="1:46" hidden="1" x14ac:dyDescent="0.25">
      <c r="A368" t="s">
        <v>325</v>
      </c>
      <c r="B368" t="s">
        <v>289</v>
      </c>
      <c r="C368">
        <v>6</v>
      </c>
      <c r="D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6.8515690000000001E-3</v>
      </c>
      <c r="E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6.8515690000000001E-3</v>
      </c>
      <c r="AI368">
        <v>27</v>
      </c>
      <c r="AJ368" t="s">
        <v>325</v>
      </c>
      <c r="AK368" t="s">
        <v>407</v>
      </c>
      <c r="AL368" t="s">
        <v>289</v>
      </c>
      <c r="AM368">
        <v>4</v>
      </c>
      <c r="AN368">
        <v>6</v>
      </c>
      <c r="AO368">
        <v>6.8515690000000001E-3</v>
      </c>
      <c r="AP368">
        <v>8.178378E-3</v>
      </c>
      <c r="AQ368">
        <v>9.8114840000000005E-3</v>
      </c>
      <c r="AR368">
        <v>8.3025010000000003E-3</v>
      </c>
      <c r="AS368">
        <v>1.3144785000000001E-2</v>
      </c>
      <c r="AT368">
        <v>2.567167E-3</v>
      </c>
    </row>
    <row r="369" spans="1:46" hidden="1" x14ac:dyDescent="0.25">
      <c r="A369" t="s">
        <v>325</v>
      </c>
      <c r="B369" t="s">
        <v>289</v>
      </c>
      <c r="C369">
        <v>7</v>
      </c>
      <c r="D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8.7979524000000003E-2</v>
      </c>
      <c r="E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8.7979524000000003E-2</v>
      </c>
      <c r="AI369">
        <v>27</v>
      </c>
      <c r="AJ369" t="s">
        <v>325</v>
      </c>
      <c r="AK369" t="s">
        <v>407</v>
      </c>
      <c r="AL369" t="s">
        <v>289</v>
      </c>
      <c r="AM369">
        <v>4</v>
      </c>
      <c r="AN369">
        <v>7</v>
      </c>
      <c r="AO369">
        <v>8.7979524000000003E-2</v>
      </c>
      <c r="AP369">
        <v>0.10345834800000001</v>
      </c>
      <c r="AQ369">
        <v>0.121927597</v>
      </c>
      <c r="AR369">
        <v>0.10386843900000001</v>
      </c>
      <c r="AS369">
        <v>0.15090364100000001</v>
      </c>
      <c r="AT369">
        <v>3.2358480000000002E-2</v>
      </c>
    </row>
    <row r="370" spans="1:46" hidden="1" x14ac:dyDescent="0.25">
      <c r="A370" t="s">
        <v>325</v>
      </c>
      <c r="B370" t="s">
        <v>289</v>
      </c>
      <c r="C370">
        <v>8</v>
      </c>
      <c r="D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0.22201390200000001</v>
      </c>
      <c r="E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0.22201390200000001</v>
      </c>
      <c r="AI370">
        <v>27</v>
      </c>
      <c r="AJ370" t="s">
        <v>325</v>
      </c>
      <c r="AK370" t="s">
        <v>407</v>
      </c>
      <c r="AL370" t="s">
        <v>289</v>
      </c>
      <c r="AM370">
        <v>4</v>
      </c>
      <c r="AN370">
        <v>8</v>
      </c>
      <c r="AO370">
        <v>0.22201390200000001</v>
      </c>
      <c r="AP370">
        <v>0.26098207899999998</v>
      </c>
      <c r="AQ370">
        <v>0.29969880700000001</v>
      </c>
      <c r="AR370">
        <v>0.256999533</v>
      </c>
      <c r="AS370">
        <v>0.35401678399999997</v>
      </c>
      <c r="AT370">
        <v>7.9537565000000005E-2</v>
      </c>
    </row>
    <row r="371" spans="1:46" hidden="1" x14ac:dyDescent="0.25">
      <c r="A371" t="s">
        <v>325</v>
      </c>
      <c r="B371" t="s">
        <v>289</v>
      </c>
      <c r="C371">
        <v>9</v>
      </c>
      <c r="D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0.4614645</v>
      </c>
      <c r="E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0.357600266</v>
      </c>
      <c r="AI371">
        <v>27</v>
      </c>
      <c r="AJ371" t="s">
        <v>325</v>
      </c>
      <c r="AK371" t="s">
        <v>407</v>
      </c>
      <c r="AL371" t="s">
        <v>289</v>
      </c>
      <c r="AM371">
        <v>4</v>
      </c>
      <c r="AN371">
        <v>9</v>
      </c>
      <c r="AO371">
        <v>0.357600266</v>
      </c>
      <c r="AP371">
        <v>0.42152928000000001</v>
      </c>
      <c r="AQ371">
        <v>0.4614645</v>
      </c>
      <c r="AR371">
        <v>0.40625977000000002</v>
      </c>
      <c r="AS371">
        <v>0.53880919500000002</v>
      </c>
      <c r="AT371">
        <v>0.153297932</v>
      </c>
    </row>
    <row r="372" spans="1:46" hidden="1" x14ac:dyDescent="0.25">
      <c r="A372" t="s">
        <v>325</v>
      </c>
      <c r="B372" t="s">
        <v>289</v>
      </c>
      <c r="C372">
        <v>10</v>
      </c>
      <c r="D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0.58421045500000002</v>
      </c>
      <c r="E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0.58421045500000002</v>
      </c>
      <c r="AI372">
        <v>27</v>
      </c>
      <c r="AJ372" t="s">
        <v>325</v>
      </c>
      <c r="AK372" t="s">
        <v>407</v>
      </c>
      <c r="AL372" t="s">
        <v>289</v>
      </c>
      <c r="AM372">
        <v>4</v>
      </c>
      <c r="AN372">
        <v>10</v>
      </c>
      <c r="AO372">
        <v>0.48262159300000002</v>
      </c>
      <c r="AP372">
        <v>0.54505309599999996</v>
      </c>
      <c r="AQ372">
        <v>0.58421045500000002</v>
      </c>
      <c r="AR372">
        <v>0.52894999399999998</v>
      </c>
      <c r="AS372">
        <v>0.68753029099999996</v>
      </c>
      <c r="AT372">
        <v>0.243518873</v>
      </c>
    </row>
    <row r="373" spans="1:46" hidden="1" x14ac:dyDescent="0.25">
      <c r="A373" t="s">
        <v>325</v>
      </c>
      <c r="B373" t="s">
        <v>289</v>
      </c>
      <c r="C373">
        <v>11</v>
      </c>
      <c r="D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0.67137964500000002</v>
      </c>
      <c r="E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0.67137964500000002</v>
      </c>
      <c r="AI373">
        <v>27</v>
      </c>
      <c r="AJ373" t="s">
        <v>325</v>
      </c>
      <c r="AK373" t="s">
        <v>407</v>
      </c>
      <c r="AL373" t="s">
        <v>289</v>
      </c>
      <c r="AM373">
        <v>4</v>
      </c>
      <c r="AN373">
        <v>11</v>
      </c>
      <c r="AO373">
        <v>0.56331401199999998</v>
      </c>
      <c r="AP373">
        <v>0.61722257300000005</v>
      </c>
      <c r="AQ373">
        <v>0.67137964500000002</v>
      </c>
      <c r="AR373">
        <v>0.60746394599999998</v>
      </c>
      <c r="AS373">
        <v>0.78257575300000004</v>
      </c>
      <c r="AT373">
        <v>0.214457912</v>
      </c>
    </row>
    <row r="374" spans="1:46" hidden="1" x14ac:dyDescent="0.25">
      <c r="A374" t="s">
        <v>325</v>
      </c>
      <c r="B374" t="s">
        <v>289</v>
      </c>
      <c r="C374">
        <v>12</v>
      </c>
      <c r="D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0.69533736700000004</v>
      </c>
      <c r="E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0.69533736700000004</v>
      </c>
      <c r="AI374">
        <v>27</v>
      </c>
      <c r="AJ374" t="s">
        <v>325</v>
      </c>
      <c r="AK374" t="s">
        <v>407</v>
      </c>
      <c r="AL374" t="s">
        <v>289</v>
      </c>
      <c r="AM374">
        <v>4</v>
      </c>
      <c r="AN374">
        <v>12</v>
      </c>
      <c r="AO374">
        <v>0.59610032700000004</v>
      </c>
      <c r="AP374">
        <v>0.64516221799999995</v>
      </c>
      <c r="AQ374">
        <v>0.69533736700000004</v>
      </c>
      <c r="AR374">
        <v>0.63348771599999998</v>
      </c>
      <c r="AS374">
        <v>0.82154482699999998</v>
      </c>
      <c r="AT374">
        <v>0.24036073499999999</v>
      </c>
    </row>
    <row r="375" spans="1:46" hidden="1" x14ac:dyDescent="0.25">
      <c r="A375" t="s">
        <v>325</v>
      </c>
      <c r="B375" t="s">
        <v>289</v>
      </c>
      <c r="C375">
        <v>13</v>
      </c>
      <c r="D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0.66530014599999998</v>
      </c>
      <c r="E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0.66530014599999998</v>
      </c>
      <c r="AI375">
        <v>27</v>
      </c>
      <c r="AJ375" t="s">
        <v>325</v>
      </c>
      <c r="AK375" t="s">
        <v>407</v>
      </c>
      <c r="AL375" t="s">
        <v>289</v>
      </c>
      <c r="AM375">
        <v>4</v>
      </c>
      <c r="AN375">
        <v>13</v>
      </c>
      <c r="AO375">
        <v>0.55422485300000002</v>
      </c>
      <c r="AP375">
        <v>0.617236063</v>
      </c>
      <c r="AQ375">
        <v>0.66530014599999998</v>
      </c>
      <c r="AR375">
        <v>0.60229353299999999</v>
      </c>
      <c r="AS375">
        <v>0.79327043100000005</v>
      </c>
      <c r="AT375">
        <v>0.28151173899999998</v>
      </c>
    </row>
    <row r="376" spans="1:46" hidden="1" x14ac:dyDescent="0.25">
      <c r="A376" t="s">
        <v>325</v>
      </c>
      <c r="B376" t="s">
        <v>289</v>
      </c>
      <c r="C376">
        <v>14</v>
      </c>
      <c r="D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0.57583042500000003</v>
      </c>
      <c r="E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0.57583042500000003</v>
      </c>
      <c r="AI376">
        <v>27</v>
      </c>
      <c r="AJ376" t="s">
        <v>325</v>
      </c>
      <c r="AK376" t="s">
        <v>407</v>
      </c>
      <c r="AL376" t="s">
        <v>289</v>
      </c>
      <c r="AM376">
        <v>4</v>
      </c>
      <c r="AN376">
        <v>14</v>
      </c>
      <c r="AO376">
        <v>0.48193074200000002</v>
      </c>
      <c r="AP376">
        <v>0.53308424600000004</v>
      </c>
      <c r="AQ376">
        <v>0.57583042500000003</v>
      </c>
      <c r="AR376">
        <v>0.52393710000000004</v>
      </c>
      <c r="AS376">
        <v>0.69847531299999999</v>
      </c>
      <c r="AT376">
        <v>0.22941257100000001</v>
      </c>
    </row>
    <row r="377" spans="1:46" hidden="1" x14ac:dyDescent="0.25">
      <c r="A377" t="s">
        <v>325</v>
      </c>
      <c r="B377" t="s">
        <v>289</v>
      </c>
      <c r="C377">
        <v>15</v>
      </c>
      <c r="D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0.44713154599999999</v>
      </c>
      <c r="E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0.44713154599999999</v>
      </c>
      <c r="AI377">
        <v>27</v>
      </c>
      <c r="AJ377" t="s">
        <v>325</v>
      </c>
      <c r="AK377" t="s">
        <v>407</v>
      </c>
      <c r="AL377" t="s">
        <v>289</v>
      </c>
      <c r="AM377">
        <v>4</v>
      </c>
      <c r="AN377">
        <v>15</v>
      </c>
      <c r="AO377">
        <v>0.355892553</v>
      </c>
      <c r="AP377">
        <v>0.40380091000000001</v>
      </c>
      <c r="AQ377">
        <v>0.44713154599999999</v>
      </c>
      <c r="AR377">
        <v>0.39747133899999998</v>
      </c>
      <c r="AS377">
        <v>0.54252690800000003</v>
      </c>
      <c r="AT377">
        <v>0.15224257099999999</v>
      </c>
    </row>
    <row r="378" spans="1:46" hidden="1" x14ac:dyDescent="0.25">
      <c r="A378" t="s">
        <v>325</v>
      </c>
      <c r="B378" t="s">
        <v>289</v>
      </c>
      <c r="C378">
        <v>16</v>
      </c>
      <c r="D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0.27512743899999997</v>
      </c>
      <c r="E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0.27512743899999997</v>
      </c>
      <c r="AI378">
        <v>27</v>
      </c>
      <c r="AJ378" t="s">
        <v>325</v>
      </c>
      <c r="AK378" t="s">
        <v>407</v>
      </c>
      <c r="AL378" t="s">
        <v>289</v>
      </c>
      <c r="AM378">
        <v>4</v>
      </c>
      <c r="AN378">
        <v>16</v>
      </c>
      <c r="AO378">
        <v>0.208149641</v>
      </c>
      <c r="AP378">
        <v>0.24886195999999999</v>
      </c>
      <c r="AQ378">
        <v>0.27512743899999997</v>
      </c>
      <c r="AR378">
        <v>0.240081406</v>
      </c>
      <c r="AS378">
        <v>0.35633469699999998</v>
      </c>
      <c r="AT378">
        <v>8.6639087000000004E-2</v>
      </c>
    </row>
    <row r="379" spans="1:46" hidden="1" x14ac:dyDescent="0.25">
      <c r="A379" t="s">
        <v>325</v>
      </c>
      <c r="B379" t="s">
        <v>289</v>
      </c>
      <c r="C379">
        <v>17</v>
      </c>
      <c r="D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0.106053834</v>
      </c>
      <c r="E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0.106053834</v>
      </c>
      <c r="AI379">
        <v>27</v>
      </c>
      <c r="AJ379" t="s">
        <v>325</v>
      </c>
      <c r="AK379" t="s">
        <v>407</v>
      </c>
      <c r="AL379" t="s">
        <v>289</v>
      </c>
      <c r="AM379">
        <v>4</v>
      </c>
      <c r="AN379">
        <v>17</v>
      </c>
      <c r="AO379">
        <v>7.4721792999999995E-2</v>
      </c>
      <c r="AP379">
        <v>9.2940929000000005E-2</v>
      </c>
      <c r="AQ379">
        <v>0.106053834</v>
      </c>
      <c r="AR379">
        <v>9.0979683000000006E-2</v>
      </c>
      <c r="AS379">
        <v>0.15010848700000001</v>
      </c>
      <c r="AT379">
        <v>3.1378958999999998E-2</v>
      </c>
    </row>
    <row r="380" spans="1:46" hidden="1" x14ac:dyDescent="0.25">
      <c r="A380" t="s">
        <v>325</v>
      </c>
      <c r="B380" t="s">
        <v>289</v>
      </c>
      <c r="C380">
        <v>18</v>
      </c>
      <c r="D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5.832472E-3</v>
      </c>
      <c r="E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5.832472E-3</v>
      </c>
      <c r="AI380">
        <v>27</v>
      </c>
      <c r="AJ380" t="s">
        <v>325</v>
      </c>
      <c r="AK380" t="s">
        <v>407</v>
      </c>
      <c r="AL380" t="s">
        <v>289</v>
      </c>
      <c r="AM380">
        <v>4</v>
      </c>
      <c r="AN380">
        <v>18</v>
      </c>
      <c r="AO380">
        <v>2.0296120000000001E-3</v>
      </c>
      <c r="AP380">
        <v>3.205144E-3</v>
      </c>
      <c r="AQ380">
        <v>5.832472E-3</v>
      </c>
      <c r="AR380">
        <v>3.978634E-3</v>
      </c>
      <c r="AS380">
        <v>1.0377598E-2</v>
      </c>
      <c r="AT380">
        <v>6.0348400000000005E-4</v>
      </c>
    </row>
    <row r="381" spans="1:46" hidden="1" x14ac:dyDescent="0.25">
      <c r="A381" t="s">
        <v>325</v>
      </c>
      <c r="B381" t="s">
        <v>289</v>
      </c>
      <c r="C381">
        <v>19</v>
      </c>
      <c r="D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
        <v>27</v>
      </c>
      <c r="AJ381" t="s">
        <v>325</v>
      </c>
      <c r="AK381" t="s">
        <v>407</v>
      </c>
      <c r="AL381" t="s">
        <v>289</v>
      </c>
      <c r="AM381">
        <v>4</v>
      </c>
      <c r="AN381">
        <v>19</v>
      </c>
      <c r="AO381">
        <v>0</v>
      </c>
      <c r="AP381">
        <v>0</v>
      </c>
      <c r="AQ381">
        <v>0</v>
      </c>
      <c r="AR381">
        <v>0</v>
      </c>
      <c r="AS381">
        <v>0</v>
      </c>
      <c r="AT381">
        <v>0</v>
      </c>
    </row>
    <row r="382" spans="1:46" hidden="1" x14ac:dyDescent="0.25">
      <c r="A382" t="s">
        <v>325</v>
      </c>
      <c r="B382" t="s">
        <v>289</v>
      </c>
      <c r="C382">
        <v>20</v>
      </c>
      <c r="D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
        <v>27</v>
      </c>
      <c r="AJ382" t="s">
        <v>325</v>
      </c>
      <c r="AK382" t="s">
        <v>407</v>
      </c>
      <c r="AL382" t="s">
        <v>289</v>
      </c>
      <c r="AM382">
        <v>4</v>
      </c>
      <c r="AN382">
        <v>20</v>
      </c>
      <c r="AO382">
        <v>0</v>
      </c>
      <c r="AP382">
        <v>0</v>
      </c>
      <c r="AQ382">
        <v>0</v>
      </c>
      <c r="AR382">
        <v>0</v>
      </c>
      <c r="AS382">
        <v>0</v>
      </c>
      <c r="AT382">
        <v>0</v>
      </c>
    </row>
    <row r="383" spans="1:46" hidden="1" x14ac:dyDescent="0.25">
      <c r="A383" t="s">
        <v>325</v>
      </c>
      <c r="B383" t="s">
        <v>289</v>
      </c>
      <c r="C383">
        <v>21</v>
      </c>
      <c r="D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
        <v>27</v>
      </c>
      <c r="AJ383" t="s">
        <v>325</v>
      </c>
      <c r="AK383" t="s">
        <v>407</v>
      </c>
      <c r="AL383" t="s">
        <v>289</v>
      </c>
      <c r="AM383">
        <v>4</v>
      </c>
      <c r="AN383">
        <v>21</v>
      </c>
      <c r="AO383">
        <v>0</v>
      </c>
      <c r="AP383">
        <v>0</v>
      </c>
      <c r="AQ383">
        <v>0</v>
      </c>
      <c r="AR383">
        <v>0</v>
      </c>
      <c r="AS383">
        <v>0</v>
      </c>
      <c r="AT383">
        <v>0</v>
      </c>
    </row>
    <row r="384" spans="1:46" hidden="1" x14ac:dyDescent="0.25">
      <c r="A384" t="s">
        <v>325</v>
      </c>
      <c r="B384" t="s">
        <v>289</v>
      </c>
      <c r="C384">
        <v>22</v>
      </c>
      <c r="D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
        <v>27</v>
      </c>
      <c r="AJ384" t="s">
        <v>325</v>
      </c>
      <c r="AK384" t="s">
        <v>407</v>
      </c>
      <c r="AL384" t="s">
        <v>289</v>
      </c>
      <c r="AM384">
        <v>4</v>
      </c>
      <c r="AN384">
        <v>22</v>
      </c>
      <c r="AO384">
        <v>0</v>
      </c>
      <c r="AP384">
        <v>0</v>
      </c>
      <c r="AQ384">
        <v>0</v>
      </c>
      <c r="AR384">
        <v>0</v>
      </c>
      <c r="AS384">
        <v>0</v>
      </c>
      <c r="AT384">
        <v>0</v>
      </c>
    </row>
    <row r="385" spans="1:46" hidden="1" x14ac:dyDescent="0.25">
      <c r="A385" t="s">
        <v>325</v>
      </c>
      <c r="B385" t="s">
        <v>289</v>
      </c>
      <c r="C385">
        <v>23</v>
      </c>
      <c r="D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5">
        <v>27</v>
      </c>
      <c r="AJ385" t="s">
        <v>325</v>
      </c>
      <c r="AK385" t="s">
        <v>407</v>
      </c>
      <c r="AL385" t="s">
        <v>289</v>
      </c>
      <c r="AM385">
        <v>4</v>
      </c>
      <c r="AN385">
        <v>23</v>
      </c>
      <c r="AO385">
        <v>0</v>
      </c>
      <c r="AP385">
        <v>0</v>
      </c>
      <c r="AQ385">
        <v>0</v>
      </c>
      <c r="AR385">
        <v>0</v>
      </c>
      <c r="AS385">
        <v>0</v>
      </c>
      <c r="AT385">
        <v>0</v>
      </c>
    </row>
    <row r="386" spans="1:46" hidden="1" x14ac:dyDescent="0.25">
      <c r="A386" t="s">
        <v>325</v>
      </c>
      <c r="B386" t="s">
        <v>289</v>
      </c>
      <c r="C386">
        <v>24</v>
      </c>
      <c r="D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
        <v>27</v>
      </c>
      <c r="AJ386" t="s">
        <v>325</v>
      </c>
      <c r="AK386" t="s">
        <v>407</v>
      </c>
      <c r="AL386" t="s">
        <v>289</v>
      </c>
      <c r="AM386">
        <v>4</v>
      </c>
      <c r="AN386">
        <v>24</v>
      </c>
      <c r="AO386">
        <v>0</v>
      </c>
      <c r="AP386">
        <v>0</v>
      </c>
      <c r="AQ386">
        <v>0</v>
      </c>
      <c r="AR386">
        <v>0</v>
      </c>
      <c r="AS386">
        <v>0</v>
      </c>
      <c r="AT386">
        <v>0</v>
      </c>
    </row>
    <row r="387" spans="1:46" hidden="1" x14ac:dyDescent="0.25">
      <c r="A387" t="s">
        <v>325</v>
      </c>
      <c r="B387" t="s">
        <v>290</v>
      </c>
      <c r="C387">
        <v>1</v>
      </c>
      <c r="D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
        <v>27</v>
      </c>
      <c r="AJ387" t="s">
        <v>325</v>
      </c>
      <c r="AK387" t="s">
        <v>407</v>
      </c>
      <c r="AL387" t="s">
        <v>290</v>
      </c>
      <c r="AM387">
        <v>5</v>
      </c>
      <c r="AN387">
        <v>1</v>
      </c>
      <c r="AO387">
        <v>0</v>
      </c>
      <c r="AP387">
        <v>0</v>
      </c>
      <c r="AQ387">
        <v>0</v>
      </c>
      <c r="AR387">
        <v>0</v>
      </c>
      <c r="AS387">
        <v>0</v>
      </c>
      <c r="AT387">
        <v>0</v>
      </c>
    </row>
    <row r="388" spans="1:46" hidden="1" x14ac:dyDescent="0.25">
      <c r="A388" t="s">
        <v>325</v>
      </c>
      <c r="B388" t="s">
        <v>290</v>
      </c>
      <c r="C388">
        <v>2</v>
      </c>
      <c r="D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
        <v>27</v>
      </c>
      <c r="AJ388" t="s">
        <v>325</v>
      </c>
      <c r="AK388" t="s">
        <v>407</v>
      </c>
      <c r="AL388" t="s">
        <v>290</v>
      </c>
      <c r="AM388">
        <v>5</v>
      </c>
      <c r="AN388">
        <v>2</v>
      </c>
      <c r="AO388">
        <v>0</v>
      </c>
      <c r="AP388">
        <v>0</v>
      </c>
      <c r="AQ388">
        <v>0</v>
      </c>
      <c r="AR388">
        <v>0</v>
      </c>
      <c r="AS388">
        <v>0</v>
      </c>
      <c r="AT388">
        <v>0</v>
      </c>
    </row>
    <row r="389" spans="1:46" hidden="1" x14ac:dyDescent="0.25">
      <c r="A389" t="s">
        <v>325</v>
      </c>
      <c r="B389" t="s">
        <v>290</v>
      </c>
      <c r="C389">
        <v>3</v>
      </c>
      <c r="D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
        <v>27</v>
      </c>
      <c r="AJ389" t="s">
        <v>325</v>
      </c>
      <c r="AK389" t="s">
        <v>407</v>
      </c>
      <c r="AL389" t="s">
        <v>290</v>
      </c>
      <c r="AM389">
        <v>5</v>
      </c>
      <c r="AN389">
        <v>3</v>
      </c>
      <c r="AO389">
        <v>0</v>
      </c>
      <c r="AP389">
        <v>0</v>
      </c>
      <c r="AQ389">
        <v>0</v>
      </c>
      <c r="AR389">
        <v>0</v>
      </c>
      <c r="AS389">
        <v>0</v>
      </c>
      <c r="AT389">
        <v>0</v>
      </c>
    </row>
    <row r="390" spans="1:46" hidden="1" x14ac:dyDescent="0.25">
      <c r="A390" t="s">
        <v>325</v>
      </c>
      <c r="B390" t="s">
        <v>290</v>
      </c>
      <c r="C390">
        <v>4</v>
      </c>
      <c r="D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0">
        <v>27</v>
      </c>
      <c r="AJ390" t="s">
        <v>325</v>
      </c>
      <c r="AK390" t="s">
        <v>407</v>
      </c>
      <c r="AL390" t="s">
        <v>290</v>
      </c>
      <c r="AM390">
        <v>5</v>
      </c>
      <c r="AN390">
        <v>4</v>
      </c>
      <c r="AO390">
        <v>0</v>
      </c>
      <c r="AP390">
        <v>0</v>
      </c>
      <c r="AQ390">
        <v>0</v>
      </c>
      <c r="AR390">
        <v>0</v>
      </c>
      <c r="AS390">
        <v>0</v>
      </c>
      <c r="AT390">
        <v>0</v>
      </c>
    </row>
    <row r="391" spans="1:46" hidden="1" x14ac:dyDescent="0.25">
      <c r="A391" t="s">
        <v>325</v>
      </c>
      <c r="B391" t="s">
        <v>290</v>
      </c>
      <c r="C391">
        <v>5</v>
      </c>
      <c r="D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
        <v>27</v>
      </c>
      <c r="AJ391" t="s">
        <v>325</v>
      </c>
      <c r="AK391" t="s">
        <v>407</v>
      </c>
      <c r="AL391" t="s">
        <v>290</v>
      </c>
      <c r="AM391">
        <v>5</v>
      </c>
      <c r="AN391">
        <v>5</v>
      </c>
      <c r="AO391">
        <v>0</v>
      </c>
      <c r="AP391">
        <v>0</v>
      </c>
      <c r="AQ391">
        <v>0</v>
      </c>
      <c r="AR391">
        <v>0</v>
      </c>
      <c r="AS391">
        <v>0</v>
      </c>
      <c r="AT391">
        <v>0</v>
      </c>
    </row>
    <row r="392" spans="1:46" hidden="1" x14ac:dyDescent="0.25">
      <c r="A392" t="s">
        <v>325</v>
      </c>
      <c r="B392" t="s">
        <v>290</v>
      </c>
      <c r="C392">
        <v>6</v>
      </c>
      <c r="D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4.1346849999999999E-3</v>
      </c>
      <c r="E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4.1346849999999999E-3</v>
      </c>
      <c r="AI392">
        <v>27</v>
      </c>
      <c r="AJ392" t="s">
        <v>325</v>
      </c>
      <c r="AK392" t="s">
        <v>407</v>
      </c>
      <c r="AL392" t="s">
        <v>290</v>
      </c>
      <c r="AM392">
        <v>5</v>
      </c>
      <c r="AN392">
        <v>6</v>
      </c>
      <c r="AO392">
        <v>4.1346849999999999E-3</v>
      </c>
      <c r="AP392">
        <v>5.615302E-3</v>
      </c>
      <c r="AQ392">
        <v>7.0473949999999997E-3</v>
      </c>
      <c r="AR392">
        <v>5.6047090000000003E-3</v>
      </c>
      <c r="AS392">
        <v>1.1118113000000001E-2</v>
      </c>
      <c r="AT392">
        <v>1.1018530000000001E-3</v>
      </c>
    </row>
    <row r="393" spans="1:46" hidden="1" x14ac:dyDescent="0.25">
      <c r="A393" t="s">
        <v>325</v>
      </c>
      <c r="B393" t="s">
        <v>290</v>
      </c>
      <c r="C393">
        <v>7</v>
      </c>
      <c r="D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6.4064670000000004E-2</v>
      </c>
      <c r="E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6.4064670000000004E-2</v>
      </c>
      <c r="AI393">
        <v>27</v>
      </c>
      <c r="AJ393" t="s">
        <v>325</v>
      </c>
      <c r="AK393" t="s">
        <v>407</v>
      </c>
      <c r="AL393" t="s">
        <v>290</v>
      </c>
      <c r="AM393">
        <v>5</v>
      </c>
      <c r="AN393">
        <v>7</v>
      </c>
      <c r="AO393">
        <v>6.4064670000000004E-2</v>
      </c>
      <c r="AP393">
        <v>8.3988832999999999E-2</v>
      </c>
      <c r="AQ393">
        <v>0.10254089500000001</v>
      </c>
      <c r="AR393">
        <v>8.2432942999999995E-2</v>
      </c>
      <c r="AS393">
        <v>0.13994382599999999</v>
      </c>
      <c r="AT393">
        <v>1.6451266999999999E-2</v>
      </c>
    </row>
    <row r="394" spans="1:46" hidden="1" x14ac:dyDescent="0.25">
      <c r="A394" t="s">
        <v>325</v>
      </c>
      <c r="B394" t="s">
        <v>290</v>
      </c>
      <c r="C394">
        <v>8</v>
      </c>
      <c r="D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0.16373902000000001</v>
      </c>
      <c r="E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0.16373902000000001</v>
      </c>
      <c r="AI394">
        <v>27</v>
      </c>
      <c r="AJ394" t="s">
        <v>325</v>
      </c>
      <c r="AK394" t="s">
        <v>407</v>
      </c>
      <c r="AL394" t="s">
        <v>290</v>
      </c>
      <c r="AM394">
        <v>5</v>
      </c>
      <c r="AN394">
        <v>8</v>
      </c>
      <c r="AO394">
        <v>0.16373902000000001</v>
      </c>
      <c r="AP394">
        <v>0.22480555499999999</v>
      </c>
      <c r="AQ394">
        <v>0.26216993500000002</v>
      </c>
      <c r="AR394">
        <v>0.212015657</v>
      </c>
      <c r="AS394">
        <v>0.33441190900000001</v>
      </c>
      <c r="AT394">
        <v>4.6327622999999998E-2</v>
      </c>
    </row>
    <row r="395" spans="1:46" hidden="1" x14ac:dyDescent="0.25">
      <c r="A395" t="s">
        <v>325</v>
      </c>
      <c r="B395" t="s">
        <v>290</v>
      </c>
      <c r="C395">
        <v>9</v>
      </c>
      <c r="D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0.405814799</v>
      </c>
      <c r="E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0.27819604199999998</v>
      </c>
      <c r="AI395">
        <v>27</v>
      </c>
      <c r="AJ395" t="s">
        <v>325</v>
      </c>
      <c r="AK395" t="s">
        <v>407</v>
      </c>
      <c r="AL395" t="s">
        <v>290</v>
      </c>
      <c r="AM395">
        <v>5</v>
      </c>
      <c r="AN395">
        <v>9</v>
      </c>
      <c r="AO395">
        <v>0.27819604199999998</v>
      </c>
      <c r="AP395">
        <v>0.357245806</v>
      </c>
      <c r="AQ395">
        <v>0.405814799</v>
      </c>
      <c r="AR395">
        <v>0.33758287799999998</v>
      </c>
      <c r="AS395">
        <v>0.50660349299999996</v>
      </c>
      <c r="AT395">
        <v>8.3522313000000001E-2</v>
      </c>
    </row>
    <row r="396" spans="1:46" hidden="1" x14ac:dyDescent="0.25">
      <c r="A396" t="s">
        <v>325</v>
      </c>
      <c r="B396" t="s">
        <v>290</v>
      </c>
      <c r="C396">
        <v>10</v>
      </c>
      <c r="D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0.52601029600000004</v>
      </c>
      <c r="E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0.52601029600000004</v>
      </c>
      <c r="AI396">
        <v>27</v>
      </c>
      <c r="AJ396" t="s">
        <v>325</v>
      </c>
      <c r="AK396" t="s">
        <v>407</v>
      </c>
      <c r="AL396" t="s">
        <v>290</v>
      </c>
      <c r="AM396">
        <v>5</v>
      </c>
      <c r="AN396">
        <v>10</v>
      </c>
      <c r="AO396">
        <v>0.37888895700000003</v>
      </c>
      <c r="AP396">
        <v>0.46235932299999999</v>
      </c>
      <c r="AQ396">
        <v>0.52601029600000004</v>
      </c>
      <c r="AR396">
        <v>0.44189383799999998</v>
      </c>
      <c r="AS396">
        <v>0.65866475899999999</v>
      </c>
      <c r="AT396">
        <v>9.9463683999999997E-2</v>
      </c>
    </row>
    <row r="397" spans="1:46" hidden="1" x14ac:dyDescent="0.25">
      <c r="A397" t="s">
        <v>325</v>
      </c>
      <c r="B397" t="s">
        <v>290</v>
      </c>
      <c r="C397">
        <v>11</v>
      </c>
      <c r="D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0.58388413900000002</v>
      </c>
      <c r="E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0.58388413900000002</v>
      </c>
      <c r="AI397">
        <v>27</v>
      </c>
      <c r="AJ397" t="s">
        <v>325</v>
      </c>
      <c r="AK397" t="s">
        <v>407</v>
      </c>
      <c r="AL397" t="s">
        <v>290</v>
      </c>
      <c r="AM397">
        <v>5</v>
      </c>
      <c r="AN397">
        <v>11</v>
      </c>
      <c r="AO397">
        <v>0.44277214399999998</v>
      </c>
      <c r="AP397">
        <v>0.52646391599999998</v>
      </c>
      <c r="AQ397">
        <v>0.58388413900000002</v>
      </c>
      <c r="AR397">
        <v>0.50982559800000005</v>
      </c>
      <c r="AS397">
        <v>0.74667470300000005</v>
      </c>
      <c r="AT397">
        <v>0.17839417399999999</v>
      </c>
    </row>
    <row r="398" spans="1:46" hidden="1" x14ac:dyDescent="0.25">
      <c r="A398" t="s">
        <v>325</v>
      </c>
      <c r="B398" t="s">
        <v>290</v>
      </c>
      <c r="C398">
        <v>12</v>
      </c>
      <c r="D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0.60805406100000003</v>
      </c>
      <c r="E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0.60805406100000003</v>
      </c>
      <c r="AI398">
        <v>27</v>
      </c>
      <c r="AJ398" t="s">
        <v>325</v>
      </c>
      <c r="AK398" t="s">
        <v>407</v>
      </c>
      <c r="AL398" t="s">
        <v>290</v>
      </c>
      <c r="AM398">
        <v>5</v>
      </c>
      <c r="AN398">
        <v>12</v>
      </c>
      <c r="AO398">
        <v>0.47377071500000001</v>
      </c>
      <c r="AP398">
        <v>0.55317249999999996</v>
      </c>
      <c r="AQ398">
        <v>0.60805406100000003</v>
      </c>
      <c r="AR398">
        <v>0.53229217900000003</v>
      </c>
      <c r="AS398">
        <v>0.77032351399999999</v>
      </c>
      <c r="AT398">
        <v>0.17075681000000001</v>
      </c>
    </row>
    <row r="399" spans="1:46" hidden="1" x14ac:dyDescent="0.25">
      <c r="A399" t="s">
        <v>325</v>
      </c>
      <c r="B399" t="s">
        <v>290</v>
      </c>
      <c r="C399">
        <v>13</v>
      </c>
      <c r="D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0.57545957800000003</v>
      </c>
      <c r="E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0.57545957800000003</v>
      </c>
      <c r="AI399">
        <v>27</v>
      </c>
      <c r="AJ399" t="s">
        <v>325</v>
      </c>
      <c r="AK399" t="s">
        <v>407</v>
      </c>
      <c r="AL399" t="s">
        <v>290</v>
      </c>
      <c r="AM399">
        <v>5</v>
      </c>
      <c r="AN399">
        <v>13</v>
      </c>
      <c r="AO399">
        <v>0.45827878399999999</v>
      </c>
      <c r="AP399">
        <v>0.51287490800000002</v>
      </c>
      <c r="AQ399">
        <v>0.57545957800000003</v>
      </c>
      <c r="AR399">
        <v>0.50271688000000003</v>
      </c>
      <c r="AS399">
        <v>0.72555047299999997</v>
      </c>
      <c r="AT399">
        <v>0.14068313399999999</v>
      </c>
    </row>
    <row r="400" spans="1:46" hidden="1" x14ac:dyDescent="0.25">
      <c r="A400" t="s">
        <v>325</v>
      </c>
      <c r="B400" t="s">
        <v>290</v>
      </c>
      <c r="C400">
        <v>14</v>
      </c>
      <c r="D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0.50000083500000003</v>
      </c>
      <c r="E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0.50000083500000003</v>
      </c>
      <c r="AI400">
        <v>27</v>
      </c>
      <c r="AJ400" t="s">
        <v>325</v>
      </c>
      <c r="AK400" t="s">
        <v>407</v>
      </c>
      <c r="AL400" t="s">
        <v>290</v>
      </c>
      <c r="AM400">
        <v>5</v>
      </c>
      <c r="AN400">
        <v>14</v>
      </c>
      <c r="AO400">
        <v>0.39347464599999998</v>
      </c>
      <c r="AP400">
        <v>0.440968849</v>
      </c>
      <c r="AQ400">
        <v>0.50000083500000003</v>
      </c>
      <c r="AR400">
        <v>0.43025997900000001</v>
      </c>
      <c r="AS400">
        <v>0.60882042700000005</v>
      </c>
      <c r="AT400">
        <v>0.115511553</v>
      </c>
    </row>
    <row r="401" spans="1:46" hidden="1" x14ac:dyDescent="0.25">
      <c r="A401" t="s">
        <v>325</v>
      </c>
      <c r="B401" t="s">
        <v>290</v>
      </c>
      <c r="C401">
        <v>15</v>
      </c>
      <c r="D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0.37143873599999999</v>
      </c>
      <c r="E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0.37143873599999999</v>
      </c>
      <c r="AI401">
        <v>27</v>
      </c>
      <c r="AJ401" t="s">
        <v>325</v>
      </c>
      <c r="AK401" t="s">
        <v>407</v>
      </c>
      <c r="AL401" t="s">
        <v>290</v>
      </c>
      <c r="AM401">
        <v>5</v>
      </c>
      <c r="AN401">
        <v>15</v>
      </c>
      <c r="AO401">
        <v>0.29062391999999998</v>
      </c>
      <c r="AP401">
        <v>0.33655855000000001</v>
      </c>
      <c r="AQ401">
        <v>0.37143873599999999</v>
      </c>
      <c r="AR401">
        <v>0.32386347999999998</v>
      </c>
      <c r="AS401">
        <v>0.489312623</v>
      </c>
      <c r="AT401">
        <v>8.0879248000000001E-2</v>
      </c>
    </row>
    <row r="402" spans="1:46" hidden="1" x14ac:dyDescent="0.25">
      <c r="A402" t="s">
        <v>325</v>
      </c>
      <c r="B402" t="s">
        <v>290</v>
      </c>
      <c r="C402">
        <v>16</v>
      </c>
      <c r="D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0.217698208</v>
      </c>
      <c r="E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0.217698208</v>
      </c>
      <c r="AI402">
        <v>27</v>
      </c>
      <c r="AJ402" t="s">
        <v>325</v>
      </c>
      <c r="AK402" t="s">
        <v>407</v>
      </c>
      <c r="AL402" t="s">
        <v>290</v>
      </c>
      <c r="AM402">
        <v>5</v>
      </c>
      <c r="AN402">
        <v>16</v>
      </c>
      <c r="AO402">
        <v>0.158814872</v>
      </c>
      <c r="AP402">
        <v>0.19322587499999999</v>
      </c>
      <c r="AQ402">
        <v>0.217698208</v>
      </c>
      <c r="AR402">
        <v>0.184737237</v>
      </c>
      <c r="AS402">
        <v>0.29639953699999999</v>
      </c>
      <c r="AT402">
        <v>4.0269736E-2</v>
      </c>
    </row>
    <row r="403" spans="1:46" hidden="1" x14ac:dyDescent="0.25">
      <c r="A403" t="s">
        <v>325</v>
      </c>
      <c r="B403" t="s">
        <v>290</v>
      </c>
      <c r="C403">
        <v>17</v>
      </c>
      <c r="D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7.3148258999999993E-2</v>
      </c>
      <c r="E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7.3148258999999993E-2</v>
      </c>
      <c r="AI403">
        <v>27</v>
      </c>
      <c r="AJ403" t="s">
        <v>325</v>
      </c>
      <c r="AK403" t="s">
        <v>407</v>
      </c>
      <c r="AL403" t="s">
        <v>290</v>
      </c>
      <c r="AM403">
        <v>5</v>
      </c>
      <c r="AN403">
        <v>17</v>
      </c>
      <c r="AO403">
        <v>5.1424270000000001E-2</v>
      </c>
      <c r="AP403">
        <v>6.4423437E-2</v>
      </c>
      <c r="AQ403">
        <v>7.3148258999999993E-2</v>
      </c>
      <c r="AR403">
        <v>6.0963069000000002E-2</v>
      </c>
      <c r="AS403">
        <v>0.102086121</v>
      </c>
      <c r="AT403">
        <v>8.665453E-3</v>
      </c>
    </row>
    <row r="404" spans="1:46" hidden="1" x14ac:dyDescent="0.25">
      <c r="A404" t="s">
        <v>325</v>
      </c>
      <c r="B404" t="s">
        <v>290</v>
      </c>
      <c r="C404">
        <v>18</v>
      </c>
      <c r="D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8.1356199999999999E-4</v>
      </c>
      <c r="E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8.1356199999999999E-4</v>
      </c>
      <c r="AI404">
        <v>27</v>
      </c>
      <c r="AJ404" t="s">
        <v>325</v>
      </c>
      <c r="AK404" t="s">
        <v>407</v>
      </c>
      <c r="AL404" t="s">
        <v>290</v>
      </c>
      <c r="AM404">
        <v>5</v>
      </c>
      <c r="AN404">
        <v>18</v>
      </c>
      <c r="AO404">
        <v>4.63332E-4</v>
      </c>
      <c r="AP404">
        <v>6.2628399999999996E-4</v>
      </c>
      <c r="AQ404">
        <v>8.1356199999999999E-4</v>
      </c>
      <c r="AR404">
        <v>6.7943099999999998E-4</v>
      </c>
      <c r="AS404">
        <v>1.7066900000000001E-3</v>
      </c>
      <c r="AT404">
        <v>6.6400000000000001E-5</v>
      </c>
    </row>
    <row r="405" spans="1:46" hidden="1" x14ac:dyDescent="0.25">
      <c r="A405" t="s">
        <v>325</v>
      </c>
      <c r="B405" t="s">
        <v>290</v>
      </c>
      <c r="C405">
        <v>19</v>
      </c>
      <c r="D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
        <v>27</v>
      </c>
      <c r="AJ405" t="s">
        <v>325</v>
      </c>
      <c r="AK405" t="s">
        <v>407</v>
      </c>
      <c r="AL405" t="s">
        <v>290</v>
      </c>
      <c r="AM405">
        <v>5</v>
      </c>
      <c r="AN405">
        <v>19</v>
      </c>
      <c r="AO405">
        <v>0</v>
      </c>
      <c r="AP405">
        <v>0</v>
      </c>
      <c r="AQ405">
        <v>0</v>
      </c>
      <c r="AR405">
        <v>0</v>
      </c>
      <c r="AS405">
        <v>0</v>
      </c>
      <c r="AT405" s="281">
        <v>0</v>
      </c>
    </row>
    <row r="406" spans="1:46" hidden="1" x14ac:dyDescent="0.25">
      <c r="A406" t="s">
        <v>325</v>
      </c>
      <c r="B406" t="s">
        <v>290</v>
      </c>
      <c r="C406">
        <v>20</v>
      </c>
      <c r="D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
        <v>27</v>
      </c>
      <c r="AJ406" t="s">
        <v>325</v>
      </c>
      <c r="AK406" t="s">
        <v>407</v>
      </c>
      <c r="AL406" t="s">
        <v>290</v>
      </c>
      <c r="AM406">
        <v>5</v>
      </c>
      <c r="AN406">
        <v>20</v>
      </c>
      <c r="AO406">
        <v>0</v>
      </c>
      <c r="AP406">
        <v>0</v>
      </c>
      <c r="AQ406">
        <v>0</v>
      </c>
      <c r="AR406">
        <v>0</v>
      </c>
      <c r="AS406">
        <v>0</v>
      </c>
      <c r="AT406">
        <v>0</v>
      </c>
    </row>
    <row r="407" spans="1:46" hidden="1" x14ac:dyDescent="0.25">
      <c r="A407" t="s">
        <v>325</v>
      </c>
      <c r="B407" t="s">
        <v>290</v>
      </c>
      <c r="C407">
        <v>21</v>
      </c>
      <c r="D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
        <v>27</v>
      </c>
      <c r="AJ407" t="s">
        <v>325</v>
      </c>
      <c r="AK407" t="s">
        <v>407</v>
      </c>
      <c r="AL407" t="s">
        <v>290</v>
      </c>
      <c r="AM407">
        <v>5</v>
      </c>
      <c r="AN407">
        <v>21</v>
      </c>
      <c r="AO407">
        <v>0</v>
      </c>
      <c r="AP407">
        <v>0</v>
      </c>
      <c r="AQ407">
        <v>0</v>
      </c>
      <c r="AR407">
        <v>0</v>
      </c>
      <c r="AS407">
        <v>0</v>
      </c>
      <c r="AT407">
        <v>0</v>
      </c>
    </row>
    <row r="408" spans="1:46" hidden="1" x14ac:dyDescent="0.25">
      <c r="A408" t="s">
        <v>325</v>
      </c>
      <c r="B408" t="s">
        <v>290</v>
      </c>
      <c r="C408">
        <v>22</v>
      </c>
      <c r="D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
        <v>27</v>
      </c>
      <c r="AJ408" t="s">
        <v>325</v>
      </c>
      <c r="AK408" t="s">
        <v>407</v>
      </c>
      <c r="AL408" t="s">
        <v>290</v>
      </c>
      <c r="AM408">
        <v>5</v>
      </c>
      <c r="AN408">
        <v>22</v>
      </c>
      <c r="AO408">
        <v>0</v>
      </c>
      <c r="AP408">
        <v>0</v>
      </c>
      <c r="AQ408">
        <v>0</v>
      </c>
      <c r="AR408">
        <v>0</v>
      </c>
      <c r="AS408">
        <v>0</v>
      </c>
      <c r="AT408">
        <v>0</v>
      </c>
    </row>
    <row r="409" spans="1:46" hidden="1" x14ac:dyDescent="0.25">
      <c r="A409" t="s">
        <v>325</v>
      </c>
      <c r="B409" t="s">
        <v>290</v>
      </c>
      <c r="C409">
        <v>23</v>
      </c>
      <c r="D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9">
        <v>27</v>
      </c>
      <c r="AJ409" t="s">
        <v>325</v>
      </c>
      <c r="AK409" t="s">
        <v>407</v>
      </c>
      <c r="AL409" t="s">
        <v>290</v>
      </c>
      <c r="AM409">
        <v>5</v>
      </c>
      <c r="AN409">
        <v>23</v>
      </c>
      <c r="AO409">
        <v>0</v>
      </c>
      <c r="AP409">
        <v>0</v>
      </c>
      <c r="AQ409">
        <v>0</v>
      </c>
      <c r="AR409">
        <v>0</v>
      </c>
      <c r="AS409">
        <v>0</v>
      </c>
      <c r="AT409">
        <v>0</v>
      </c>
    </row>
    <row r="410" spans="1:46" hidden="1" x14ac:dyDescent="0.25">
      <c r="A410" t="s">
        <v>325</v>
      </c>
      <c r="B410" t="s">
        <v>290</v>
      </c>
      <c r="C410">
        <v>24</v>
      </c>
      <c r="D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
        <v>27</v>
      </c>
      <c r="AJ410" t="s">
        <v>325</v>
      </c>
      <c r="AK410" t="s">
        <v>407</v>
      </c>
      <c r="AL410" t="s">
        <v>290</v>
      </c>
      <c r="AM410">
        <v>5</v>
      </c>
      <c r="AN410">
        <v>24</v>
      </c>
      <c r="AO410">
        <v>0</v>
      </c>
      <c r="AP410">
        <v>0</v>
      </c>
      <c r="AQ410">
        <v>0</v>
      </c>
      <c r="AR410">
        <v>0</v>
      </c>
      <c r="AS410">
        <v>0</v>
      </c>
      <c r="AT410">
        <v>0</v>
      </c>
    </row>
    <row r="411" spans="1:46" hidden="1" x14ac:dyDescent="0.25">
      <c r="A411" t="s">
        <v>325</v>
      </c>
      <c r="B411" t="s">
        <v>291</v>
      </c>
      <c r="C411">
        <v>1</v>
      </c>
      <c r="D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
        <v>27</v>
      </c>
      <c r="AJ411" t="s">
        <v>325</v>
      </c>
      <c r="AK411" t="s">
        <v>407</v>
      </c>
      <c r="AL411" t="s">
        <v>291</v>
      </c>
      <c r="AM411">
        <v>6</v>
      </c>
      <c r="AN411">
        <v>1</v>
      </c>
      <c r="AO411">
        <v>0</v>
      </c>
      <c r="AP411">
        <v>0</v>
      </c>
      <c r="AQ411">
        <v>0</v>
      </c>
      <c r="AR411">
        <v>0</v>
      </c>
      <c r="AS411">
        <v>0</v>
      </c>
      <c r="AT411">
        <v>0</v>
      </c>
    </row>
    <row r="412" spans="1:46" hidden="1" x14ac:dyDescent="0.25">
      <c r="A412" t="s">
        <v>325</v>
      </c>
      <c r="B412" t="s">
        <v>291</v>
      </c>
      <c r="C412">
        <v>2</v>
      </c>
      <c r="D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
        <v>27</v>
      </c>
      <c r="AJ412" t="s">
        <v>325</v>
      </c>
      <c r="AK412" t="s">
        <v>407</v>
      </c>
      <c r="AL412" t="s">
        <v>291</v>
      </c>
      <c r="AM412">
        <v>6</v>
      </c>
      <c r="AN412">
        <v>2</v>
      </c>
      <c r="AO412">
        <v>0</v>
      </c>
      <c r="AP412">
        <v>0</v>
      </c>
      <c r="AQ412">
        <v>0</v>
      </c>
      <c r="AR412">
        <v>0</v>
      </c>
      <c r="AS412">
        <v>0</v>
      </c>
      <c r="AT412">
        <v>0</v>
      </c>
    </row>
    <row r="413" spans="1:46" hidden="1" x14ac:dyDescent="0.25">
      <c r="A413" t="s">
        <v>325</v>
      </c>
      <c r="B413" t="s">
        <v>291</v>
      </c>
      <c r="C413">
        <v>3</v>
      </c>
      <c r="D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
        <v>27</v>
      </c>
      <c r="AJ413" t="s">
        <v>325</v>
      </c>
      <c r="AK413" t="s">
        <v>407</v>
      </c>
      <c r="AL413" t="s">
        <v>291</v>
      </c>
      <c r="AM413">
        <v>6</v>
      </c>
      <c r="AN413">
        <v>3</v>
      </c>
      <c r="AO413">
        <v>0</v>
      </c>
      <c r="AP413">
        <v>0</v>
      </c>
      <c r="AQ413">
        <v>0</v>
      </c>
      <c r="AR413">
        <v>0</v>
      </c>
      <c r="AS413">
        <v>0</v>
      </c>
      <c r="AT413">
        <v>0</v>
      </c>
    </row>
    <row r="414" spans="1:46" hidden="1" x14ac:dyDescent="0.25">
      <c r="A414" t="s">
        <v>325</v>
      </c>
      <c r="B414" t="s">
        <v>291</v>
      </c>
      <c r="C414">
        <v>4</v>
      </c>
      <c r="D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
        <v>27</v>
      </c>
      <c r="AJ414" t="s">
        <v>325</v>
      </c>
      <c r="AK414" t="s">
        <v>407</v>
      </c>
      <c r="AL414" t="s">
        <v>291</v>
      </c>
      <c r="AM414">
        <v>6</v>
      </c>
      <c r="AN414">
        <v>4</v>
      </c>
      <c r="AO414">
        <v>0</v>
      </c>
      <c r="AP414">
        <v>0</v>
      </c>
      <c r="AQ414">
        <v>0</v>
      </c>
      <c r="AR414">
        <v>0</v>
      </c>
      <c r="AS414">
        <v>0</v>
      </c>
      <c r="AT414">
        <v>0</v>
      </c>
    </row>
    <row r="415" spans="1:46" hidden="1" x14ac:dyDescent="0.25">
      <c r="A415" t="s">
        <v>325</v>
      </c>
      <c r="B415" t="s">
        <v>291</v>
      </c>
      <c r="C415">
        <v>5</v>
      </c>
      <c r="D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
        <v>27</v>
      </c>
      <c r="AJ415" t="s">
        <v>325</v>
      </c>
      <c r="AK415" t="s">
        <v>407</v>
      </c>
      <c r="AL415" t="s">
        <v>291</v>
      </c>
      <c r="AM415">
        <v>6</v>
      </c>
      <c r="AN415">
        <v>5</v>
      </c>
      <c r="AO415">
        <v>0</v>
      </c>
      <c r="AP415">
        <v>0</v>
      </c>
      <c r="AQ415">
        <v>0</v>
      </c>
      <c r="AR415">
        <v>0</v>
      </c>
      <c r="AS415">
        <v>0</v>
      </c>
      <c r="AT415">
        <v>0</v>
      </c>
    </row>
    <row r="416" spans="1:46" hidden="1" x14ac:dyDescent="0.25">
      <c r="A416" t="s">
        <v>325</v>
      </c>
      <c r="B416" t="s">
        <v>291</v>
      </c>
      <c r="C416">
        <v>6</v>
      </c>
      <c r="D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1.8114940000000001E-3</v>
      </c>
      <c r="E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1.8114940000000001E-3</v>
      </c>
      <c r="AI416">
        <v>27</v>
      </c>
      <c r="AJ416" t="s">
        <v>325</v>
      </c>
      <c r="AK416" t="s">
        <v>407</v>
      </c>
      <c r="AL416" t="s">
        <v>291</v>
      </c>
      <c r="AM416">
        <v>6</v>
      </c>
      <c r="AN416">
        <v>6</v>
      </c>
      <c r="AO416">
        <v>1.8114940000000001E-3</v>
      </c>
      <c r="AP416">
        <v>2.4373680000000001E-3</v>
      </c>
      <c r="AQ416">
        <v>3.0376779999999998E-3</v>
      </c>
      <c r="AR416">
        <v>2.4879329999999999E-3</v>
      </c>
      <c r="AS416">
        <v>5.5747310000000003E-3</v>
      </c>
      <c r="AT416">
        <v>5.14673E-4</v>
      </c>
    </row>
    <row r="417" spans="1:46" hidden="1" x14ac:dyDescent="0.25">
      <c r="A417" t="s">
        <v>325</v>
      </c>
      <c r="B417" t="s">
        <v>291</v>
      </c>
      <c r="C417">
        <v>7</v>
      </c>
      <c r="D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5.1289290000000001E-2</v>
      </c>
      <c r="E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5.1289290000000001E-2</v>
      </c>
      <c r="AI417">
        <v>27</v>
      </c>
      <c r="AJ417" t="s">
        <v>325</v>
      </c>
      <c r="AK417" t="s">
        <v>407</v>
      </c>
      <c r="AL417" t="s">
        <v>291</v>
      </c>
      <c r="AM417">
        <v>6</v>
      </c>
      <c r="AN417">
        <v>7</v>
      </c>
      <c r="AO417">
        <v>5.1289290000000001E-2</v>
      </c>
      <c r="AP417">
        <v>6.1848360999999998E-2</v>
      </c>
      <c r="AQ417">
        <v>7.7695861000000005E-2</v>
      </c>
      <c r="AR417">
        <v>6.2357502000000002E-2</v>
      </c>
      <c r="AS417">
        <v>0.104670468</v>
      </c>
      <c r="AT417">
        <v>1.2722485E-2</v>
      </c>
    </row>
    <row r="418" spans="1:46" hidden="1" x14ac:dyDescent="0.25">
      <c r="A418" t="s">
        <v>325</v>
      </c>
      <c r="B418" t="s">
        <v>291</v>
      </c>
      <c r="C418">
        <v>8</v>
      </c>
      <c r="D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0.14730966000000001</v>
      </c>
      <c r="E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0.14730966000000001</v>
      </c>
      <c r="AI418">
        <v>27</v>
      </c>
      <c r="AJ418" t="s">
        <v>325</v>
      </c>
      <c r="AK418" t="s">
        <v>407</v>
      </c>
      <c r="AL418" t="s">
        <v>291</v>
      </c>
      <c r="AM418">
        <v>6</v>
      </c>
      <c r="AN418">
        <v>8</v>
      </c>
      <c r="AO418">
        <v>0.14730966000000001</v>
      </c>
      <c r="AP418">
        <v>0.17960561999999999</v>
      </c>
      <c r="AQ418">
        <v>0.21634198599999999</v>
      </c>
      <c r="AR418">
        <v>0.176264592</v>
      </c>
      <c r="AS418">
        <v>0.27968813300000001</v>
      </c>
      <c r="AT418">
        <v>3.7769128999999999E-2</v>
      </c>
    </row>
    <row r="419" spans="1:46" hidden="1" x14ac:dyDescent="0.25">
      <c r="A419" t="s">
        <v>325</v>
      </c>
      <c r="B419" t="s">
        <v>291</v>
      </c>
      <c r="C419">
        <v>9</v>
      </c>
      <c r="D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0.35308031200000001</v>
      </c>
      <c r="E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0.24603881599999999</v>
      </c>
      <c r="AI419">
        <v>27</v>
      </c>
      <c r="AJ419" t="s">
        <v>325</v>
      </c>
      <c r="AK419" t="s">
        <v>407</v>
      </c>
      <c r="AL419" t="s">
        <v>291</v>
      </c>
      <c r="AM419">
        <v>6</v>
      </c>
      <c r="AN419">
        <v>9</v>
      </c>
      <c r="AO419">
        <v>0.24603881599999999</v>
      </c>
      <c r="AP419">
        <v>0.30945960500000003</v>
      </c>
      <c r="AQ419">
        <v>0.35308031200000001</v>
      </c>
      <c r="AR419">
        <v>0.29333399100000002</v>
      </c>
      <c r="AS419">
        <v>0.43240687100000003</v>
      </c>
      <c r="AT419">
        <v>6.6474478000000004E-2</v>
      </c>
    </row>
    <row r="420" spans="1:46" hidden="1" x14ac:dyDescent="0.25">
      <c r="A420" t="s">
        <v>325</v>
      </c>
      <c r="B420" t="s">
        <v>291</v>
      </c>
      <c r="C420">
        <v>10</v>
      </c>
      <c r="D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0.46011189000000002</v>
      </c>
      <c r="E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0.46011189000000002</v>
      </c>
      <c r="AI420">
        <v>27</v>
      </c>
      <c r="AJ420" t="s">
        <v>325</v>
      </c>
      <c r="AK420" t="s">
        <v>407</v>
      </c>
      <c r="AL420" t="s">
        <v>291</v>
      </c>
      <c r="AM420">
        <v>6</v>
      </c>
      <c r="AN420">
        <v>10</v>
      </c>
      <c r="AO420">
        <v>0.338851344</v>
      </c>
      <c r="AP420">
        <v>0.41059177899999999</v>
      </c>
      <c r="AQ420">
        <v>0.46011189000000002</v>
      </c>
      <c r="AR420">
        <v>0.39219322699999998</v>
      </c>
      <c r="AS420">
        <v>0.56924776300000002</v>
      </c>
      <c r="AT420">
        <v>0.109100086</v>
      </c>
    </row>
    <row r="421" spans="1:46" hidden="1" x14ac:dyDescent="0.25">
      <c r="A421" t="s">
        <v>325</v>
      </c>
      <c r="B421" t="s">
        <v>291</v>
      </c>
      <c r="C421">
        <v>11</v>
      </c>
      <c r="D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0.53407544500000004</v>
      </c>
      <c r="E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0.53407544500000004</v>
      </c>
      <c r="AI421">
        <v>27</v>
      </c>
      <c r="AJ421" t="s">
        <v>325</v>
      </c>
      <c r="AK421" t="s">
        <v>407</v>
      </c>
      <c r="AL421" t="s">
        <v>291</v>
      </c>
      <c r="AM421">
        <v>6</v>
      </c>
      <c r="AN421">
        <v>11</v>
      </c>
      <c r="AO421">
        <v>0.419041465</v>
      </c>
      <c r="AP421">
        <v>0.48103326299999999</v>
      </c>
      <c r="AQ421">
        <v>0.53407544500000004</v>
      </c>
      <c r="AR421">
        <v>0.462937618</v>
      </c>
      <c r="AS421">
        <v>0.655181244</v>
      </c>
      <c r="AT421">
        <v>0.108932999</v>
      </c>
    </row>
    <row r="422" spans="1:46" hidden="1" x14ac:dyDescent="0.25">
      <c r="A422" t="s">
        <v>325</v>
      </c>
      <c r="B422" t="s">
        <v>291</v>
      </c>
      <c r="C422">
        <v>12</v>
      </c>
      <c r="D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0.55885627199999999</v>
      </c>
      <c r="E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0.55885627199999999</v>
      </c>
      <c r="AI422">
        <v>27</v>
      </c>
      <c r="AJ422" t="s">
        <v>325</v>
      </c>
      <c r="AK422" t="s">
        <v>407</v>
      </c>
      <c r="AL422" t="s">
        <v>291</v>
      </c>
      <c r="AM422">
        <v>6</v>
      </c>
      <c r="AN422">
        <v>12</v>
      </c>
      <c r="AO422">
        <v>0.43508711</v>
      </c>
      <c r="AP422">
        <v>0.51054826099999995</v>
      </c>
      <c r="AQ422">
        <v>0.55885627199999999</v>
      </c>
      <c r="AR422">
        <v>0.48478739199999998</v>
      </c>
      <c r="AS422">
        <v>0.659449281</v>
      </c>
      <c r="AT422">
        <v>0.114047513</v>
      </c>
    </row>
    <row r="423" spans="1:46" hidden="1" x14ac:dyDescent="0.25">
      <c r="A423" t="s">
        <v>325</v>
      </c>
      <c r="B423" t="s">
        <v>291</v>
      </c>
      <c r="C423">
        <v>13</v>
      </c>
      <c r="D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0.521362722</v>
      </c>
      <c r="E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0.521362722</v>
      </c>
      <c r="AI423">
        <v>27</v>
      </c>
      <c r="AJ423" t="s">
        <v>325</v>
      </c>
      <c r="AK423" t="s">
        <v>407</v>
      </c>
      <c r="AL423" t="s">
        <v>291</v>
      </c>
      <c r="AM423">
        <v>6</v>
      </c>
      <c r="AN423">
        <v>13</v>
      </c>
      <c r="AO423">
        <v>0.42365607799999999</v>
      </c>
      <c r="AP423">
        <v>0.48251153899999999</v>
      </c>
      <c r="AQ423">
        <v>0.521362722</v>
      </c>
      <c r="AR423">
        <v>0.45992600700000003</v>
      </c>
      <c r="AS423">
        <v>0.64509275600000004</v>
      </c>
      <c r="AT423">
        <v>0.10144906400000001</v>
      </c>
    </row>
    <row r="424" spans="1:46" hidden="1" x14ac:dyDescent="0.25">
      <c r="A424" t="s">
        <v>325</v>
      </c>
      <c r="B424" t="s">
        <v>291</v>
      </c>
      <c r="C424">
        <v>14</v>
      </c>
      <c r="D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0.45285288400000001</v>
      </c>
      <c r="E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0.45285288400000001</v>
      </c>
      <c r="AI424">
        <v>27</v>
      </c>
      <c r="AJ424" t="s">
        <v>325</v>
      </c>
      <c r="AK424" t="s">
        <v>407</v>
      </c>
      <c r="AL424" t="s">
        <v>291</v>
      </c>
      <c r="AM424">
        <v>6</v>
      </c>
      <c r="AN424">
        <v>14</v>
      </c>
      <c r="AO424">
        <v>0.364884547</v>
      </c>
      <c r="AP424">
        <v>0.41529326799999999</v>
      </c>
      <c r="AQ424">
        <v>0.45285288400000001</v>
      </c>
      <c r="AR424">
        <v>0.39673617300000003</v>
      </c>
      <c r="AS424">
        <v>0.547751023</v>
      </c>
      <c r="AT424">
        <v>7.4229263000000004E-2</v>
      </c>
    </row>
    <row r="425" spans="1:46" hidden="1" x14ac:dyDescent="0.25">
      <c r="A425" t="s">
        <v>325</v>
      </c>
      <c r="B425" t="s">
        <v>291</v>
      </c>
      <c r="C425">
        <v>15</v>
      </c>
      <c r="D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0.35017261799999999</v>
      </c>
      <c r="E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0.35017261799999999</v>
      </c>
      <c r="AI425">
        <v>27</v>
      </c>
      <c r="AJ425" t="s">
        <v>325</v>
      </c>
      <c r="AK425" t="s">
        <v>407</v>
      </c>
      <c r="AL425" t="s">
        <v>291</v>
      </c>
      <c r="AM425">
        <v>6</v>
      </c>
      <c r="AN425">
        <v>15</v>
      </c>
      <c r="AO425">
        <v>0.27736655900000001</v>
      </c>
      <c r="AP425">
        <v>0.31545846500000002</v>
      </c>
      <c r="AQ425">
        <v>0.35017261799999999</v>
      </c>
      <c r="AR425">
        <v>0.30301294699999998</v>
      </c>
      <c r="AS425">
        <v>0.419742483</v>
      </c>
      <c r="AT425">
        <v>4.9670586000000003E-2</v>
      </c>
    </row>
    <row r="426" spans="1:46" hidden="1" x14ac:dyDescent="0.25">
      <c r="A426" t="s">
        <v>325</v>
      </c>
      <c r="B426" t="s">
        <v>291</v>
      </c>
      <c r="C426">
        <v>16</v>
      </c>
      <c r="D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0.204770648</v>
      </c>
      <c r="E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0.204770648</v>
      </c>
      <c r="AI426">
        <v>27</v>
      </c>
      <c r="AJ426" t="s">
        <v>325</v>
      </c>
      <c r="AK426" t="s">
        <v>407</v>
      </c>
      <c r="AL426" t="s">
        <v>291</v>
      </c>
      <c r="AM426">
        <v>6</v>
      </c>
      <c r="AN426">
        <v>16</v>
      </c>
      <c r="AO426">
        <v>0.148765861</v>
      </c>
      <c r="AP426">
        <v>0.17948074999999999</v>
      </c>
      <c r="AQ426">
        <v>0.204770648</v>
      </c>
      <c r="AR426">
        <v>0.16966541399999999</v>
      </c>
      <c r="AS426">
        <v>0.25251842099999999</v>
      </c>
      <c r="AT426">
        <v>2.5232898E-2</v>
      </c>
    </row>
    <row r="427" spans="1:46" hidden="1" x14ac:dyDescent="0.25">
      <c r="A427" t="s">
        <v>325</v>
      </c>
      <c r="B427" t="s">
        <v>291</v>
      </c>
      <c r="C427">
        <v>17</v>
      </c>
      <c r="D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6.8105260000000001E-2</v>
      </c>
      <c r="E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6.8105260000000001E-2</v>
      </c>
      <c r="AI427">
        <v>27</v>
      </c>
      <c r="AJ427" t="s">
        <v>325</v>
      </c>
      <c r="AK427" t="s">
        <v>407</v>
      </c>
      <c r="AL427" t="s">
        <v>291</v>
      </c>
      <c r="AM427">
        <v>6</v>
      </c>
      <c r="AN427">
        <v>17</v>
      </c>
      <c r="AO427">
        <v>4.8483152000000002E-2</v>
      </c>
      <c r="AP427">
        <v>6.0825545000000002E-2</v>
      </c>
      <c r="AQ427">
        <v>6.8105260000000001E-2</v>
      </c>
      <c r="AR427">
        <v>5.6644658000000001E-2</v>
      </c>
      <c r="AS427">
        <v>8.6548377999999995E-2</v>
      </c>
      <c r="AT427">
        <v>8.607824E-3</v>
      </c>
    </row>
    <row r="428" spans="1:46" hidden="1" x14ac:dyDescent="0.25">
      <c r="A428" t="s">
        <v>325</v>
      </c>
      <c r="B428" t="s">
        <v>291</v>
      </c>
      <c r="C428">
        <v>18</v>
      </c>
      <c r="D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9.6911600000000001E-4</v>
      </c>
      <c r="E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9.6911600000000001E-4</v>
      </c>
      <c r="AI428">
        <v>27</v>
      </c>
      <c r="AJ428" t="s">
        <v>325</v>
      </c>
      <c r="AK428" t="s">
        <v>407</v>
      </c>
      <c r="AL428" t="s">
        <v>291</v>
      </c>
      <c r="AM428">
        <v>6</v>
      </c>
      <c r="AN428">
        <v>18</v>
      </c>
      <c r="AO428">
        <v>5.0317799999999996E-4</v>
      </c>
      <c r="AP428">
        <v>6.7427199999999996E-4</v>
      </c>
      <c r="AQ428">
        <v>9.6911600000000001E-4</v>
      </c>
      <c r="AR428">
        <v>7.4128499999999995E-4</v>
      </c>
      <c r="AS428">
        <v>1.7968000000000001E-3</v>
      </c>
      <c r="AT428">
        <v>1.17352E-4</v>
      </c>
    </row>
    <row r="429" spans="1:46" hidden="1" x14ac:dyDescent="0.25">
      <c r="A429" t="s">
        <v>325</v>
      </c>
      <c r="B429" t="s">
        <v>291</v>
      </c>
      <c r="C429">
        <v>19</v>
      </c>
      <c r="D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
        <v>27</v>
      </c>
      <c r="AJ429" t="s">
        <v>325</v>
      </c>
      <c r="AK429" t="s">
        <v>407</v>
      </c>
      <c r="AL429" t="s">
        <v>291</v>
      </c>
      <c r="AM429">
        <v>6</v>
      </c>
      <c r="AN429">
        <v>19</v>
      </c>
      <c r="AO429">
        <v>0</v>
      </c>
      <c r="AP429">
        <v>0</v>
      </c>
      <c r="AQ429">
        <v>0</v>
      </c>
      <c r="AR429">
        <v>0</v>
      </c>
      <c r="AS429">
        <v>0</v>
      </c>
      <c r="AT429">
        <v>0</v>
      </c>
    </row>
    <row r="430" spans="1:46" hidden="1" x14ac:dyDescent="0.25">
      <c r="A430" t="s">
        <v>325</v>
      </c>
      <c r="B430" t="s">
        <v>291</v>
      </c>
      <c r="C430">
        <v>20</v>
      </c>
      <c r="D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
        <v>27</v>
      </c>
      <c r="AJ430" t="s">
        <v>325</v>
      </c>
      <c r="AK430" t="s">
        <v>407</v>
      </c>
      <c r="AL430" t="s">
        <v>291</v>
      </c>
      <c r="AM430">
        <v>6</v>
      </c>
      <c r="AN430">
        <v>20</v>
      </c>
      <c r="AO430">
        <v>0</v>
      </c>
      <c r="AP430">
        <v>0</v>
      </c>
      <c r="AQ430">
        <v>0</v>
      </c>
      <c r="AR430">
        <v>0</v>
      </c>
      <c r="AS430">
        <v>0</v>
      </c>
      <c r="AT430">
        <v>0</v>
      </c>
    </row>
    <row r="431" spans="1:46" hidden="1" x14ac:dyDescent="0.25">
      <c r="A431" t="s">
        <v>325</v>
      </c>
      <c r="B431" t="s">
        <v>291</v>
      </c>
      <c r="C431">
        <v>21</v>
      </c>
      <c r="D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
        <v>27</v>
      </c>
      <c r="AJ431" t="s">
        <v>325</v>
      </c>
      <c r="AK431" t="s">
        <v>407</v>
      </c>
      <c r="AL431" t="s">
        <v>291</v>
      </c>
      <c r="AM431">
        <v>6</v>
      </c>
      <c r="AN431">
        <v>21</v>
      </c>
      <c r="AO431">
        <v>0</v>
      </c>
      <c r="AP431">
        <v>0</v>
      </c>
      <c r="AQ431">
        <v>0</v>
      </c>
      <c r="AR431">
        <v>0</v>
      </c>
      <c r="AS431">
        <v>0</v>
      </c>
      <c r="AT431">
        <v>0</v>
      </c>
    </row>
    <row r="432" spans="1:46" hidden="1" x14ac:dyDescent="0.25">
      <c r="A432" t="s">
        <v>325</v>
      </c>
      <c r="B432" t="s">
        <v>291</v>
      </c>
      <c r="C432">
        <v>22</v>
      </c>
      <c r="D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
        <v>27</v>
      </c>
      <c r="AJ432" t="s">
        <v>325</v>
      </c>
      <c r="AK432" t="s">
        <v>407</v>
      </c>
      <c r="AL432" t="s">
        <v>291</v>
      </c>
      <c r="AM432">
        <v>6</v>
      </c>
      <c r="AN432">
        <v>22</v>
      </c>
      <c r="AO432">
        <v>0</v>
      </c>
      <c r="AP432">
        <v>0</v>
      </c>
      <c r="AQ432">
        <v>0</v>
      </c>
      <c r="AR432">
        <v>0</v>
      </c>
      <c r="AS432">
        <v>0</v>
      </c>
      <c r="AT432">
        <v>0</v>
      </c>
    </row>
    <row r="433" spans="1:46" hidden="1" x14ac:dyDescent="0.25">
      <c r="A433" t="s">
        <v>325</v>
      </c>
      <c r="B433" t="s">
        <v>291</v>
      </c>
      <c r="C433">
        <v>23</v>
      </c>
      <c r="D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3">
        <v>27</v>
      </c>
      <c r="AJ433" t="s">
        <v>325</v>
      </c>
      <c r="AK433" t="s">
        <v>407</v>
      </c>
      <c r="AL433" t="s">
        <v>291</v>
      </c>
      <c r="AM433">
        <v>6</v>
      </c>
      <c r="AN433">
        <v>23</v>
      </c>
      <c r="AO433">
        <v>0</v>
      </c>
      <c r="AP433">
        <v>0</v>
      </c>
      <c r="AQ433">
        <v>0</v>
      </c>
      <c r="AR433">
        <v>0</v>
      </c>
      <c r="AS433">
        <v>0</v>
      </c>
      <c r="AT433">
        <v>0</v>
      </c>
    </row>
    <row r="434" spans="1:46" hidden="1" x14ac:dyDescent="0.25">
      <c r="A434" t="s">
        <v>325</v>
      </c>
      <c r="B434" t="s">
        <v>291</v>
      </c>
      <c r="C434">
        <v>24</v>
      </c>
      <c r="D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
        <v>27</v>
      </c>
      <c r="AJ434" t="s">
        <v>325</v>
      </c>
      <c r="AK434" t="s">
        <v>407</v>
      </c>
      <c r="AL434" t="s">
        <v>291</v>
      </c>
      <c r="AM434">
        <v>6</v>
      </c>
      <c r="AN434">
        <v>24</v>
      </c>
      <c r="AO434">
        <v>0</v>
      </c>
      <c r="AP434">
        <v>0</v>
      </c>
      <c r="AQ434">
        <v>0</v>
      </c>
      <c r="AR434">
        <v>0</v>
      </c>
      <c r="AS434">
        <v>0</v>
      </c>
      <c r="AT434">
        <v>0</v>
      </c>
    </row>
    <row r="435" spans="1:46" hidden="1" x14ac:dyDescent="0.25">
      <c r="A435" t="s">
        <v>325</v>
      </c>
      <c r="B435" t="s">
        <v>292</v>
      </c>
      <c r="C435">
        <v>1</v>
      </c>
      <c r="D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
        <v>27</v>
      </c>
      <c r="AJ435" t="s">
        <v>325</v>
      </c>
      <c r="AK435" t="s">
        <v>407</v>
      </c>
      <c r="AL435" t="s">
        <v>292</v>
      </c>
      <c r="AM435">
        <v>7</v>
      </c>
      <c r="AN435">
        <v>1</v>
      </c>
      <c r="AO435">
        <v>0</v>
      </c>
      <c r="AP435">
        <v>0</v>
      </c>
      <c r="AQ435">
        <v>0</v>
      </c>
      <c r="AR435">
        <v>0</v>
      </c>
      <c r="AS435">
        <v>0</v>
      </c>
      <c r="AT435">
        <v>0</v>
      </c>
    </row>
    <row r="436" spans="1:46" hidden="1" x14ac:dyDescent="0.25">
      <c r="A436" t="s">
        <v>325</v>
      </c>
      <c r="B436" t="s">
        <v>292</v>
      </c>
      <c r="C436">
        <v>2</v>
      </c>
      <c r="D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
        <v>27</v>
      </c>
      <c r="AJ436" t="s">
        <v>325</v>
      </c>
      <c r="AK436" t="s">
        <v>407</v>
      </c>
      <c r="AL436" t="s">
        <v>292</v>
      </c>
      <c r="AM436">
        <v>7</v>
      </c>
      <c r="AN436">
        <v>2</v>
      </c>
      <c r="AO436">
        <v>0</v>
      </c>
      <c r="AP436">
        <v>0</v>
      </c>
      <c r="AQ436">
        <v>0</v>
      </c>
      <c r="AR436">
        <v>0</v>
      </c>
      <c r="AS436">
        <v>0</v>
      </c>
      <c r="AT436">
        <v>0</v>
      </c>
    </row>
    <row r="437" spans="1:46" hidden="1" x14ac:dyDescent="0.25">
      <c r="A437" t="s">
        <v>325</v>
      </c>
      <c r="B437" t="s">
        <v>292</v>
      </c>
      <c r="C437">
        <v>3</v>
      </c>
      <c r="D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
        <v>27</v>
      </c>
      <c r="AJ437" t="s">
        <v>325</v>
      </c>
      <c r="AK437" t="s">
        <v>407</v>
      </c>
      <c r="AL437" t="s">
        <v>292</v>
      </c>
      <c r="AM437">
        <v>7</v>
      </c>
      <c r="AN437">
        <v>3</v>
      </c>
      <c r="AO437">
        <v>0</v>
      </c>
      <c r="AP437">
        <v>0</v>
      </c>
      <c r="AQ437">
        <v>0</v>
      </c>
      <c r="AR437">
        <v>0</v>
      </c>
      <c r="AS437">
        <v>0</v>
      </c>
      <c r="AT437">
        <v>0</v>
      </c>
    </row>
    <row r="438" spans="1:46" hidden="1" x14ac:dyDescent="0.25">
      <c r="A438" t="s">
        <v>325</v>
      </c>
      <c r="B438" t="s">
        <v>292</v>
      </c>
      <c r="C438">
        <v>4</v>
      </c>
      <c r="D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8">
        <v>27</v>
      </c>
      <c r="AJ438" t="s">
        <v>325</v>
      </c>
      <c r="AK438" t="s">
        <v>407</v>
      </c>
      <c r="AL438" t="s">
        <v>292</v>
      </c>
      <c r="AM438">
        <v>7</v>
      </c>
      <c r="AN438">
        <v>4</v>
      </c>
      <c r="AO438">
        <v>0</v>
      </c>
      <c r="AP438">
        <v>0</v>
      </c>
      <c r="AQ438">
        <v>0</v>
      </c>
      <c r="AR438">
        <v>0</v>
      </c>
      <c r="AS438">
        <v>0</v>
      </c>
      <c r="AT438">
        <v>0</v>
      </c>
    </row>
    <row r="439" spans="1:46" hidden="1" x14ac:dyDescent="0.25">
      <c r="A439" t="s">
        <v>325</v>
      </c>
      <c r="B439" t="s">
        <v>292</v>
      </c>
      <c r="C439">
        <v>5</v>
      </c>
      <c r="D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
        <v>27</v>
      </c>
      <c r="AJ439" t="s">
        <v>325</v>
      </c>
      <c r="AK439" t="s">
        <v>407</v>
      </c>
      <c r="AL439" t="s">
        <v>292</v>
      </c>
      <c r="AM439">
        <v>7</v>
      </c>
      <c r="AN439">
        <v>5</v>
      </c>
      <c r="AO439">
        <v>0</v>
      </c>
      <c r="AP439">
        <v>0</v>
      </c>
      <c r="AQ439">
        <v>0</v>
      </c>
      <c r="AR439">
        <v>0</v>
      </c>
      <c r="AS439">
        <v>0</v>
      </c>
      <c r="AT439">
        <v>0</v>
      </c>
    </row>
    <row r="440" spans="1:46" hidden="1" x14ac:dyDescent="0.25">
      <c r="A440" t="s">
        <v>325</v>
      </c>
      <c r="B440" t="s">
        <v>292</v>
      </c>
      <c r="C440">
        <v>6</v>
      </c>
      <c r="D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1.203092E-3</v>
      </c>
      <c r="E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1.203092E-3</v>
      </c>
      <c r="AI440">
        <v>27</v>
      </c>
      <c r="AJ440" t="s">
        <v>325</v>
      </c>
      <c r="AK440" t="s">
        <v>407</v>
      </c>
      <c r="AL440" t="s">
        <v>292</v>
      </c>
      <c r="AM440">
        <v>7</v>
      </c>
      <c r="AN440">
        <v>6</v>
      </c>
      <c r="AO440">
        <v>1.203092E-3</v>
      </c>
      <c r="AP440">
        <v>1.5311190000000001E-3</v>
      </c>
      <c r="AQ440">
        <v>1.8944809999999999E-3</v>
      </c>
      <c r="AR440">
        <v>1.5493620000000001E-3</v>
      </c>
      <c r="AS440">
        <v>2.9524130000000001E-3</v>
      </c>
      <c r="AT440">
        <v>4.1676799999999998E-4</v>
      </c>
    </row>
    <row r="441" spans="1:46" hidden="1" x14ac:dyDescent="0.25">
      <c r="A441" t="s">
        <v>325</v>
      </c>
      <c r="B441" t="s">
        <v>292</v>
      </c>
      <c r="C441">
        <v>7</v>
      </c>
      <c r="D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4.6639766999999999E-2</v>
      </c>
      <c r="E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4.6639766999999999E-2</v>
      </c>
      <c r="AI441">
        <v>27</v>
      </c>
      <c r="AJ441" t="s">
        <v>325</v>
      </c>
      <c r="AK441" t="s">
        <v>407</v>
      </c>
      <c r="AL441" t="s">
        <v>292</v>
      </c>
      <c r="AM441">
        <v>7</v>
      </c>
      <c r="AN441">
        <v>7</v>
      </c>
      <c r="AO441">
        <v>4.6639766999999999E-2</v>
      </c>
      <c r="AP441">
        <v>5.7689838E-2</v>
      </c>
      <c r="AQ441">
        <v>7.1834483000000005E-2</v>
      </c>
      <c r="AR441">
        <v>5.8441075000000002E-2</v>
      </c>
      <c r="AS441">
        <v>9.5952678E-2</v>
      </c>
      <c r="AT441">
        <v>1.4649575999999999E-2</v>
      </c>
    </row>
    <row r="442" spans="1:46" hidden="1" x14ac:dyDescent="0.25">
      <c r="A442" t="s">
        <v>325</v>
      </c>
      <c r="B442" t="s">
        <v>292</v>
      </c>
      <c r="C442">
        <v>8</v>
      </c>
      <c r="D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0.13659813400000001</v>
      </c>
      <c r="E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0.13659813400000001</v>
      </c>
      <c r="AI442">
        <v>27</v>
      </c>
      <c r="AJ442" t="s">
        <v>325</v>
      </c>
      <c r="AK442" t="s">
        <v>407</v>
      </c>
      <c r="AL442" t="s">
        <v>292</v>
      </c>
      <c r="AM442">
        <v>7</v>
      </c>
      <c r="AN442">
        <v>8</v>
      </c>
      <c r="AO442">
        <v>0.13659813400000001</v>
      </c>
      <c r="AP442">
        <v>0.174943444</v>
      </c>
      <c r="AQ442">
        <v>0.21258054100000001</v>
      </c>
      <c r="AR442">
        <v>0.17200978</v>
      </c>
      <c r="AS442">
        <v>0.27870338</v>
      </c>
      <c r="AT442">
        <v>4.3089373E-2</v>
      </c>
    </row>
    <row r="443" spans="1:46" hidden="1" x14ac:dyDescent="0.25">
      <c r="A443" t="s">
        <v>325</v>
      </c>
      <c r="B443" t="s">
        <v>292</v>
      </c>
      <c r="C443">
        <v>9</v>
      </c>
      <c r="D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0.35288586399999999</v>
      </c>
      <c r="E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0.24769624200000001</v>
      </c>
      <c r="AI443">
        <v>27</v>
      </c>
      <c r="AJ443" t="s">
        <v>325</v>
      </c>
      <c r="AK443" t="s">
        <v>407</v>
      </c>
      <c r="AL443" t="s">
        <v>292</v>
      </c>
      <c r="AM443">
        <v>7</v>
      </c>
      <c r="AN443">
        <v>9</v>
      </c>
      <c r="AO443">
        <v>0.24769624200000001</v>
      </c>
      <c r="AP443">
        <v>0.31107757800000002</v>
      </c>
      <c r="AQ443">
        <v>0.35288586399999999</v>
      </c>
      <c r="AR443">
        <v>0.29526731299999998</v>
      </c>
      <c r="AS443">
        <v>0.44274764500000002</v>
      </c>
      <c r="AT443">
        <v>7.0380078999999998E-2</v>
      </c>
    </row>
    <row r="444" spans="1:46" hidden="1" x14ac:dyDescent="0.25">
      <c r="A444" t="s">
        <v>325</v>
      </c>
      <c r="B444" t="s">
        <v>292</v>
      </c>
      <c r="C444">
        <v>10</v>
      </c>
      <c r="D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0.465381512</v>
      </c>
      <c r="E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0.465381512</v>
      </c>
      <c r="AI444">
        <v>27</v>
      </c>
      <c r="AJ444" t="s">
        <v>325</v>
      </c>
      <c r="AK444" t="s">
        <v>407</v>
      </c>
      <c r="AL444" t="s">
        <v>292</v>
      </c>
      <c r="AM444">
        <v>7</v>
      </c>
      <c r="AN444">
        <v>10</v>
      </c>
      <c r="AO444">
        <v>0.34827462199999998</v>
      </c>
      <c r="AP444">
        <v>0.414720702</v>
      </c>
      <c r="AQ444">
        <v>0.465381512</v>
      </c>
      <c r="AR444">
        <v>0.39398161500000001</v>
      </c>
      <c r="AS444">
        <v>0.57264276199999997</v>
      </c>
      <c r="AT444">
        <v>0.11926384700000001</v>
      </c>
    </row>
    <row r="445" spans="1:46" hidden="1" x14ac:dyDescent="0.25">
      <c r="A445" t="s">
        <v>325</v>
      </c>
      <c r="B445" t="s">
        <v>292</v>
      </c>
      <c r="C445">
        <v>11</v>
      </c>
      <c r="D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0.52748116</v>
      </c>
      <c r="E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0.52748116</v>
      </c>
      <c r="AI445">
        <v>27</v>
      </c>
      <c r="AJ445" t="s">
        <v>325</v>
      </c>
      <c r="AK445" t="s">
        <v>407</v>
      </c>
      <c r="AL445" t="s">
        <v>292</v>
      </c>
      <c r="AM445">
        <v>7</v>
      </c>
      <c r="AN445">
        <v>11</v>
      </c>
      <c r="AO445">
        <v>0.43545531500000001</v>
      </c>
      <c r="AP445">
        <v>0.475634485</v>
      </c>
      <c r="AQ445">
        <v>0.52748116</v>
      </c>
      <c r="AR445">
        <v>0.46467935500000002</v>
      </c>
      <c r="AS445">
        <v>0.68043073899999995</v>
      </c>
      <c r="AT445">
        <v>0.13653574099999999</v>
      </c>
    </row>
    <row r="446" spans="1:46" hidden="1" x14ac:dyDescent="0.25">
      <c r="A446" t="s">
        <v>325</v>
      </c>
      <c r="B446" t="s">
        <v>292</v>
      </c>
      <c r="C446">
        <v>12</v>
      </c>
      <c r="D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0.55396522800000003</v>
      </c>
      <c r="E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0.55396522800000003</v>
      </c>
      <c r="AI446">
        <v>27</v>
      </c>
      <c r="AJ446" t="s">
        <v>325</v>
      </c>
      <c r="AK446" t="s">
        <v>407</v>
      </c>
      <c r="AL446" t="s">
        <v>292</v>
      </c>
      <c r="AM446">
        <v>7</v>
      </c>
      <c r="AN446">
        <v>12</v>
      </c>
      <c r="AO446">
        <v>0.45032610499999998</v>
      </c>
      <c r="AP446">
        <v>0.50023382299999997</v>
      </c>
      <c r="AQ446">
        <v>0.55396522800000003</v>
      </c>
      <c r="AR446">
        <v>0.48862306900000002</v>
      </c>
      <c r="AS446">
        <v>0.69968671900000001</v>
      </c>
      <c r="AT446">
        <v>0.123378047</v>
      </c>
    </row>
    <row r="447" spans="1:46" hidden="1" x14ac:dyDescent="0.25">
      <c r="A447" t="s">
        <v>325</v>
      </c>
      <c r="B447" t="s">
        <v>292</v>
      </c>
      <c r="C447">
        <v>13</v>
      </c>
      <c r="D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0.52111482200000003</v>
      </c>
      <c r="E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0.52111482200000003</v>
      </c>
      <c r="AI447">
        <v>27</v>
      </c>
      <c r="AJ447" t="s">
        <v>325</v>
      </c>
      <c r="AK447" t="s">
        <v>407</v>
      </c>
      <c r="AL447" t="s">
        <v>292</v>
      </c>
      <c r="AM447">
        <v>7</v>
      </c>
      <c r="AN447">
        <v>13</v>
      </c>
      <c r="AO447">
        <v>0.42446976800000003</v>
      </c>
      <c r="AP447">
        <v>0.47793798599999998</v>
      </c>
      <c r="AQ447">
        <v>0.52111482200000003</v>
      </c>
      <c r="AR447">
        <v>0.46610448599999998</v>
      </c>
      <c r="AS447">
        <v>0.67145003000000003</v>
      </c>
      <c r="AT447">
        <v>0.11942244</v>
      </c>
    </row>
    <row r="448" spans="1:46" hidden="1" x14ac:dyDescent="0.25">
      <c r="A448" t="s">
        <v>325</v>
      </c>
      <c r="B448" t="s">
        <v>292</v>
      </c>
      <c r="C448">
        <v>14</v>
      </c>
      <c r="D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0.45947854900000001</v>
      </c>
      <c r="E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0.45947854900000001</v>
      </c>
      <c r="AI448">
        <v>27</v>
      </c>
      <c r="AJ448" t="s">
        <v>325</v>
      </c>
      <c r="AK448" t="s">
        <v>407</v>
      </c>
      <c r="AL448" t="s">
        <v>292</v>
      </c>
      <c r="AM448">
        <v>7</v>
      </c>
      <c r="AN448">
        <v>14</v>
      </c>
      <c r="AO448">
        <v>0.36668033799999999</v>
      </c>
      <c r="AP448">
        <v>0.41708497100000003</v>
      </c>
      <c r="AQ448">
        <v>0.45947854900000001</v>
      </c>
      <c r="AR448">
        <v>0.40576243499999998</v>
      </c>
      <c r="AS448">
        <v>0.60006426999999996</v>
      </c>
      <c r="AT448">
        <v>0.11236320299999999</v>
      </c>
    </row>
    <row r="449" spans="1:46" hidden="1" x14ac:dyDescent="0.25">
      <c r="A449" t="s">
        <v>325</v>
      </c>
      <c r="B449" t="s">
        <v>292</v>
      </c>
      <c r="C449">
        <v>15</v>
      </c>
      <c r="D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0.35726122799999999</v>
      </c>
      <c r="E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0.35726122799999999</v>
      </c>
      <c r="AI449">
        <v>27</v>
      </c>
      <c r="AJ449" t="s">
        <v>325</v>
      </c>
      <c r="AK449" t="s">
        <v>407</v>
      </c>
      <c r="AL449" t="s">
        <v>292</v>
      </c>
      <c r="AM449">
        <v>7</v>
      </c>
      <c r="AN449">
        <v>15</v>
      </c>
      <c r="AO449">
        <v>0.27845635000000002</v>
      </c>
      <c r="AP449">
        <v>0.32602578599999998</v>
      </c>
      <c r="AQ449">
        <v>0.35726122799999999</v>
      </c>
      <c r="AR449">
        <v>0.310441788</v>
      </c>
      <c r="AS449">
        <v>0.46663078699999999</v>
      </c>
      <c r="AT449">
        <v>5.9874423000000003E-2</v>
      </c>
    </row>
    <row r="450" spans="1:46" hidden="1" x14ac:dyDescent="0.25">
      <c r="A450" t="s">
        <v>325</v>
      </c>
      <c r="B450" t="s">
        <v>292</v>
      </c>
      <c r="C450">
        <v>16</v>
      </c>
      <c r="D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0.21734463900000001</v>
      </c>
      <c r="E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0.21734463900000001</v>
      </c>
      <c r="AI450">
        <v>27</v>
      </c>
      <c r="AJ450" t="s">
        <v>325</v>
      </c>
      <c r="AK450" t="s">
        <v>407</v>
      </c>
      <c r="AL450" t="s">
        <v>292</v>
      </c>
      <c r="AM450">
        <v>7</v>
      </c>
      <c r="AN450">
        <v>16</v>
      </c>
      <c r="AO450">
        <v>0.15085278899999999</v>
      </c>
      <c r="AP450">
        <v>0.19413599100000001</v>
      </c>
      <c r="AQ450">
        <v>0.21734463900000001</v>
      </c>
      <c r="AR450">
        <v>0.181697833</v>
      </c>
      <c r="AS450">
        <v>0.28799098299999998</v>
      </c>
      <c r="AT450">
        <v>4.0332435E-2</v>
      </c>
    </row>
    <row r="451" spans="1:46" hidden="1" x14ac:dyDescent="0.25">
      <c r="A451" t="s">
        <v>325</v>
      </c>
      <c r="B451" t="s">
        <v>292</v>
      </c>
      <c r="C451">
        <v>17</v>
      </c>
      <c r="D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8.1212000000000006E-2</v>
      </c>
      <c r="E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8.1212000000000006E-2</v>
      </c>
      <c r="AI451">
        <v>27</v>
      </c>
      <c r="AJ451" t="s">
        <v>325</v>
      </c>
      <c r="AK451" t="s">
        <v>407</v>
      </c>
      <c r="AL451" t="s">
        <v>292</v>
      </c>
      <c r="AM451">
        <v>7</v>
      </c>
      <c r="AN451">
        <v>17</v>
      </c>
      <c r="AO451">
        <v>5.4408615E-2</v>
      </c>
      <c r="AP451">
        <v>7.2566072999999995E-2</v>
      </c>
      <c r="AQ451">
        <v>8.1212000000000006E-2</v>
      </c>
      <c r="AR451">
        <v>6.7710039999999999E-2</v>
      </c>
      <c r="AS451">
        <v>0.114415607</v>
      </c>
      <c r="AT451">
        <v>1.3764405E-2</v>
      </c>
    </row>
    <row r="452" spans="1:46" hidden="1" x14ac:dyDescent="0.25">
      <c r="A452" t="s">
        <v>325</v>
      </c>
      <c r="B452" t="s">
        <v>292</v>
      </c>
      <c r="C452">
        <v>18</v>
      </c>
      <c r="D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2.850558E-3</v>
      </c>
      <c r="E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2.850558E-3</v>
      </c>
      <c r="AI452">
        <v>27</v>
      </c>
      <c r="AJ452" t="s">
        <v>325</v>
      </c>
      <c r="AK452" t="s">
        <v>407</v>
      </c>
      <c r="AL452" t="s">
        <v>292</v>
      </c>
      <c r="AM452">
        <v>7</v>
      </c>
      <c r="AN452">
        <v>18</v>
      </c>
      <c r="AO452">
        <v>1.6560329999999999E-3</v>
      </c>
      <c r="AP452">
        <v>2.228425E-3</v>
      </c>
      <c r="AQ452">
        <v>2.850558E-3</v>
      </c>
      <c r="AR452">
        <v>2.2566079999999998E-3</v>
      </c>
      <c r="AS452">
        <v>5.0018149999999997E-3</v>
      </c>
      <c r="AT452">
        <v>2.89525E-4</v>
      </c>
    </row>
    <row r="453" spans="1:46" hidden="1" x14ac:dyDescent="0.25">
      <c r="A453" t="s">
        <v>325</v>
      </c>
      <c r="B453" t="s">
        <v>292</v>
      </c>
      <c r="C453">
        <v>19</v>
      </c>
      <c r="D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
        <v>27</v>
      </c>
      <c r="AJ453" t="s">
        <v>325</v>
      </c>
      <c r="AK453" t="s">
        <v>407</v>
      </c>
      <c r="AL453" t="s">
        <v>292</v>
      </c>
      <c r="AM453">
        <v>7</v>
      </c>
      <c r="AN453">
        <v>19</v>
      </c>
      <c r="AO453">
        <v>0</v>
      </c>
      <c r="AP453">
        <v>0</v>
      </c>
      <c r="AQ453">
        <v>0</v>
      </c>
      <c r="AR453">
        <v>0</v>
      </c>
      <c r="AS453">
        <v>0</v>
      </c>
      <c r="AT453">
        <v>0</v>
      </c>
    </row>
    <row r="454" spans="1:46" hidden="1" x14ac:dyDescent="0.25">
      <c r="A454" t="s">
        <v>325</v>
      </c>
      <c r="B454" t="s">
        <v>292</v>
      </c>
      <c r="C454">
        <v>20</v>
      </c>
      <c r="D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
        <v>27</v>
      </c>
      <c r="AJ454" t="s">
        <v>325</v>
      </c>
      <c r="AK454" t="s">
        <v>407</v>
      </c>
      <c r="AL454" t="s">
        <v>292</v>
      </c>
      <c r="AM454">
        <v>7</v>
      </c>
      <c r="AN454">
        <v>20</v>
      </c>
      <c r="AO454">
        <v>0</v>
      </c>
      <c r="AP454">
        <v>0</v>
      </c>
      <c r="AQ454">
        <v>0</v>
      </c>
      <c r="AR454">
        <v>0</v>
      </c>
      <c r="AS454">
        <v>0</v>
      </c>
      <c r="AT454">
        <v>0</v>
      </c>
    </row>
    <row r="455" spans="1:46" hidden="1" x14ac:dyDescent="0.25">
      <c r="A455" t="s">
        <v>325</v>
      </c>
      <c r="B455" t="s">
        <v>292</v>
      </c>
      <c r="C455">
        <v>21</v>
      </c>
      <c r="D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
        <v>27</v>
      </c>
      <c r="AJ455" t="s">
        <v>325</v>
      </c>
      <c r="AK455" t="s">
        <v>407</v>
      </c>
      <c r="AL455" t="s">
        <v>292</v>
      </c>
      <c r="AM455">
        <v>7</v>
      </c>
      <c r="AN455">
        <v>21</v>
      </c>
      <c r="AO455">
        <v>0</v>
      </c>
      <c r="AP455">
        <v>0</v>
      </c>
      <c r="AQ455">
        <v>0</v>
      </c>
      <c r="AR455">
        <v>0</v>
      </c>
      <c r="AS455">
        <v>0</v>
      </c>
      <c r="AT455">
        <v>0</v>
      </c>
    </row>
    <row r="456" spans="1:46" hidden="1" x14ac:dyDescent="0.25">
      <c r="A456" t="s">
        <v>325</v>
      </c>
      <c r="B456" t="s">
        <v>292</v>
      </c>
      <c r="C456">
        <v>22</v>
      </c>
      <c r="D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
        <v>27</v>
      </c>
      <c r="AJ456" t="s">
        <v>325</v>
      </c>
      <c r="AK456" t="s">
        <v>407</v>
      </c>
      <c r="AL456" t="s">
        <v>292</v>
      </c>
      <c r="AM456">
        <v>7</v>
      </c>
      <c r="AN456">
        <v>22</v>
      </c>
      <c r="AO456">
        <v>0</v>
      </c>
      <c r="AP456">
        <v>0</v>
      </c>
      <c r="AQ456">
        <v>0</v>
      </c>
      <c r="AR456">
        <v>0</v>
      </c>
      <c r="AS456">
        <v>0</v>
      </c>
      <c r="AT456">
        <v>0</v>
      </c>
    </row>
    <row r="457" spans="1:46" hidden="1" x14ac:dyDescent="0.25">
      <c r="A457" t="s">
        <v>325</v>
      </c>
      <c r="B457" t="s">
        <v>292</v>
      </c>
      <c r="C457">
        <v>23</v>
      </c>
      <c r="D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7">
        <v>27</v>
      </c>
      <c r="AJ457" t="s">
        <v>325</v>
      </c>
      <c r="AK457" t="s">
        <v>407</v>
      </c>
      <c r="AL457" t="s">
        <v>292</v>
      </c>
      <c r="AM457">
        <v>7</v>
      </c>
      <c r="AN457">
        <v>23</v>
      </c>
      <c r="AO457">
        <v>0</v>
      </c>
      <c r="AP457">
        <v>0</v>
      </c>
      <c r="AQ457">
        <v>0</v>
      </c>
      <c r="AR457">
        <v>0</v>
      </c>
      <c r="AS457">
        <v>0</v>
      </c>
      <c r="AT457">
        <v>0</v>
      </c>
    </row>
    <row r="458" spans="1:46" hidden="1" x14ac:dyDescent="0.25">
      <c r="A458" t="s">
        <v>325</v>
      </c>
      <c r="B458" t="s">
        <v>292</v>
      </c>
      <c r="C458">
        <v>24</v>
      </c>
      <c r="D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
        <v>27</v>
      </c>
      <c r="AJ458" t="s">
        <v>325</v>
      </c>
      <c r="AK458" t="s">
        <v>407</v>
      </c>
      <c r="AL458" t="s">
        <v>292</v>
      </c>
      <c r="AM458">
        <v>7</v>
      </c>
      <c r="AN458">
        <v>24</v>
      </c>
      <c r="AO458">
        <v>0</v>
      </c>
      <c r="AP458">
        <v>0</v>
      </c>
      <c r="AQ458">
        <v>0</v>
      </c>
      <c r="AR458">
        <v>0</v>
      </c>
      <c r="AS458">
        <v>0</v>
      </c>
      <c r="AT458">
        <v>0</v>
      </c>
    </row>
    <row r="459" spans="1:46" hidden="1" x14ac:dyDescent="0.25">
      <c r="A459" t="s">
        <v>325</v>
      </c>
      <c r="B459" t="s">
        <v>293</v>
      </c>
      <c r="C459">
        <v>1</v>
      </c>
      <c r="D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
        <v>27</v>
      </c>
      <c r="AJ459" t="s">
        <v>325</v>
      </c>
      <c r="AK459" t="s">
        <v>407</v>
      </c>
      <c r="AL459" t="s">
        <v>293</v>
      </c>
      <c r="AM459">
        <v>8</v>
      </c>
      <c r="AN459">
        <v>1</v>
      </c>
      <c r="AO459">
        <v>0</v>
      </c>
      <c r="AP459">
        <v>0</v>
      </c>
      <c r="AQ459">
        <v>0</v>
      </c>
      <c r="AR459">
        <v>0</v>
      </c>
      <c r="AS459">
        <v>0</v>
      </c>
      <c r="AT459">
        <v>0</v>
      </c>
    </row>
    <row r="460" spans="1:46" hidden="1" x14ac:dyDescent="0.25">
      <c r="A460" t="s">
        <v>325</v>
      </c>
      <c r="B460" t="s">
        <v>293</v>
      </c>
      <c r="C460">
        <v>2</v>
      </c>
      <c r="D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
        <v>27</v>
      </c>
      <c r="AJ460" t="s">
        <v>325</v>
      </c>
      <c r="AK460" t="s">
        <v>407</v>
      </c>
      <c r="AL460" t="s">
        <v>293</v>
      </c>
      <c r="AM460">
        <v>8</v>
      </c>
      <c r="AN460">
        <v>2</v>
      </c>
      <c r="AO460">
        <v>0</v>
      </c>
      <c r="AP460">
        <v>0</v>
      </c>
      <c r="AQ460">
        <v>0</v>
      </c>
      <c r="AR460">
        <v>0</v>
      </c>
      <c r="AS460">
        <v>0</v>
      </c>
      <c r="AT460">
        <v>0</v>
      </c>
    </row>
    <row r="461" spans="1:46" hidden="1" x14ac:dyDescent="0.25">
      <c r="A461" t="s">
        <v>325</v>
      </c>
      <c r="B461" t="s">
        <v>293</v>
      </c>
      <c r="C461">
        <v>3</v>
      </c>
      <c r="D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
        <v>27</v>
      </c>
      <c r="AJ461" t="s">
        <v>325</v>
      </c>
      <c r="AK461" t="s">
        <v>407</v>
      </c>
      <c r="AL461" t="s">
        <v>293</v>
      </c>
      <c r="AM461">
        <v>8</v>
      </c>
      <c r="AN461">
        <v>3</v>
      </c>
      <c r="AO461">
        <v>0</v>
      </c>
      <c r="AP461">
        <v>0</v>
      </c>
      <c r="AQ461">
        <v>0</v>
      </c>
      <c r="AR461">
        <v>0</v>
      </c>
      <c r="AS461">
        <v>0</v>
      </c>
      <c r="AT461">
        <v>0</v>
      </c>
    </row>
    <row r="462" spans="1:46" hidden="1" x14ac:dyDescent="0.25">
      <c r="A462" t="s">
        <v>325</v>
      </c>
      <c r="B462" t="s">
        <v>293</v>
      </c>
      <c r="C462">
        <v>4</v>
      </c>
      <c r="D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2">
        <v>27</v>
      </c>
      <c r="AJ462" t="s">
        <v>325</v>
      </c>
      <c r="AK462" t="s">
        <v>407</v>
      </c>
      <c r="AL462" t="s">
        <v>293</v>
      </c>
      <c r="AM462">
        <v>8</v>
      </c>
      <c r="AN462">
        <v>4</v>
      </c>
      <c r="AO462">
        <v>0</v>
      </c>
      <c r="AP462">
        <v>0</v>
      </c>
      <c r="AQ462">
        <v>0</v>
      </c>
      <c r="AR462">
        <v>0</v>
      </c>
      <c r="AS462">
        <v>0</v>
      </c>
      <c r="AT462">
        <v>0</v>
      </c>
    </row>
    <row r="463" spans="1:46" hidden="1" x14ac:dyDescent="0.25">
      <c r="A463" t="s">
        <v>325</v>
      </c>
      <c r="B463" t="s">
        <v>293</v>
      </c>
      <c r="C463">
        <v>5</v>
      </c>
      <c r="D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
        <v>27</v>
      </c>
      <c r="AJ463" t="s">
        <v>325</v>
      </c>
      <c r="AK463" t="s">
        <v>407</v>
      </c>
      <c r="AL463" t="s">
        <v>293</v>
      </c>
      <c r="AM463">
        <v>8</v>
      </c>
      <c r="AN463">
        <v>5</v>
      </c>
      <c r="AO463">
        <v>0</v>
      </c>
      <c r="AP463">
        <v>0</v>
      </c>
      <c r="AQ463">
        <v>0</v>
      </c>
      <c r="AR463">
        <v>0</v>
      </c>
      <c r="AS463">
        <v>0</v>
      </c>
      <c r="AT463">
        <v>0</v>
      </c>
    </row>
    <row r="464" spans="1:46" hidden="1" x14ac:dyDescent="0.25">
      <c r="A464" t="s">
        <v>325</v>
      </c>
      <c r="B464" t="s">
        <v>293</v>
      </c>
      <c r="C464">
        <v>6</v>
      </c>
      <c r="D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2.966565E-3</v>
      </c>
      <c r="E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2.966565E-3</v>
      </c>
      <c r="AI464">
        <v>27</v>
      </c>
      <c r="AJ464" t="s">
        <v>325</v>
      </c>
      <c r="AK464" t="s">
        <v>407</v>
      </c>
      <c r="AL464" t="s">
        <v>293</v>
      </c>
      <c r="AM464">
        <v>8</v>
      </c>
      <c r="AN464">
        <v>6</v>
      </c>
      <c r="AO464">
        <v>2.966565E-3</v>
      </c>
      <c r="AP464">
        <v>4.3253500000000004E-3</v>
      </c>
      <c r="AQ464">
        <v>6.2634530000000004E-3</v>
      </c>
      <c r="AR464">
        <v>4.6604489999999997E-3</v>
      </c>
      <c r="AS464">
        <v>9.8525539999999995E-3</v>
      </c>
      <c r="AT464">
        <v>1.011346E-3</v>
      </c>
    </row>
    <row r="465" spans="1:46" hidden="1" x14ac:dyDescent="0.25">
      <c r="A465" t="s">
        <v>325</v>
      </c>
      <c r="B465" t="s">
        <v>293</v>
      </c>
      <c r="C465">
        <v>7</v>
      </c>
      <c r="D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7.2112023999999997E-2</v>
      </c>
      <c r="E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7.2112023999999997E-2</v>
      </c>
      <c r="AI465">
        <v>27</v>
      </c>
      <c r="AJ465" t="s">
        <v>325</v>
      </c>
      <c r="AK465" t="s">
        <v>407</v>
      </c>
      <c r="AL465" t="s">
        <v>293</v>
      </c>
      <c r="AM465">
        <v>8</v>
      </c>
      <c r="AN465">
        <v>7</v>
      </c>
      <c r="AO465">
        <v>7.2112023999999997E-2</v>
      </c>
      <c r="AP465">
        <v>8.6953872000000001E-2</v>
      </c>
      <c r="AQ465">
        <v>9.8767700999999999E-2</v>
      </c>
      <c r="AR465">
        <v>8.4602628999999999E-2</v>
      </c>
      <c r="AS465">
        <v>0.13199010799999999</v>
      </c>
      <c r="AT465">
        <v>2.8653971E-2</v>
      </c>
    </row>
    <row r="466" spans="1:46" hidden="1" x14ac:dyDescent="0.25">
      <c r="A466" t="s">
        <v>325</v>
      </c>
      <c r="B466" t="s">
        <v>293</v>
      </c>
      <c r="C466">
        <v>8</v>
      </c>
      <c r="D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0.20381363399999999</v>
      </c>
      <c r="E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0.20381363399999999</v>
      </c>
      <c r="AI466">
        <v>27</v>
      </c>
      <c r="AJ466" t="s">
        <v>325</v>
      </c>
      <c r="AK466" t="s">
        <v>407</v>
      </c>
      <c r="AL466" t="s">
        <v>293</v>
      </c>
      <c r="AM466">
        <v>8</v>
      </c>
      <c r="AN466">
        <v>8</v>
      </c>
      <c r="AO466">
        <v>0.20381363399999999</v>
      </c>
      <c r="AP466">
        <v>0.23608106000000001</v>
      </c>
      <c r="AQ466">
        <v>0.26431177</v>
      </c>
      <c r="AR466">
        <v>0.228240264</v>
      </c>
      <c r="AS466">
        <v>0.34172024699999998</v>
      </c>
      <c r="AT466">
        <v>7.9324420000000007E-2</v>
      </c>
    </row>
    <row r="467" spans="1:46" hidden="1" x14ac:dyDescent="0.25">
      <c r="A467" t="s">
        <v>325</v>
      </c>
      <c r="B467" t="s">
        <v>293</v>
      </c>
      <c r="C467">
        <v>9</v>
      </c>
      <c r="D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0.413207671</v>
      </c>
      <c r="E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0.32945434600000001</v>
      </c>
      <c r="AI467">
        <v>27</v>
      </c>
      <c r="AJ467" t="s">
        <v>325</v>
      </c>
      <c r="AK467" t="s">
        <v>407</v>
      </c>
      <c r="AL467" t="s">
        <v>293</v>
      </c>
      <c r="AM467">
        <v>8</v>
      </c>
      <c r="AN467">
        <v>9</v>
      </c>
      <c r="AO467">
        <v>0.32945434600000001</v>
      </c>
      <c r="AP467">
        <v>0.37817943100000001</v>
      </c>
      <c r="AQ467">
        <v>0.413207671</v>
      </c>
      <c r="AR467">
        <v>0.364276092</v>
      </c>
      <c r="AS467">
        <v>0.508019942</v>
      </c>
      <c r="AT467">
        <v>0.148263953</v>
      </c>
    </row>
    <row r="468" spans="1:46" hidden="1" x14ac:dyDescent="0.25">
      <c r="A468" t="s">
        <v>325</v>
      </c>
      <c r="B468" t="s">
        <v>293</v>
      </c>
      <c r="C468">
        <v>10</v>
      </c>
      <c r="D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0.52815406300000001</v>
      </c>
      <c r="E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0.52815406300000001</v>
      </c>
      <c r="AI468">
        <v>27</v>
      </c>
      <c r="AJ468" t="s">
        <v>325</v>
      </c>
      <c r="AK468" t="s">
        <v>407</v>
      </c>
      <c r="AL468" t="s">
        <v>293</v>
      </c>
      <c r="AM468">
        <v>8</v>
      </c>
      <c r="AN468">
        <v>10</v>
      </c>
      <c r="AO468">
        <v>0.43824151700000002</v>
      </c>
      <c r="AP468">
        <v>0.48697035300000002</v>
      </c>
      <c r="AQ468">
        <v>0.52815406300000001</v>
      </c>
      <c r="AR468">
        <v>0.47624096100000002</v>
      </c>
      <c r="AS468">
        <v>0.65509966399999997</v>
      </c>
      <c r="AT468">
        <v>0.20986137099999999</v>
      </c>
    </row>
    <row r="469" spans="1:46" hidden="1" x14ac:dyDescent="0.25">
      <c r="A469" t="s">
        <v>325</v>
      </c>
      <c r="B469" t="s">
        <v>293</v>
      </c>
      <c r="C469">
        <v>11</v>
      </c>
      <c r="D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0.609930686</v>
      </c>
      <c r="E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0.609930686</v>
      </c>
      <c r="AI469">
        <v>27</v>
      </c>
      <c r="AJ469" t="s">
        <v>325</v>
      </c>
      <c r="AK469" t="s">
        <v>407</v>
      </c>
      <c r="AL469" t="s">
        <v>293</v>
      </c>
      <c r="AM469">
        <v>8</v>
      </c>
      <c r="AN469">
        <v>11</v>
      </c>
      <c r="AO469">
        <v>0.50603676799999997</v>
      </c>
      <c r="AP469">
        <v>0.55516855799999998</v>
      </c>
      <c r="AQ469">
        <v>0.609930686</v>
      </c>
      <c r="AR469">
        <v>0.55017173900000005</v>
      </c>
      <c r="AS469">
        <v>0.71655624200000001</v>
      </c>
      <c r="AT469">
        <v>0.18220493199999999</v>
      </c>
    </row>
    <row r="470" spans="1:46" hidden="1" x14ac:dyDescent="0.25">
      <c r="A470" t="s">
        <v>325</v>
      </c>
      <c r="B470" t="s">
        <v>293</v>
      </c>
      <c r="C470">
        <v>12</v>
      </c>
      <c r="D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0.62749561300000001</v>
      </c>
      <c r="E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0.62749561300000001</v>
      </c>
      <c r="AI470">
        <v>27</v>
      </c>
      <c r="AJ470" t="s">
        <v>325</v>
      </c>
      <c r="AK470" t="s">
        <v>407</v>
      </c>
      <c r="AL470" t="s">
        <v>293</v>
      </c>
      <c r="AM470">
        <v>8</v>
      </c>
      <c r="AN470">
        <v>12</v>
      </c>
      <c r="AO470">
        <v>0.531380729</v>
      </c>
      <c r="AP470">
        <v>0.57590565900000001</v>
      </c>
      <c r="AQ470">
        <v>0.62749561300000001</v>
      </c>
      <c r="AR470">
        <v>0.57345284299999999</v>
      </c>
      <c r="AS470">
        <v>0.76597538300000001</v>
      </c>
      <c r="AT470">
        <v>0.19831855600000001</v>
      </c>
    </row>
    <row r="471" spans="1:46" hidden="1" x14ac:dyDescent="0.25">
      <c r="A471" t="s">
        <v>325</v>
      </c>
      <c r="B471" t="s">
        <v>293</v>
      </c>
      <c r="C471">
        <v>13</v>
      </c>
      <c r="D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0.60099944900000002</v>
      </c>
      <c r="E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0.60099944900000002</v>
      </c>
      <c r="AI471">
        <v>27</v>
      </c>
      <c r="AJ471" t="s">
        <v>325</v>
      </c>
      <c r="AK471" t="s">
        <v>407</v>
      </c>
      <c r="AL471" t="s">
        <v>293</v>
      </c>
      <c r="AM471">
        <v>8</v>
      </c>
      <c r="AN471">
        <v>13</v>
      </c>
      <c r="AO471">
        <v>0.51057339099999999</v>
      </c>
      <c r="AP471">
        <v>0.55456803799999999</v>
      </c>
      <c r="AQ471">
        <v>0.60099944900000002</v>
      </c>
      <c r="AR471">
        <v>0.55409333800000005</v>
      </c>
      <c r="AS471">
        <v>0.74927363300000005</v>
      </c>
      <c r="AT471">
        <v>0.224805489</v>
      </c>
    </row>
    <row r="472" spans="1:46" hidden="1" x14ac:dyDescent="0.25">
      <c r="A472" t="s">
        <v>325</v>
      </c>
      <c r="B472" t="s">
        <v>293</v>
      </c>
      <c r="C472">
        <v>14</v>
      </c>
      <c r="D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0.523720564</v>
      </c>
      <c r="E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0.523720564</v>
      </c>
      <c r="AI472">
        <v>27</v>
      </c>
      <c r="AJ472" t="s">
        <v>325</v>
      </c>
      <c r="AK472" t="s">
        <v>407</v>
      </c>
      <c r="AL472" t="s">
        <v>293</v>
      </c>
      <c r="AM472">
        <v>8</v>
      </c>
      <c r="AN472">
        <v>14</v>
      </c>
      <c r="AO472">
        <v>0.443715472</v>
      </c>
      <c r="AP472">
        <v>0.48851834799999999</v>
      </c>
      <c r="AQ472">
        <v>0.523720564</v>
      </c>
      <c r="AR472">
        <v>0.48238609300000002</v>
      </c>
      <c r="AS472">
        <v>0.66807541100000001</v>
      </c>
      <c r="AT472">
        <v>0.17022896700000001</v>
      </c>
    </row>
    <row r="473" spans="1:46" hidden="1" x14ac:dyDescent="0.25">
      <c r="A473" t="s">
        <v>325</v>
      </c>
      <c r="B473" t="s">
        <v>293</v>
      </c>
      <c r="C473">
        <v>15</v>
      </c>
      <c r="D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0.40567628999999999</v>
      </c>
      <c r="E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0.40567628999999999</v>
      </c>
      <c r="AI473">
        <v>27</v>
      </c>
      <c r="AJ473" t="s">
        <v>325</v>
      </c>
      <c r="AK473" t="s">
        <v>407</v>
      </c>
      <c r="AL473" t="s">
        <v>293</v>
      </c>
      <c r="AM473">
        <v>8</v>
      </c>
      <c r="AN473">
        <v>15</v>
      </c>
      <c r="AO473">
        <v>0.33227342799999998</v>
      </c>
      <c r="AP473">
        <v>0.37290647399999999</v>
      </c>
      <c r="AQ473">
        <v>0.40567628999999999</v>
      </c>
      <c r="AR473">
        <v>0.36883380799999999</v>
      </c>
      <c r="AS473">
        <v>0.51360319099999996</v>
      </c>
      <c r="AT473">
        <v>0.11866090999999999</v>
      </c>
    </row>
    <row r="474" spans="1:46" hidden="1" x14ac:dyDescent="0.25">
      <c r="A474" t="s">
        <v>325</v>
      </c>
      <c r="B474" t="s">
        <v>293</v>
      </c>
      <c r="C474">
        <v>16</v>
      </c>
      <c r="D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0.25744097700000002</v>
      </c>
      <c r="E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0.25744097700000002</v>
      </c>
      <c r="AI474">
        <v>27</v>
      </c>
      <c r="AJ474" t="s">
        <v>325</v>
      </c>
      <c r="AK474" t="s">
        <v>407</v>
      </c>
      <c r="AL474" t="s">
        <v>293</v>
      </c>
      <c r="AM474">
        <v>8</v>
      </c>
      <c r="AN474">
        <v>16</v>
      </c>
      <c r="AO474">
        <v>0.203230209</v>
      </c>
      <c r="AP474">
        <v>0.22847225700000001</v>
      </c>
      <c r="AQ474">
        <v>0.25744097700000002</v>
      </c>
      <c r="AR474">
        <v>0.226517261</v>
      </c>
      <c r="AS474">
        <v>0.32540957199999998</v>
      </c>
      <c r="AT474">
        <v>6.990876E-2</v>
      </c>
    </row>
    <row r="475" spans="1:46" hidden="1" x14ac:dyDescent="0.25">
      <c r="A475" t="s">
        <v>325</v>
      </c>
      <c r="B475" t="s">
        <v>293</v>
      </c>
      <c r="C475">
        <v>17</v>
      </c>
      <c r="D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0.100943332</v>
      </c>
      <c r="E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0.100943332</v>
      </c>
      <c r="AI475">
        <v>27</v>
      </c>
      <c r="AJ475" t="s">
        <v>325</v>
      </c>
      <c r="AK475" t="s">
        <v>407</v>
      </c>
      <c r="AL475" t="s">
        <v>293</v>
      </c>
      <c r="AM475">
        <v>8</v>
      </c>
      <c r="AN475">
        <v>17</v>
      </c>
      <c r="AO475">
        <v>8.1608537999999994E-2</v>
      </c>
      <c r="AP475">
        <v>9.1440465999999998E-2</v>
      </c>
      <c r="AQ475">
        <v>0.100943332</v>
      </c>
      <c r="AR475">
        <v>8.9610495999999998E-2</v>
      </c>
      <c r="AS475">
        <v>0.12864964200000001</v>
      </c>
      <c r="AT475">
        <v>2.2967264000000001E-2</v>
      </c>
    </row>
    <row r="476" spans="1:46" hidden="1" x14ac:dyDescent="0.25">
      <c r="A476" t="s">
        <v>325</v>
      </c>
      <c r="B476" t="s">
        <v>293</v>
      </c>
      <c r="C476">
        <v>18</v>
      </c>
      <c r="D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4.7413990000000003E-3</v>
      </c>
      <c r="E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4.7413990000000003E-3</v>
      </c>
      <c r="AI476">
        <v>27</v>
      </c>
      <c r="AJ476" t="s">
        <v>325</v>
      </c>
      <c r="AK476" t="s">
        <v>407</v>
      </c>
      <c r="AL476" t="s">
        <v>293</v>
      </c>
      <c r="AM476">
        <v>8</v>
      </c>
      <c r="AN476">
        <v>18</v>
      </c>
      <c r="AO476">
        <v>3.6921509999999999E-3</v>
      </c>
      <c r="AP476">
        <v>4.3113250000000004E-3</v>
      </c>
      <c r="AQ476">
        <v>4.7413990000000003E-3</v>
      </c>
      <c r="AR476">
        <v>4.2078039999999999E-3</v>
      </c>
      <c r="AS476">
        <v>6.1457020000000003E-3</v>
      </c>
      <c r="AT476">
        <v>1.3955160000000001E-3</v>
      </c>
    </row>
    <row r="477" spans="1:46" hidden="1" x14ac:dyDescent="0.25">
      <c r="A477" t="s">
        <v>325</v>
      </c>
      <c r="B477" t="s">
        <v>293</v>
      </c>
      <c r="C477">
        <v>19</v>
      </c>
      <c r="D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
        <v>27</v>
      </c>
      <c r="AJ477" t="s">
        <v>325</v>
      </c>
      <c r="AK477" t="s">
        <v>407</v>
      </c>
      <c r="AL477" t="s">
        <v>293</v>
      </c>
      <c r="AM477">
        <v>8</v>
      </c>
      <c r="AN477">
        <v>19</v>
      </c>
      <c r="AO477">
        <v>0</v>
      </c>
      <c r="AP477">
        <v>0</v>
      </c>
      <c r="AQ477">
        <v>0</v>
      </c>
      <c r="AR477">
        <v>0</v>
      </c>
      <c r="AS477">
        <v>0</v>
      </c>
      <c r="AT477">
        <v>0</v>
      </c>
    </row>
    <row r="478" spans="1:46" hidden="1" x14ac:dyDescent="0.25">
      <c r="A478" t="s">
        <v>325</v>
      </c>
      <c r="B478" t="s">
        <v>293</v>
      </c>
      <c r="C478">
        <v>20</v>
      </c>
      <c r="D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
        <v>27</v>
      </c>
      <c r="AJ478" t="s">
        <v>325</v>
      </c>
      <c r="AK478" t="s">
        <v>407</v>
      </c>
      <c r="AL478" t="s">
        <v>293</v>
      </c>
      <c r="AM478">
        <v>8</v>
      </c>
      <c r="AN478">
        <v>20</v>
      </c>
      <c r="AO478">
        <v>0</v>
      </c>
      <c r="AP478">
        <v>0</v>
      </c>
      <c r="AQ478">
        <v>0</v>
      </c>
      <c r="AR478">
        <v>0</v>
      </c>
      <c r="AS478">
        <v>0</v>
      </c>
      <c r="AT478">
        <v>0</v>
      </c>
    </row>
    <row r="479" spans="1:46" hidden="1" x14ac:dyDescent="0.25">
      <c r="A479" t="s">
        <v>325</v>
      </c>
      <c r="B479" t="s">
        <v>293</v>
      </c>
      <c r="C479">
        <v>21</v>
      </c>
      <c r="D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
        <v>27</v>
      </c>
      <c r="AJ479" t="s">
        <v>325</v>
      </c>
      <c r="AK479" t="s">
        <v>407</v>
      </c>
      <c r="AL479" t="s">
        <v>293</v>
      </c>
      <c r="AM479">
        <v>8</v>
      </c>
      <c r="AN479">
        <v>21</v>
      </c>
      <c r="AO479">
        <v>0</v>
      </c>
      <c r="AP479">
        <v>0</v>
      </c>
      <c r="AQ479">
        <v>0</v>
      </c>
      <c r="AR479">
        <v>0</v>
      </c>
      <c r="AS479">
        <v>0</v>
      </c>
      <c r="AT479">
        <v>0</v>
      </c>
    </row>
    <row r="480" spans="1:46" hidden="1" x14ac:dyDescent="0.25">
      <c r="A480" t="s">
        <v>325</v>
      </c>
      <c r="B480" t="s">
        <v>293</v>
      </c>
      <c r="C480">
        <v>22</v>
      </c>
      <c r="D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
        <v>27</v>
      </c>
      <c r="AJ480" t="s">
        <v>325</v>
      </c>
      <c r="AK480" t="s">
        <v>407</v>
      </c>
      <c r="AL480" t="s">
        <v>293</v>
      </c>
      <c r="AM480">
        <v>8</v>
      </c>
      <c r="AN480">
        <v>22</v>
      </c>
      <c r="AO480">
        <v>0</v>
      </c>
      <c r="AP480">
        <v>0</v>
      </c>
      <c r="AQ480">
        <v>0</v>
      </c>
      <c r="AR480">
        <v>0</v>
      </c>
      <c r="AS480">
        <v>0</v>
      </c>
      <c r="AT480">
        <v>0</v>
      </c>
    </row>
    <row r="481" spans="1:46" hidden="1" x14ac:dyDescent="0.25">
      <c r="A481" t="s">
        <v>325</v>
      </c>
      <c r="B481" t="s">
        <v>293</v>
      </c>
      <c r="C481">
        <v>23</v>
      </c>
      <c r="D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1">
        <v>27</v>
      </c>
      <c r="AJ481" t="s">
        <v>325</v>
      </c>
      <c r="AK481" t="s">
        <v>407</v>
      </c>
      <c r="AL481" t="s">
        <v>293</v>
      </c>
      <c r="AM481">
        <v>8</v>
      </c>
      <c r="AN481">
        <v>23</v>
      </c>
      <c r="AO481">
        <v>0</v>
      </c>
      <c r="AP481">
        <v>0</v>
      </c>
      <c r="AQ481">
        <v>0</v>
      </c>
      <c r="AR481">
        <v>0</v>
      </c>
      <c r="AS481">
        <v>0</v>
      </c>
      <c r="AT481">
        <v>0</v>
      </c>
    </row>
    <row r="482" spans="1:46" hidden="1" x14ac:dyDescent="0.25">
      <c r="A482" t="s">
        <v>325</v>
      </c>
      <c r="B482" t="s">
        <v>293</v>
      </c>
      <c r="C482">
        <v>24</v>
      </c>
      <c r="D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
        <v>27</v>
      </c>
      <c r="AJ482" t="s">
        <v>325</v>
      </c>
      <c r="AK482" t="s">
        <v>407</v>
      </c>
      <c r="AL482" t="s">
        <v>293</v>
      </c>
      <c r="AM482">
        <v>8</v>
      </c>
      <c r="AN482">
        <v>24</v>
      </c>
      <c r="AO482">
        <v>0</v>
      </c>
      <c r="AP482">
        <v>0</v>
      </c>
      <c r="AQ482">
        <v>0</v>
      </c>
      <c r="AR482">
        <v>0</v>
      </c>
      <c r="AS482">
        <v>0</v>
      </c>
      <c r="AT482">
        <v>0</v>
      </c>
    </row>
    <row r="483" spans="1:46" hidden="1" x14ac:dyDescent="0.25">
      <c r="A483" t="s">
        <v>325</v>
      </c>
      <c r="B483" t="s">
        <v>294</v>
      </c>
      <c r="C483">
        <v>1</v>
      </c>
      <c r="D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
        <v>27</v>
      </c>
      <c r="AJ483" t="s">
        <v>325</v>
      </c>
      <c r="AK483" t="s">
        <v>407</v>
      </c>
      <c r="AL483" t="s">
        <v>294</v>
      </c>
      <c r="AM483">
        <v>9</v>
      </c>
      <c r="AN483">
        <v>1</v>
      </c>
      <c r="AO483">
        <v>0</v>
      </c>
      <c r="AP483">
        <v>0</v>
      </c>
      <c r="AQ483">
        <v>0</v>
      </c>
      <c r="AR483">
        <v>0</v>
      </c>
      <c r="AS483">
        <v>0</v>
      </c>
      <c r="AT483">
        <v>0</v>
      </c>
    </row>
    <row r="484" spans="1:46" hidden="1" x14ac:dyDescent="0.25">
      <c r="A484" t="s">
        <v>325</v>
      </c>
      <c r="B484" t="s">
        <v>294</v>
      </c>
      <c r="C484">
        <v>2</v>
      </c>
      <c r="D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
        <v>27</v>
      </c>
      <c r="AJ484" t="s">
        <v>325</v>
      </c>
      <c r="AK484" t="s">
        <v>407</v>
      </c>
      <c r="AL484" t="s">
        <v>294</v>
      </c>
      <c r="AM484">
        <v>9</v>
      </c>
      <c r="AN484">
        <v>2</v>
      </c>
      <c r="AO484">
        <v>0</v>
      </c>
      <c r="AP484">
        <v>0</v>
      </c>
      <c r="AQ484">
        <v>0</v>
      </c>
      <c r="AR484">
        <v>0</v>
      </c>
      <c r="AS484">
        <v>0</v>
      </c>
      <c r="AT484">
        <v>0</v>
      </c>
    </row>
    <row r="485" spans="1:46" hidden="1" x14ac:dyDescent="0.25">
      <c r="A485" t="s">
        <v>325</v>
      </c>
      <c r="B485" t="s">
        <v>294</v>
      </c>
      <c r="C485">
        <v>3</v>
      </c>
      <c r="D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
        <v>27</v>
      </c>
      <c r="AJ485" t="s">
        <v>325</v>
      </c>
      <c r="AK485" t="s">
        <v>407</v>
      </c>
      <c r="AL485" t="s">
        <v>294</v>
      </c>
      <c r="AM485">
        <v>9</v>
      </c>
      <c r="AN485">
        <v>3</v>
      </c>
      <c r="AO485">
        <v>0</v>
      </c>
      <c r="AP485">
        <v>0</v>
      </c>
      <c r="AQ485">
        <v>0</v>
      </c>
      <c r="AR485">
        <v>0</v>
      </c>
      <c r="AS485">
        <v>0</v>
      </c>
      <c r="AT485">
        <v>0</v>
      </c>
    </row>
    <row r="486" spans="1:46" hidden="1" x14ac:dyDescent="0.25">
      <c r="A486" t="s">
        <v>325</v>
      </c>
      <c r="B486" t="s">
        <v>294</v>
      </c>
      <c r="C486">
        <v>4</v>
      </c>
      <c r="D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6">
        <v>27</v>
      </c>
      <c r="AJ486" t="s">
        <v>325</v>
      </c>
      <c r="AK486" t="s">
        <v>407</v>
      </c>
      <c r="AL486" t="s">
        <v>294</v>
      </c>
      <c r="AM486">
        <v>9</v>
      </c>
      <c r="AN486">
        <v>4</v>
      </c>
      <c r="AO486">
        <v>0</v>
      </c>
      <c r="AP486">
        <v>0</v>
      </c>
      <c r="AQ486">
        <v>0</v>
      </c>
      <c r="AR486">
        <v>0</v>
      </c>
      <c r="AS486">
        <v>0</v>
      </c>
      <c r="AT486">
        <v>0</v>
      </c>
    </row>
    <row r="487" spans="1:46" hidden="1" x14ac:dyDescent="0.25">
      <c r="A487" t="s">
        <v>325</v>
      </c>
      <c r="B487" t="s">
        <v>294</v>
      </c>
      <c r="C487">
        <v>5</v>
      </c>
      <c r="D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
        <v>27</v>
      </c>
      <c r="AJ487" t="s">
        <v>325</v>
      </c>
      <c r="AK487" t="s">
        <v>407</v>
      </c>
      <c r="AL487" t="s">
        <v>294</v>
      </c>
      <c r="AM487">
        <v>9</v>
      </c>
      <c r="AN487">
        <v>5</v>
      </c>
      <c r="AO487">
        <v>0</v>
      </c>
      <c r="AP487">
        <v>0</v>
      </c>
      <c r="AQ487">
        <v>0</v>
      </c>
      <c r="AR487">
        <v>0</v>
      </c>
      <c r="AS487">
        <v>0</v>
      </c>
      <c r="AT487">
        <v>0</v>
      </c>
    </row>
    <row r="488" spans="1:46" hidden="1" x14ac:dyDescent="0.25">
      <c r="A488" t="s">
        <v>325</v>
      </c>
      <c r="B488" t="s">
        <v>294</v>
      </c>
      <c r="C488">
        <v>6</v>
      </c>
      <c r="D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1.2349201000000001E-2</v>
      </c>
      <c r="E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1.2349201000000001E-2</v>
      </c>
      <c r="AI488">
        <v>27</v>
      </c>
      <c r="AJ488" t="s">
        <v>325</v>
      </c>
      <c r="AK488" t="s">
        <v>407</v>
      </c>
      <c r="AL488" t="s">
        <v>294</v>
      </c>
      <c r="AM488">
        <v>9</v>
      </c>
      <c r="AN488">
        <v>6</v>
      </c>
      <c r="AO488">
        <v>1.2349201000000001E-2</v>
      </c>
      <c r="AP488">
        <v>1.6258353999999999E-2</v>
      </c>
      <c r="AQ488">
        <v>2.1449079999999999E-2</v>
      </c>
      <c r="AR488">
        <v>1.7116091E-2</v>
      </c>
      <c r="AS488">
        <v>3.1929852000000002E-2</v>
      </c>
      <c r="AT488">
        <v>7.3869599999999997E-3</v>
      </c>
    </row>
    <row r="489" spans="1:46" hidden="1" x14ac:dyDescent="0.25">
      <c r="A489" t="s">
        <v>325</v>
      </c>
      <c r="B489" t="s">
        <v>294</v>
      </c>
      <c r="C489">
        <v>7</v>
      </c>
      <c r="D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0.10938500900000001</v>
      </c>
      <c r="E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0.10938500900000001</v>
      </c>
      <c r="AI489">
        <v>27</v>
      </c>
      <c r="AJ489" t="s">
        <v>325</v>
      </c>
      <c r="AK489" t="s">
        <v>407</v>
      </c>
      <c r="AL489" t="s">
        <v>294</v>
      </c>
      <c r="AM489">
        <v>9</v>
      </c>
      <c r="AN489">
        <v>7</v>
      </c>
      <c r="AO489">
        <v>0.10938500900000001</v>
      </c>
      <c r="AP489">
        <v>0.13073721399999999</v>
      </c>
      <c r="AQ489">
        <v>0.15287346600000001</v>
      </c>
      <c r="AR489">
        <v>0.13142103199999999</v>
      </c>
      <c r="AS489">
        <v>0.19760719400000001</v>
      </c>
      <c r="AT489">
        <v>6.3251288000000003E-2</v>
      </c>
    </row>
    <row r="490" spans="1:46" hidden="1" x14ac:dyDescent="0.25">
      <c r="A490" t="s">
        <v>325</v>
      </c>
      <c r="B490" t="s">
        <v>294</v>
      </c>
      <c r="C490">
        <v>8</v>
      </c>
      <c r="D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0.271253621</v>
      </c>
      <c r="E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0.271253621</v>
      </c>
      <c r="AI490">
        <v>27</v>
      </c>
      <c r="AJ490" t="s">
        <v>325</v>
      </c>
      <c r="AK490" t="s">
        <v>407</v>
      </c>
      <c r="AL490" t="s">
        <v>294</v>
      </c>
      <c r="AM490">
        <v>9</v>
      </c>
      <c r="AN490">
        <v>8</v>
      </c>
      <c r="AO490">
        <v>0.271253621</v>
      </c>
      <c r="AP490">
        <v>0.30163611499999998</v>
      </c>
      <c r="AQ490">
        <v>0.32258362299999999</v>
      </c>
      <c r="AR490">
        <v>0.29438150200000002</v>
      </c>
      <c r="AS490">
        <v>0.40713494700000002</v>
      </c>
      <c r="AT490">
        <v>0.12919497099999999</v>
      </c>
    </row>
    <row r="491" spans="1:46" hidden="1" x14ac:dyDescent="0.25">
      <c r="A491" t="s">
        <v>325</v>
      </c>
      <c r="B491" t="s">
        <v>294</v>
      </c>
      <c r="C491">
        <v>9</v>
      </c>
      <c r="D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0.47992289199999999</v>
      </c>
      <c r="E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0.39393036100000001</v>
      </c>
      <c r="AI491">
        <v>27</v>
      </c>
      <c r="AJ491" t="s">
        <v>325</v>
      </c>
      <c r="AK491" t="s">
        <v>407</v>
      </c>
      <c r="AL491" t="s">
        <v>294</v>
      </c>
      <c r="AM491">
        <v>9</v>
      </c>
      <c r="AN491">
        <v>9</v>
      </c>
      <c r="AO491">
        <v>0.39393036100000001</v>
      </c>
      <c r="AP491">
        <v>0.44337142099999999</v>
      </c>
      <c r="AQ491">
        <v>0.47992289199999999</v>
      </c>
      <c r="AR491">
        <v>0.43310682499999997</v>
      </c>
      <c r="AS491">
        <v>0.59758802200000005</v>
      </c>
      <c r="AT491">
        <v>0.20531350600000001</v>
      </c>
    </row>
    <row r="492" spans="1:46" hidden="1" x14ac:dyDescent="0.25">
      <c r="A492" t="s">
        <v>325</v>
      </c>
      <c r="B492" t="s">
        <v>294</v>
      </c>
      <c r="C492">
        <v>10</v>
      </c>
      <c r="D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0.59769254400000005</v>
      </c>
      <c r="E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0.59769254400000005</v>
      </c>
      <c r="AI492">
        <v>27</v>
      </c>
      <c r="AJ492" t="s">
        <v>325</v>
      </c>
      <c r="AK492" t="s">
        <v>407</v>
      </c>
      <c r="AL492" t="s">
        <v>294</v>
      </c>
      <c r="AM492">
        <v>9</v>
      </c>
      <c r="AN492">
        <v>10</v>
      </c>
      <c r="AO492">
        <v>0.50235717000000002</v>
      </c>
      <c r="AP492">
        <v>0.55592856300000004</v>
      </c>
      <c r="AQ492">
        <v>0.59769254400000005</v>
      </c>
      <c r="AR492">
        <v>0.54704626999999995</v>
      </c>
      <c r="AS492">
        <v>0.75161501900000005</v>
      </c>
      <c r="AT492">
        <v>0.35560592400000002</v>
      </c>
    </row>
    <row r="493" spans="1:46" hidden="1" x14ac:dyDescent="0.25">
      <c r="A493" t="s">
        <v>325</v>
      </c>
      <c r="B493" t="s">
        <v>294</v>
      </c>
      <c r="C493">
        <v>11</v>
      </c>
      <c r="D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0.66778315899999996</v>
      </c>
      <c r="E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0.66778315899999996</v>
      </c>
      <c r="AI493">
        <v>27</v>
      </c>
      <c r="AJ493" t="s">
        <v>325</v>
      </c>
      <c r="AK493" t="s">
        <v>407</v>
      </c>
      <c r="AL493" t="s">
        <v>294</v>
      </c>
      <c r="AM493">
        <v>9</v>
      </c>
      <c r="AN493">
        <v>11</v>
      </c>
      <c r="AO493">
        <v>0.54453131300000002</v>
      </c>
      <c r="AP493">
        <v>0.61537136100000001</v>
      </c>
      <c r="AQ493">
        <v>0.66778315899999996</v>
      </c>
      <c r="AR493">
        <v>0.60807983099999996</v>
      </c>
      <c r="AS493">
        <v>0.843742251</v>
      </c>
      <c r="AT493">
        <v>0.43154707399999997</v>
      </c>
    </row>
    <row r="494" spans="1:46" hidden="1" x14ac:dyDescent="0.25">
      <c r="A494" t="s">
        <v>325</v>
      </c>
      <c r="B494" t="s">
        <v>294</v>
      </c>
      <c r="C494">
        <v>12</v>
      </c>
      <c r="D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0.69043865100000001</v>
      </c>
      <c r="E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0.69043865100000001</v>
      </c>
      <c r="AI494">
        <v>27</v>
      </c>
      <c r="AJ494" t="s">
        <v>325</v>
      </c>
      <c r="AK494" t="s">
        <v>407</v>
      </c>
      <c r="AL494" t="s">
        <v>294</v>
      </c>
      <c r="AM494">
        <v>9</v>
      </c>
      <c r="AN494">
        <v>12</v>
      </c>
      <c r="AO494">
        <v>0.56925983800000002</v>
      </c>
      <c r="AP494">
        <v>0.63392138799999997</v>
      </c>
      <c r="AQ494">
        <v>0.69043865100000001</v>
      </c>
      <c r="AR494">
        <v>0.63192665699999995</v>
      </c>
      <c r="AS494">
        <v>0.86535817100000001</v>
      </c>
      <c r="AT494">
        <v>0.42796248399999998</v>
      </c>
    </row>
    <row r="495" spans="1:46" hidden="1" x14ac:dyDescent="0.25">
      <c r="A495" t="s">
        <v>325</v>
      </c>
      <c r="B495" t="s">
        <v>294</v>
      </c>
      <c r="C495">
        <v>13</v>
      </c>
      <c r="D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0.65503759500000003</v>
      </c>
      <c r="E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0.65503759500000003</v>
      </c>
      <c r="AI495">
        <v>27</v>
      </c>
      <c r="AJ495" t="s">
        <v>325</v>
      </c>
      <c r="AK495" t="s">
        <v>407</v>
      </c>
      <c r="AL495" t="s">
        <v>294</v>
      </c>
      <c r="AM495">
        <v>9</v>
      </c>
      <c r="AN495">
        <v>13</v>
      </c>
      <c r="AO495">
        <v>0.55306363999999997</v>
      </c>
      <c r="AP495">
        <v>0.60141423500000002</v>
      </c>
      <c r="AQ495">
        <v>0.65503759500000003</v>
      </c>
      <c r="AR495">
        <v>0.60208485499999997</v>
      </c>
      <c r="AS495">
        <v>0.82409480599999996</v>
      </c>
      <c r="AT495">
        <v>0.39823891099999997</v>
      </c>
    </row>
    <row r="496" spans="1:46" hidden="1" x14ac:dyDescent="0.25">
      <c r="A496" t="s">
        <v>325</v>
      </c>
      <c r="B496" t="s">
        <v>294</v>
      </c>
      <c r="C496">
        <v>14</v>
      </c>
      <c r="D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0.57199097700000001</v>
      </c>
      <c r="E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0.57199097700000001</v>
      </c>
      <c r="AI496">
        <v>27</v>
      </c>
      <c r="AJ496" t="s">
        <v>325</v>
      </c>
      <c r="AK496" t="s">
        <v>407</v>
      </c>
      <c r="AL496" t="s">
        <v>294</v>
      </c>
      <c r="AM496">
        <v>9</v>
      </c>
      <c r="AN496">
        <v>14</v>
      </c>
      <c r="AO496">
        <v>0.48225572999999999</v>
      </c>
      <c r="AP496">
        <v>0.51954406099999995</v>
      </c>
      <c r="AQ496">
        <v>0.57199097700000001</v>
      </c>
      <c r="AR496">
        <v>0.52584895399999998</v>
      </c>
      <c r="AS496">
        <v>0.711715863</v>
      </c>
      <c r="AT496">
        <v>0.36758207300000001</v>
      </c>
    </row>
    <row r="497" spans="1:46" hidden="1" x14ac:dyDescent="0.25">
      <c r="A497" t="s">
        <v>325</v>
      </c>
      <c r="B497" t="s">
        <v>294</v>
      </c>
      <c r="C497">
        <v>15</v>
      </c>
      <c r="D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0.44316093499999998</v>
      </c>
      <c r="E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0.44316093499999998</v>
      </c>
      <c r="AI497">
        <v>27</v>
      </c>
      <c r="AJ497" t="s">
        <v>325</v>
      </c>
      <c r="AK497" t="s">
        <v>407</v>
      </c>
      <c r="AL497" t="s">
        <v>294</v>
      </c>
      <c r="AM497">
        <v>9</v>
      </c>
      <c r="AN497">
        <v>15</v>
      </c>
      <c r="AO497">
        <v>0.370736911</v>
      </c>
      <c r="AP497">
        <v>0.39991500000000002</v>
      </c>
      <c r="AQ497">
        <v>0.44316093499999998</v>
      </c>
      <c r="AR497">
        <v>0.405843114</v>
      </c>
      <c r="AS497">
        <v>0.54604955700000002</v>
      </c>
      <c r="AT497">
        <v>0.27089385599999999</v>
      </c>
    </row>
    <row r="498" spans="1:46" hidden="1" x14ac:dyDescent="0.25">
      <c r="A498" t="s">
        <v>325</v>
      </c>
      <c r="B498" t="s">
        <v>294</v>
      </c>
      <c r="C498">
        <v>16</v>
      </c>
      <c r="D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0.27301956999999999</v>
      </c>
      <c r="E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0.27301956999999999</v>
      </c>
      <c r="AI498">
        <v>27</v>
      </c>
      <c r="AJ498" t="s">
        <v>325</v>
      </c>
      <c r="AK498" t="s">
        <v>407</v>
      </c>
      <c r="AL498" t="s">
        <v>294</v>
      </c>
      <c r="AM498">
        <v>9</v>
      </c>
      <c r="AN498">
        <v>16</v>
      </c>
      <c r="AO498">
        <v>0.22432036799999999</v>
      </c>
      <c r="AP498">
        <v>0.247474153</v>
      </c>
      <c r="AQ498">
        <v>0.27301956999999999</v>
      </c>
      <c r="AR498">
        <v>0.24760182</v>
      </c>
      <c r="AS498">
        <v>0.33355702500000001</v>
      </c>
      <c r="AT498">
        <v>0.112605308</v>
      </c>
    </row>
    <row r="499" spans="1:46" hidden="1" x14ac:dyDescent="0.25">
      <c r="A499" t="s">
        <v>325</v>
      </c>
      <c r="B499" t="s">
        <v>294</v>
      </c>
      <c r="C499">
        <v>17</v>
      </c>
      <c r="D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0.106693249</v>
      </c>
      <c r="E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0.106693249</v>
      </c>
      <c r="AI499">
        <v>27</v>
      </c>
      <c r="AJ499" t="s">
        <v>325</v>
      </c>
      <c r="AK499" t="s">
        <v>407</v>
      </c>
      <c r="AL499" t="s">
        <v>294</v>
      </c>
      <c r="AM499">
        <v>9</v>
      </c>
      <c r="AN499">
        <v>17</v>
      </c>
      <c r="AO499">
        <v>8.5319878000000002E-2</v>
      </c>
      <c r="AP499">
        <v>9.6695242000000001E-2</v>
      </c>
      <c r="AQ499">
        <v>0.106693249</v>
      </c>
      <c r="AR499">
        <v>9.4805164999999997E-2</v>
      </c>
      <c r="AS499">
        <v>0.12766186099999999</v>
      </c>
      <c r="AT499">
        <v>4.3469002E-2</v>
      </c>
    </row>
    <row r="500" spans="1:46" hidden="1" x14ac:dyDescent="0.25">
      <c r="A500" t="s">
        <v>325</v>
      </c>
      <c r="B500" t="s">
        <v>294</v>
      </c>
      <c r="C500">
        <v>18</v>
      </c>
      <c r="D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4.4917710000000003E-3</v>
      </c>
      <c r="E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4.4917710000000003E-3</v>
      </c>
      <c r="AI500">
        <v>27</v>
      </c>
      <c r="AJ500" t="s">
        <v>325</v>
      </c>
      <c r="AK500" t="s">
        <v>407</v>
      </c>
      <c r="AL500" t="s">
        <v>294</v>
      </c>
      <c r="AM500">
        <v>9</v>
      </c>
      <c r="AN500">
        <v>18</v>
      </c>
      <c r="AO500">
        <v>3.4833910000000002E-3</v>
      </c>
      <c r="AP500">
        <v>4.0922559999999998E-3</v>
      </c>
      <c r="AQ500">
        <v>4.4917710000000003E-3</v>
      </c>
      <c r="AR500">
        <v>3.9597579999999999E-3</v>
      </c>
      <c r="AS500">
        <v>5.6807029999999996E-3</v>
      </c>
      <c r="AT500">
        <v>1.721022E-3</v>
      </c>
    </row>
    <row r="501" spans="1:46" hidden="1" x14ac:dyDescent="0.25">
      <c r="A501" t="s">
        <v>325</v>
      </c>
      <c r="B501" t="s">
        <v>294</v>
      </c>
      <c r="C501">
        <v>19</v>
      </c>
      <c r="D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
        <v>27</v>
      </c>
      <c r="AJ501" t="s">
        <v>325</v>
      </c>
      <c r="AK501" t="s">
        <v>407</v>
      </c>
      <c r="AL501" t="s">
        <v>294</v>
      </c>
      <c r="AM501">
        <v>9</v>
      </c>
      <c r="AN501">
        <v>19</v>
      </c>
      <c r="AO501">
        <v>0</v>
      </c>
      <c r="AP501">
        <v>0</v>
      </c>
      <c r="AQ501">
        <v>0</v>
      </c>
      <c r="AR501">
        <v>0</v>
      </c>
      <c r="AS501">
        <v>0</v>
      </c>
      <c r="AT501">
        <v>0</v>
      </c>
    </row>
    <row r="502" spans="1:46" hidden="1" x14ac:dyDescent="0.25">
      <c r="A502" t="s">
        <v>325</v>
      </c>
      <c r="B502" t="s">
        <v>294</v>
      </c>
      <c r="C502">
        <v>20</v>
      </c>
      <c r="D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
        <v>27</v>
      </c>
      <c r="AJ502" t="s">
        <v>325</v>
      </c>
      <c r="AK502" t="s">
        <v>407</v>
      </c>
      <c r="AL502" t="s">
        <v>294</v>
      </c>
      <c r="AM502">
        <v>9</v>
      </c>
      <c r="AN502">
        <v>20</v>
      </c>
      <c r="AO502">
        <v>0</v>
      </c>
      <c r="AP502">
        <v>0</v>
      </c>
      <c r="AQ502">
        <v>0</v>
      </c>
      <c r="AR502">
        <v>0</v>
      </c>
      <c r="AS502">
        <v>0</v>
      </c>
      <c r="AT502">
        <v>0</v>
      </c>
    </row>
    <row r="503" spans="1:46" hidden="1" x14ac:dyDescent="0.25">
      <c r="A503" t="s">
        <v>325</v>
      </c>
      <c r="B503" t="s">
        <v>294</v>
      </c>
      <c r="C503">
        <v>21</v>
      </c>
      <c r="D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
        <v>27</v>
      </c>
      <c r="AJ503" t="s">
        <v>325</v>
      </c>
      <c r="AK503" t="s">
        <v>407</v>
      </c>
      <c r="AL503" t="s">
        <v>294</v>
      </c>
      <c r="AM503">
        <v>9</v>
      </c>
      <c r="AN503">
        <v>21</v>
      </c>
      <c r="AO503">
        <v>0</v>
      </c>
      <c r="AP503">
        <v>0</v>
      </c>
      <c r="AQ503">
        <v>0</v>
      </c>
      <c r="AR503">
        <v>0</v>
      </c>
      <c r="AS503">
        <v>0</v>
      </c>
      <c r="AT503">
        <v>0</v>
      </c>
    </row>
    <row r="504" spans="1:46" hidden="1" x14ac:dyDescent="0.25">
      <c r="A504" t="s">
        <v>325</v>
      </c>
      <c r="B504" t="s">
        <v>294</v>
      </c>
      <c r="C504">
        <v>22</v>
      </c>
      <c r="D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
        <v>27</v>
      </c>
      <c r="AJ504" t="s">
        <v>325</v>
      </c>
      <c r="AK504" t="s">
        <v>407</v>
      </c>
      <c r="AL504" t="s">
        <v>294</v>
      </c>
      <c r="AM504">
        <v>9</v>
      </c>
      <c r="AN504">
        <v>22</v>
      </c>
      <c r="AO504">
        <v>0</v>
      </c>
      <c r="AP504">
        <v>0</v>
      </c>
      <c r="AQ504">
        <v>0</v>
      </c>
      <c r="AR504">
        <v>0</v>
      </c>
      <c r="AS504">
        <v>0</v>
      </c>
      <c r="AT504">
        <v>0</v>
      </c>
    </row>
    <row r="505" spans="1:46" hidden="1" x14ac:dyDescent="0.25">
      <c r="A505" t="s">
        <v>325</v>
      </c>
      <c r="B505" t="s">
        <v>294</v>
      </c>
      <c r="C505">
        <v>23</v>
      </c>
      <c r="D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5">
        <v>27</v>
      </c>
      <c r="AJ505" t="s">
        <v>325</v>
      </c>
      <c r="AK505" t="s">
        <v>407</v>
      </c>
      <c r="AL505" t="s">
        <v>294</v>
      </c>
      <c r="AM505">
        <v>9</v>
      </c>
      <c r="AN505">
        <v>23</v>
      </c>
      <c r="AO505">
        <v>0</v>
      </c>
      <c r="AP505">
        <v>0</v>
      </c>
      <c r="AQ505">
        <v>0</v>
      </c>
      <c r="AR505">
        <v>0</v>
      </c>
      <c r="AS505">
        <v>0</v>
      </c>
      <c r="AT505">
        <v>0</v>
      </c>
    </row>
    <row r="506" spans="1:46" hidden="1" x14ac:dyDescent="0.25">
      <c r="A506" t="s">
        <v>325</v>
      </c>
      <c r="B506" t="s">
        <v>294</v>
      </c>
      <c r="C506">
        <v>24</v>
      </c>
      <c r="D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
        <v>27</v>
      </c>
      <c r="AJ506" t="s">
        <v>325</v>
      </c>
      <c r="AK506" t="s">
        <v>407</v>
      </c>
      <c r="AL506" t="s">
        <v>294</v>
      </c>
      <c r="AM506">
        <v>9</v>
      </c>
      <c r="AN506">
        <v>24</v>
      </c>
      <c r="AO506">
        <v>0</v>
      </c>
      <c r="AP506">
        <v>0</v>
      </c>
      <c r="AQ506">
        <v>0</v>
      </c>
      <c r="AR506">
        <v>0</v>
      </c>
      <c r="AS506">
        <v>0</v>
      </c>
      <c r="AT506">
        <v>0</v>
      </c>
    </row>
    <row r="507" spans="1:46" hidden="1" x14ac:dyDescent="0.25">
      <c r="A507" t="s">
        <v>325</v>
      </c>
      <c r="B507" t="s">
        <v>295</v>
      </c>
      <c r="C507">
        <v>1</v>
      </c>
      <c r="D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
        <v>27</v>
      </c>
      <c r="AJ507" t="s">
        <v>325</v>
      </c>
      <c r="AK507" t="s">
        <v>407</v>
      </c>
      <c r="AL507" t="s">
        <v>295</v>
      </c>
      <c r="AM507">
        <v>10</v>
      </c>
      <c r="AN507">
        <v>1</v>
      </c>
      <c r="AO507">
        <v>0</v>
      </c>
      <c r="AP507">
        <v>0</v>
      </c>
      <c r="AQ507">
        <v>0</v>
      </c>
      <c r="AR507">
        <v>0</v>
      </c>
      <c r="AS507">
        <v>0</v>
      </c>
      <c r="AT507">
        <v>0</v>
      </c>
    </row>
    <row r="508" spans="1:46" hidden="1" x14ac:dyDescent="0.25">
      <c r="A508" t="s">
        <v>325</v>
      </c>
      <c r="B508" t="s">
        <v>295</v>
      </c>
      <c r="C508">
        <v>2</v>
      </c>
      <c r="D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
        <v>27</v>
      </c>
      <c r="AJ508" t="s">
        <v>325</v>
      </c>
      <c r="AK508" t="s">
        <v>407</v>
      </c>
      <c r="AL508" t="s">
        <v>295</v>
      </c>
      <c r="AM508">
        <v>10</v>
      </c>
      <c r="AN508">
        <v>2</v>
      </c>
      <c r="AO508">
        <v>0</v>
      </c>
      <c r="AP508">
        <v>0</v>
      </c>
      <c r="AQ508">
        <v>0</v>
      </c>
      <c r="AR508">
        <v>0</v>
      </c>
      <c r="AS508">
        <v>0</v>
      </c>
      <c r="AT508">
        <v>0</v>
      </c>
    </row>
    <row r="509" spans="1:46" hidden="1" x14ac:dyDescent="0.25">
      <c r="A509" t="s">
        <v>325</v>
      </c>
      <c r="B509" t="s">
        <v>295</v>
      </c>
      <c r="C509">
        <v>3</v>
      </c>
      <c r="D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
        <v>27</v>
      </c>
      <c r="AJ509" t="s">
        <v>325</v>
      </c>
      <c r="AK509" t="s">
        <v>407</v>
      </c>
      <c r="AL509" t="s">
        <v>295</v>
      </c>
      <c r="AM509">
        <v>10</v>
      </c>
      <c r="AN509">
        <v>3</v>
      </c>
      <c r="AO509">
        <v>0</v>
      </c>
      <c r="AP509">
        <v>0</v>
      </c>
      <c r="AQ509">
        <v>0</v>
      </c>
      <c r="AR509">
        <v>0</v>
      </c>
      <c r="AS509">
        <v>0</v>
      </c>
      <c r="AT509">
        <v>0</v>
      </c>
    </row>
    <row r="510" spans="1:46" hidden="1" x14ac:dyDescent="0.25">
      <c r="A510" t="s">
        <v>325</v>
      </c>
      <c r="B510" t="s">
        <v>295</v>
      </c>
      <c r="C510">
        <v>4</v>
      </c>
      <c r="D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
        <v>27</v>
      </c>
      <c r="AJ510" t="s">
        <v>325</v>
      </c>
      <c r="AK510" t="s">
        <v>407</v>
      </c>
      <c r="AL510" t="s">
        <v>295</v>
      </c>
      <c r="AM510">
        <v>10</v>
      </c>
      <c r="AN510">
        <v>4</v>
      </c>
      <c r="AO510">
        <v>0</v>
      </c>
      <c r="AP510">
        <v>0</v>
      </c>
      <c r="AQ510">
        <v>0</v>
      </c>
      <c r="AR510">
        <v>0</v>
      </c>
      <c r="AS510">
        <v>0</v>
      </c>
      <c r="AT510">
        <v>0</v>
      </c>
    </row>
    <row r="511" spans="1:46" hidden="1" x14ac:dyDescent="0.25">
      <c r="A511" t="s">
        <v>325</v>
      </c>
      <c r="B511" t="s">
        <v>295</v>
      </c>
      <c r="C511">
        <v>5</v>
      </c>
      <c r="D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
        <v>27</v>
      </c>
      <c r="AJ511" t="s">
        <v>325</v>
      </c>
      <c r="AK511" t="s">
        <v>407</v>
      </c>
      <c r="AL511" t="s">
        <v>295</v>
      </c>
      <c r="AM511">
        <v>10</v>
      </c>
      <c r="AN511">
        <v>5</v>
      </c>
      <c r="AO511">
        <v>0</v>
      </c>
      <c r="AP511">
        <v>0</v>
      </c>
      <c r="AQ511">
        <v>1.88E-6</v>
      </c>
      <c r="AR511">
        <v>4.4499999999999997E-6</v>
      </c>
      <c r="AS511">
        <v>4.46E-5</v>
      </c>
      <c r="AT511">
        <v>0</v>
      </c>
    </row>
    <row r="512" spans="1:46" hidden="1" x14ac:dyDescent="0.25">
      <c r="A512" t="s">
        <v>325</v>
      </c>
      <c r="B512" t="s">
        <v>295</v>
      </c>
      <c r="C512">
        <v>6</v>
      </c>
      <c r="D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3.3474495E-2</v>
      </c>
      <c r="E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3.3474495E-2</v>
      </c>
      <c r="AI512">
        <v>27</v>
      </c>
      <c r="AJ512" t="s">
        <v>325</v>
      </c>
      <c r="AK512" t="s">
        <v>407</v>
      </c>
      <c r="AL512" t="s">
        <v>295</v>
      </c>
      <c r="AM512">
        <v>10</v>
      </c>
      <c r="AN512">
        <v>6</v>
      </c>
      <c r="AO512">
        <v>3.3474495E-2</v>
      </c>
      <c r="AP512">
        <v>4.0127227000000001E-2</v>
      </c>
      <c r="AQ512" s="281">
        <v>4.6829728000000001E-2</v>
      </c>
      <c r="AR512" s="281">
        <v>3.7674579E-2</v>
      </c>
      <c r="AS512" s="281">
        <v>6.8106832000000006E-2</v>
      </c>
      <c r="AT512">
        <v>0</v>
      </c>
    </row>
    <row r="513" spans="1:46" hidden="1" x14ac:dyDescent="0.25">
      <c r="A513" t="s">
        <v>325</v>
      </c>
      <c r="B513" t="s">
        <v>295</v>
      </c>
      <c r="C513">
        <v>7</v>
      </c>
      <c r="D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0.170047318</v>
      </c>
      <c r="E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0.170047318</v>
      </c>
      <c r="AI513">
        <v>27</v>
      </c>
      <c r="AJ513" t="s">
        <v>325</v>
      </c>
      <c r="AK513" t="s">
        <v>407</v>
      </c>
      <c r="AL513" t="s">
        <v>295</v>
      </c>
      <c r="AM513">
        <v>10</v>
      </c>
      <c r="AN513">
        <v>7</v>
      </c>
      <c r="AO513">
        <v>0.170047318</v>
      </c>
      <c r="AP513">
        <v>0.188824414</v>
      </c>
      <c r="AQ513">
        <v>0.20761747999999999</v>
      </c>
      <c r="AR513">
        <v>0.177694715</v>
      </c>
      <c r="AS513">
        <v>0.26642757</v>
      </c>
      <c r="AT513">
        <v>3.5382241000000002E-2</v>
      </c>
    </row>
    <row r="514" spans="1:46" hidden="1" x14ac:dyDescent="0.25">
      <c r="A514" t="s">
        <v>325</v>
      </c>
      <c r="B514" t="s">
        <v>295</v>
      </c>
      <c r="C514">
        <v>8</v>
      </c>
      <c r="D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0.33027535499999999</v>
      </c>
      <c r="E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0.33027535499999999</v>
      </c>
      <c r="AI514">
        <v>27</v>
      </c>
      <c r="AJ514" t="s">
        <v>325</v>
      </c>
      <c r="AK514" t="s">
        <v>407</v>
      </c>
      <c r="AL514" t="s">
        <v>295</v>
      </c>
      <c r="AM514">
        <v>10</v>
      </c>
      <c r="AN514">
        <v>8</v>
      </c>
      <c r="AO514">
        <v>0.33027535499999999</v>
      </c>
      <c r="AP514">
        <v>0.36089362699999999</v>
      </c>
      <c r="AQ514">
        <v>0.393285155</v>
      </c>
      <c r="AR514">
        <v>0.34790533400000001</v>
      </c>
      <c r="AS514">
        <v>0.45931060099999999</v>
      </c>
      <c r="AT514">
        <v>0.16251432800000001</v>
      </c>
    </row>
    <row r="515" spans="1:46" hidden="1" x14ac:dyDescent="0.25">
      <c r="A515" t="s">
        <v>325</v>
      </c>
      <c r="B515" t="s">
        <v>295</v>
      </c>
      <c r="C515">
        <v>9</v>
      </c>
      <c r="D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0.54403949699999998</v>
      </c>
      <c r="E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0.45502308899999999</v>
      </c>
      <c r="AI515">
        <v>27</v>
      </c>
      <c r="AJ515" t="s">
        <v>325</v>
      </c>
      <c r="AK515" t="s">
        <v>407</v>
      </c>
      <c r="AL515" t="s">
        <v>295</v>
      </c>
      <c r="AM515">
        <v>10</v>
      </c>
      <c r="AN515">
        <v>9</v>
      </c>
      <c r="AO515">
        <v>0.45502308899999999</v>
      </c>
      <c r="AP515">
        <v>0.50572051799999995</v>
      </c>
      <c r="AQ515">
        <v>0.54403949699999998</v>
      </c>
      <c r="AR515">
        <v>0.49771076199999997</v>
      </c>
      <c r="AS515">
        <v>0.65327363699999996</v>
      </c>
      <c r="AT515">
        <v>0.31132192199999997</v>
      </c>
    </row>
    <row r="516" spans="1:46" hidden="1" x14ac:dyDescent="0.25">
      <c r="A516" t="s">
        <v>325</v>
      </c>
      <c r="B516" t="s">
        <v>295</v>
      </c>
      <c r="C516">
        <v>10</v>
      </c>
      <c r="D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0.65885587199999995</v>
      </c>
      <c r="E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0.65885587199999995</v>
      </c>
      <c r="AI516">
        <v>27</v>
      </c>
      <c r="AJ516" t="s">
        <v>325</v>
      </c>
      <c r="AK516" t="s">
        <v>407</v>
      </c>
      <c r="AL516" t="s">
        <v>295</v>
      </c>
      <c r="AM516">
        <v>10</v>
      </c>
      <c r="AN516">
        <v>10</v>
      </c>
      <c r="AO516">
        <v>0.56386352100000003</v>
      </c>
      <c r="AP516">
        <v>0.61125062299999999</v>
      </c>
      <c r="AQ516">
        <v>0.65885587199999995</v>
      </c>
      <c r="AR516">
        <v>0.61406721900000005</v>
      </c>
      <c r="AS516">
        <v>0.78885835699999995</v>
      </c>
      <c r="AT516">
        <v>0.40793461800000003</v>
      </c>
    </row>
    <row r="517" spans="1:46" hidden="1" x14ac:dyDescent="0.25">
      <c r="A517" t="s">
        <v>325</v>
      </c>
      <c r="B517" t="s">
        <v>295</v>
      </c>
      <c r="C517">
        <v>11</v>
      </c>
      <c r="D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0.74072712299999999</v>
      </c>
      <c r="E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0.74072712299999999</v>
      </c>
      <c r="AI517">
        <v>27</v>
      </c>
      <c r="AJ517" t="s">
        <v>325</v>
      </c>
      <c r="AK517" t="s">
        <v>407</v>
      </c>
      <c r="AL517" t="s">
        <v>295</v>
      </c>
      <c r="AM517">
        <v>10</v>
      </c>
      <c r="AN517">
        <v>11</v>
      </c>
      <c r="AO517">
        <v>0.63583841900000004</v>
      </c>
      <c r="AP517">
        <v>0.68862980399999996</v>
      </c>
      <c r="AQ517">
        <v>0.74072712299999999</v>
      </c>
      <c r="AR517">
        <v>0.69073574299999996</v>
      </c>
      <c r="AS517">
        <v>0.88876058700000005</v>
      </c>
      <c r="AT517">
        <v>0.49222198299999997</v>
      </c>
    </row>
    <row r="518" spans="1:46" hidden="1" x14ac:dyDescent="0.25">
      <c r="A518" t="s">
        <v>325</v>
      </c>
      <c r="B518" t="s">
        <v>295</v>
      </c>
      <c r="C518">
        <v>12</v>
      </c>
      <c r="D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0.77443729299999997</v>
      </c>
      <c r="E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0.77443729299999997</v>
      </c>
      <c r="AI518">
        <v>27</v>
      </c>
      <c r="AJ518" t="s">
        <v>325</v>
      </c>
      <c r="AK518" t="s">
        <v>407</v>
      </c>
      <c r="AL518" t="s">
        <v>295</v>
      </c>
      <c r="AM518">
        <v>10</v>
      </c>
      <c r="AN518">
        <v>12</v>
      </c>
      <c r="AO518">
        <v>0.66637885799999996</v>
      </c>
      <c r="AP518">
        <v>0.715720668</v>
      </c>
      <c r="AQ518">
        <v>0.77443729299999997</v>
      </c>
      <c r="AR518">
        <v>0.722763084</v>
      </c>
      <c r="AS518">
        <v>0.90479069499999998</v>
      </c>
      <c r="AT518">
        <v>0.51487379499999997</v>
      </c>
    </row>
    <row r="519" spans="1:46" hidden="1" x14ac:dyDescent="0.25">
      <c r="A519" t="s">
        <v>325</v>
      </c>
      <c r="B519" t="s">
        <v>295</v>
      </c>
      <c r="C519">
        <v>13</v>
      </c>
      <c r="D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0.74711089799999997</v>
      </c>
      <c r="E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0.74711089799999997</v>
      </c>
      <c r="AI519">
        <v>27</v>
      </c>
      <c r="AJ519" t="s">
        <v>325</v>
      </c>
      <c r="AK519" t="s">
        <v>407</v>
      </c>
      <c r="AL519" t="s">
        <v>295</v>
      </c>
      <c r="AM519">
        <v>10</v>
      </c>
      <c r="AN519">
        <v>13</v>
      </c>
      <c r="AO519">
        <v>0.63883641499999999</v>
      </c>
      <c r="AP519">
        <v>0.69110542799999997</v>
      </c>
      <c r="AQ519">
        <v>0.74711089799999997</v>
      </c>
      <c r="AR519">
        <v>0.68958469600000005</v>
      </c>
      <c r="AS519">
        <v>0.86857224</v>
      </c>
      <c r="AT519">
        <v>0.51603660600000001</v>
      </c>
    </row>
    <row r="520" spans="1:46" hidden="1" x14ac:dyDescent="0.25">
      <c r="A520" t="s">
        <v>325</v>
      </c>
      <c r="B520" t="s">
        <v>295</v>
      </c>
      <c r="C520">
        <v>14</v>
      </c>
      <c r="D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0.656091969</v>
      </c>
      <c r="E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0.656091969</v>
      </c>
      <c r="AI520">
        <v>27</v>
      </c>
      <c r="AJ520" t="s">
        <v>325</v>
      </c>
      <c r="AK520" t="s">
        <v>407</v>
      </c>
      <c r="AL520" t="s">
        <v>295</v>
      </c>
      <c r="AM520">
        <v>10</v>
      </c>
      <c r="AN520">
        <v>14</v>
      </c>
      <c r="AO520">
        <v>0.56535391199999996</v>
      </c>
      <c r="AP520">
        <v>0.60725939100000004</v>
      </c>
      <c r="AQ520">
        <v>0.656091969</v>
      </c>
      <c r="AR520">
        <v>0.60641247700000001</v>
      </c>
      <c r="AS520">
        <v>0.78716726800000003</v>
      </c>
      <c r="AT520">
        <v>0.40445584499999998</v>
      </c>
    </row>
    <row r="521" spans="1:46" hidden="1" x14ac:dyDescent="0.25">
      <c r="A521" t="s">
        <v>325</v>
      </c>
      <c r="B521" t="s">
        <v>295</v>
      </c>
      <c r="C521">
        <v>15</v>
      </c>
      <c r="D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0.51332569699999997</v>
      </c>
      <c r="E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0.51332569699999997</v>
      </c>
      <c r="AI521">
        <v>27</v>
      </c>
      <c r="AJ521" t="s">
        <v>325</v>
      </c>
      <c r="AK521" t="s">
        <v>407</v>
      </c>
      <c r="AL521" t="s">
        <v>295</v>
      </c>
      <c r="AM521">
        <v>10</v>
      </c>
      <c r="AN521">
        <v>15</v>
      </c>
      <c r="AO521">
        <v>0.42565649900000002</v>
      </c>
      <c r="AP521">
        <v>0.46982675699999998</v>
      </c>
      <c r="AQ521">
        <v>0.51332569699999997</v>
      </c>
      <c r="AR521">
        <v>0.46751297800000002</v>
      </c>
      <c r="AS521">
        <v>0.71249635600000005</v>
      </c>
      <c r="AT521">
        <v>0.28660930200000001</v>
      </c>
    </row>
    <row r="522" spans="1:46" hidden="1" x14ac:dyDescent="0.25">
      <c r="A522" t="s">
        <v>325</v>
      </c>
      <c r="B522" t="s">
        <v>295</v>
      </c>
      <c r="C522">
        <v>16</v>
      </c>
      <c r="D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0.31808199599999998</v>
      </c>
      <c r="E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0.31808199599999998</v>
      </c>
      <c r="AI522">
        <v>27</v>
      </c>
      <c r="AJ522" t="s">
        <v>325</v>
      </c>
      <c r="AK522" t="s">
        <v>407</v>
      </c>
      <c r="AL522" t="s">
        <v>295</v>
      </c>
      <c r="AM522">
        <v>10</v>
      </c>
      <c r="AN522">
        <v>16</v>
      </c>
      <c r="AO522">
        <v>0.25624570099999999</v>
      </c>
      <c r="AP522">
        <v>0.28457573000000003</v>
      </c>
      <c r="AQ522">
        <v>0.31808199599999998</v>
      </c>
      <c r="AR522">
        <v>0.291215371</v>
      </c>
      <c r="AS522">
        <v>0.53317859300000003</v>
      </c>
      <c r="AT522">
        <v>0.16674360699999999</v>
      </c>
    </row>
    <row r="523" spans="1:46" hidden="1" x14ac:dyDescent="0.25">
      <c r="A523" t="s">
        <v>325</v>
      </c>
      <c r="B523" t="s">
        <v>295</v>
      </c>
      <c r="C523">
        <v>17</v>
      </c>
      <c r="D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0.11972541</v>
      </c>
      <c r="E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0.11972541</v>
      </c>
      <c r="AI523">
        <v>27</v>
      </c>
      <c r="AJ523" t="s">
        <v>325</v>
      </c>
      <c r="AK523" t="s">
        <v>407</v>
      </c>
      <c r="AL523" t="s">
        <v>295</v>
      </c>
      <c r="AM523">
        <v>10</v>
      </c>
      <c r="AN523">
        <v>17</v>
      </c>
      <c r="AO523">
        <v>9.7199318000000007E-2</v>
      </c>
      <c r="AP523">
        <v>0.10771924200000001</v>
      </c>
      <c r="AQ523">
        <v>0.11972541</v>
      </c>
      <c r="AR523">
        <v>0.121144551</v>
      </c>
      <c r="AS523">
        <v>0.33699802000000001</v>
      </c>
      <c r="AT523">
        <v>6.4237884999999995E-2</v>
      </c>
    </row>
    <row r="524" spans="1:46" hidden="1" x14ac:dyDescent="0.25">
      <c r="A524" t="s">
        <v>325</v>
      </c>
      <c r="B524" t="s">
        <v>295</v>
      </c>
      <c r="C524">
        <v>18</v>
      </c>
      <c r="D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4.4688829999999999E-3</v>
      </c>
      <c r="E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4.4688829999999999E-3</v>
      </c>
      <c r="AI524">
        <v>27</v>
      </c>
      <c r="AJ524" t="s">
        <v>325</v>
      </c>
      <c r="AK524" t="s">
        <v>407</v>
      </c>
      <c r="AL524" t="s">
        <v>295</v>
      </c>
      <c r="AM524">
        <v>10</v>
      </c>
      <c r="AN524">
        <v>18</v>
      </c>
      <c r="AO524">
        <v>3.5998660000000002E-3</v>
      </c>
      <c r="AP524">
        <v>4.1423759999999997E-3</v>
      </c>
      <c r="AQ524">
        <v>4.4688829999999999E-3</v>
      </c>
      <c r="AR524">
        <v>1.3734788E-2</v>
      </c>
      <c r="AS524">
        <v>0.124229716</v>
      </c>
      <c r="AT524">
        <v>2.5230719999999999E-3</v>
      </c>
    </row>
    <row r="525" spans="1:46" hidden="1" x14ac:dyDescent="0.25">
      <c r="A525" t="s">
        <v>325</v>
      </c>
      <c r="B525" t="s">
        <v>295</v>
      </c>
      <c r="C525">
        <v>19</v>
      </c>
      <c r="D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
        <v>27</v>
      </c>
      <c r="AJ525" t="s">
        <v>325</v>
      </c>
      <c r="AK525" t="s">
        <v>407</v>
      </c>
      <c r="AL525" t="s">
        <v>295</v>
      </c>
      <c r="AM525">
        <v>10</v>
      </c>
      <c r="AN525">
        <v>19</v>
      </c>
      <c r="AO525">
        <v>0</v>
      </c>
      <c r="AP525">
        <v>0</v>
      </c>
      <c r="AQ525">
        <v>0</v>
      </c>
      <c r="AR525">
        <v>3.5799300000000003E-4</v>
      </c>
      <c r="AS525">
        <v>4.3966550000000002E-3</v>
      </c>
      <c r="AT525">
        <v>0</v>
      </c>
    </row>
    <row r="526" spans="1:46" hidden="1" x14ac:dyDescent="0.25">
      <c r="A526" t="s">
        <v>325</v>
      </c>
      <c r="B526" t="s">
        <v>295</v>
      </c>
      <c r="C526">
        <v>20</v>
      </c>
      <c r="D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
        <v>27</v>
      </c>
      <c r="AJ526" t="s">
        <v>325</v>
      </c>
      <c r="AK526" t="s">
        <v>407</v>
      </c>
      <c r="AL526" t="s">
        <v>295</v>
      </c>
      <c r="AM526">
        <v>10</v>
      </c>
      <c r="AN526">
        <v>20</v>
      </c>
      <c r="AO526">
        <v>0</v>
      </c>
      <c r="AP526">
        <v>0</v>
      </c>
      <c r="AQ526">
        <v>0</v>
      </c>
      <c r="AR526">
        <v>0</v>
      </c>
      <c r="AS526">
        <v>0</v>
      </c>
      <c r="AT526">
        <v>0</v>
      </c>
    </row>
    <row r="527" spans="1:46" hidden="1" x14ac:dyDescent="0.25">
      <c r="A527" t="s">
        <v>325</v>
      </c>
      <c r="B527" t="s">
        <v>295</v>
      </c>
      <c r="C527">
        <v>21</v>
      </c>
      <c r="D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
        <v>27</v>
      </c>
      <c r="AJ527" t="s">
        <v>325</v>
      </c>
      <c r="AK527" t="s">
        <v>407</v>
      </c>
      <c r="AL527" t="s">
        <v>295</v>
      </c>
      <c r="AM527">
        <v>10</v>
      </c>
      <c r="AN527">
        <v>21</v>
      </c>
      <c r="AO527">
        <v>0</v>
      </c>
      <c r="AP527">
        <v>0</v>
      </c>
      <c r="AQ527">
        <v>0</v>
      </c>
      <c r="AR527">
        <v>0</v>
      </c>
      <c r="AS527">
        <v>0</v>
      </c>
      <c r="AT527">
        <v>0</v>
      </c>
    </row>
    <row r="528" spans="1:46" hidden="1" x14ac:dyDescent="0.25">
      <c r="A528" t="s">
        <v>325</v>
      </c>
      <c r="B528" t="s">
        <v>295</v>
      </c>
      <c r="C528">
        <v>22</v>
      </c>
      <c r="D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
        <v>27</v>
      </c>
      <c r="AJ528" t="s">
        <v>325</v>
      </c>
      <c r="AK528" t="s">
        <v>407</v>
      </c>
      <c r="AL528" t="s">
        <v>295</v>
      </c>
      <c r="AM528">
        <v>10</v>
      </c>
      <c r="AN528">
        <v>22</v>
      </c>
      <c r="AO528">
        <v>0</v>
      </c>
      <c r="AP528">
        <v>0</v>
      </c>
      <c r="AQ528">
        <v>0</v>
      </c>
      <c r="AR528">
        <v>0</v>
      </c>
      <c r="AS528">
        <v>0</v>
      </c>
      <c r="AT528">
        <v>0</v>
      </c>
    </row>
    <row r="529" spans="1:46" hidden="1" x14ac:dyDescent="0.25">
      <c r="A529" t="s">
        <v>325</v>
      </c>
      <c r="B529" t="s">
        <v>295</v>
      </c>
      <c r="C529">
        <v>23</v>
      </c>
      <c r="D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9">
        <v>27</v>
      </c>
      <c r="AJ529" t="s">
        <v>325</v>
      </c>
      <c r="AK529" t="s">
        <v>407</v>
      </c>
      <c r="AL529" t="s">
        <v>295</v>
      </c>
      <c r="AM529">
        <v>10</v>
      </c>
      <c r="AN529">
        <v>23</v>
      </c>
      <c r="AO529">
        <v>0</v>
      </c>
      <c r="AP529">
        <v>0</v>
      </c>
      <c r="AQ529">
        <v>0</v>
      </c>
      <c r="AR529">
        <v>0</v>
      </c>
      <c r="AS529">
        <v>0</v>
      </c>
      <c r="AT529">
        <v>0</v>
      </c>
    </row>
    <row r="530" spans="1:46" hidden="1" x14ac:dyDescent="0.25">
      <c r="A530" t="s">
        <v>325</v>
      </c>
      <c r="B530" t="s">
        <v>295</v>
      </c>
      <c r="C530">
        <v>24</v>
      </c>
      <c r="D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
        <v>27</v>
      </c>
      <c r="AJ530" t="s">
        <v>325</v>
      </c>
      <c r="AK530" t="s">
        <v>407</v>
      </c>
      <c r="AL530" t="s">
        <v>295</v>
      </c>
      <c r="AM530">
        <v>10</v>
      </c>
      <c r="AN530">
        <v>24</v>
      </c>
      <c r="AO530">
        <v>0</v>
      </c>
      <c r="AP530">
        <v>0</v>
      </c>
      <c r="AQ530">
        <v>0</v>
      </c>
      <c r="AR530">
        <v>0</v>
      </c>
      <c r="AS530">
        <v>0</v>
      </c>
      <c r="AT530">
        <v>0</v>
      </c>
    </row>
    <row r="531" spans="1:46" hidden="1" x14ac:dyDescent="0.25">
      <c r="A531" t="s">
        <v>325</v>
      </c>
      <c r="B531" t="s">
        <v>296</v>
      </c>
      <c r="C531">
        <v>1</v>
      </c>
      <c r="D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
        <v>27</v>
      </c>
      <c r="AJ531" t="s">
        <v>325</v>
      </c>
      <c r="AK531" t="s">
        <v>407</v>
      </c>
      <c r="AL531" t="s">
        <v>296</v>
      </c>
      <c r="AM531">
        <v>11</v>
      </c>
      <c r="AN531">
        <v>1</v>
      </c>
      <c r="AO531">
        <v>0</v>
      </c>
      <c r="AP531">
        <v>0</v>
      </c>
      <c r="AQ531">
        <v>0</v>
      </c>
      <c r="AR531">
        <v>0</v>
      </c>
      <c r="AS531">
        <v>0</v>
      </c>
      <c r="AT531">
        <v>0</v>
      </c>
    </row>
    <row r="532" spans="1:46" hidden="1" x14ac:dyDescent="0.25">
      <c r="A532" t="s">
        <v>325</v>
      </c>
      <c r="B532" t="s">
        <v>296</v>
      </c>
      <c r="C532">
        <v>2</v>
      </c>
      <c r="D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
        <v>27</v>
      </c>
      <c r="AJ532" t="s">
        <v>325</v>
      </c>
      <c r="AK532" t="s">
        <v>407</v>
      </c>
      <c r="AL532" t="s">
        <v>296</v>
      </c>
      <c r="AM532">
        <v>11</v>
      </c>
      <c r="AN532">
        <v>2</v>
      </c>
      <c r="AO532">
        <v>0</v>
      </c>
      <c r="AP532">
        <v>0</v>
      </c>
      <c r="AQ532">
        <v>0</v>
      </c>
      <c r="AR532">
        <v>0</v>
      </c>
      <c r="AS532">
        <v>0</v>
      </c>
      <c r="AT532">
        <v>0</v>
      </c>
    </row>
    <row r="533" spans="1:46" hidden="1" x14ac:dyDescent="0.25">
      <c r="A533" t="s">
        <v>325</v>
      </c>
      <c r="B533" t="s">
        <v>296</v>
      </c>
      <c r="C533">
        <v>3</v>
      </c>
      <c r="D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
        <v>27</v>
      </c>
      <c r="AJ533" t="s">
        <v>325</v>
      </c>
      <c r="AK533" t="s">
        <v>407</v>
      </c>
      <c r="AL533" t="s">
        <v>296</v>
      </c>
      <c r="AM533">
        <v>11</v>
      </c>
      <c r="AN533">
        <v>3</v>
      </c>
      <c r="AO533">
        <v>0</v>
      </c>
      <c r="AP533">
        <v>0</v>
      </c>
      <c r="AQ533">
        <v>0</v>
      </c>
      <c r="AR533">
        <v>0</v>
      </c>
      <c r="AS533">
        <v>0</v>
      </c>
      <c r="AT533">
        <v>0</v>
      </c>
    </row>
    <row r="534" spans="1:46" hidden="1" x14ac:dyDescent="0.25">
      <c r="A534" t="s">
        <v>325</v>
      </c>
      <c r="B534" t="s">
        <v>296</v>
      </c>
      <c r="C534">
        <v>4</v>
      </c>
      <c r="D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
        <v>27</v>
      </c>
      <c r="AJ534" t="s">
        <v>325</v>
      </c>
      <c r="AK534" t="s">
        <v>407</v>
      </c>
      <c r="AL534" t="s">
        <v>296</v>
      </c>
      <c r="AM534">
        <v>11</v>
      </c>
      <c r="AN534">
        <v>4</v>
      </c>
      <c r="AO534">
        <v>0</v>
      </c>
      <c r="AP534">
        <v>0</v>
      </c>
      <c r="AQ534">
        <v>0</v>
      </c>
      <c r="AR534">
        <v>0</v>
      </c>
      <c r="AS534">
        <v>0</v>
      </c>
      <c r="AT534">
        <v>0</v>
      </c>
    </row>
    <row r="535" spans="1:46" hidden="1" x14ac:dyDescent="0.25">
      <c r="A535" t="s">
        <v>325</v>
      </c>
      <c r="B535" t="s">
        <v>296</v>
      </c>
      <c r="C535">
        <v>5</v>
      </c>
      <c r="D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
        <v>27</v>
      </c>
      <c r="AJ535" t="s">
        <v>325</v>
      </c>
      <c r="AK535" t="s">
        <v>407</v>
      </c>
      <c r="AL535" t="s">
        <v>296</v>
      </c>
      <c r="AM535">
        <v>11</v>
      </c>
      <c r="AN535">
        <v>5</v>
      </c>
      <c r="AO535">
        <v>0</v>
      </c>
      <c r="AP535">
        <v>6.7000000000000002E-5</v>
      </c>
      <c r="AQ535">
        <v>1.05828E-4</v>
      </c>
      <c r="AR535">
        <v>5.8400000000000003E-5</v>
      </c>
      <c r="AS535">
        <v>1.54506E-4</v>
      </c>
      <c r="AT535">
        <v>0</v>
      </c>
    </row>
    <row r="536" spans="1:46" hidden="1" x14ac:dyDescent="0.25">
      <c r="A536" t="s">
        <v>325</v>
      </c>
      <c r="B536" t="s">
        <v>296</v>
      </c>
      <c r="C536">
        <v>6</v>
      </c>
      <c r="D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1.48873E-4</v>
      </c>
      <c r="E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1.48873E-4</v>
      </c>
      <c r="AI536">
        <v>27</v>
      </c>
      <c r="AJ536" t="s">
        <v>325</v>
      </c>
      <c r="AK536" t="s">
        <v>407</v>
      </c>
      <c r="AL536" t="s">
        <v>296</v>
      </c>
      <c r="AM536">
        <v>11</v>
      </c>
      <c r="AN536">
        <v>6</v>
      </c>
      <c r="AO536">
        <v>1.48873E-4</v>
      </c>
      <c r="AP536" s="281">
        <v>4.9351621999999998E-2</v>
      </c>
      <c r="AQ536">
        <v>5.7735016E-2</v>
      </c>
      <c r="AR536" s="281">
        <v>3.4418522E-2</v>
      </c>
      <c r="AS536">
        <v>7.0955206000000007E-2</v>
      </c>
      <c r="AT536">
        <v>2.2900000000000001E-5</v>
      </c>
    </row>
    <row r="537" spans="1:46" hidden="1" x14ac:dyDescent="0.25">
      <c r="A537" t="s">
        <v>325</v>
      </c>
      <c r="B537" t="s">
        <v>296</v>
      </c>
      <c r="C537">
        <v>7</v>
      </c>
      <c r="D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6.0794237000000001E-2</v>
      </c>
      <c r="E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6.0794237000000001E-2</v>
      </c>
      <c r="AI537">
        <v>27</v>
      </c>
      <c r="AJ537" t="s">
        <v>325</v>
      </c>
      <c r="AK537" t="s">
        <v>407</v>
      </c>
      <c r="AL537" t="s">
        <v>296</v>
      </c>
      <c r="AM537">
        <v>11</v>
      </c>
      <c r="AN537">
        <v>7</v>
      </c>
      <c r="AO537">
        <v>6.0794237000000001E-2</v>
      </c>
      <c r="AP537">
        <v>0.19285159399999999</v>
      </c>
      <c r="AQ537">
        <v>0.22099339800000001</v>
      </c>
      <c r="AR537">
        <v>0.15240139999999999</v>
      </c>
      <c r="AS537">
        <v>0.26227170100000002</v>
      </c>
      <c r="AT537" s="281">
        <v>1.6295993000000002E-2</v>
      </c>
    </row>
    <row r="538" spans="1:46" hidden="1" x14ac:dyDescent="0.25">
      <c r="A538" t="s">
        <v>325</v>
      </c>
      <c r="B538" t="s">
        <v>296</v>
      </c>
      <c r="C538">
        <v>8</v>
      </c>
      <c r="D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0.22829091800000001</v>
      </c>
      <c r="E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0.22829091800000001</v>
      </c>
      <c r="AI538">
        <v>27</v>
      </c>
      <c r="AJ538" t="s">
        <v>325</v>
      </c>
      <c r="AK538" t="s">
        <v>407</v>
      </c>
      <c r="AL538" t="s">
        <v>296</v>
      </c>
      <c r="AM538">
        <v>11</v>
      </c>
      <c r="AN538">
        <v>8</v>
      </c>
      <c r="AO538">
        <v>0.22829091800000001</v>
      </c>
      <c r="AP538">
        <v>0.36234569100000003</v>
      </c>
      <c r="AQ538">
        <v>0.39876452699999998</v>
      </c>
      <c r="AR538">
        <v>0.31874887699999999</v>
      </c>
      <c r="AS538">
        <v>0.474409146</v>
      </c>
      <c r="AT538">
        <v>6.4292901E-2</v>
      </c>
    </row>
    <row r="539" spans="1:46" hidden="1" x14ac:dyDescent="0.25">
      <c r="A539" t="s">
        <v>325</v>
      </c>
      <c r="B539" t="s">
        <v>296</v>
      </c>
      <c r="C539">
        <v>9</v>
      </c>
      <c r="D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0.55569462400000003</v>
      </c>
      <c r="E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0.40005625299999997</v>
      </c>
      <c r="AI539">
        <v>27</v>
      </c>
      <c r="AJ539" t="s">
        <v>325</v>
      </c>
      <c r="AK539" t="s">
        <v>407</v>
      </c>
      <c r="AL539" t="s">
        <v>296</v>
      </c>
      <c r="AM539">
        <v>11</v>
      </c>
      <c r="AN539">
        <v>9</v>
      </c>
      <c r="AO539">
        <v>0.40005625299999997</v>
      </c>
      <c r="AP539">
        <v>0.48838438699999998</v>
      </c>
      <c r="AQ539">
        <v>0.55569462400000003</v>
      </c>
      <c r="AR539">
        <v>0.47469166800000001</v>
      </c>
      <c r="AS539">
        <v>0.65499992299999998</v>
      </c>
      <c r="AT539">
        <v>0.10023230700000001</v>
      </c>
    </row>
    <row r="540" spans="1:46" hidden="1" x14ac:dyDescent="0.25">
      <c r="A540" t="s">
        <v>325</v>
      </c>
      <c r="B540" t="s">
        <v>296</v>
      </c>
      <c r="C540">
        <v>10</v>
      </c>
      <c r="D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0.68187024600000001</v>
      </c>
      <c r="E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0.68187024600000001</v>
      </c>
      <c r="AI540">
        <v>27</v>
      </c>
      <c r="AJ540" t="s">
        <v>325</v>
      </c>
      <c r="AK540" t="s">
        <v>407</v>
      </c>
      <c r="AL540" t="s">
        <v>296</v>
      </c>
      <c r="AM540">
        <v>11</v>
      </c>
      <c r="AN540">
        <v>10</v>
      </c>
      <c r="AO540">
        <v>0.55472254899999995</v>
      </c>
      <c r="AP540">
        <v>0.61447970500000004</v>
      </c>
      <c r="AQ540">
        <v>0.68187024600000001</v>
      </c>
      <c r="AR540">
        <v>0.60697186400000003</v>
      </c>
      <c r="AS540">
        <v>0.78947310699999995</v>
      </c>
      <c r="AT540">
        <v>0.22239103099999999</v>
      </c>
    </row>
    <row r="541" spans="1:46" hidden="1" x14ac:dyDescent="0.25">
      <c r="A541" t="s">
        <v>325</v>
      </c>
      <c r="B541" t="s">
        <v>296</v>
      </c>
      <c r="C541">
        <v>11</v>
      </c>
      <c r="D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0.75066432699999996</v>
      </c>
      <c r="E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0.75066432699999996</v>
      </c>
      <c r="AI541">
        <v>27</v>
      </c>
      <c r="AJ541" t="s">
        <v>325</v>
      </c>
      <c r="AK541" t="s">
        <v>407</v>
      </c>
      <c r="AL541" t="s">
        <v>296</v>
      </c>
      <c r="AM541">
        <v>11</v>
      </c>
      <c r="AN541">
        <v>11</v>
      </c>
      <c r="AO541">
        <v>0.63980382300000005</v>
      </c>
      <c r="AP541">
        <v>0.70687995599999998</v>
      </c>
      <c r="AQ541">
        <v>0.75066432699999996</v>
      </c>
      <c r="AR541">
        <v>0.69191185700000002</v>
      </c>
      <c r="AS541">
        <v>0.87548867500000005</v>
      </c>
      <c r="AT541">
        <v>0.30035244300000002</v>
      </c>
    </row>
    <row r="542" spans="1:46" hidden="1" x14ac:dyDescent="0.25">
      <c r="A542" t="s">
        <v>325</v>
      </c>
      <c r="B542" t="s">
        <v>296</v>
      </c>
      <c r="C542">
        <v>12</v>
      </c>
      <c r="D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0.77849294700000005</v>
      </c>
      <c r="E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0.77849294700000005</v>
      </c>
      <c r="AI542">
        <v>27</v>
      </c>
      <c r="AJ542" t="s">
        <v>325</v>
      </c>
      <c r="AK542" t="s">
        <v>407</v>
      </c>
      <c r="AL542" t="s">
        <v>296</v>
      </c>
      <c r="AM542">
        <v>11</v>
      </c>
      <c r="AN542">
        <v>12</v>
      </c>
      <c r="AO542">
        <v>0.66929232999999999</v>
      </c>
      <c r="AP542">
        <v>0.72715734499999995</v>
      </c>
      <c r="AQ542">
        <v>0.77849294700000005</v>
      </c>
      <c r="AR542">
        <v>0.72067794299999999</v>
      </c>
      <c r="AS542">
        <v>0.89884153200000005</v>
      </c>
      <c r="AT542">
        <v>0.35143165900000001</v>
      </c>
    </row>
    <row r="543" spans="1:46" hidden="1" x14ac:dyDescent="0.25">
      <c r="A543" t="s">
        <v>325</v>
      </c>
      <c r="B543" t="s">
        <v>296</v>
      </c>
      <c r="C543">
        <v>13</v>
      </c>
      <c r="D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0.74209982299999999</v>
      </c>
      <c r="E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0.74209982299999999</v>
      </c>
      <c r="AI543">
        <v>27</v>
      </c>
      <c r="AJ543" t="s">
        <v>325</v>
      </c>
      <c r="AK543" t="s">
        <v>407</v>
      </c>
      <c r="AL543" t="s">
        <v>296</v>
      </c>
      <c r="AM543">
        <v>11</v>
      </c>
      <c r="AN543">
        <v>13</v>
      </c>
      <c r="AO543">
        <v>0.65620817499999995</v>
      </c>
      <c r="AP543">
        <v>0.71157716000000004</v>
      </c>
      <c r="AQ543">
        <v>0.74209982299999999</v>
      </c>
      <c r="AR543">
        <v>0.70174127600000002</v>
      </c>
      <c r="AS543">
        <v>0.89372596000000004</v>
      </c>
      <c r="AT543">
        <v>0.35334601700000001</v>
      </c>
    </row>
    <row r="544" spans="1:46" hidden="1" x14ac:dyDescent="0.25">
      <c r="A544" t="s">
        <v>325</v>
      </c>
      <c r="B544" t="s">
        <v>296</v>
      </c>
      <c r="C544">
        <v>14</v>
      </c>
      <c r="D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0.68471164600000001</v>
      </c>
      <c r="E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0.68471164600000001</v>
      </c>
      <c r="AI544">
        <v>27</v>
      </c>
      <c r="AJ544" t="s">
        <v>325</v>
      </c>
      <c r="AK544" t="s">
        <v>407</v>
      </c>
      <c r="AL544" t="s">
        <v>296</v>
      </c>
      <c r="AM544">
        <v>11</v>
      </c>
      <c r="AN544">
        <v>14</v>
      </c>
      <c r="AO544">
        <v>0.57097339199999997</v>
      </c>
      <c r="AP544">
        <v>0.62813672099999995</v>
      </c>
      <c r="AQ544">
        <v>0.68471164600000001</v>
      </c>
      <c r="AR544">
        <v>0.62898484099999996</v>
      </c>
      <c r="AS544">
        <v>0.84757508800000003</v>
      </c>
      <c r="AT544">
        <v>0.27783823099999999</v>
      </c>
    </row>
    <row r="545" spans="1:46" hidden="1" x14ac:dyDescent="0.25">
      <c r="A545" t="s">
        <v>325</v>
      </c>
      <c r="B545" t="s">
        <v>296</v>
      </c>
      <c r="C545">
        <v>15</v>
      </c>
      <c r="D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0.572903104</v>
      </c>
      <c r="E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0.572903104</v>
      </c>
      <c r="AI545">
        <v>27</v>
      </c>
      <c r="AJ545" t="s">
        <v>325</v>
      </c>
      <c r="AK545" t="s">
        <v>407</v>
      </c>
      <c r="AL545" t="s">
        <v>296</v>
      </c>
      <c r="AM545">
        <v>11</v>
      </c>
      <c r="AN545">
        <v>15</v>
      </c>
      <c r="AO545">
        <v>0.43840985900000001</v>
      </c>
      <c r="AP545">
        <v>0.48149888099999999</v>
      </c>
      <c r="AQ545">
        <v>0.572903104</v>
      </c>
      <c r="AR545">
        <v>0.50035259700000001</v>
      </c>
      <c r="AS545">
        <v>0.73163048900000005</v>
      </c>
      <c r="AT545">
        <v>0.26830991300000001</v>
      </c>
    </row>
    <row r="546" spans="1:46" hidden="1" x14ac:dyDescent="0.25">
      <c r="A546" t="s">
        <v>325</v>
      </c>
      <c r="B546" t="s">
        <v>296</v>
      </c>
      <c r="C546">
        <v>16</v>
      </c>
      <c r="D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0.43549248000000002</v>
      </c>
      <c r="E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0.43549248000000002</v>
      </c>
      <c r="AI546">
        <v>27</v>
      </c>
      <c r="AJ546" t="s">
        <v>325</v>
      </c>
      <c r="AK546" t="s">
        <v>407</v>
      </c>
      <c r="AL546" t="s">
        <v>296</v>
      </c>
      <c r="AM546">
        <v>11</v>
      </c>
      <c r="AN546">
        <v>16</v>
      </c>
      <c r="AO546">
        <v>0.26922886499999998</v>
      </c>
      <c r="AP546">
        <v>0.306787056</v>
      </c>
      <c r="AQ546">
        <v>0.43549248000000002</v>
      </c>
      <c r="AR546">
        <v>0.342917364</v>
      </c>
      <c r="AS546">
        <v>0.56153413200000002</v>
      </c>
      <c r="AT546">
        <v>0.180856713</v>
      </c>
    </row>
    <row r="547" spans="1:46" hidden="1" x14ac:dyDescent="0.25">
      <c r="A547" t="s">
        <v>325</v>
      </c>
      <c r="B547" t="s">
        <v>296</v>
      </c>
      <c r="C547">
        <v>17</v>
      </c>
      <c r="D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0.25932776899999999</v>
      </c>
      <c r="E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0.25932776899999999</v>
      </c>
      <c r="AI547">
        <v>27</v>
      </c>
      <c r="AJ547" t="s">
        <v>325</v>
      </c>
      <c r="AK547" t="s">
        <v>407</v>
      </c>
      <c r="AL547" t="s">
        <v>296</v>
      </c>
      <c r="AM547">
        <v>11</v>
      </c>
      <c r="AN547">
        <v>17</v>
      </c>
      <c r="AO547">
        <v>0.109319335</v>
      </c>
      <c r="AP547">
        <v>0.12566888100000001</v>
      </c>
      <c r="AQ547">
        <v>0.25932776899999999</v>
      </c>
      <c r="AR547">
        <v>0.17311391700000001</v>
      </c>
      <c r="AS547">
        <v>0.344399503</v>
      </c>
      <c r="AT547">
        <v>7.0399613E-2</v>
      </c>
    </row>
    <row r="548" spans="1:46" hidden="1" x14ac:dyDescent="0.25">
      <c r="A548" t="s">
        <v>325</v>
      </c>
      <c r="B548" t="s">
        <v>296</v>
      </c>
      <c r="C548">
        <v>18</v>
      </c>
      <c r="D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0.105259247</v>
      </c>
      <c r="E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0.105259247</v>
      </c>
      <c r="AI548">
        <v>27</v>
      </c>
      <c r="AJ548" t="s">
        <v>325</v>
      </c>
      <c r="AK548" t="s">
        <v>407</v>
      </c>
      <c r="AL548" t="s">
        <v>296</v>
      </c>
      <c r="AM548">
        <v>11</v>
      </c>
      <c r="AN548">
        <v>18</v>
      </c>
      <c r="AO548">
        <v>6.4222259999999996E-3</v>
      </c>
      <c r="AP548">
        <v>9.2116939999999994E-3</v>
      </c>
      <c r="AQ548">
        <v>0.105259247</v>
      </c>
      <c r="AR548">
        <v>4.5828257999999997E-2</v>
      </c>
      <c r="AS548">
        <v>0.13705172099999999</v>
      </c>
      <c r="AT548">
        <v>2.381092E-3</v>
      </c>
    </row>
    <row r="549" spans="1:46" hidden="1" x14ac:dyDescent="0.25">
      <c r="A549" t="s">
        <v>325</v>
      </c>
      <c r="B549" t="s">
        <v>296</v>
      </c>
      <c r="C549">
        <v>19</v>
      </c>
      <c r="D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5.6470799999999996E-3</v>
      </c>
      <c r="E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5.6470799999999996E-3</v>
      </c>
      <c r="AI549">
        <v>27</v>
      </c>
      <c r="AJ549" t="s">
        <v>325</v>
      </c>
      <c r="AK549" t="s">
        <v>407</v>
      </c>
      <c r="AL549" t="s">
        <v>296</v>
      </c>
      <c r="AM549">
        <v>11</v>
      </c>
      <c r="AN549">
        <v>19</v>
      </c>
      <c r="AO549">
        <v>0</v>
      </c>
      <c r="AP549">
        <v>0</v>
      </c>
      <c r="AQ549">
        <v>5.6470799999999996E-3</v>
      </c>
      <c r="AR549">
        <v>2.5733449999999999E-3</v>
      </c>
      <c r="AS549">
        <v>1.1836523999999999E-2</v>
      </c>
      <c r="AT549">
        <v>0</v>
      </c>
    </row>
    <row r="550" spans="1:46" hidden="1" x14ac:dyDescent="0.25">
      <c r="A550" t="s">
        <v>325</v>
      </c>
      <c r="B550" t="s">
        <v>296</v>
      </c>
      <c r="C550">
        <v>20</v>
      </c>
      <c r="D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
        <v>27</v>
      </c>
      <c r="AJ550" t="s">
        <v>325</v>
      </c>
      <c r="AK550" t="s">
        <v>407</v>
      </c>
      <c r="AL550" t="s">
        <v>296</v>
      </c>
      <c r="AM550">
        <v>11</v>
      </c>
      <c r="AN550">
        <v>20</v>
      </c>
      <c r="AO550">
        <v>0</v>
      </c>
      <c r="AP550">
        <v>0</v>
      </c>
      <c r="AQ550">
        <v>0</v>
      </c>
      <c r="AR550">
        <v>0</v>
      </c>
      <c r="AS550">
        <v>0</v>
      </c>
      <c r="AT550">
        <v>0</v>
      </c>
    </row>
    <row r="551" spans="1:46" hidden="1" x14ac:dyDescent="0.25">
      <c r="A551" t="s">
        <v>325</v>
      </c>
      <c r="B551" t="s">
        <v>296</v>
      </c>
      <c r="C551">
        <v>21</v>
      </c>
      <c r="D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
        <v>27</v>
      </c>
      <c r="AJ551" t="s">
        <v>325</v>
      </c>
      <c r="AK551" t="s">
        <v>407</v>
      </c>
      <c r="AL551" t="s">
        <v>296</v>
      </c>
      <c r="AM551">
        <v>11</v>
      </c>
      <c r="AN551">
        <v>21</v>
      </c>
      <c r="AO551">
        <v>0</v>
      </c>
      <c r="AP551">
        <v>0</v>
      </c>
      <c r="AQ551">
        <v>0</v>
      </c>
      <c r="AR551">
        <v>0</v>
      </c>
      <c r="AS551">
        <v>0</v>
      </c>
      <c r="AT551">
        <v>0</v>
      </c>
    </row>
    <row r="552" spans="1:46" hidden="1" x14ac:dyDescent="0.25">
      <c r="A552" t="s">
        <v>325</v>
      </c>
      <c r="B552" t="s">
        <v>296</v>
      </c>
      <c r="C552">
        <v>22</v>
      </c>
      <c r="D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
        <v>27</v>
      </c>
      <c r="AJ552" t="s">
        <v>325</v>
      </c>
      <c r="AK552" t="s">
        <v>407</v>
      </c>
      <c r="AL552" t="s">
        <v>296</v>
      </c>
      <c r="AM552">
        <v>11</v>
      </c>
      <c r="AN552">
        <v>22</v>
      </c>
      <c r="AO552">
        <v>0</v>
      </c>
      <c r="AP552">
        <v>0</v>
      </c>
      <c r="AQ552">
        <v>0</v>
      </c>
      <c r="AR552">
        <v>0</v>
      </c>
      <c r="AS552">
        <v>0</v>
      </c>
      <c r="AT552">
        <v>0</v>
      </c>
    </row>
    <row r="553" spans="1:46" hidden="1" x14ac:dyDescent="0.25">
      <c r="A553" t="s">
        <v>325</v>
      </c>
      <c r="B553" t="s">
        <v>296</v>
      </c>
      <c r="C553">
        <v>23</v>
      </c>
      <c r="D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3">
        <v>27</v>
      </c>
      <c r="AJ553" t="s">
        <v>325</v>
      </c>
      <c r="AK553" t="s">
        <v>407</v>
      </c>
      <c r="AL553" t="s">
        <v>296</v>
      </c>
      <c r="AM553">
        <v>11</v>
      </c>
      <c r="AN553">
        <v>23</v>
      </c>
      <c r="AO553">
        <v>0</v>
      </c>
      <c r="AP553">
        <v>0</v>
      </c>
      <c r="AQ553">
        <v>0</v>
      </c>
      <c r="AR553">
        <v>0</v>
      </c>
      <c r="AS553">
        <v>0</v>
      </c>
      <c r="AT553">
        <v>0</v>
      </c>
    </row>
    <row r="554" spans="1:46" hidden="1" x14ac:dyDescent="0.25">
      <c r="A554" t="s">
        <v>325</v>
      </c>
      <c r="B554" t="s">
        <v>296</v>
      </c>
      <c r="C554">
        <v>24</v>
      </c>
      <c r="D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
        <v>27</v>
      </c>
      <c r="AJ554" t="s">
        <v>325</v>
      </c>
      <c r="AK554" t="s">
        <v>407</v>
      </c>
      <c r="AL554" t="s">
        <v>296</v>
      </c>
      <c r="AM554">
        <v>11</v>
      </c>
      <c r="AN554">
        <v>24</v>
      </c>
      <c r="AO554">
        <v>0</v>
      </c>
      <c r="AP554">
        <v>0</v>
      </c>
      <c r="AQ554">
        <v>0</v>
      </c>
      <c r="AR554">
        <v>0</v>
      </c>
      <c r="AS554">
        <v>0</v>
      </c>
      <c r="AT554">
        <v>0</v>
      </c>
    </row>
    <row r="555" spans="1:46" hidden="1" x14ac:dyDescent="0.25">
      <c r="A555" t="s">
        <v>325</v>
      </c>
      <c r="B555" t="s">
        <v>297</v>
      </c>
      <c r="C555">
        <v>1</v>
      </c>
      <c r="D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
        <v>27</v>
      </c>
      <c r="AJ555" t="s">
        <v>325</v>
      </c>
      <c r="AK555" t="s">
        <v>407</v>
      </c>
      <c r="AL555" t="s">
        <v>297</v>
      </c>
      <c r="AM555">
        <v>12</v>
      </c>
      <c r="AN555">
        <v>1</v>
      </c>
      <c r="AO555">
        <v>0</v>
      </c>
      <c r="AP555">
        <v>0</v>
      </c>
      <c r="AQ555">
        <v>0</v>
      </c>
      <c r="AR555">
        <v>0</v>
      </c>
      <c r="AS555">
        <v>0</v>
      </c>
      <c r="AT555">
        <v>0</v>
      </c>
    </row>
    <row r="556" spans="1:46" hidden="1" x14ac:dyDescent="0.25">
      <c r="A556" t="s">
        <v>325</v>
      </c>
      <c r="B556" t="s">
        <v>297</v>
      </c>
      <c r="C556">
        <v>2</v>
      </c>
      <c r="D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
        <v>27</v>
      </c>
      <c r="AJ556" t="s">
        <v>325</v>
      </c>
      <c r="AK556" t="s">
        <v>407</v>
      </c>
      <c r="AL556" t="s">
        <v>297</v>
      </c>
      <c r="AM556">
        <v>12</v>
      </c>
      <c r="AN556">
        <v>2</v>
      </c>
      <c r="AO556">
        <v>0</v>
      </c>
      <c r="AP556">
        <v>0</v>
      </c>
      <c r="AQ556">
        <v>0</v>
      </c>
      <c r="AR556">
        <v>0</v>
      </c>
      <c r="AS556">
        <v>0</v>
      </c>
      <c r="AT556">
        <v>0</v>
      </c>
    </row>
    <row r="557" spans="1:46" hidden="1" x14ac:dyDescent="0.25">
      <c r="A557" t="s">
        <v>325</v>
      </c>
      <c r="B557" t="s">
        <v>297</v>
      </c>
      <c r="C557">
        <v>3</v>
      </c>
      <c r="D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
        <v>27</v>
      </c>
      <c r="AJ557" t="s">
        <v>325</v>
      </c>
      <c r="AK557" t="s">
        <v>407</v>
      </c>
      <c r="AL557" t="s">
        <v>297</v>
      </c>
      <c r="AM557">
        <v>12</v>
      </c>
      <c r="AN557">
        <v>3</v>
      </c>
      <c r="AO557">
        <v>0</v>
      </c>
      <c r="AP557">
        <v>0</v>
      </c>
      <c r="AQ557">
        <v>0</v>
      </c>
      <c r="AR557">
        <v>0</v>
      </c>
      <c r="AS557">
        <v>0</v>
      </c>
      <c r="AT557">
        <v>0</v>
      </c>
    </row>
    <row r="558" spans="1:46" hidden="1" x14ac:dyDescent="0.25">
      <c r="A558" t="s">
        <v>325</v>
      </c>
      <c r="B558" t="s">
        <v>297</v>
      </c>
      <c r="C558">
        <v>4</v>
      </c>
      <c r="D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
        <v>27</v>
      </c>
      <c r="AJ558" t="s">
        <v>325</v>
      </c>
      <c r="AK558" t="s">
        <v>407</v>
      </c>
      <c r="AL558" t="s">
        <v>297</v>
      </c>
      <c r="AM558">
        <v>12</v>
      </c>
      <c r="AN558">
        <v>4</v>
      </c>
      <c r="AO558">
        <v>0</v>
      </c>
      <c r="AP558">
        <v>0</v>
      </c>
      <c r="AQ558">
        <v>0</v>
      </c>
      <c r="AR558">
        <v>0</v>
      </c>
      <c r="AS558">
        <v>0</v>
      </c>
      <c r="AT558">
        <v>0</v>
      </c>
    </row>
    <row r="559" spans="1:46" hidden="1" x14ac:dyDescent="0.25">
      <c r="A559" t="s">
        <v>325</v>
      </c>
      <c r="B559" t="s">
        <v>297</v>
      </c>
      <c r="C559">
        <v>5</v>
      </c>
      <c r="D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
        <v>27</v>
      </c>
      <c r="AJ559" t="s">
        <v>325</v>
      </c>
      <c r="AK559" t="s">
        <v>407</v>
      </c>
      <c r="AL559" t="s">
        <v>297</v>
      </c>
      <c r="AM559">
        <v>12</v>
      </c>
      <c r="AN559">
        <v>5</v>
      </c>
      <c r="AO559">
        <v>0</v>
      </c>
      <c r="AP559">
        <v>0</v>
      </c>
      <c r="AQ559">
        <v>0</v>
      </c>
      <c r="AR559">
        <v>4.1200000000000004E-6</v>
      </c>
      <c r="AS559">
        <v>5.8799999999999999E-5</v>
      </c>
      <c r="AT559">
        <v>0</v>
      </c>
    </row>
    <row r="560" spans="1:46" hidden="1" x14ac:dyDescent="0.25">
      <c r="A560" t="s">
        <v>325</v>
      </c>
      <c r="B560" t="s">
        <v>297</v>
      </c>
      <c r="C560">
        <v>6</v>
      </c>
      <c r="D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2.4200000000000001E-6</v>
      </c>
      <c r="E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2.4200000000000001E-6</v>
      </c>
      <c r="AI560">
        <v>27</v>
      </c>
      <c r="AJ560" t="s">
        <v>325</v>
      </c>
      <c r="AK560" t="s">
        <v>407</v>
      </c>
      <c r="AL560" t="s">
        <v>297</v>
      </c>
      <c r="AM560">
        <v>12</v>
      </c>
      <c r="AN560">
        <v>6</v>
      </c>
      <c r="AO560">
        <v>2.4200000000000001E-6</v>
      </c>
      <c r="AP560">
        <v>3.1724903999999998E-2</v>
      </c>
      <c r="AQ560">
        <v>4.2550910999999997E-2</v>
      </c>
      <c r="AR560" s="281">
        <v>2.4727519999999999E-2</v>
      </c>
      <c r="AS560" s="281">
        <v>6.7009816E-2</v>
      </c>
      <c r="AT560">
        <v>0</v>
      </c>
    </row>
    <row r="561" spans="1:46" hidden="1" x14ac:dyDescent="0.25">
      <c r="A561" t="s">
        <v>325</v>
      </c>
      <c r="B561" t="s">
        <v>297</v>
      </c>
      <c r="C561">
        <v>7</v>
      </c>
      <c r="D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4.4899388999999998E-2</v>
      </c>
      <c r="E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4.4899388999999998E-2</v>
      </c>
      <c r="AI561">
        <v>27</v>
      </c>
      <c r="AJ561" t="s">
        <v>325</v>
      </c>
      <c r="AK561" t="s">
        <v>407</v>
      </c>
      <c r="AL561" t="s">
        <v>297</v>
      </c>
      <c r="AM561">
        <v>12</v>
      </c>
      <c r="AN561">
        <v>7</v>
      </c>
      <c r="AO561" s="281">
        <v>4.4899388999999998E-2</v>
      </c>
      <c r="AP561">
        <v>0.15812240299999999</v>
      </c>
      <c r="AQ561">
        <v>0.19133792599999999</v>
      </c>
      <c r="AR561">
        <v>0.12676958999999999</v>
      </c>
      <c r="AS561">
        <v>0.25652158000000003</v>
      </c>
      <c r="AT561">
        <v>1.4568434999999999E-2</v>
      </c>
    </row>
    <row r="562" spans="1:46" hidden="1" x14ac:dyDescent="0.25">
      <c r="A562" t="s">
        <v>325</v>
      </c>
      <c r="B562" t="s">
        <v>297</v>
      </c>
      <c r="C562">
        <v>8</v>
      </c>
      <c r="D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0.187406397</v>
      </c>
      <c r="E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0.187406397</v>
      </c>
      <c r="AI562">
        <v>27</v>
      </c>
      <c r="AJ562" t="s">
        <v>325</v>
      </c>
      <c r="AK562" t="s">
        <v>407</v>
      </c>
      <c r="AL562" t="s">
        <v>297</v>
      </c>
      <c r="AM562">
        <v>12</v>
      </c>
      <c r="AN562">
        <v>8</v>
      </c>
      <c r="AO562">
        <v>0.187406397</v>
      </c>
      <c r="AP562">
        <v>0.31466238699999999</v>
      </c>
      <c r="AQ562">
        <v>0.36223582199999999</v>
      </c>
      <c r="AR562">
        <v>0.278928432</v>
      </c>
      <c r="AS562">
        <v>0.45293777499999999</v>
      </c>
      <c r="AT562">
        <v>7.8900430999999993E-2</v>
      </c>
    </row>
    <row r="563" spans="1:46" hidden="1" x14ac:dyDescent="0.25">
      <c r="A563" t="s">
        <v>325</v>
      </c>
      <c r="B563" t="s">
        <v>297</v>
      </c>
      <c r="C563">
        <v>9</v>
      </c>
      <c r="D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0.523567699</v>
      </c>
      <c r="E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0.36017449400000001</v>
      </c>
      <c r="AI563">
        <v>27</v>
      </c>
      <c r="AJ563" t="s">
        <v>325</v>
      </c>
      <c r="AK563" t="s">
        <v>407</v>
      </c>
      <c r="AL563" t="s">
        <v>297</v>
      </c>
      <c r="AM563">
        <v>12</v>
      </c>
      <c r="AN563">
        <v>9</v>
      </c>
      <c r="AO563">
        <v>0.36017449400000001</v>
      </c>
      <c r="AP563">
        <v>0.43699640699999998</v>
      </c>
      <c r="AQ563">
        <v>0.523567699</v>
      </c>
      <c r="AR563">
        <v>0.43641273800000002</v>
      </c>
      <c r="AS563">
        <v>0.63120946499999997</v>
      </c>
      <c r="AT563">
        <v>0.13828948499999999</v>
      </c>
    </row>
    <row r="564" spans="1:46" hidden="1" x14ac:dyDescent="0.25">
      <c r="A564" t="s">
        <v>325</v>
      </c>
      <c r="B564" t="s">
        <v>297</v>
      </c>
      <c r="C564">
        <v>10</v>
      </c>
      <c r="D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0.64899406900000001</v>
      </c>
      <c r="E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0.64899406900000001</v>
      </c>
      <c r="AI564">
        <v>27</v>
      </c>
      <c r="AJ564" t="s">
        <v>325</v>
      </c>
      <c r="AK564" t="s">
        <v>407</v>
      </c>
      <c r="AL564" t="s">
        <v>297</v>
      </c>
      <c r="AM564">
        <v>12</v>
      </c>
      <c r="AN564">
        <v>10</v>
      </c>
      <c r="AO564">
        <v>0.51199828000000003</v>
      </c>
      <c r="AP564">
        <v>0.57039516599999995</v>
      </c>
      <c r="AQ564">
        <v>0.64899406900000001</v>
      </c>
      <c r="AR564">
        <v>0.56730655299999999</v>
      </c>
      <c r="AS564">
        <v>0.79700852099999997</v>
      </c>
      <c r="AT564">
        <v>0.22719465799999999</v>
      </c>
    </row>
    <row r="565" spans="1:46" hidden="1" x14ac:dyDescent="0.25">
      <c r="A565" t="s">
        <v>325</v>
      </c>
      <c r="B565" t="s">
        <v>297</v>
      </c>
      <c r="C565">
        <v>11</v>
      </c>
      <c r="D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0.72725582899999996</v>
      </c>
      <c r="E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0.72725582899999996</v>
      </c>
      <c r="AI565">
        <v>27</v>
      </c>
      <c r="AJ565" t="s">
        <v>325</v>
      </c>
      <c r="AK565" t="s">
        <v>407</v>
      </c>
      <c r="AL565" t="s">
        <v>297</v>
      </c>
      <c r="AM565">
        <v>12</v>
      </c>
      <c r="AN565">
        <v>11</v>
      </c>
      <c r="AO565">
        <v>0.61879296699999997</v>
      </c>
      <c r="AP565">
        <v>0.67540634099999997</v>
      </c>
      <c r="AQ565">
        <v>0.72725582899999996</v>
      </c>
      <c r="AR565">
        <v>0.66401918800000004</v>
      </c>
      <c r="AS565">
        <v>0.87743744599999995</v>
      </c>
      <c r="AT565">
        <v>0.32918076800000001</v>
      </c>
    </row>
    <row r="566" spans="1:46" hidden="1" x14ac:dyDescent="0.25">
      <c r="A566" t="s">
        <v>325</v>
      </c>
      <c r="B566" t="s">
        <v>297</v>
      </c>
      <c r="C566">
        <v>12</v>
      </c>
      <c r="D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0.77663327800000004</v>
      </c>
      <c r="E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0.77663327800000004</v>
      </c>
      <c r="AI566">
        <v>27</v>
      </c>
      <c r="AJ566" t="s">
        <v>325</v>
      </c>
      <c r="AK566" t="s">
        <v>407</v>
      </c>
      <c r="AL566" t="s">
        <v>297</v>
      </c>
      <c r="AM566">
        <v>12</v>
      </c>
      <c r="AN566">
        <v>12</v>
      </c>
      <c r="AO566">
        <v>0.66140571800000003</v>
      </c>
      <c r="AP566">
        <v>0.71917023599999996</v>
      </c>
      <c r="AQ566">
        <v>0.77663327800000004</v>
      </c>
      <c r="AR566">
        <v>0.70742860900000004</v>
      </c>
      <c r="AS566">
        <v>0.90448349900000002</v>
      </c>
      <c r="AT566">
        <v>0.32148294399999999</v>
      </c>
    </row>
    <row r="567" spans="1:46" hidden="1" x14ac:dyDescent="0.25">
      <c r="A567" t="s">
        <v>325</v>
      </c>
      <c r="B567" t="s">
        <v>297</v>
      </c>
      <c r="C567">
        <v>13</v>
      </c>
      <c r="D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0.75825543500000003</v>
      </c>
      <c r="E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0.75825543500000003</v>
      </c>
      <c r="AI567">
        <v>27</v>
      </c>
      <c r="AJ567" t="s">
        <v>325</v>
      </c>
      <c r="AK567" t="s">
        <v>407</v>
      </c>
      <c r="AL567" t="s">
        <v>297</v>
      </c>
      <c r="AM567">
        <v>12</v>
      </c>
      <c r="AN567">
        <v>13</v>
      </c>
      <c r="AO567">
        <v>0.65202767399999995</v>
      </c>
      <c r="AP567">
        <v>0.70679751000000002</v>
      </c>
      <c r="AQ567">
        <v>0.75825543500000003</v>
      </c>
      <c r="AR567">
        <v>0.70205305699999998</v>
      </c>
      <c r="AS567">
        <v>0.91294812299999994</v>
      </c>
      <c r="AT567">
        <v>0.38678691700000001</v>
      </c>
    </row>
    <row r="568" spans="1:46" hidden="1" x14ac:dyDescent="0.25">
      <c r="A568" t="s">
        <v>325</v>
      </c>
      <c r="B568" t="s">
        <v>297</v>
      </c>
      <c r="C568">
        <v>14</v>
      </c>
      <c r="D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0.70431467400000003</v>
      </c>
      <c r="E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0.70431467400000003</v>
      </c>
      <c r="AI568">
        <v>27</v>
      </c>
      <c r="AJ568" t="s">
        <v>325</v>
      </c>
      <c r="AK568" t="s">
        <v>407</v>
      </c>
      <c r="AL568" t="s">
        <v>297</v>
      </c>
      <c r="AM568">
        <v>12</v>
      </c>
      <c r="AN568">
        <v>14</v>
      </c>
      <c r="AO568">
        <v>0.56689288999999998</v>
      </c>
      <c r="AP568">
        <v>0.63779940099999999</v>
      </c>
      <c r="AQ568">
        <v>0.70431467400000003</v>
      </c>
      <c r="AR568">
        <v>0.63508576000000005</v>
      </c>
      <c r="AS568">
        <v>0.87624894499999995</v>
      </c>
      <c r="AT568">
        <v>0.307455586</v>
      </c>
    </row>
    <row r="569" spans="1:46" hidden="1" x14ac:dyDescent="0.25">
      <c r="A569" t="s">
        <v>325</v>
      </c>
      <c r="B569" t="s">
        <v>297</v>
      </c>
      <c r="C569">
        <v>15</v>
      </c>
      <c r="D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0.58438655299999998</v>
      </c>
      <c r="E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0.58438655299999998</v>
      </c>
      <c r="AI569">
        <v>27</v>
      </c>
      <c r="AJ569" t="s">
        <v>325</v>
      </c>
      <c r="AK569" t="s">
        <v>407</v>
      </c>
      <c r="AL569" t="s">
        <v>297</v>
      </c>
      <c r="AM569">
        <v>12</v>
      </c>
      <c r="AN569">
        <v>15</v>
      </c>
      <c r="AO569">
        <v>0.44718452199999997</v>
      </c>
      <c r="AP569">
        <v>0.50086832400000003</v>
      </c>
      <c r="AQ569">
        <v>0.58438655299999998</v>
      </c>
      <c r="AR569">
        <v>0.51432928499999997</v>
      </c>
      <c r="AS569">
        <v>0.77495221999999997</v>
      </c>
      <c r="AT569">
        <v>0.26804034199999999</v>
      </c>
    </row>
    <row r="570" spans="1:46" hidden="1" x14ac:dyDescent="0.25">
      <c r="A570" t="s">
        <v>325</v>
      </c>
      <c r="B570" t="s">
        <v>297</v>
      </c>
      <c r="C570">
        <v>16</v>
      </c>
      <c r="D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0.46287777099999999</v>
      </c>
      <c r="E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0.46287777099999999</v>
      </c>
      <c r="AI570">
        <v>27</v>
      </c>
      <c r="AJ570" t="s">
        <v>325</v>
      </c>
      <c r="AK570" t="s">
        <v>407</v>
      </c>
      <c r="AL570" t="s">
        <v>297</v>
      </c>
      <c r="AM570">
        <v>12</v>
      </c>
      <c r="AN570">
        <v>16</v>
      </c>
      <c r="AO570">
        <v>0.28657597200000001</v>
      </c>
      <c r="AP570">
        <v>0.34253560599999999</v>
      </c>
      <c r="AQ570">
        <v>0.46287777099999999</v>
      </c>
      <c r="AR570">
        <v>0.36732481299999997</v>
      </c>
      <c r="AS570">
        <v>0.60406779799999999</v>
      </c>
      <c r="AT570">
        <v>0.17251818199999999</v>
      </c>
    </row>
    <row r="571" spans="1:46" hidden="1" x14ac:dyDescent="0.25">
      <c r="A571" t="s">
        <v>325</v>
      </c>
      <c r="B571" t="s">
        <v>297</v>
      </c>
      <c r="C571">
        <v>17</v>
      </c>
      <c r="D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0.303191918</v>
      </c>
      <c r="E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0.303191918</v>
      </c>
      <c r="AI571">
        <v>27</v>
      </c>
      <c r="AJ571" t="s">
        <v>325</v>
      </c>
      <c r="AK571" t="s">
        <v>407</v>
      </c>
      <c r="AL571" t="s">
        <v>297</v>
      </c>
      <c r="AM571">
        <v>12</v>
      </c>
      <c r="AN571">
        <v>17</v>
      </c>
      <c r="AO571">
        <v>0.13202106299999999</v>
      </c>
      <c r="AP571">
        <v>0.160195966</v>
      </c>
      <c r="AQ571">
        <v>0.303191918</v>
      </c>
      <c r="AR571">
        <v>0.20822905999999999</v>
      </c>
      <c r="AS571">
        <v>0.41620063800000001</v>
      </c>
      <c r="AT571">
        <v>6.5007658999999995E-2</v>
      </c>
    </row>
    <row r="572" spans="1:46" hidden="1" x14ac:dyDescent="0.25">
      <c r="A572" t="s">
        <v>325</v>
      </c>
      <c r="B572" t="s">
        <v>297</v>
      </c>
      <c r="C572">
        <v>18</v>
      </c>
      <c r="D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0.13522568800000001</v>
      </c>
      <c r="E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0.13522568800000001</v>
      </c>
      <c r="AI572">
        <v>27</v>
      </c>
      <c r="AJ572" t="s">
        <v>325</v>
      </c>
      <c r="AK572" t="s">
        <v>407</v>
      </c>
      <c r="AL572" t="s">
        <v>297</v>
      </c>
      <c r="AM572">
        <v>12</v>
      </c>
      <c r="AN572">
        <v>18</v>
      </c>
      <c r="AO572">
        <v>1.6945088000000001E-2</v>
      </c>
      <c r="AP572">
        <v>2.5046467999999999E-2</v>
      </c>
      <c r="AQ572">
        <v>0.13522568800000001</v>
      </c>
      <c r="AR572">
        <v>6.9168504000000006E-2</v>
      </c>
      <c r="AS572">
        <v>0.20272180000000001</v>
      </c>
      <c r="AT572">
        <v>9.1924480000000006E-3</v>
      </c>
    </row>
    <row r="573" spans="1:46" hidden="1" x14ac:dyDescent="0.25">
      <c r="A573" t="s">
        <v>325</v>
      </c>
      <c r="B573" t="s">
        <v>297</v>
      </c>
      <c r="C573">
        <v>19</v>
      </c>
      <c r="D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1.5736281000000001E-2</v>
      </c>
      <c r="E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1.5736281000000001E-2</v>
      </c>
      <c r="AI573">
        <v>27</v>
      </c>
      <c r="AJ573" t="s">
        <v>325</v>
      </c>
      <c r="AK573" t="s">
        <v>407</v>
      </c>
      <c r="AL573" t="s">
        <v>297</v>
      </c>
      <c r="AM573">
        <v>12</v>
      </c>
      <c r="AN573">
        <v>19</v>
      </c>
      <c r="AO573">
        <v>0</v>
      </c>
      <c r="AP573">
        <v>0</v>
      </c>
      <c r="AQ573">
        <v>1.5736281000000001E-2</v>
      </c>
      <c r="AR573">
        <v>7.7136260000000003E-3</v>
      </c>
      <c r="AS573">
        <v>3.3280944E-2</v>
      </c>
      <c r="AT573">
        <v>0</v>
      </c>
    </row>
    <row r="574" spans="1:46" hidden="1" x14ac:dyDescent="0.25">
      <c r="A574" t="s">
        <v>325</v>
      </c>
      <c r="B574" t="s">
        <v>297</v>
      </c>
      <c r="C574">
        <v>20</v>
      </c>
      <c r="D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
        <v>27</v>
      </c>
      <c r="AJ574" t="s">
        <v>325</v>
      </c>
      <c r="AK574" t="s">
        <v>407</v>
      </c>
      <c r="AL574" t="s">
        <v>297</v>
      </c>
      <c r="AM574">
        <v>12</v>
      </c>
      <c r="AN574">
        <v>20</v>
      </c>
      <c r="AO574">
        <v>0</v>
      </c>
      <c r="AP574">
        <v>0</v>
      </c>
      <c r="AQ574">
        <v>0</v>
      </c>
      <c r="AR574">
        <v>0</v>
      </c>
      <c r="AS574">
        <v>0</v>
      </c>
      <c r="AT574">
        <v>0</v>
      </c>
    </row>
    <row r="575" spans="1:46" hidden="1" x14ac:dyDescent="0.25">
      <c r="A575" t="s">
        <v>325</v>
      </c>
      <c r="B575" t="s">
        <v>297</v>
      </c>
      <c r="C575">
        <v>21</v>
      </c>
      <c r="D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
        <v>27</v>
      </c>
      <c r="AJ575" t="s">
        <v>325</v>
      </c>
      <c r="AK575" t="s">
        <v>407</v>
      </c>
      <c r="AL575" t="s">
        <v>297</v>
      </c>
      <c r="AM575">
        <v>12</v>
      </c>
      <c r="AN575">
        <v>21</v>
      </c>
      <c r="AO575">
        <v>0</v>
      </c>
      <c r="AP575">
        <v>0</v>
      </c>
      <c r="AQ575">
        <v>0</v>
      </c>
      <c r="AR575">
        <v>0</v>
      </c>
      <c r="AS575">
        <v>0</v>
      </c>
      <c r="AT575">
        <v>0</v>
      </c>
    </row>
    <row r="576" spans="1:46" hidden="1" x14ac:dyDescent="0.25">
      <c r="A576" t="s">
        <v>325</v>
      </c>
      <c r="B576" t="s">
        <v>297</v>
      </c>
      <c r="C576">
        <v>22</v>
      </c>
      <c r="D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
        <v>27</v>
      </c>
      <c r="AJ576" t="s">
        <v>325</v>
      </c>
      <c r="AK576" t="s">
        <v>407</v>
      </c>
      <c r="AL576" t="s">
        <v>297</v>
      </c>
      <c r="AM576">
        <v>12</v>
      </c>
      <c r="AN576">
        <v>22</v>
      </c>
      <c r="AO576">
        <v>0</v>
      </c>
      <c r="AP576">
        <v>0</v>
      </c>
      <c r="AQ576">
        <v>0</v>
      </c>
      <c r="AR576">
        <v>0</v>
      </c>
      <c r="AS576">
        <v>0</v>
      </c>
      <c r="AT576">
        <v>0</v>
      </c>
    </row>
    <row r="577" spans="1:46" hidden="1" x14ac:dyDescent="0.25">
      <c r="A577" t="s">
        <v>325</v>
      </c>
      <c r="B577" t="s">
        <v>297</v>
      </c>
      <c r="C577">
        <v>23</v>
      </c>
      <c r="D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7">
        <v>27</v>
      </c>
      <c r="AJ577" t="s">
        <v>325</v>
      </c>
      <c r="AK577" t="s">
        <v>407</v>
      </c>
      <c r="AL577" t="s">
        <v>297</v>
      </c>
      <c r="AM577">
        <v>12</v>
      </c>
      <c r="AN577">
        <v>23</v>
      </c>
      <c r="AO577">
        <v>0</v>
      </c>
      <c r="AP577">
        <v>0</v>
      </c>
      <c r="AQ577">
        <v>0</v>
      </c>
      <c r="AR577">
        <v>0</v>
      </c>
      <c r="AS577">
        <v>0</v>
      </c>
      <c r="AT577">
        <v>0</v>
      </c>
    </row>
    <row r="578" spans="1:46" hidden="1" x14ac:dyDescent="0.25">
      <c r="A578" t="s">
        <v>325</v>
      </c>
      <c r="B578" t="s">
        <v>297</v>
      </c>
      <c r="C578">
        <v>24</v>
      </c>
      <c r="D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
        <v>27</v>
      </c>
      <c r="AJ578" t="s">
        <v>325</v>
      </c>
      <c r="AK578" t="s">
        <v>407</v>
      </c>
      <c r="AL578" t="s">
        <v>297</v>
      </c>
      <c r="AM578">
        <v>12</v>
      </c>
      <c r="AN578">
        <v>24</v>
      </c>
      <c r="AO578">
        <v>0</v>
      </c>
      <c r="AP578">
        <v>0</v>
      </c>
      <c r="AQ578">
        <v>0</v>
      </c>
      <c r="AR578">
        <v>0</v>
      </c>
      <c r="AS578">
        <v>0</v>
      </c>
      <c r="AT578">
        <v>0</v>
      </c>
    </row>
    <row r="579" spans="1:46" hidden="1" x14ac:dyDescent="0.25">
      <c r="A579" t="s">
        <v>320</v>
      </c>
      <c r="B579" t="s">
        <v>286</v>
      </c>
      <c r="C579">
        <v>1</v>
      </c>
      <c r="D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
        <v>16</v>
      </c>
      <c r="AJ579" t="s">
        <v>320</v>
      </c>
      <c r="AK579" t="s">
        <v>408</v>
      </c>
      <c r="AL579" t="s">
        <v>286</v>
      </c>
      <c r="AM579">
        <v>1</v>
      </c>
      <c r="AN579">
        <v>1</v>
      </c>
      <c r="AO579">
        <v>0</v>
      </c>
      <c r="AP579">
        <v>0</v>
      </c>
      <c r="AQ579">
        <v>0</v>
      </c>
      <c r="AR579">
        <v>0</v>
      </c>
      <c r="AS579">
        <v>0</v>
      </c>
      <c r="AT579">
        <v>0</v>
      </c>
    </row>
    <row r="580" spans="1:46" hidden="1" x14ac:dyDescent="0.25">
      <c r="A580" t="s">
        <v>320</v>
      </c>
      <c r="B580" t="s">
        <v>286</v>
      </c>
      <c r="C580">
        <v>2</v>
      </c>
      <c r="D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
        <v>16</v>
      </c>
      <c r="AJ580" t="s">
        <v>320</v>
      </c>
      <c r="AK580" t="s">
        <v>408</v>
      </c>
      <c r="AL580" t="s">
        <v>286</v>
      </c>
      <c r="AM580">
        <v>1</v>
      </c>
      <c r="AN580">
        <v>2</v>
      </c>
      <c r="AO580">
        <v>0</v>
      </c>
      <c r="AP580">
        <v>0</v>
      </c>
      <c r="AQ580">
        <v>0</v>
      </c>
      <c r="AR580">
        <v>0</v>
      </c>
      <c r="AS580">
        <v>0</v>
      </c>
      <c r="AT580">
        <v>0</v>
      </c>
    </row>
    <row r="581" spans="1:46" hidden="1" x14ac:dyDescent="0.25">
      <c r="A581" t="s">
        <v>320</v>
      </c>
      <c r="B581" t="s">
        <v>286</v>
      </c>
      <c r="C581">
        <v>3</v>
      </c>
      <c r="D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
        <v>16</v>
      </c>
      <c r="AJ581" t="s">
        <v>320</v>
      </c>
      <c r="AK581" t="s">
        <v>408</v>
      </c>
      <c r="AL581" t="s">
        <v>286</v>
      </c>
      <c r="AM581">
        <v>1</v>
      </c>
      <c r="AN581">
        <v>3</v>
      </c>
      <c r="AO581">
        <v>0</v>
      </c>
      <c r="AP581">
        <v>0</v>
      </c>
      <c r="AQ581">
        <v>0</v>
      </c>
      <c r="AR581">
        <v>0</v>
      </c>
      <c r="AS581">
        <v>0</v>
      </c>
      <c r="AT581">
        <v>0</v>
      </c>
    </row>
    <row r="582" spans="1:46" hidden="1" x14ac:dyDescent="0.25">
      <c r="A582" t="s">
        <v>320</v>
      </c>
      <c r="B582" t="s">
        <v>286</v>
      </c>
      <c r="C582">
        <v>4</v>
      </c>
      <c r="D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2">
        <v>16</v>
      </c>
      <c r="AJ582" t="s">
        <v>320</v>
      </c>
      <c r="AK582" t="s">
        <v>408</v>
      </c>
      <c r="AL582" t="s">
        <v>286</v>
      </c>
      <c r="AM582">
        <v>1</v>
      </c>
      <c r="AN582">
        <v>4</v>
      </c>
      <c r="AO582">
        <v>0</v>
      </c>
      <c r="AP582">
        <v>0</v>
      </c>
      <c r="AQ582">
        <v>0</v>
      </c>
      <c r="AR582">
        <v>0</v>
      </c>
      <c r="AS582">
        <v>0</v>
      </c>
      <c r="AT582">
        <v>0</v>
      </c>
    </row>
    <row r="583" spans="1:46" hidden="1" x14ac:dyDescent="0.25">
      <c r="A583" t="s">
        <v>320</v>
      </c>
      <c r="B583" t="s">
        <v>286</v>
      </c>
      <c r="C583">
        <v>5</v>
      </c>
      <c r="D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
        <v>16</v>
      </c>
      <c r="AJ583" t="s">
        <v>320</v>
      </c>
      <c r="AK583" t="s">
        <v>408</v>
      </c>
      <c r="AL583" t="s">
        <v>286</v>
      </c>
      <c r="AM583">
        <v>1</v>
      </c>
      <c r="AN583">
        <v>5</v>
      </c>
      <c r="AO583">
        <v>0</v>
      </c>
      <c r="AP583">
        <v>0</v>
      </c>
      <c r="AQ583">
        <v>0</v>
      </c>
      <c r="AR583">
        <v>0</v>
      </c>
      <c r="AS583">
        <v>0</v>
      </c>
      <c r="AT583">
        <v>0</v>
      </c>
    </row>
    <row r="584" spans="1:46" hidden="1" x14ac:dyDescent="0.25">
      <c r="A584" t="s">
        <v>320</v>
      </c>
      <c r="B584" t="s">
        <v>286</v>
      </c>
      <c r="C584">
        <v>6</v>
      </c>
      <c r="D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
        <v>16</v>
      </c>
      <c r="AJ584" t="s">
        <v>320</v>
      </c>
      <c r="AK584" t="s">
        <v>408</v>
      </c>
      <c r="AL584" t="s">
        <v>286</v>
      </c>
      <c r="AM584">
        <v>1</v>
      </c>
      <c r="AN584">
        <v>6</v>
      </c>
      <c r="AO584">
        <v>0</v>
      </c>
      <c r="AP584">
        <v>0</v>
      </c>
      <c r="AQ584">
        <v>0</v>
      </c>
      <c r="AR584">
        <v>0</v>
      </c>
      <c r="AS584">
        <v>0</v>
      </c>
      <c r="AT584">
        <v>0</v>
      </c>
    </row>
    <row r="585" spans="1:46" hidden="1" x14ac:dyDescent="0.25">
      <c r="A585" t="s">
        <v>320</v>
      </c>
      <c r="B585" t="s">
        <v>286</v>
      </c>
      <c r="C585">
        <v>7</v>
      </c>
      <c r="D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
        <v>16</v>
      </c>
      <c r="AJ585" t="s">
        <v>320</v>
      </c>
      <c r="AK585" t="s">
        <v>408</v>
      </c>
      <c r="AL585" t="s">
        <v>286</v>
      </c>
      <c r="AM585">
        <v>1</v>
      </c>
      <c r="AN585">
        <v>7</v>
      </c>
      <c r="AO585">
        <v>0</v>
      </c>
      <c r="AP585">
        <v>2.3218969999999998E-3</v>
      </c>
      <c r="AQ585">
        <v>4.5853689999999997E-3</v>
      </c>
      <c r="AR585">
        <v>2.5698969999999998E-3</v>
      </c>
      <c r="AS585">
        <v>9.4860799999999992E-3</v>
      </c>
      <c r="AT585">
        <v>0</v>
      </c>
    </row>
    <row r="586" spans="1:46" hidden="1" x14ac:dyDescent="0.25">
      <c r="A586" t="s">
        <v>320</v>
      </c>
      <c r="B586" t="s">
        <v>286</v>
      </c>
      <c r="C586">
        <v>8</v>
      </c>
      <c r="D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4.3715550000000001E-3</v>
      </c>
      <c r="E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4.3715550000000001E-3</v>
      </c>
      <c r="AI586">
        <v>16</v>
      </c>
      <c r="AJ586" t="s">
        <v>320</v>
      </c>
      <c r="AK586" t="s">
        <v>408</v>
      </c>
      <c r="AL586" t="s">
        <v>286</v>
      </c>
      <c r="AM586">
        <v>1</v>
      </c>
      <c r="AN586">
        <v>8</v>
      </c>
      <c r="AO586">
        <v>4.3715550000000001E-3</v>
      </c>
      <c r="AP586">
        <v>4.3432041999999997E-2</v>
      </c>
      <c r="AQ586">
        <v>7.4948395000000001E-2</v>
      </c>
      <c r="AR586">
        <v>4.2489602000000001E-2</v>
      </c>
      <c r="AS586">
        <v>0.11926200300000001</v>
      </c>
      <c r="AT586">
        <v>1.1907650000000001E-3</v>
      </c>
    </row>
    <row r="587" spans="1:46" hidden="1" x14ac:dyDescent="0.25">
      <c r="A587" t="s">
        <v>320</v>
      </c>
      <c r="B587" t="s">
        <v>286</v>
      </c>
      <c r="C587">
        <v>9</v>
      </c>
      <c r="D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0.18584964100000001</v>
      </c>
      <c r="E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7.2575217999999997E-2</v>
      </c>
      <c r="AI587">
        <v>16</v>
      </c>
      <c r="AJ587" t="s">
        <v>320</v>
      </c>
      <c r="AK587" t="s">
        <v>408</v>
      </c>
      <c r="AL587" t="s">
        <v>286</v>
      </c>
      <c r="AM587">
        <v>1</v>
      </c>
      <c r="AN587">
        <v>9</v>
      </c>
      <c r="AO587">
        <v>7.2575217999999997E-2</v>
      </c>
      <c r="AP587">
        <v>0.118208851</v>
      </c>
      <c r="AQ587">
        <v>0.18584964100000001</v>
      </c>
      <c r="AR587">
        <v>0.130229128</v>
      </c>
      <c r="AS587">
        <v>0.31060640900000003</v>
      </c>
      <c r="AT587">
        <v>1.5896191E-2</v>
      </c>
    </row>
    <row r="588" spans="1:46" hidden="1" x14ac:dyDescent="0.25">
      <c r="A588" t="s">
        <v>320</v>
      </c>
      <c r="B588" t="s">
        <v>286</v>
      </c>
      <c r="C588">
        <v>10</v>
      </c>
      <c r="D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0.308947372</v>
      </c>
      <c r="E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0.308947372</v>
      </c>
      <c r="AI588">
        <v>16</v>
      </c>
      <c r="AJ588" t="s">
        <v>320</v>
      </c>
      <c r="AK588" t="s">
        <v>408</v>
      </c>
      <c r="AL588" t="s">
        <v>286</v>
      </c>
      <c r="AM588">
        <v>1</v>
      </c>
      <c r="AN588">
        <v>10</v>
      </c>
      <c r="AO588">
        <v>0.176199149</v>
      </c>
      <c r="AP588">
        <v>0.231177089</v>
      </c>
      <c r="AQ588">
        <v>0.308947372</v>
      </c>
      <c r="AR588">
        <v>0.24304927100000001</v>
      </c>
      <c r="AS588">
        <v>0.51941449500000003</v>
      </c>
      <c r="AT588">
        <v>4.7469328999999998E-2</v>
      </c>
    </row>
    <row r="589" spans="1:46" hidden="1" x14ac:dyDescent="0.25">
      <c r="A589" t="s">
        <v>320</v>
      </c>
      <c r="B589" t="s">
        <v>286</v>
      </c>
      <c r="C589">
        <v>11</v>
      </c>
      <c r="D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0.421237158</v>
      </c>
      <c r="E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0.421237158</v>
      </c>
      <c r="AI589">
        <v>16</v>
      </c>
      <c r="AJ589" t="s">
        <v>320</v>
      </c>
      <c r="AK589" t="s">
        <v>408</v>
      </c>
      <c r="AL589" t="s">
        <v>286</v>
      </c>
      <c r="AM589">
        <v>1</v>
      </c>
      <c r="AN589">
        <v>11</v>
      </c>
      <c r="AO589">
        <v>0.27135799999999999</v>
      </c>
      <c r="AP589">
        <v>0.33960025799999999</v>
      </c>
      <c r="AQ589">
        <v>0.421237158</v>
      </c>
      <c r="AR589">
        <v>0.34467767300000002</v>
      </c>
      <c r="AS589">
        <v>0.66100493000000005</v>
      </c>
      <c r="AT589">
        <v>0.10121886300000001</v>
      </c>
    </row>
    <row r="590" spans="1:46" hidden="1" x14ac:dyDescent="0.25">
      <c r="A590" t="s">
        <v>320</v>
      </c>
      <c r="B590" t="s">
        <v>286</v>
      </c>
      <c r="C590">
        <v>12</v>
      </c>
      <c r="D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0.50522301199999997</v>
      </c>
      <c r="E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0.50522301199999997</v>
      </c>
      <c r="AI590">
        <v>16</v>
      </c>
      <c r="AJ590" t="s">
        <v>320</v>
      </c>
      <c r="AK590" t="s">
        <v>408</v>
      </c>
      <c r="AL590" t="s">
        <v>286</v>
      </c>
      <c r="AM590">
        <v>1</v>
      </c>
      <c r="AN590">
        <v>12</v>
      </c>
      <c r="AO590">
        <v>0.331010252</v>
      </c>
      <c r="AP590">
        <v>0.42834359900000002</v>
      </c>
      <c r="AQ590">
        <v>0.50522301199999997</v>
      </c>
      <c r="AR590">
        <v>0.42004463600000003</v>
      </c>
      <c r="AS590">
        <v>0.736511837</v>
      </c>
      <c r="AT590">
        <v>0.12704658799999999</v>
      </c>
    </row>
    <row r="591" spans="1:46" hidden="1" x14ac:dyDescent="0.25">
      <c r="A591" t="s">
        <v>320</v>
      </c>
      <c r="B591" t="s">
        <v>286</v>
      </c>
      <c r="C591">
        <v>13</v>
      </c>
      <c r="D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0.56104720100000005</v>
      </c>
      <c r="E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0.56104720100000005</v>
      </c>
      <c r="AI591">
        <v>16</v>
      </c>
      <c r="AJ591" t="s">
        <v>320</v>
      </c>
      <c r="AK591" t="s">
        <v>408</v>
      </c>
      <c r="AL591" t="s">
        <v>286</v>
      </c>
      <c r="AM591">
        <v>1</v>
      </c>
      <c r="AN591">
        <v>13</v>
      </c>
      <c r="AO591">
        <v>0.38735703300000002</v>
      </c>
      <c r="AP591">
        <v>0.47404765100000001</v>
      </c>
      <c r="AQ591">
        <v>0.56104720100000005</v>
      </c>
      <c r="AR591">
        <v>0.46439341200000001</v>
      </c>
      <c r="AS591">
        <v>0.68116838099999999</v>
      </c>
      <c r="AT591">
        <v>0.14981514600000001</v>
      </c>
    </row>
    <row r="592" spans="1:46" hidden="1" x14ac:dyDescent="0.25">
      <c r="A592" t="s">
        <v>320</v>
      </c>
      <c r="B592" t="s">
        <v>286</v>
      </c>
      <c r="C592">
        <v>14</v>
      </c>
      <c r="D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0.54318798800000001</v>
      </c>
      <c r="E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0.54318798800000001</v>
      </c>
      <c r="AI592">
        <v>16</v>
      </c>
      <c r="AJ592" t="s">
        <v>320</v>
      </c>
      <c r="AK592" t="s">
        <v>408</v>
      </c>
      <c r="AL592" t="s">
        <v>286</v>
      </c>
      <c r="AM592">
        <v>1</v>
      </c>
      <c r="AN592">
        <v>14</v>
      </c>
      <c r="AO592">
        <v>0.396390876</v>
      </c>
      <c r="AP592">
        <v>0.477785244</v>
      </c>
      <c r="AQ592">
        <v>0.54318798800000001</v>
      </c>
      <c r="AR592">
        <v>0.46345764099999998</v>
      </c>
      <c r="AS592">
        <v>0.70313905600000004</v>
      </c>
      <c r="AT592">
        <v>0.14239364500000001</v>
      </c>
    </row>
    <row r="593" spans="1:46" hidden="1" x14ac:dyDescent="0.25">
      <c r="A593" t="s">
        <v>320</v>
      </c>
      <c r="B593" t="s">
        <v>286</v>
      </c>
      <c r="C593">
        <v>15</v>
      </c>
      <c r="D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0.50147780099999995</v>
      </c>
      <c r="E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0.50147780099999995</v>
      </c>
      <c r="AI593">
        <v>16</v>
      </c>
      <c r="AJ593" t="s">
        <v>320</v>
      </c>
      <c r="AK593" t="s">
        <v>408</v>
      </c>
      <c r="AL593" t="s">
        <v>286</v>
      </c>
      <c r="AM593">
        <v>1</v>
      </c>
      <c r="AN593">
        <v>15</v>
      </c>
      <c r="AO593">
        <v>0.36424498900000002</v>
      </c>
      <c r="AP593">
        <v>0.43357104000000002</v>
      </c>
      <c r="AQ593">
        <v>0.50147780099999995</v>
      </c>
      <c r="AR593">
        <v>0.43111486100000002</v>
      </c>
      <c r="AS593">
        <v>0.66843708499999999</v>
      </c>
      <c r="AT593">
        <v>0.12571268399999999</v>
      </c>
    </row>
    <row r="594" spans="1:46" hidden="1" x14ac:dyDescent="0.25">
      <c r="A594" t="s">
        <v>320</v>
      </c>
      <c r="B594" t="s">
        <v>286</v>
      </c>
      <c r="C594">
        <v>16</v>
      </c>
      <c r="D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0.42112089600000002</v>
      </c>
      <c r="E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0.42112089600000002</v>
      </c>
      <c r="AI594">
        <v>16</v>
      </c>
      <c r="AJ594" t="s">
        <v>320</v>
      </c>
      <c r="AK594" t="s">
        <v>408</v>
      </c>
      <c r="AL594" t="s">
        <v>286</v>
      </c>
      <c r="AM594">
        <v>1</v>
      </c>
      <c r="AN594">
        <v>16</v>
      </c>
      <c r="AO594">
        <v>0.30004580199999997</v>
      </c>
      <c r="AP594">
        <v>0.35590502099999999</v>
      </c>
      <c r="AQ594">
        <v>0.42112089600000002</v>
      </c>
      <c r="AR594">
        <v>0.35921683599999998</v>
      </c>
      <c r="AS594">
        <v>0.54774446600000004</v>
      </c>
      <c r="AT594">
        <v>9.8010864000000003E-2</v>
      </c>
    </row>
    <row r="595" spans="1:46" hidden="1" x14ac:dyDescent="0.25">
      <c r="A595" t="s">
        <v>320</v>
      </c>
      <c r="B595" t="s">
        <v>286</v>
      </c>
      <c r="C595">
        <v>17</v>
      </c>
      <c r="D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0.309560801</v>
      </c>
      <c r="E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0.309560801</v>
      </c>
      <c r="AI595">
        <v>16</v>
      </c>
      <c r="AJ595" t="s">
        <v>320</v>
      </c>
      <c r="AK595" t="s">
        <v>408</v>
      </c>
      <c r="AL595" t="s">
        <v>286</v>
      </c>
      <c r="AM595">
        <v>1</v>
      </c>
      <c r="AN595">
        <v>17</v>
      </c>
      <c r="AO595">
        <v>0.19266118099999999</v>
      </c>
      <c r="AP595">
        <v>0.24688216299999999</v>
      </c>
      <c r="AQ595">
        <v>0.309560801</v>
      </c>
      <c r="AR595">
        <v>0.25059636299999999</v>
      </c>
      <c r="AS595">
        <v>0.45001711</v>
      </c>
      <c r="AT595">
        <v>6.3990466999999995E-2</v>
      </c>
    </row>
    <row r="596" spans="1:46" hidden="1" x14ac:dyDescent="0.25">
      <c r="A596" t="s">
        <v>320</v>
      </c>
      <c r="B596" t="s">
        <v>286</v>
      </c>
      <c r="C596">
        <v>18</v>
      </c>
      <c r="D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0.20429939499999999</v>
      </c>
      <c r="E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0.20429939499999999</v>
      </c>
      <c r="AI596">
        <v>16</v>
      </c>
      <c r="AJ596" t="s">
        <v>320</v>
      </c>
      <c r="AK596" t="s">
        <v>408</v>
      </c>
      <c r="AL596" t="s">
        <v>286</v>
      </c>
      <c r="AM596">
        <v>1</v>
      </c>
      <c r="AN596">
        <v>18</v>
      </c>
      <c r="AO596">
        <v>8.6262318000000004E-2</v>
      </c>
      <c r="AP596">
        <v>0.117799627</v>
      </c>
      <c r="AQ596">
        <v>0.20429939499999999</v>
      </c>
      <c r="AR596">
        <v>0.14095768</v>
      </c>
      <c r="AS596">
        <v>0.28267681300000003</v>
      </c>
      <c r="AT596">
        <v>3.3326343000000001E-2</v>
      </c>
    </row>
    <row r="597" spans="1:46" hidden="1" x14ac:dyDescent="0.25">
      <c r="A597" t="s">
        <v>320</v>
      </c>
      <c r="B597" t="s">
        <v>286</v>
      </c>
      <c r="C597">
        <v>19</v>
      </c>
      <c r="D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9.3663005999999993E-2</v>
      </c>
      <c r="E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9.3663005999999993E-2</v>
      </c>
      <c r="AI597">
        <v>16</v>
      </c>
      <c r="AJ597" t="s">
        <v>320</v>
      </c>
      <c r="AK597" t="s">
        <v>408</v>
      </c>
      <c r="AL597" t="s">
        <v>286</v>
      </c>
      <c r="AM597">
        <v>1</v>
      </c>
      <c r="AN597">
        <v>19</v>
      </c>
      <c r="AO597">
        <v>1.0646357E-2</v>
      </c>
      <c r="AP597">
        <v>1.5169613E-2</v>
      </c>
      <c r="AQ597">
        <v>9.3663005999999993E-2</v>
      </c>
      <c r="AR597">
        <v>4.7142635000000002E-2</v>
      </c>
      <c r="AS597">
        <v>0.14309733199999999</v>
      </c>
      <c r="AT597">
        <v>3.2104199999999999E-3</v>
      </c>
    </row>
    <row r="598" spans="1:46" hidden="1" x14ac:dyDescent="0.25">
      <c r="A598" t="s">
        <v>320</v>
      </c>
      <c r="B598" t="s">
        <v>286</v>
      </c>
      <c r="C598">
        <v>20</v>
      </c>
      <c r="D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1.0892518E-2</v>
      </c>
      <c r="E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1.0892518E-2</v>
      </c>
      <c r="AI598">
        <v>16</v>
      </c>
      <c r="AJ598" t="s">
        <v>320</v>
      </c>
      <c r="AK598" t="s">
        <v>408</v>
      </c>
      <c r="AL598" t="s">
        <v>286</v>
      </c>
      <c r="AM598">
        <v>1</v>
      </c>
      <c r="AN598">
        <v>20</v>
      </c>
      <c r="AO598">
        <v>0</v>
      </c>
      <c r="AP598">
        <v>0</v>
      </c>
      <c r="AQ598">
        <v>1.0892518E-2</v>
      </c>
      <c r="AR598">
        <v>4.925586E-3</v>
      </c>
      <c r="AS598">
        <v>2.0264672000000001E-2</v>
      </c>
      <c r="AT598">
        <v>0</v>
      </c>
    </row>
    <row r="599" spans="1:46" hidden="1" x14ac:dyDescent="0.25">
      <c r="A599" t="s">
        <v>320</v>
      </c>
      <c r="B599" t="s">
        <v>286</v>
      </c>
      <c r="C599">
        <v>21</v>
      </c>
      <c r="D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
        <v>16</v>
      </c>
      <c r="AJ599" t="s">
        <v>320</v>
      </c>
      <c r="AK599" t="s">
        <v>408</v>
      </c>
      <c r="AL599" t="s">
        <v>286</v>
      </c>
      <c r="AM599">
        <v>1</v>
      </c>
      <c r="AN599">
        <v>21</v>
      </c>
      <c r="AO599">
        <v>0</v>
      </c>
      <c r="AP599">
        <v>0</v>
      </c>
      <c r="AQ599">
        <v>0</v>
      </c>
      <c r="AR599">
        <v>0</v>
      </c>
      <c r="AS599">
        <v>0</v>
      </c>
      <c r="AT599">
        <v>0</v>
      </c>
    </row>
    <row r="600" spans="1:46" hidden="1" x14ac:dyDescent="0.25">
      <c r="A600" t="s">
        <v>320</v>
      </c>
      <c r="B600" t="s">
        <v>286</v>
      </c>
      <c r="C600">
        <v>22</v>
      </c>
      <c r="D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
        <v>16</v>
      </c>
      <c r="AJ600" t="s">
        <v>320</v>
      </c>
      <c r="AK600" t="s">
        <v>408</v>
      </c>
      <c r="AL600" t="s">
        <v>286</v>
      </c>
      <c r="AM600">
        <v>1</v>
      </c>
      <c r="AN600">
        <v>22</v>
      </c>
      <c r="AO600">
        <v>0</v>
      </c>
      <c r="AP600">
        <v>0</v>
      </c>
      <c r="AQ600">
        <v>0</v>
      </c>
      <c r="AR600">
        <v>0</v>
      </c>
      <c r="AS600">
        <v>0</v>
      </c>
      <c r="AT600">
        <v>0</v>
      </c>
    </row>
    <row r="601" spans="1:46" hidden="1" x14ac:dyDescent="0.25">
      <c r="A601" t="s">
        <v>320</v>
      </c>
      <c r="B601" t="s">
        <v>286</v>
      </c>
      <c r="C601">
        <v>23</v>
      </c>
      <c r="D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1">
        <v>16</v>
      </c>
      <c r="AJ601" t="s">
        <v>320</v>
      </c>
      <c r="AK601" t="s">
        <v>408</v>
      </c>
      <c r="AL601" t="s">
        <v>286</v>
      </c>
      <c r="AM601">
        <v>1</v>
      </c>
      <c r="AN601">
        <v>23</v>
      </c>
      <c r="AO601">
        <v>0</v>
      </c>
      <c r="AP601">
        <v>0</v>
      </c>
      <c r="AQ601">
        <v>0</v>
      </c>
      <c r="AR601">
        <v>0</v>
      </c>
      <c r="AS601">
        <v>0</v>
      </c>
      <c r="AT601">
        <v>0</v>
      </c>
    </row>
    <row r="602" spans="1:46" hidden="1" x14ac:dyDescent="0.25">
      <c r="A602" t="s">
        <v>320</v>
      </c>
      <c r="B602" t="s">
        <v>286</v>
      </c>
      <c r="C602">
        <v>24</v>
      </c>
      <c r="D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
        <v>16</v>
      </c>
      <c r="AJ602" t="s">
        <v>320</v>
      </c>
      <c r="AK602" t="s">
        <v>408</v>
      </c>
      <c r="AL602" t="s">
        <v>286</v>
      </c>
      <c r="AM602">
        <v>1</v>
      </c>
      <c r="AN602">
        <v>24</v>
      </c>
      <c r="AO602">
        <v>0</v>
      </c>
      <c r="AP602">
        <v>0</v>
      </c>
      <c r="AQ602">
        <v>0</v>
      </c>
      <c r="AR602">
        <v>0</v>
      </c>
      <c r="AS602">
        <v>0</v>
      </c>
      <c r="AT602">
        <v>0</v>
      </c>
    </row>
    <row r="603" spans="1:46" hidden="1" x14ac:dyDescent="0.25">
      <c r="A603" t="s">
        <v>320</v>
      </c>
      <c r="B603" t="s">
        <v>287</v>
      </c>
      <c r="C603">
        <v>1</v>
      </c>
      <c r="D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
        <v>16</v>
      </c>
      <c r="AJ603" t="s">
        <v>320</v>
      </c>
      <c r="AK603" t="s">
        <v>408</v>
      </c>
      <c r="AL603" t="s">
        <v>287</v>
      </c>
      <c r="AM603">
        <v>2</v>
      </c>
      <c r="AN603">
        <v>1</v>
      </c>
      <c r="AO603">
        <v>0</v>
      </c>
      <c r="AP603">
        <v>0</v>
      </c>
      <c r="AQ603">
        <v>0</v>
      </c>
      <c r="AR603">
        <v>0</v>
      </c>
      <c r="AS603">
        <v>0</v>
      </c>
      <c r="AT603">
        <v>0</v>
      </c>
    </row>
    <row r="604" spans="1:46" hidden="1" x14ac:dyDescent="0.25">
      <c r="A604" t="s">
        <v>320</v>
      </c>
      <c r="B604" t="s">
        <v>287</v>
      </c>
      <c r="C604">
        <v>2</v>
      </c>
      <c r="D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
        <v>16</v>
      </c>
      <c r="AJ604" t="s">
        <v>320</v>
      </c>
      <c r="AK604" t="s">
        <v>408</v>
      </c>
      <c r="AL604" t="s">
        <v>287</v>
      </c>
      <c r="AM604">
        <v>2</v>
      </c>
      <c r="AN604">
        <v>2</v>
      </c>
      <c r="AO604">
        <v>0</v>
      </c>
      <c r="AP604">
        <v>0</v>
      </c>
      <c r="AQ604">
        <v>0</v>
      </c>
      <c r="AR604">
        <v>0</v>
      </c>
      <c r="AS604">
        <v>0</v>
      </c>
      <c r="AT604">
        <v>0</v>
      </c>
    </row>
    <row r="605" spans="1:46" hidden="1" x14ac:dyDescent="0.25">
      <c r="A605" t="s">
        <v>320</v>
      </c>
      <c r="B605" t="s">
        <v>287</v>
      </c>
      <c r="C605">
        <v>3</v>
      </c>
      <c r="D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
        <v>16</v>
      </c>
      <c r="AJ605" t="s">
        <v>320</v>
      </c>
      <c r="AK605" t="s">
        <v>408</v>
      </c>
      <c r="AL605" t="s">
        <v>287</v>
      </c>
      <c r="AM605">
        <v>2</v>
      </c>
      <c r="AN605">
        <v>3</v>
      </c>
      <c r="AO605">
        <v>0</v>
      </c>
      <c r="AP605">
        <v>0</v>
      </c>
      <c r="AQ605">
        <v>0</v>
      </c>
      <c r="AR605">
        <v>0</v>
      </c>
      <c r="AS605">
        <v>0</v>
      </c>
      <c r="AT605">
        <v>0</v>
      </c>
    </row>
    <row r="606" spans="1:46" hidden="1" x14ac:dyDescent="0.25">
      <c r="A606" t="s">
        <v>320</v>
      </c>
      <c r="B606" t="s">
        <v>287</v>
      </c>
      <c r="C606">
        <v>4</v>
      </c>
      <c r="D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6">
        <v>16</v>
      </c>
      <c r="AJ606" t="s">
        <v>320</v>
      </c>
      <c r="AK606" t="s">
        <v>408</v>
      </c>
      <c r="AL606" t="s">
        <v>287</v>
      </c>
      <c r="AM606">
        <v>2</v>
      </c>
      <c r="AN606">
        <v>4</v>
      </c>
      <c r="AO606">
        <v>0</v>
      </c>
      <c r="AP606">
        <v>0</v>
      </c>
      <c r="AQ606">
        <v>0</v>
      </c>
      <c r="AR606">
        <v>0</v>
      </c>
      <c r="AS606">
        <v>0</v>
      </c>
      <c r="AT606">
        <v>0</v>
      </c>
    </row>
    <row r="607" spans="1:46" hidden="1" x14ac:dyDescent="0.25">
      <c r="A607" t="s">
        <v>320</v>
      </c>
      <c r="B607" t="s">
        <v>287</v>
      </c>
      <c r="C607">
        <v>5</v>
      </c>
      <c r="D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
        <v>16</v>
      </c>
      <c r="AJ607" t="s">
        <v>320</v>
      </c>
      <c r="AK607" t="s">
        <v>408</v>
      </c>
      <c r="AL607" t="s">
        <v>287</v>
      </c>
      <c r="AM607">
        <v>2</v>
      </c>
      <c r="AN607">
        <v>5</v>
      </c>
      <c r="AO607">
        <v>0</v>
      </c>
      <c r="AP607">
        <v>0</v>
      </c>
      <c r="AQ607">
        <v>0</v>
      </c>
      <c r="AR607">
        <v>0</v>
      </c>
      <c r="AS607">
        <v>0</v>
      </c>
      <c r="AT607">
        <v>0</v>
      </c>
    </row>
    <row r="608" spans="1:46" hidden="1" x14ac:dyDescent="0.25">
      <c r="A608" t="s">
        <v>320</v>
      </c>
      <c r="B608" t="s">
        <v>287</v>
      </c>
      <c r="C608">
        <v>6</v>
      </c>
      <c r="D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
        <v>16</v>
      </c>
      <c r="AJ608" t="s">
        <v>320</v>
      </c>
      <c r="AK608" t="s">
        <v>408</v>
      </c>
      <c r="AL608" t="s">
        <v>287</v>
      </c>
      <c r="AM608">
        <v>2</v>
      </c>
      <c r="AN608">
        <v>6</v>
      </c>
      <c r="AO608">
        <v>0</v>
      </c>
      <c r="AP608">
        <v>0</v>
      </c>
      <c r="AQ608">
        <v>0</v>
      </c>
      <c r="AR608">
        <v>0</v>
      </c>
      <c r="AS608">
        <v>0</v>
      </c>
      <c r="AT608">
        <v>0</v>
      </c>
    </row>
    <row r="609" spans="1:46" hidden="1" x14ac:dyDescent="0.25">
      <c r="A609" t="s">
        <v>320</v>
      </c>
      <c r="B609" t="s">
        <v>287</v>
      </c>
      <c r="C609">
        <v>7</v>
      </c>
      <c r="D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6.9812599999999998E-4</v>
      </c>
      <c r="E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6.9812599999999998E-4</v>
      </c>
      <c r="AI609">
        <v>16</v>
      </c>
      <c r="AJ609" t="s">
        <v>320</v>
      </c>
      <c r="AK609" t="s">
        <v>408</v>
      </c>
      <c r="AL609" t="s">
        <v>287</v>
      </c>
      <c r="AM609">
        <v>2</v>
      </c>
      <c r="AN609">
        <v>7</v>
      </c>
      <c r="AO609">
        <v>6.9812599999999998E-4</v>
      </c>
      <c r="AP609">
        <v>2.1248199999999999E-3</v>
      </c>
      <c r="AQ609">
        <v>2.7544230000000002E-3</v>
      </c>
      <c r="AR609">
        <v>1.9052170000000001E-3</v>
      </c>
      <c r="AS609">
        <v>5.6540280000000002E-3</v>
      </c>
      <c r="AT609">
        <v>0</v>
      </c>
    </row>
    <row r="610" spans="1:46" hidden="1" x14ac:dyDescent="0.25">
      <c r="A610" t="s">
        <v>320</v>
      </c>
      <c r="B610" t="s">
        <v>287</v>
      </c>
      <c r="C610">
        <v>8</v>
      </c>
      <c r="D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1.7386228E-2</v>
      </c>
      <c r="E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1.7386228E-2</v>
      </c>
      <c r="AI610">
        <v>16</v>
      </c>
      <c r="AJ610" t="s">
        <v>320</v>
      </c>
      <c r="AK610" t="s">
        <v>408</v>
      </c>
      <c r="AL610" t="s">
        <v>287</v>
      </c>
      <c r="AM610">
        <v>2</v>
      </c>
      <c r="AN610">
        <v>8</v>
      </c>
      <c r="AO610">
        <v>1.7386228E-2</v>
      </c>
      <c r="AP610">
        <v>4.3604903E-2</v>
      </c>
      <c r="AQ610">
        <v>6.1862369E-2</v>
      </c>
      <c r="AR610">
        <v>4.2426832999999997E-2</v>
      </c>
      <c r="AS610">
        <v>0.117537764</v>
      </c>
      <c r="AT610">
        <v>1.0458710000000001E-3</v>
      </c>
    </row>
    <row r="611" spans="1:46" hidden="1" x14ac:dyDescent="0.25">
      <c r="A611" t="s">
        <v>320</v>
      </c>
      <c r="B611" t="s">
        <v>287</v>
      </c>
      <c r="C611">
        <v>9</v>
      </c>
      <c r="D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0.173676197</v>
      </c>
      <c r="E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7.3670178000000003E-2</v>
      </c>
      <c r="AI611">
        <v>16</v>
      </c>
      <c r="AJ611" t="s">
        <v>320</v>
      </c>
      <c r="AK611" t="s">
        <v>408</v>
      </c>
      <c r="AL611" t="s">
        <v>287</v>
      </c>
      <c r="AM611">
        <v>2</v>
      </c>
      <c r="AN611">
        <v>9</v>
      </c>
      <c r="AO611">
        <v>7.3670178000000003E-2</v>
      </c>
      <c r="AP611">
        <v>0.13142756799999999</v>
      </c>
      <c r="AQ611">
        <v>0.173676197</v>
      </c>
      <c r="AR611">
        <v>0.13103600800000001</v>
      </c>
      <c r="AS611">
        <v>0.307873444</v>
      </c>
      <c r="AT611">
        <v>2.3017072999999999E-2</v>
      </c>
    </row>
    <row r="612" spans="1:46" hidden="1" x14ac:dyDescent="0.25">
      <c r="A612" t="s">
        <v>320</v>
      </c>
      <c r="B612" t="s">
        <v>287</v>
      </c>
      <c r="C612">
        <v>10</v>
      </c>
      <c r="D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0.320000283</v>
      </c>
      <c r="E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0.320000283</v>
      </c>
      <c r="AI612">
        <v>16</v>
      </c>
      <c r="AJ612" t="s">
        <v>320</v>
      </c>
      <c r="AK612" t="s">
        <v>408</v>
      </c>
      <c r="AL612" t="s">
        <v>287</v>
      </c>
      <c r="AM612">
        <v>2</v>
      </c>
      <c r="AN612">
        <v>10</v>
      </c>
      <c r="AO612">
        <v>0.17285065999999999</v>
      </c>
      <c r="AP612">
        <v>0.24251465</v>
      </c>
      <c r="AQ612">
        <v>0.320000283</v>
      </c>
      <c r="AR612">
        <v>0.240348278</v>
      </c>
      <c r="AS612">
        <v>0.51787835500000001</v>
      </c>
      <c r="AT612">
        <v>6.0481397999999999E-2</v>
      </c>
    </row>
    <row r="613" spans="1:46" hidden="1" x14ac:dyDescent="0.25">
      <c r="A613" t="s">
        <v>320</v>
      </c>
      <c r="B613" t="s">
        <v>287</v>
      </c>
      <c r="C613">
        <v>11</v>
      </c>
      <c r="D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0.42530274099999998</v>
      </c>
      <c r="E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0.42530274099999998</v>
      </c>
      <c r="AI613">
        <v>16</v>
      </c>
      <c r="AJ613" t="s">
        <v>320</v>
      </c>
      <c r="AK613" t="s">
        <v>408</v>
      </c>
      <c r="AL613" t="s">
        <v>287</v>
      </c>
      <c r="AM613">
        <v>2</v>
      </c>
      <c r="AN613">
        <v>11</v>
      </c>
      <c r="AO613">
        <v>0.264507455</v>
      </c>
      <c r="AP613">
        <v>0.341591072</v>
      </c>
      <c r="AQ613">
        <v>0.42530274099999998</v>
      </c>
      <c r="AR613">
        <v>0.33633299700000002</v>
      </c>
      <c r="AS613">
        <v>0.64939997199999999</v>
      </c>
      <c r="AT613">
        <v>9.3393414999999994E-2</v>
      </c>
    </row>
    <row r="614" spans="1:46" hidden="1" x14ac:dyDescent="0.25">
      <c r="A614" t="s">
        <v>320</v>
      </c>
      <c r="B614" t="s">
        <v>287</v>
      </c>
      <c r="C614">
        <v>12</v>
      </c>
      <c r="D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0.507350356</v>
      </c>
      <c r="E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0.507350356</v>
      </c>
      <c r="AI614">
        <v>16</v>
      </c>
      <c r="AJ614" t="s">
        <v>320</v>
      </c>
      <c r="AK614" t="s">
        <v>408</v>
      </c>
      <c r="AL614" t="s">
        <v>287</v>
      </c>
      <c r="AM614">
        <v>2</v>
      </c>
      <c r="AN614">
        <v>12</v>
      </c>
      <c r="AO614">
        <v>0.30929135600000002</v>
      </c>
      <c r="AP614">
        <v>0.41130933200000003</v>
      </c>
      <c r="AQ614">
        <v>0.507350356</v>
      </c>
      <c r="AR614">
        <v>0.40678394200000001</v>
      </c>
      <c r="AS614">
        <v>0.67186302399999998</v>
      </c>
      <c r="AT614">
        <v>0.108876</v>
      </c>
    </row>
    <row r="615" spans="1:46" hidden="1" x14ac:dyDescent="0.25">
      <c r="A615" t="s">
        <v>320</v>
      </c>
      <c r="B615" t="s">
        <v>287</v>
      </c>
      <c r="C615">
        <v>13</v>
      </c>
      <c r="D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0.53669417500000005</v>
      </c>
      <c r="E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0.53669417500000005</v>
      </c>
      <c r="AI615">
        <v>16</v>
      </c>
      <c r="AJ615" t="s">
        <v>320</v>
      </c>
      <c r="AK615" t="s">
        <v>408</v>
      </c>
      <c r="AL615" t="s">
        <v>287</v>
      </c>
      <c r="AM615">
        <v>2</v>
      </c>
      <c r="AN615">
        <v>13</v>
      </c>
      <c r="AO615">
        <v>0.34333559600000002</v>
      </c>
      <c r="AP615">
        <v>0.42715573200000001</v>
      </c>
      <c r="AQ615">
        <v>0.53669417500000005</v>
      </c>
      <c r="AR615">
        <v>0.43249379100000002</v>
      </c>
      <c r="AS615">
        <v>0.68503178200000003</v>
      </c>
      <c r="AT615">
        <v>0.13114542000000001</v>
      </c>
    </row>
    <row r="616" spans="1:46" hidden="1" x14ac:dyDescent="0.25">
      <c r="A616" t="s">
        <v>320</v>
      </c>
      <c r="B616" t="s">
        <v>287</v>
      </c>
      <c r="C616">
        <v>14</v>
      </c>
      <c r="D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0.53359197999999997</v>
      </c>
      <c r="E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0.53359197999999997</v>
      </c>
      <c r="AI616">
        <v>16</v>
      </c>
      <c r="AJ616" t="s">
        <v>320</v>
      </c>
      <c r="AK616" t="s">
        <v>408</v>
      </c>
      <c r="AL616" t="s">
        <v>287</v>
      </c>
      <c r="AM616">
        <v>2</v>
      </c>
      <c r="AN616">
        <v>14</v>
      </c>
      <c r="AO616">
        <v>0.34363884900000002</v>
      </c>
      <c r="AP616">
        <v>0.44797278699999998</v>
      </c>
      <c r="AQ616">
        <v>0.53359197999999997</v>
      </c>
      <c r="AR616">
        <v>0.43688707900000001</v>
      </c>
      <c r="AS616">
        <v>0.67371503300000002</v>
      </c>
      <c r="AT616">
        <v>0.12933082000000001</v>
      </c>
    </row>
    <row r="617" spans="1:46" hidden="1" x14ac:dyDescent="0.25">
      <c r="A617" t="s">
        <v>320</v>
      </c>
      <c r="B617" t="s">
        <v>287</v>
      </c>
      <c r="C617">
        <v>15</v>
      </c>
      <c r="D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0.49052657999999999</v>
      </c>
      <c r="E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0.49052657999999999</v>
      </c>
      <c r="AI617">
        <v>16</v>
      </c>
      <c r="AJ617" t="s">
        <v>320</v>
      </c>
      <c r="AK617" t="s">
        <v>408</v>
      </c>
      <c r="AL617" t="s">
        <v>287</v>
      </c>
      <c r="AM617">
        <v>2</v>
      </c>
      <c r="AN617">
        <v>15</v>
      </c>
      <c r="AO617">
        <v>0.34165219099999999</v>
      </c>
      <c r="AP617">
        <v>0.42183733099999998</v>
      </c>
      <c r="AQ617">
        <v>0.49052657999999999</v>
      </c>
      <c r="AR617">
        <v>0.407886364</v>
      </c>
      <c r="AS617">
        <v>0.60907491300000005</v>
      </c>
      <c r="AT617">
        <v>0.121462021</v>
      </c>
    </row>
    <row r="618" spans="1:46" hidden="1" x14ac:dyDescent="0.25">
      <c r="A618" t="s">
        <v>320</v>
      </c>
      <c r="B618" t="s">
        <v>287</v>
      </c>
      <c r="C618">
        <v>16</v>
      </c>
      <c r="D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0.39996975800000001</v>
      </c>
      <c r="E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0.39996975800000001</v>
      </c>
      <c r="AI618">
        <v>16</v>
      </c>
      <c r="AJ618" t="s">
        <v>320</v>
      </c>
      <c r="AK618" t="s">
        <v>408</v>
      </c>
      <c r="AL618" t="s">
        <v>287</v>
      </c>
      <c r="AM618">
        <v>2</v>
      </c>
      <c r="AN618">
        <v>16</v>
      </c>
      <c r="AO618">
        <v>0.26668718800000002</v>
      </c>
      <c r="AP618">
        <v>0.34067455200000002</v>
      </c>
      <c r="AQ618">
        <v>0.39996975800000001</v>
      </c>
      <c r="AR618">
        <v>0.33270568499999997</v>
      </c>
      <c r="AS618">
        <v>0.56565043999999998</v>
      </c>
      <c r="AT618">
        <v>9.6400625000000004E-2</v>
      </c>
    </row>
    <row r="619" spans="1:46" hidden="1" x14ac:dyDescent="0.25">
      <c r="A619" t="s">
        <v>320</v>
      </c>
      <c r="B619" t="s">
        <v>287</v>
      </c>
      <c r="C619">
        <v>17</v>
      </c>
      <c r="D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0.27725290699999999</v>
      </c>
      <c r="E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0.27725290699999999</v>
      </c>
      <c r="AI619">
        <v>16</v>
      </c>
      <c r="AJ619" t="s">
        <v>320</v>
      </c>
      <c r="AK619" t="s">
        <v>408</v>
      </c>
      <c r="AL619" t="s">
        <v>287</v>
      </c>
      <c r="AM619">
        <v>2</v>
      </c>
      <c r="AN619">
        <v>17</v>
      </c>
      <c r="AO619">
        <v>0.17365328499999999</v>
      </c>
      <c r="AP619">
        <v>0.229530805</v>
      </c>
      <c r="AQ619">
        <v>0.27725290699999999</v>
      </c>
      <c r="AR619">
        <v>0.23124239999999999</v>
      </c>
      <c r="AS619">
        <v>0.42505582200000003</v>
      </c>
      <c r="AT619">
        <v>8.4059868999999995E-2</v>
      </c>
    </row>
    <row r="620" spans="1:46" hidden="1" x14ac:dyDescent="0.25">
      <c r="A620" t="s">
        <v>320</v>
      </c>
      <c r="B620" t="s">
        <v>287</v>
      </c>
      <c r="C620">
        <v>18</v>
      </c>
      <c r="D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0.14345666900000001</v>
      </c>
      <c r="E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0.14345666900000001</v>
      </c>
      <c r="AI620">
        <v>16</v>
      </c>
      <c r="AJ620" t="s">
        <v>320</v>
      </c>
      <c r="AK620" t="s">
        <v>408</v>
      </c>
      <c r="AL620" t="s">
        <v>287</v>
      </c>
      <c r="AM620">
        <v>2</v>
      </c>
      <c r="AN620">
        <v>18</v>
      </c>
      <c r="AO620">
        <v>8.2389110000000002E-2</v>
      </c>
      <c r="AP620">
        <v>0.10784833000000001</v>
      </c>
      <c r="AQ620">
        <v>0.14345666900000001</v>
      </c>
      <c r="AR620">
        <v>0.12361324999999999</v>
      </c>
      <c r="AS620">
        <v>0.29811285599999998</v>
      </c>
      <c r="AT620">
        <v>3.0957002000000001E-2</v>
      </c>
    </row>
    <row r="621" spans="1:46" hidden="1" x14ac:dyDescent="0.25">
      <c r="A621" t="s">
        <v>320</v>
      </c>
      <c r="B621" t="s">
        <v>287</v>
      </c>
      <c r="C621">
        <v>19</v>
      </c>
      <c r="D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2.2149552999999999E-2</v>
      </c>
      <c r="E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2.2149552999999999E-2</v>
      </c>
      <c r="AI621">
        <v>16</v>
      </c>
      <c r="AJ621" t="s">
        <v>320</v>
      </c>
      <c r="AK621" t="s">
        <v>408</v>
      </c>
      <c r="AL621" t="s">
        <v>287</v>
      </c>
      <c r="AM621">
        <v>2</v>
      </c>
      <c r="AN621">
        <v>19</v>
      </c>
      <c r="AO621">
        <v>1.2389756E-2</v>
      </c>
      <c r="AP621">
        <v>1.5643046000000001E-2</v>
      </c>
      <c r="AQ621">
        <v>2.2149552999999999E-2</v>
      </c>
      <c r="AR621">
        <v>3.4518095999999998E-2</v>
      </c>
      <c r="AS621">
        <v>0.151933818</v>
      </c>
      <c r="AT621">
        <v>4.3945039999999996E-3</v>
      </c>
    </row>
    <row r="622" spans="1:46" hidden="1" x14ac:dyDescent="0.25">
      <c r="A622" t="s">
        <v>320</v>
      </c>
      <c r="B622" t="s">
        <v>287</v>
      </c>
      <c r="C622">
        <v>20</v>
      </c>
      <c r="D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
        <v>16</v>
      </c>
      <c r="AJ622" t="s">
        <v>320</v>
      </c>
      <c r="AK622" t="s">
        <v>408</v>
      </c>
      <c r="AL622" t="s">
        <v>287</v>
      </c>
      <c r="AM622">
        <v>2</v>
      </c>
      <c r="AN622">
        <v>20</v>
      </c>
      <c r="AO622">
        <v>0</v>
      </c>
      <c r="AP622">
        <v>0</v>
      </c>
      <c r="AQ622">
        <v>0</v>
      </c>
      <c r="AR622">
        <v>3.6402140000000001E-3</v>
      </c>
      <c r="AS622">
        <v>2.3622994000000001E-2</v>
      </c>
      <c r="AT622">
        <v>0</v>
      </c>
    </row>
    <row r="623" spans="1:46" hidden="1" x14ac:dyDescent="0.25">
      <c r="A623" t="s">
        <v>320</v>
      </c>
      <c r="B623" t="s">
        <v>287</v>
      </c>
      <c r="C623">
        <v>21</v>
      </c>
      <c r="D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
        <v>16</v>
      </c>
      <c r="AJ623" t="s">
        <v>320</v>
      </c>
      <c r="AK623" t="s">
        <v>408</v>
      </c>
      <c r="AL623" t="s">
        <v>287</v>
      </c>
      <c r="AM623">
        <v>2</v>
      </c>
      <c r="AN623">
        <v>21</v>
      </c>
      <c r="AO623">
        <v>0</v>
      </c>
      <c r="AP623">
        <v>0</v>
      </c>
      <c r="AQ623">
        <v>0</v>
      </c>
      <c r="AR623">
        <v>0</v>
      </c>
      <c r="AS623">
        <v>0</v>
      </c>
      <c r="AT623">
        <v>0</v>
      </c>
    </row>
    <row r="624" spans="1:46" hidden="1" x14ac:dyDescent="0.25">
      <c r="A624" t="s">
        <v>320</v>
      </c>
      <c r="B624" t="s">
        <v>287</v>
      </c>
      <c r="C624">
        <v>22</v>
      </c>
      <c r="D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
        <v>16</v>
      </c>
      <c r="AJ624" t="s">
        <v>320</v>
      </c>
      <c r="AK624" t="s">
        <v>408</v>
      </c>
      <c r="AL624" t="s">
        <v>287</v>
      </c>
      <c r="AM624">
        <v>2</v>
      </c>
      <c r="AN624">
        <v>22</v>
      </c>
      <c r="AO624">
        <v>0</v>
      </c>
      <c r="AP624">
        <v>0</v>
      </c>
      <c r="AQ624">
        <v>0</v>
      </c>
      <c r="AR624">
        <v>0</v>
      </c>
      <c r="AS624">
        <v>0</v>
      </c>
      <c r="AT624">
        <v>0</v>
      </c>
    </row>
    <row r="625" spans="1:46" hidden="1" x14ac:dyDescent="0.25">
      <c r="A625" t="s">
        <v>320</v>
      </c>
      <c r="B625" t="s">
        <v>287</v>
      </c>
      <c r="C625">
        <v>23</v>
      </c>
      <c r="D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5">
        <v>16</v>
      </c>
      <c r="AJ625" t="s">
        <v>320</v>
      </c>
      <c r="AK625" t="s">
        <v>408</v>
      </c>
      <c r="AL625" t="s">
        <v>287</v>
      </c>
      <c r="AM625">
        <v>2</v>
      </c>
      <c r="AN625">
        <v>23</v>
      </c>
      <c r="AO625">
        <v>0</v>
      </c>
      <c r="AP625">
        <v>0</v>
      </c>
      <c r="AQ625">
        <v>0</v>
      </c>
      <c r="AR625">
        <v>0</v>
      </c>
      <c r="AS625">
        <v>0</v>
      </c>
      <c r="AT625">
        <v>0</v>
      </c>
    </row>
    <row r="626" spans="1:46" hidden="1" x14ac:dyDescent="0.25">
      <c r="A626" t="s">
        <v>320</v>
      </c>
      <c r="B626" t="s">
        <v>287</v>
      </c>
      <c r="C626">
        <v>24</v>
      </c>
      <c r="D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
        <v>16</v>
      </c>
      <c r="AJ626" t="s">
        <v>320</v>
      </c>
      <c r="AK626" t="s">
        <v>408</v>
      </c>
      <c r="AL626" t="s">
        <v>287</v>
      </c>
      <c r="AM626">
        <v>2</v>
      </c>
      <c r="AN626">
        <v>24</v>
      </c>
      <c r="AO626">
        <v>0</v>
      </c>
      <c r="AP626">
        <v>0</v>
      </c>
      <c r="AQ626">
        <v>0</v>
      </c>
      <c r="AR626">
        <v>0</v>
      </c>
      <c r="AS626">
        <v>0</v>
      </c>
      <c r="AT626">
        <v>0</v>
      </c>
    </row>
    <row r="627" spans="1:46" hidden="1" x14ac:dyDescent="0.25">
      <c r="A627" t="s">
        <v>320</v>
      </c>
      <c r="B627" t="s">
        <v>288</v>
      </c>
      <c r="C627">
        <v>1</v>
      </c>
      <c r="D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
        <v>16</v>
      </c>
      <c r="AJ627" t="s">
        <v>320</v>
      </c>
      <c r="AK627" t="s">
        <v>408</v>
      </c>
      <c r="AL627" t="s">
        <v>288</v>
      </c>
      <c r="AM627">
        <v>3</v>
      </c>
      <c r="AN627">
        <v>1</v>
      </c>
      <c r="AO627">
        <v>0</v>
      </c>
      <c r="AP627">
        <v>0</v>
      </c>
      <c r="AQ627">
        <v>0</v>
      </c>
      <c r="AR627">
        <v>0</v>
      </c>
      <c r="AS627">
        <v>0</v>
      </c>
      <c r="AT627">
        <v>0</v>
      </c>
    </row>
    <row r="628" spans="1:46" hidden="1" x14ac:dyDescent="0.25">
      <c r="A628" t="s">
        <v>320</v>
      </c>
      <c r="B628" t="s">
        <v>288</v>
      </c>
      <c r="C628">
        <v>2</v>
      </c>
      <c r="D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
        <v>16</v>
      </c>
      <c r="AJ628" t="s">
        <v>320</v>
      </c>
      <c r="AK628" t="s">
        <v>408</v>
      </c>
      <c r="AL628" t="s">
        <v>288</v>
      </c>
      <c r="AM628">
        <v>3</v>
      </c>
      <c r="AN628">
        <v>2</v>
      </c>
      <c r="AO628">
        <v>0</v>
      </c>
      <c r="AP628">
        <v>0</v>
      </c>
      <c r="AQ628">
        <v>0</v>
      </c>
      <c r="AR628">
        <v>0</v>
      </c>
      <c r="AS628">
        <v>0</v>
      </c>
      <c r="AT628">
        <v>0</v>
      </c>
    </row>
    <row r="629" spans="1:46" hidden="1" x14ac:dyDescent="0.25">
      <c r="A629" t="s">
        <v>320</v>
      </c>
      <c r="B629" t="s">
        <v>288</v>
      </c>
      <c r="C629">
        <v>3</v>
      </c>
      <c r="D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
        <v>16</v>
      </c>
      <c r="AJ629" t="s">
        <v>320</v>
      </c>
      <c r="AK629" t="s">
        <v>408</v>
      </c>
      <c r="AL629" t="s">
        <v>288</v>
      </c>
      <c r="AM629">
        <v>3</v>
      </c>
      <c r="AN629">
        <v>3</v>
      </c>
      <c r="AO629">
        <v>0</v>
      </c>
      <c r="AP629">
        <v>0</v>
      </c>
      <c r="AQ629">
        <v>0</v>
      </c>
      <c r="AR629">
        <v>0</v>
      </c>
      <c r="AS629">
        <v>0</v>
      </c>
      <c r="AT629">
        <v>0</v>
      </c>
    </row>
    <row r="630" spans="1:46" hidden="1" x14ac:dyDescent="0.25">
      <c r="A630" t="s">
        <v>320</v>
      </c>
      <c r="B630" t="s">
        <v>288</v>
      </c>
      <c r="C630">
        <v>4</v>
      </c>
      <c r="D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0">
        <v>16</v>
      </c>
      <c r="AJ630" t="s">
        <v>320</v>
      </c>
      <c r="AK630" t="s">
        <v>408</v>
      </c>
      <c r="AL630" t="s">
        <v>288</v>
      </c>
      <c r="AM630">
        <v>3</v>
      </c>
      <c r="AN630">
        <v>4</v>
      </c>
      <c r="AO630">
        <v>0</v>
      </c>
      <c r="AP630">
        <v>0</v>
      </c>
      <c r="AQ630">
        <v>0</v>
      </c>
      <c r="AR630">
        <v>0</v>
      </c>
      <c r="AS630">
        <v>0</v>
      </c>
      <c r="AT630">
        <v>0</v>
      </c>
    </row>
    <row r="631" spans="1:46" hidden="1" x14ac:dyDescent="0.25">
      <c r="A631" t="s">
        <v>320</v>
      </c>
      <c r="B631" t="s">
        <v>288</v>
      </c>
      <c r="C631">
        <v>5</v>
      </c>
      <c r="D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
        <v>16</v>
      </c>
      <c r="AJ631" t="s">
        <v>320</v>
      </c>
      <c r="AK631" t="s">
        <v>408</v>
      </c>
      <c r="AL631" t="s">
        <v>288</v>
      </c>
      <c r="AM631">
        <v>3</v>
      </c>
      <c r="AN631">
        <v>5</v>
      </c>
      <c r="AO631">
        <v>0</v>
      </c>
      <c r="AP631">
        <v>0</v>
      </c>
      <c r="AQ631">
        <v>0</v>
      </c>
      <c r="AR631">
        <v>0</v>
      </c>
      <c r="AS631">
        <v>0</v>
      </c>
      <c r="AT631">
        <v>0</v>
      </c>
    </row>
    <row r="632" spans="1:46" hidden="1" x14ac:dyDescent="0.25">
      <c r="A632" t="s">
        <v>320</v>
      </c>
      <c r="B632" t="s">
        <v>288</v>
      </c>
      <c r="C632">
        <v>6</v>
      </c>
      <c r="D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
        <v>16</v>
      </c>
      <c r="AJ632" t="s">
        <v>320</v>
      </c>
      <c r="AK632" t="s">
        <v>408</v>
      </c>
      <c r="AL632" t="s">
        <v>288</v>
      </c>
      <c r="AM632">
        <v>3</v>
      </c>
      <c r="AN632">
        <v>6</v>
      </c>
      <c r="AO632">
        <v>0</v>
      </c>
      <c r="AP632">
        <v>0</v>
      </c>
      <c r="AQ632">
        <v>0</v>
      </c>
      <c r="AR632">
        <v>0</v>
      </c>
      <c r="AS632">
        <v>0</v>
      </c>
      <c r="AT632">
        <v>0</v>
      </c>
    </row>
    <row r="633" spans="1:46" hidden="1" x14ac:dyDescent="0.25">
      <c r="A633" t="s">
        <v>320</v>
      </c>
      <c r="B633" t="s">
        <v>288</v>
      </c>
      <c r="C633">
        <v>7</v>
      </c>
      <c r="D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3.2446020000000001E-3</v>
      </c>
      <c r="E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3.2446020000000001E-3</v>
      </c>
      <c r="AI633">
        <v>16</v>
      </c>
      <c r="AJ633" t="s">
        <v>320</v>
      </c>
      <c r="AK633" t="s">
        <v>408</v>
      </c>
      <c r="AL633" t="s">
        <v>288</v>
      </c>
      <c r="AM633">
        <v>3</v>
      </c>
      <c r="AN633">
        <v>7</v>
      </c>
      <c r="AO633">
        <v>3.2446020000000001E-3</v>
      </c>
      <c r="AP633">
        <v>4.8850359999999997E-3</v>
      </c>
      <c r="AQ633">
        <v>6.0910809999999999E-3</v>
      </c>
      <c r="AR633">
        <v>4.8314960000000002E-3</v>
      </c>
      <c r="AS633">
        <v>9.8475239999999999E-3</v>
      </c>
      <c r="AT633">
        <v>1.3394909999999999E-3</v>
      </c>
    </row>
    <row r="634" spans="1:46" hidden="1" x14ac:dyDescent="0.25">
      <c r="A634" t="s">
        <v>320</v>
      </c>
      <c r="B634" t="s">
        <v>288</v>
      </c>
      <c r="C634">
        <v>8</v>
      </c>
      <c r="D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4.9493840999999997E-2</v>
      </c>
      <c r="E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4.9493840999999997E-2</v>
      </c>
      <c r="AI634">
        <v>16</v>
      </c>
      <c r="AJ634" t="s">
        <v>320</v>
      </c>
      <c r="AK634" t="s">
        <v>408</v>
      </c>
      <c r="AL634" t="s">
        <v>288</v>
      </c>
      <c r="AM634">
        <v>3</v>
      </c>
      <c r="AN634">
        <v>8</v>
      </c>
      <c r="AO634">
        <v>4.9493840999999997E-2</v>
      </c>
      <c r="AP634">
        <v>7.2938067999999995E-2</v>
      </c>
      <c r="AQ634">
        <v>8.9607041999999998E-2</v>
      </c>
      <c r="AR634">
        <v>7.0917925000000007E-2</v>
      </c>
      <c r="AS634">
        <v>0.14172742499999999</v>
      </c>
      <c r="AT634">
        <v>1.4998111999999999E-2</v>
      </c>
    </row>
    <row r="635" spans="1:46" hidden="1" x14ac:dyDescent="0.25">
      <c r="A635" t="s">
        <v>320</v>
      </c>
      <c r="B635" t="s">
        <v>288</v>
      </c>
      <c r="C635">
        <v>9</v>
      </c>
      <c r="D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0.236167239</v>
      </c>
      <c r="E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0.12842813</v>
      </c>
      <c r="AI635">
        <v>16</v>
      </c>
      <c r="AJ635" t="s">
        <v>320</v>
      </c>
      <c r="AK635" t="s">
        <v>408</v>
      </c>
      <c r="AL635" t="s">
        <v>288</v>
      </c>
      <c r="AM635">
        <v>3</v>
      </c>
      <c r="AN635">
        <v>9</v>
      </c>
      <c r="AO635">
        <v>0.12842813</v>
      </c>
      <c r="AP635">
        <v>0.18506292099999999</v>
      </c>
      <c r="AQ635">
        <v>0.236167239</v>
      </c>
      <c r="AR635">
        <v>0.182655811</v>
      </c>
      <c r="AS635">
        <v>0.33115835199999999</v>
      </c>
      <c r="AT635">
        <v>5.8114475999999998E-2</v>
      </c>
    </row>
    <row r="636" spans="1:46" hidden="1" x14ac:dyDescent="0.25">
      <c r="A636" t="s">
        <v>320</v>
      </c>
      <c r="B636" t="s">
        <v>288</v>
      </c>
      <c r="C636">
        <v>10</v>
      </c>
      <c r="D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0.369231319</v>
      </c>
      <c r="E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0.369231319</v>
      </c>
      <c r="AI636">
        <v>16</v>
      </c>
      <c r="AJ636" t="s">
        <v>320</v>
      </c>
      <c r="AK636" t="s">
        <v>408</v>
      </c>
      <c r="AL636" t="s">
        <v>288</v>
      </c>
      <c r="AM636">
        <v>3</v>
      </c>
      <c r="AN636">
        <v>10</v>
      </c>
      <c r="AO636">
        <v>0.21096392999999999</v>
      </c>
      <c r="AP636">
        <v>0.30939399299999998</v>
      </c>
      <c r="AQ636">
        <v>0.369231319</v>
      </c>
      <c r="AR636">
        <v>0.29341221000000001</v>
      </c>
      <c r="AS636">
        <v>0.51844162699999996</v>
      </c>
      <c r="AT636">
        <v>7.3764227000000002E-2</v>
      </c>
    </row>
    <row r="637" spans="1:46" hidden="1" x14ac:dyDescent="0.25">
      <c r="A637" t="s">
        <v>320</v>
      </c>
      <c r="B637" t="s">
        <v>288</v>
      </c>
      <c r="C637">
        <v>11</v>
      </c>
      <c r="D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0.48400758199999999</v>
      </c>
      <c r="E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0.48400758199999999</v>
      </c>
      <c r="AI637">
        <v>16</v>
      </c>
      <c r="AJ637" t="s">
        <v>320</v>
      </c>
      <c r="AK637" t="s">
        <v>408</v>
      </c>
      <c r="AL637" t="s">
        <v>288</v>
      </c>
      <c r="AM637">
        <v>3</v>
      </c>
      <c r="AN637">
        <v>11</v>
      </c>
      <c r="AO637">
        <v>0.297056926</v>
      </c>
      <c r="AP637">
        <v>0.39702673300000002</v>
      </c>
      <c r="AQ637">
        <v>0.48400758199999999</v>
      </c>
      <c r="AR637">
        <v>0.38422682899999999</v>
      </c>
      <c r="AS637">
        <v>0.66575903400000003</v>
      </c>
      <c r="AT637">
        <v>9.2062366000000007E-2</v>
      </c>
    </row>
    <row r="638" spans="1:46" hidden="1" x14ac:dyDescent="0.25">
      <c r="A638" t="s">
        <v>320</v>
      </c>
      <c r="B638" t="s">
        <v>288</v>
      </c>
      <c r="C638">
        <v>12</v>
      </c>
      <c r="D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0.54547109400000005</v>
      </c>
      <c r="E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0.54547109400000005</v>
      </c>
      <c r="AI638">
        <v>16</v>
      </c>
      <c r="AJ638" t="s">
        <v>320</v>
      </c>
      <c r="AK638" t="s">
        <v>408</v>
      </c>
      <c r="AL638" t="s">
        <v>288</v>
      </c>
      <c r="AM638">
        <v>3</v>
      </c>
      <c r="AN638">
        <v>12</v>
      </c>
      <c r="AO638">
        <v>0.335600495</v>
      </c>
      <c r="AP638">
        <v>0.45112860300000002</v>
      </c>
      <c r="AQ638">
        <v>0.54547109400000005</v>
      </c>
      <c r="AR638">
        <v>0.43978916099999998</v>
      </c>
      <c r="AS638">
        <v>0.77207992299999995</v>
      </c>
      <c r="AT638">
        <v>9.8304664E-2</v>
      </c>
    </row>
    <row r="639" spans="1:46" hidden="1" x14ac:dyDescent="0.25">
      <c r="A639" t="s">
        <v>320</v>
      </c>
      <c r="B639" t="s">
        <v>288</v>
      </c>
      <c r="C639">
        <v>13</v>
      </c>
      <c r="D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0.56284287700000002</v>
      </c>
      <c r="E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0.56284287700000002</v>
      </c>
      <c r="AI639">
        <v>16</v>
      </c>
      <c r="AJ639" t="s">
        <v>320</v>
      </c>
      <c r="AK639" t="s">
        <v>408</v>
      </c>
      <c r="AL639" t="s">
        <v>288</v>
      </c>
      <c r="AM639">
        <v>3</v>
      </c>
      <c r="AN639">
        <v>13</v>
      </c>
      <c r="AO639">
        <v>0.361751553</v>
      </c>
      <c r="AP639">
        <v>0.46307568300000002</v>
      </c>
      <c r="AQ639">
        <v>0.56284287700000002</v>
      </c>
      <c r="AR639">
        <v>0.45858981300000001</v>
      </c>
      <c r="AS639">
        <v>0.77765409799999996</v>
      </c>
      <c r="AT639">
        <v>0.108931323</v>
      </c>
    </row>
    <row r="640" spans="1:46" hidden="1" x14ac:dyDescent="0.25">
      <c r="A640" t="s">
        <v>320</v>
      </c>
      <c r="B640" t="s">
        <v>288</v>
      </c>
      <c r="C640">
        <v>14</v>
      </c>
      <c r="D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0.54754148700000005</v>
      </c>
      <c r="E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0.54754148700000005</v>
      </c>
      <c r="AI640">
        <v>16</v>
      </c>
      <c r="AJ640" t="s">
        <v>320</v>
      </c>
      <c r="AK640" t="s">
        <v>408</v>
      </c>
      <c r="AL640" t="s">
        <v>288</v>
      </c>
      <c r="AM640">
        <v>3</v>
      </c>
      <c r="AN640">
        <v>14</v>
      </c>
      <c r="AO640">
        <v>0.326582818</v>
      </c>
      <c r="AP640">
        <v>0.47210949600000002</v>
      </c>
      <c r="AQ640">
        <v>0.54754148700000005</v>
      </c>
      <c r="AR640">
        <v>0.447800851</v>
      </c>
      <c r="AS640">
        <v>0.697480286</v>
      </c>
      <c r="AT640">
        <v>0.12960144200000001</v>
      </c>
    </row>
    <row r="641" spans="1:46" hidden="1" x14ac:dyDescent="0.25">
      <c r="A641" t="s">
        <v>320</v>
      </c>
      <c r="B641" t="s">
        <v>288</v>
      </c>
      <c r="C641">
        <v>15</v>
      </c>
      <c r="D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0.48308455900000002</v>
      </c>
      <c r="E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0.48308455900000002</v>
      </c>
      <c r="AI641">
        <v>16</v>
      </c>
      <c r="AJ641" t="s">
        <v>320</v>
      </c>
      <c r="AK641" t="s">
        <v>408</v>
      </c>
      <c r="AL641" t="s">
        <v>288</v>
      </c>
      <c r="AM641">
        <v>3</v>
      </c>
      <c r="AN641">
        <v>15</v>
      </c>
      <c r="AO641">
        <v>0.31247281100000002</v>
      </c>
      <c r="AP641">
        <v>0.40746621500000002</v>
      </c>
      <c r="AQ641">
        <v>0.48308455900000002</v>
      </c>
      <c r="AR641">
        <v>0.39487553600000003</v>
      </c>
      <c r="AS641">
        <v>0.65369331399999997</v>
      </c>
      <c r="AT641">
        <v>0.140117455</v>
      </c>
    </row>
    <row r="642" spans="1:46" hidden="1" x14ac:dyDescent="0.25">
      <c r="A642" t="s">
        <v>320</v>
      </c>
      <c r="B642" t="s">
        <v>288</v>
      </c>
      <c r="C642">
        <v>16</v>
      </c>
      <c r="D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0.37541956199999998</v>
      </c>
      <c r="E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0.37541956199999998</v>
      </c>
      <c r="AI642">
        <v>16</v>
      </c>
      <c r="AJ642" t="s">
        <v>320</v>
      </c>
      <c r="AK642" t="s">
        <v>408</v>
      </c>
      <c r="AL642" t="s">
        <v>288</v>
      </c>
      <c r="AM642">
        <v>3</v>
      </c>
      <c r="AN642">
        <v>16</v>
      </c>
      <c r="AO642">
        <v>0.24504199700000001</v>
      </c>
      <c r="AP642">
        <v>0.31852827700000003</v>
      </c>
      <c r="AQ642">
        <v>0.37541956199999998</v>
      </c>
      <c r="AR642">
        <v>0.30829441000000002</v>
      </c>
      <c r="AS642">
        <v>0.496388465</v>
      </c>
      <c r="AT642">
        <v>0.107681019</v>
      </c>
    </row>
    <row r="643" spans="1:46" hidden="1" x14ac:dyDescent="0.25">
      <c r="A643" t="s">
        <v>320</v>
      </c>
      <c r="B643" t="s">
        <v>288</v>
      </c>
      <c r="C643">
        <v>17</v>
      </c>
      <c r="D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0.233481299</v>
      </c>
      <c r="E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0.233481299</v>
      </c>
      <c r="AI643">
        <v>16</v>
      </c>
      <c r="AJ643" t="s">
        <v>320</v>
      </c>
      <c r="AK643" t="s">
        <v>408</v>
      </c>
      <c r="AL643" t="s">
        <v>288</v>
      </c>
      <c r="AM643">
        <v>3</v>
      </c>
      <c r="AN643">
        <v>17</v>
      </c>
      <c r="AO643">
        <v>0.15965990399999999</v>
      </c>
      <c r="AP643">
        <v>0.20327313499999999</v>
      </c>
      <c r="AQ643">
        <v>0.233481299</v>
      </c>
      <c r="AR643">
        <v>0.19886519699999999</v>
      </c>
      <c r="AS643">
        <v>0.327600106</v>
      </c>
      <c r="AT643">
        <v>4.4033556000000001E-2</v>
      </c>
    </row>
    <row r="644" spans="1:46" hidden="1" x14ac:dyDescent="0.25">
      <c r="A644" t="s">
        <v>320</v>
      </c>
      <c r="B644" t="s">
        <v>288</v>
      </c>
      <c r="C644">
        <v>18</v>
      </c>
      <c r="D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0.108108442</v>
      </c>
      <c r="E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0.108108442</v>
      </c>
      <c r="AI644">
        <v>16</v>
      </c>
      <c r="AJ644" t="s">
        <v>320</v>
      </c>
      <c r="AK644" t="s">
        <v>408</v>
      </c>
      <c r="AL644" t="s">
        <v>288</v>
      </c>
      <c r="AM644">
        <v>3</v>
      </c>
      <c r="AN644">
        <v>18</v>
      </c>
      <c r="AO644">
        <v>7.3505028E-2</v>
      </c>
      <c r="AP644">
        <v>9.2684751999999995E-2</v>
      </c>
      <c r="AQ644">
        <v>0.108108442</v>
      </c>
      <c r="AR644">
        <v>9.1244384999999997E-2</v>
      </c>
      <c r="AS644">
        <v>0.162556072</v>
      </c>
      <c r="AT644">
        <v>2.8981964999999998E-2</v>
      </c>
    </row>
    <row r="645" spans="1:46" hidden="1" x14ac:dyDescent="0.25">
      <c r="A645" t="s">
        <v>320</v>
      </c>
      <c r="B645" t="s">
        <v>288</v>
      </c>
      <c r="C645">
        <v>19</v>
      </c>
      <c r="D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1.3300305E-2</v>
      </c>
      <c r="E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1.3300305E-2</v>
      </c>
      <c r="AI645">
        <v>16</v>
      </c>
      <c r="AJ645" t="s">
        <v>320</v>
      </c>
      <c r="AK645" t="s">
        <v>408</v>
      </c>
      <c r="AL645" t="s">
        <v>288</v>
      </c>
      <c r="AM645">
        <v>3</v>
      </c>
      <c r="AN645">
        <v>19</v>
      </c>
      <c r="AO645">
        <v>8.7669810000000001E-3</v>
      </c>
      <c r="AP645">
        <v>1.0400756000000001E-2</v>
      </c>
      <c r="AQ645">
        <v>1.3300305E-2</v>
      </c>
      <c r="AR645">
        <v>1.1083615E-2</v>
      </c>
      <c r="AS645">
        <v>2.2892057E-2</v>
      </c>
      <c r="AT645">
        <v>3.2216530000000001E-3</v>
      </c>
    </row>
    <row r="646" spans="1:46" hidden="1" x14ac:dyDescent="0.25">
      <c r="A646" t="s">
        <v>320</v>
      </c>
      <c r="B646" t="s">
        <v>288</v>
      </c>
      <c r="C646">
        <v>20</v>
      </c>
      <c r="D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
        <v>16</v>
      </c>
      <c r="AJ646" t="s">
        <v>320</v>
      </c>
      <c r="AK646" t="s">
        <v>408</v>
      </c>
      <c r="AL646" t="s">
        <v>288</v>
      </c>
      <c r="AM646">
        <v>3</v>
      </c>
      <c r="AN646">
        <v>20</v>
      </c>
      <c r="AO646">
        <v>0</v>
      </c>
      <c r="AP646">
        <v>0</v>
      </c>
      <c r="AQ646">
        <v>0</v>
      </c>
      <c r="AR646">
        <v>0</v>
      </c>
      <c r="AS646">
        <v>0</v>
      </c>
      <c r="AT646">
        <v>0</v>
      </c>
    </row>
    <row r="647" spans="1:46" hidden="1" x14ac:dyDescent="0.25">
      <c r="A647" t="s">
        <v>320</v>
      </c>
      <c r="B647" t="s">
        <v>288</v>
      </c>
      <c r="C647">
        <v>21</v>
      </c>
      <c r="D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
        <v>16</v>
      </c>
      <c r="AJ647" t="s">
        <v>320</v>
      </c>
      <c r="AK647" t="s">
        <v>408</v>
      </c>
      <c r="AL647" t="s">
        <v>288</v>
      </c>
      <c r="AM647">
        <v>3</v>
      </c>
      <c r="AN647">
        <v>21</v>
      </c>
      <c r="AO647">
        <v>0</v>
      </c>
      <c r="AP647">
        <v>0</v>
      </c>
      <c r="AQ647">
        <v>0</v>
      </c>
      <c r="AR647">
        <v>0</v>
      </c>
      <c r="AS647">
        <v>0</v>
      </c>
      <c r="AT647">
        <v>0</v>
      </c>
    </row>
    <row r="648" spans="1:46" hidden="1" x14ac:dyDescent="0.25">
      <c r="A648" t="s">
        <v>320</v>
      </c>
      <c r="B648" t="s">
        <v>288</v>
      </c>
      <c r="C648">
        <v>22</v>
      </c>
      <c r="D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
        <v>16</v>
      </c>
      <c r="AJ648" t="s">
        <v>320</v>
      </c>
      <c r="AK648" t="s">
        <v>408</v>
      </c>
      <c r="AL648" t="s">
        <v>288</v>
      </c>
      <c r="AM648">
        <v>3</v>
      </c>
      <c r="AN648">
        <v>22</v>
      </c>
      <c r="AO648">
        <v>0</v>
      </c>
      <c r="AP648">
        <v>0</v>
      </c>
      <c r="AQ648">
        <v>0</v>
      </c>
      <c r="AR648">
        <v>0</v>
      </c>
      <c r="AS648">
        <v>0</v>
      </c>
      <c r="AT648">
        <v>0</v>
      </c>
    </row>
    <row r="649" spans="1:46" hidden="1" x14ac:dyDescent="0.25">
      <c r="A649" t="s">
        <v>320</v>
      </c>
      <c r="B649" t="s">
        <v>288</v>
      </c>
      <c r="C649">
        <v>23</v>
      </c>
      <c r="D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9">
        <v>16</v>
      </c>
      <c r="AJ649" t="s">
        <v>320</v>
      </c>
      <c r="AK649" t="s">
        <v>408</v>
      </c>
      <c r="AL649" t="s">
        <v>288</v>
      </c>
      <c r="AM649">
        <v>3</v>
      </c>
      <c r="AN649">
        <v>23</v>
      </c>
      <c r="AO649">
        <v>0</v>
      </c>
      <c r="AP649">
        <v>0</v>
      </c>
      <c r="AQ649">
        <v>0</v>
      </c>
      <c r="AR649">
        <v>0</v>
      </c>
      <c r="AS649">
        <v>0</v>
      </c>
      <c r="AT649">
        <v>0</v>
      </c>
    </row>
    <row r="650" spans="1:46" hidden="1" x14ac:dyDescent="0.25">
      <c r="A650" t="s">
        <v>320</v>
      </c>
      <c r="B650" t="s">
        <v>288</v>
      </c>
      <c r="C650">
        <v>24</v>
      </c>
      <c r="D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
        <v>16</v>
      </c>
      <c r="AJ650" t="s">
        <v>320</v>
      </c>
      <c r="AK650" t="s">
        <v>408</v>
      </c>
      <c r="AL650" t="s">
        <v>288</v>
      </c>
      <c r="AM650">
        <v>3</v>
      </c>
      <c r="AN650">
        <v>24</v>
      </c>
      <c r="AO650">
        <v>0</v>
      </c>
      <c r="AP650">
        <v>0</v>
      </c>
      <c r="AQ650">
        <v>0</v>
      </c>
      <c r="AR650">
        <v>0</v>
      </c>
      <c r="AS650">
        <v>0</v>
      </c>
      <c r="AT650">
        <v>0</v>
      </c>
    </row>
    <row r="651" spans="1:46" hidden="1" x14ac:dyDescent="0.25">
      <c r="A651" t="s">
        <v>320</v>
      </c>
      <c r="B651" t="s">
        <v>289</v>
      </c>
      <c r="C651">
        <v>1</v>
      </c>
      <c r="D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
        <v>16</v>
      </c>
      <c r="AJ651" t="s">
        <v>320</v>
      </c>
      <c r="AK651" t="s">
        <v>408</v>
      </c>
      <c r="AL651" t="s">
        <v>289</v>
      </c>
      <c r="AM651">
        <v>4</v>
      </c>
      <c r="AN651">
        <v>1</v>
      </c>
      <c r="AO651">
        <v>0</v>
      </c>
      <c r="AP651">
        <v>0</v>
      </c>
      <c r="AQ651">
        <v>0</v>
      </c>
      <c r="AR651">
        <v>0</v>
      </c>
      <c r="AS651">
        <v>0</v>
      </c>
      <c r="AT651">
        <v>0</v>
      </c>
    </row>
    <row r="652" spans="1:46" hidden="1" x14ac:dyDescent="0.25">
      <c r="A652" t="s">
        <v>320</v>
      </c>
      <c r="B652" t="s">
        <v>289</v>
      </c>
      <c r="C652">
        <v>2</v>
      </c>
      <c r="D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
        <v>16</v>
      </c>
      <c r="AJ652" t="s">
        <v>320</v>
      </c>
      <c r="AK652" t="s">
        <v>408</v>
      </c>
      <c r="AL652" t="s">
        <v>289</v>
      </c>
      <c r="AM652">
        <v>4</v>
      </c>
      <c r="AN652">
        <v>2</v>
      </c>
      <c r="AO652">
        <v>0</v>
      </c>
      <c r="AP652">
        <v>0</v>
      </c>
      <c r="AQ652">
        <v>0</v>
      </c>
      <c r="AR652">
        <v>0</v>
      </c>
      <c r="AS652">
        <v>0</v>
      </c>
      <c r="AT652">
        <v>0</v>
      </c>
    </row>
    <row r="653" spans="1:46" hidden="1" x14ac:dyDescent="0.25">
      <c r="A653" t="s">
        <v>320</v>
      </c>
      <c r="B653" t="s">
        <v>289</v>
      </c>
      <c r="C653">
        <v>3</v>
      </c>
      <c r="D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
        <v>16</v>
      </c>
      <c r="AJ653" t="s">
        <v>320</v>
      </c>
      <c r="AK653" t="s">
        <v>408</v>
      </c>
      <c r="AL653" t="s">
        <v>289</v>
      </c>
      <c r="AM653">
        <v>4</v>
      </c>
      <c r="AN653">
        <v>3</v>
      </c>
      <c r="AO653">
        <v>0</v>
      </c>
      <c r="AP653">
        <v>0</v>
      </c>
      <c r="AQ653">
        <v>0</v>
      </c>
      <c r="AR653">
        <v>0</v>
      </c>
      <c r="AS653">
        <v>0</v>
      </c>
      <c r="AT653">
        <v>0</v>
      </c>
    </row>
    <row r="654" spans="1:46" hidden="1" x14ac:dyDescent="0.25">
      <c r="A654" t="s">
        <v>320</v>
      </c>
      <c r="B654" t="s">
        <v>289</v>
      </c>
      <c r="C654">
        <v>4</v>
      </c>
      <c r="D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4">
        <v>16</v>
      </c>
      <c r="AJ654" t="s">
        <v>320</v>
      </c>
      <c r="AK654" t="s">
        <v>408</v>
      </c>
      <c r="AL654" t="s">
        <v>289</v>
      </c>
      <c r="AM654">
        <v>4</v>
      </c>
      <c r="AN654">
        <v>4</v>
      </c>
      <c r="AO654">
        <v>0</v>
      </c>
      <c r="AP654">
        <v>0</v>
      </c>
      <c r="AQ654">
        <v>0</v>
      </c>
      <c r="AR654">
        <v>0</v>
      </c>
      <c r="AS654">
        <v>0</v>
      </c>
      <c r="AT654">
        <v>0</v>
      </c>
    </row>
    <row r="655" spans="1:46" hidden="1" x14ac:dyDescent="0.25">
      <c r="A655" t="s">
        <v>320</v>
      </c>
      <c r="B655" t="s">
        <v>289</v>
      </c>
      <c r="C655">
        <v>5</v>
      </c>
      <c r="D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
        <v>16</v>
      </c>
      <c r="AJ655" t="s">
        <v>320</v>
      </c>
      <c r="AK655" t="s">
        <v>408</v>
      </c>
      <c r="AL655" t="s">
        <v>289</v>
      </c>
      <c r="AM655">
        <v>4</v>
      </c>
      <c r="AN655">
        <v>5</v>
      </c>
      <c r="AO655">
        <v>0</v>
      </c>
      <c r="AP655">
        <v>0</v>
      </c>
      <c r="AQ655">
        <v>0</v>
      </c>
      <c r="AR655">
        <v>0</v>
      </c>
      <c r="AS655">
        <v>0</v>
      </c>
      <c r="AT655">
        <v>0</v>
      </c>
    </row>
    <row r="656" spans="1:46" hidden="1" x14ac:dyDescent="0.25">
      <c r="A656" t="s">
        <v>320</v>
      </c>
      <c r="B656" t="s">
        <v>289</v>
      </c>
      <c r="C656">
        <v>6</v>
      </c>
      <c r="D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
        <v>16</v>
      </c>
      <c r="AJ656" t="s">
        <v>320</v>
      </c>
      <c r="AK656" t="s">
        <v>408</v>
      </c>
      <c r="AL656" t="s">
        <v>289</v>
      </c>
      <c r="AM656">
        <v>4</v>
      </c>
      <c r="AN656">
        <v>6</v>
      </c>
      <c r="AO656">
        <v>0</v>
      </c>
      <c r="AP656">
        <v>0</v>
      </c>
      <c r="AQ656">
        <v>0</v>
      </c>
      <c r="AR656">
        <v>0</v>
      </c>
      <c r="AS656">
        <v>0</v>
      </c>
      <c r="AT656">
        <v>0</v>
      </c>
    </row>
    <row r="657" spans="1:46" hidden="1" x14ac:dyDescent="0.25">
      <c r="A657" t="s">
        <v>320</v>
      </c>
      <c r="B657" t="s">
        <v>289</v>
      </c>
      <c r="C657">
        <v>7</v>
      </c>
      <c r="D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5.365323E-3</v>
      </c>
      <c r="E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5.365323E-3</v>
      </c>
      <c r="AI657">
        <v>16</v>
      </c>
      <c r="AJ657" t="s">
        <v>320</v>
      </c>
      <c r="AK657" t="s">
        <v>408</v>
      </c>
      <c r="AL657" t="s">
        <v>289</v>
      </c>
      <c r="AM657">
        <v>4</v>
      </c>
      <c r="AN657">
        <v>7</v>
      </c>
      <c r="AO657">
        <v>5.365323E-3</v>
      </c>
      <c r="AP657">
        <v>7.6661009999999998E-3</v>
      </c>
      <c r="AQ657">
        <v>1.1214635000000001E-2</v>
      </c>
      <c r="AR657">
        <v>8.3232489999999996E-3</v>
      </c>
      <c r="AS657">
        <v>1.9141816999999998E-2</v>
      </c>
      <c r="AT657">
        <v>2.0059769999999999E-3</v>
      </c>
    </row>
    <row r="658" spans="1:46" hidden="1" x14ac:dyDescent="0.25">
      <c r="A658" t="s">
        <v>320</v>
      </c>
      <c r="B658" t="s">
        <v>289</v>
      </c>
      <c r="C658">
        <v>8</v>
      </c>
      <c r="D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5.0046723000000001E-2</v>
      </c>
      <c r="E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5.0046723000000001E-2</v>
      </c>
      <c r="AI658">
        <v>16</v>
      </c>
      <c r="AJ658" t="s">
        <v>320</v>
      </c>
      <c r="AK658" t="s">
        <v>408</v>
      </c>
      <c r="AL658" t="s">
        <v>289</v>
      </c>
      <c r="AM658">
        <v>4</v>
      </c>
      <c r="AN658">
        <v>8</v>
      </c>
      <c r="AO658">
        <v>5.0046723000000001E-2</v>
      </c>
      <c r="AP658">
        <v>7.0329811000000006E-2</v>
      </c>
      <c r="AQ658">
        <v>0.10055268000000001</v>
      </c>
      <c r="AR658">
        <v>7.4938541999999997E-2</v>
      </c>
      <c r="AS658">
        <v>0.15003979100000001</v>
      </c>
      <c r="AT658">
        <v>1.6546656999999999E-2</v>
      </c>
    </row>
    <row r="659" spans="1:46" hidden="1" x14ac:dyDescent="0.25">
      <c r="A659" t="s">
        <v>320</v>
      </c>
      <c r="B659" t="s">
        <v>289</v>
      </c>
      <c r="C659">
        <v>9</v>
      </c>
      <c r="D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0.225540464</v>
      </c>
      <c r="E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0.118373759</v>
      </c>
      <c r="AI659">
        <v>16</v>
      </c>
      <c r="AJ659" t="s">
        <v>320</v>
      </c>
      <c r="AK659" t="s">
        <v>408</v>
      </c>
      <c r="AL659" t="s">
        <v>289</v>
      </c>
      <c r="AM659">
        <v>4</v>
      </c>
      <c r="AN659">
        <v>9</v>
      </c>
      <c r="AO659">
        <v>0.118373759</v>
      </c>
      <c r="AP659">
        <v>0.17511096700000001</v>
      </c>
      <c r="AQ659">
        <v>0.225540464</v>
      </c>
      <c r="AR659">
        <v>0.175128757</v>
      </c>
      <c r="AS659">
        <v>0.34142107900000002</v>
      </c>
      <c r="AT659">
        <v>4.5774056E-2</v>
      </c>
    </row>
    <row r="660" spans="1:46" hidden="1" x14ac:dyDescent="0.25">
      <c r="A660" t="s">
        <v>320</v>
      </c>
      <c r="B660" t="s">
        <v>289</v>
      </c>
      <c r="C660">
        <v>10</v>
      </c>
      <c r="D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0.35564976599999998</v>
      </c>
      <c r="E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0.35564976599999998</v>
      </c>
      <c r="AI660">
        <v>16</v>
      </c>
      <c r="AJ660" t="s">
        <v>320</v>
      </c>
      <c r="AK660" t="s">
        <v>408</v>
      </c>
      <c r="AL660" t="s">
        <v>289</v>
      </c>
      <c r="AM660">
        <v>4</v>
      </c>
      <c r="AN660">
        <v>10</v>
      </c>
      <c r="AO660">
        <v>0.18846022400000001</v>
      </c>
      <c r="AP660">
        <v>0.27497075700000001</v>
      </c>
      <c r="AQ660">
        <v>0.35564976599999998</v>
      </c>
      <c r="AR660">
        <v>0.27217910699999998</v>
      </c>
      <c r="AS660">
        <v>0.484394928</v>
      </c>
      <c r="AT660">
        <v>8.6781768999999995E-2</v>
      </c>
    </row>
    <row r="661" spans="1:46" hidden="1" x14ac:dyDescent="0.25">
      <c r="A661" t="s">
        <v>320</v>
      </c>
      <c r="B661" t="s">
        <v>289</v>
      </c>
      <c r="C661">
        <v>11</v>
      </c>
      <c r="D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0.446693057</v>
      </c>
      <c r="E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0.446693057</v>
      </c>
      <c r="AI661">
        <v>16</v>
      </c>
      <c r="AJ661" t="s">
        <v>320</v>
      </c>
      <c r="AK661" t="s">
        <v>408</v>
      </c>
      <c r="AL661" t="s">
        <v>289</v>
      </c>
      <c r="AM661">
        <v>4</v>
      </c>
      <c r="AN661">
        <v>11</v>
      </c>
      <c r="AO661">
        <v>0.25647533700000003</v>
      </c>
      <c r="AP661">
        <v>0.361508</v>
      </c>
      <c r="AQ661">
        <v>0.446693057</v>
      </c>
      <c r="AR661">
        <v>0.36048983400000001</v>
      </c>
      <c r="AS661">
        <v>0.62784652600000002</v>
      </c>
      <c r="AT661">
        <v>9.5388880999999995E-2</v>
      </c>
    </row>
    <row r="662" spans="1:46" hidden="1" x14ac:dyDescent="0.25">
      <c r="A662" t="s">
        <v>320</v>
      </c>
      <c r="B662" t="s">
        <v>289</v>
      </c>
      <c r="C662">
        <v>12</v>
      </c>
      <c r="D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0.48884898100000002</v>
      </c>
      <c r="E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0.48884898100000002</v>
      </c>
      <c r="AI662">
        <v>16</v>
      </c>
      <c r="AJ662" t="s">
        <v>320</v>
      </c>
      <c r="AK662" t="s">
        <v>408</v>
      </c>
      <c r="AL662" t="s">
        <v>289</v>
      </c>
      <c r="AM662">
        <v>4</v>
      </c>
      <c r="AN662">
        <v>12</v>
      </c>
      <c r="AO662">
        <v>0.33021455100000002</v>
      </c>
      <c r="AP662">
        <v>0.40587844000000001</v>
      </c>
      <c r="AQ662">
        <v>0.48884898100000002</v>
      </c>
      <c r="AR662">
        <v>0.40908632</v>
      </c>
      <c r="AS662">
        <v>0.72266260299999996</v>
      </c>
      <c r="AT662">
        <v>9.8684801000000003E-2</v>
      </c>
    </row>
    <row r="663" spans="1:46" hidden="1" x14ac:dyDescent="0.25">
      <c r="A663" t="s">
        <v>320</v>
      </c>
      <c r="B663" t="s">
        <v>289</v>
      </c>
      <c r="C663">
        <v>13</v>
      </c>
      <c r="D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0.51160306799999999</v>
      </c>
      <c r="E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0.51160306799999999</v>
      </c>
      <c r="AI663">
        <v>16</v>
      </c>
      <c r="AJ663" t="s">
        <v>320</v>
      </c>
      <c r="AK663" t="s">
        <v>408</v>
      </c>
      <c r="AL663" t="s">
        <v>289</v>
      </c>
      <c r="AM663">
        <v>4</v>
      </c>
      <c r="AN663">
        <v>13</v>
      </c>
      <c r="AO663">
        <v>0.345767357</v>
      </c>
      <c r="AP663">
        <v>0.43719850100000002</v>
      </c>
      <c r="AQ663">
        <v>0.51160306799999999</v>
      </c>
      <c r="AR663">
        <v>0.431179849</v>
      </c>
      <c r="AS663">
        <v>0.70964321699999999</v>
      </c>
      <c r="AT663">
        <v>9.2293800999999995E-2</v>
      </c>
    </row>
    <row r="664" spans="1:46" hidden="1" x14ac:dyDescent="0.25">
      <c r="A664" t="s">
        <v>320</v>
      </c>
      <c r="B664" t="s">
        <v>289</v>
      </c>
      <c r="C664">
        <v>14</v>
      </c>
      <c r="D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0.48767052100000002</v>
      </c>
      <c r="E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0.48767052100000002</v>
      </c>
      <c r="AI664">
        <v>16</v>
      </c>
      <c r="AJ664" t="s">
        <v>320</v>
      </c>
      <c r="AK664" t="s">
        <v>408</v>
      </c>
      <c r="AL664" t="s">
        <v>289</v>
      </c>
      <c r="AM664">
        <v>4</v>
      </c>
      <c r="AN664">
        <v>14</v>
      </c>
      <c r="AO664">
        <v>0.33088327299999998</v>
      </c>
      <c r="AP664">
        <v>0.41290481800000001</v>
      </c>
      <c r="AQ664">
        <v>0.48767052100000002</v>
      </c>
      <c r="AR664">
        <v>0.41072593499999999</v>
      </c>
      <c r="AS664">
        <v>0.72140676699999995</v>
      </c>
      <c r="AT664">
        <v>8.8517073000000002E-2</v>
      </c>
    </row>
    <row r="665" spans="1:46" hidden="1" x14ac:dyDescent="0.25">
      <c r="A665" t="s">
        <v>320</v>
      </c>
      <c r="B665" t="s">
        <v>289</v>
      </c>
      <c r="C665">
        <v>15</v>
      </c>
      <c r="D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0.42371048100000003</v>
      </c>
      <c r="E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0.42371048100000003</v>
      </c>
      <c r="AI665">
        <v>16</v>
      </c>
      <c r="AJ665" t="s">
        <v>320</v>
      </c>
      <c r="AK665" t="s">
        <v>408</v>
      </c>
      <c r="AL665" t="s">
        <v>289</v>
      </c>
      <c r="AM665">
        <v>4</v>
      </c>
      <c r="AN665">
        <v>15</v>
      </c>
      <c r="AO665">
        <v>0.29103890999999998</v>
      </c>
      <c r="AP665">
        <v>0.35580395100000001</v>
      </c>
      <c r="AQ665">
        <v>0.42371048100000003</v>
      </c>
      <c r="AR665">
        <v>0.356509297</v>
      </c>
      <c r="AS665">
        <v>0.625267503</v>
      </c>
      <c r="AT665">
        <v>9.4716956000000005E-2</v>
      </c>
    </row>
    <row r="666" spans="1:46" hidden="1" x14ac:dyDescent="0.25">
      <c r="A666" t="s">
        <v>320</v>
      </c>
      <c r="B666" t="s">
        <v>289</v>
      </c>
      <c r="C666">
        <v>16</v>
      </c>
      <c r="D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0.345058117</v>
      </c>
      <c r="E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0.345058117</v>
      </c>
      <c r="AI666">
        <v>16</v>
      </c>
      <c r="AJ666" t="s">
        <v>320</v>
      </c>
      <c r="AK666" t="s">
        <v>408</v>
      </c>
      <c r="AL666" t="s">
        <v>289</v>
      </c>
      <c r="AM666">
        <v>4</v>
      </c>
      <c r="AN666">
        <v>16</v>
      </c>
      <c r="AO666">
        <v>0.21732654500000001</v>
      </c>
      <c r="AP666">
        <v>0.295619362</v>
      </c>
      <c r="AQ666">
        <v>0.345058117</v>
      </c>
      <c r="AR666">
        <v>0.28485428299999999</v>
      </c>
      <c r="AS666">
        <v>0.45523224099999998</v>
      </c>
      <c r="AT666">
        <v>8.6518062000000007E-2</v>
      </c>
    </row>
    <row r="667" spans="1:46" hidden="1" x14ac:dyDescent="0.25">
      <c r="A667" t="s">
        <v>320</v>
      </c>
      <c r="B667" t="s">
        <v>289</v>
      </c>
      <c r="C667">
        <v>17</v>
      </c>
      <c r="D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0.21906131400000001</v>
      </c>
      <c r="E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0.21906131400000001</v>
      </c>
      <c r="AI667">
        <v>16</v>
      </c>
      <c r="AJ667" t="s">
        <v>320</v>
      </c>
      <c r="AK667" t="s">
        <v>408</v>
      </c>
      <c r="AL667" t="s">
        <v>289</v>
      </c>
      <c r="AM667">
        <v>4</v>
      </c>
      <c r="AN667">
        <v>17</v>
      </c>
      <c r="AO667">
        <v>0.14059461700000001</v>
      </c>
      <c r="AP667">
        <v>0.18309039399999999</v>
      </c>
      <c r="AQ667">
        <v>0.21906131400000001</v>
      </c>
      <c r="AR667">
        <v>0.177821063</v>
      </c>
      <c r="AS667">
        <v>0.27848946400000002</v>
      </c>
      <c r="AT667">
        <v>5.3646878000000002E-2</v>
      </c>
    </row>
    <row r="668" spans="1:46" hidden="1" x14ac:dyDescent="0.25">
      <c r="A668" t="s">
        <v>320</v>
      </c>
      <c r="B668" t="s">
        <v>289</v>
      </c>
      <c r="C668">
        <v>18</v>
      </c>
      <c r="D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8.7902178999999997E-2</v>
      </c>
      <c r="E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8.7902178999999997E-2</v>
      </c>
      <c r="AI668">
        <v>16</v>
      </c>
      <c r="AJ668" t="s">
        <v>320</v>
      </c>
      <c r="AK668" t="s">
        <v>408</v>
      </c>
      <c r="AL668" t="s">
        <v>289</v>
      </c>
      <c r="AM668">
        <v>4</v>
      </c>
      <c r="AN668">
        <v>18</v>
      </c>
      <c r="AO668">
        <v>5.6766182999999998E-2</v>
      </c>
      <c r="AP668">
        <v>7.1164729999999995E-2</v>
      </c>
      <c r="AQ668">
        <v>8.7902178999999997E-2</v>
      </c>
      <c r="AR668">
        <v>7.2557984000000006E-2</v>
      </c>
      <c r="AS668">
        <v>0.121918437</v>
      </c>
      <c r="AT668">
        <v>1.9497728999999998E-2</v>
      </c>
    </row>
    <row r="669" spans="1:46" hidden="1" x14ac:dyDescent="0.25">
      <c r="A669" t="s">
        <v>320</v>
      </c>
      <c r="B669" t="s">
        <v>289</v>
      </c>
      <c r="C669">
        <v>19</v>
      </c>
      <c r="D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6.7212620000000004E-3</v>
      </c>
      <c r="E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6.7212620000000004E-3</v>
      </c>
      <c r="AI669">
        <v>16</v>
      </c>
      <c r="AJ669" t="s">
        <v>320</v>
      </c>
      <c r="AK669" t="s">
        <v>408</v>
      </c>
      <c r="AL669" t="s">
        <v>289</v>
      </c>
      <c r="AM669">
        <v>4</v>
      </c>
      <c r="AN669">
        <v>19</v>
      </c>
      <c r="AO669">
        <v>4.6992939999999997E-3</v>
      </c>
      <c r="AP669">
        <v>5.6964240000000003E-3</v>
      </c>
      <c r="AQ669">
        <v>6.7212620000000004E-3</v>
      </c>
      <c r="AR669">
        <v>5.7821649999999997E-3</v>
      </c>
      <c r="AS669">
        <v>1.1216772999999999E-2</v>
      </c>
      <c r="AT669">
        <v>1.5306079999999999E-3</v>
      </c>
    </row>
    <row r="670" spans="1:46" hidden="1" x14ac:dyDescent="0.25">
      <c r="A670" t="s">
        <v>320</v>
      </c>
      <c r="B670" t="s">
        <v>289</v>
      </c>
      <c r="C670">
        <v>20</v>
      </c>
      <c r="D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
        <v>16</v>
      </c>
      <c r="AJ670" t="s">
        <v>320</v>
      </c>
      <c r="AK670" t="s">
        <v>408</v>
      </c>
      <c r="AL670" t="s">
        <v>289</v>
      </c>
      <c r="AM670">
        <v>4</v>
      </c>
      <c r="AN670">
        <v>20</v>
      </c>
      <c r="AO670">
        <v>0</v>
      </c>
      <c r="AP670">
        <v>0</v>
      </c>
      <c r="AQ670">
        <v>0</v>
      </c>
      <c r="AR670">
        <v>0</v>
      </c>
      <c r="AS670">
        <v>0</v>
      </c>
      <c r="AT670">
        <v>0</v>
      </c>
    </row>
    <row r="671" spans="1:46" hidden="1" x14ac:dyDescent="0.25">
      <c r="A671" t="s">
        <v>320</v>
      </c>
      <c r="B671" t="s">
        <v>289</v>
      </c>
      <c r="C671">
        <v>21</v>
      </c>
      <c r="D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
        <v>16</v>
      </c>
      <c r="AJ671" t="s">
        <v>320</v>
      </c>
      <c r="AK671" t="s">
        <v>408</v>
      </c>
      <c r="AL671" t="s">
        <v>289</v>
      </c>
      <c r="AM671">
        <v>4</v>
      </c>
      <c r="AN671">
        <v>21</v>
      </c>
      <c r="AO671">
        <v>0</v>
      </c>
      <c r="AP671">
        <v>0</v>
      </c>
      <c r="AQ671">
        <v>0</v>
      </c>
      <c r="AR671">
        <v>0</v>
      </c>
      <c r="AS671">
        <v>0</v>
      </c>
      <c r="AT671">
        <v>0</v>
      </c>
    </row>
    <row r="672" spans="1:46" hidden="1" x14ac:dyDescent="0.25">
      <c r="A672" t="s">
        <v>320</v>
      </c>
      <c r="B672" t="s">
        <v>289</v>
      </c>
      <c r="C672">
        <v>22</v>
      </c>
      <c r="D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
        <v>16</v>
      </c>
      <c r="AJ672" t="s">
        <v>320</v>
      </c>
      <c r="AK672" t="s">
        <v>408</v>
      </c>
      <c r="AL672" t="s">
        <v>289</v>
      </c>
      <c r="AM672">
        <v>4</v>
      </c>
      <c r="AN672">
        <v>22</v>
      </c>
      <c r="AO672">
        <v>0</v>
      </c>
      <c r="AP672">
        <v>0</v>
      </c>
      <c r="AQ672">
        <v>0</v>
      </c>
      <c r="AR672">
        <v>0</v>
      </c>
      <c r="AS672">
        <v>0</v>
      </c>
      <c r="AT672">
        <v>0</v>
      </c>
    </row>
    <row r="673" spans="1:46" hidden="1" x14ac:dyDescent="0.25">
      <c r="A673" t="s">
        <v>320</v>
      </c>
      <c r="B673" t="s">
        <v>289</v>
      </c>
      <c r="C673">
        <v>23</v>
      </c>
      <c r="D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3">
        <v>16</v>
      </c>
      <c r="AJ673" t="s">
        <v>320</v>
      </c>
      <c r="AK673" t="s">
        <v>408</v>
      </c>
      <c r="AL673" t="s">
        <v>289</v>
      </c>
      <c r="AM673">
        <v>4</v>
      </c>
      <c r="AN673">
        <v>23</v>
      </c>
      <c r="AO673">
        <v>0</v>
      </c>
      <c r="AP673">
        <v>0</v>
      </c>
      <c r="AQ673">
        <v>0</v>
      </c>
      <c r="AR673">
        <v>0</v>
      </c>
      <c r="AS673">
        <v>0</v>
      </c>
      <c r="AT673">
        <v>0</v>
      </c>
    </row>
    <row r="674" spans="1:46" hidden="1" x14ac:dyDescent="0.25">
      <c r="A674" t="s">
        <v>320</v>
      </c>
      <c r="B674" t="s">
        <v>289</v>
      </c>
      <c r="C674">
        <v>24</v>
      </c>
      <c r="D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
        <v>16</v>
      </c>
      <c r="AJ674" t="s">
        <v>320</v>
      </c>
      <c r="AK674" t="s">
        <v>408</v>
      </c>
      <c r="AL674" t="s">
        <v>289</v>
      </c>
      <c r="AM674">
        <v>4</v>
      </c>
      <c r="AN674">
        <v>24</v>
      </c>
      <c r="AO674">
        <v>0</v>
      </c>
      <c r="AP674">
        <v>0</v>
      </c>
      <c r="AQ674">
        <v>0</v>
      </c>
      <c r="AR674">
        <v>0</v>
      </c>
      <c r="AS674">
        <v>0</v>
      </c>
      <c r="AT674">
        <v>0</v>
      </c>
    </row>
    <row r="675" spans="1:46" hidden="1" x14ac:dyDescent="0.25">
      <c r="A675" t="s">
        <v>320</v>
      </c>
      <c r="B675" t="s">
        <v>290</v>
      </c>
      <c r="C675">
        <v>1</v>
      </c>
      <c r="D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
        <v>16</v>
      </c>
      <c r="AJ675" t="s">
        <v>320</v>
      </c>
      <c r="AK675" t="s">
        <v>408</v>
      </c>
      <c r="AL675" t="s">
        <v>290</v>
      </c>
      <c r="AM675">
        <v>5</v>
      </c>
      <c r="AN675">
        <v>1</v>
      </c>
      <c r="AO675">
        <v>0</v>
      </c>
      <c r="AP675">
        <v>0</v>
      </c>
      <c r="AQ675">
        <v>0</v>
      </c>
      <c r="AR675">
        <v>0</v>
      </c>
      <c r="AS675">
        <v>0</v>
      </c>
      <c r="AT675">
        <v>0</v>
      </c>
    </row>
    <row r="676" spans="1:46" hidden="1" x14ac:dyDescent="0.25">
      <c r="A676" t="s">
        <v>320</v>
      </c>
      <c r="B676" t="s">
        <v>290</v>
      </c>
      <c r="C676">
        <v>2</v>
      </c>
      <c r="D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
        <v>16</v>
      </c>
      <c r="AJ676" t="s">
        <v>320</v>
      </c>
      <c r="AK676" t="s">
        <v>408</v>
      </c>
      <c r="AL676" t="s">
        <v>290</v>
      </c>
      <c r="AM676">
        <v>5</v>
      </c>
      <c r="AN676">
        <v>2</v>
      </c>
      <c r="AO676">
        <v>0</v>
      </c>
      <c r="AP676">
        <v>0</v>
      </c>
      <c r="AQ676">
        <v>0</v>
      </c>
      <c r="AR676">
        <v>0</v>
      </c>
      <c r="AS676">
        <v>0</v>
      </c>
      <c r="AT676">
        <v>0</v>
      </c>
    </row>
    <row r="677" spans="1:46" hidden="1" x14ac:dyDescent="0.25">
      <c r="A677" t="s">
        <v>320</v>
      </c>
      <c r="B677" t="s">
        <v>290</v>
      </c>
      <c r="C677">
        <v>3</v>
      </c>
      <c r="D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
        <v>16</v>
      </c>
      <c r="AJ677" t="s">
        <v>320</v>
      </c>
      <c r="AK677" t="s">
        <v>408</v>
      </c>
      <c r="AL677" t="s">
        <v>290</v>
      </c>
      <c r="AM677">
        <v>5</v>
      </c>
      <c r="AN677">
        <v>3</v>
      </c>
      <c r="AO677">
        <v>0</v>
      </c>
      <c r="AP677">
        <v>0</v>
      </c>
      <c r="AQ677">
        <v>0</v>
      </c>
      <c r="AR677">
        <v>0</v>
      </c>
      <c r="AS677">
        <v>0</v>
      </c>
      <c r="AT677">
        <v>0</v>
      </c>
    </row>
    <row r="678" spans="1:46" hidden="1" x14ac:dyDescent="0.25">
      <c r="A678" t="s">
        <v>320</v>
      </c>
      <c r="B678" t="s">
        <v>290</v>
      </c>
      <c r="C678">
        <v>4</v>
      </c>
      <c r="D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8">
        <v>16</v>
      </c>
      <c r="AJ678" t="s">
        <v>320</v>
      </c>
      <c r="AK678" t="s">
        <v>408</v>
      </c>
      <c r="AL678" t="s">
        <v>290</v>
      </c>
      <c r="AM678">
        <v>5</v>
      </c>
      <c r="AN678">
        <v>4</v>
      </c>
      <c r="AO678">
        <v>0</v>
      </c>
      <c r="AP678">
        <v>0</v>
      </c>
      <c r="AQ678">
        <v>0</v>
      </c>
      <c r="AR678">
        <v>0</v>
      </c>
      <c r="AS678">
        <v>0</v>
      </c>
      <c r="AT678">
        <v>0</v>
      </c>
    </row>
    <row r="679" spans="1:46" hidden="1" x14ac:dyDescent="0.25">
      <c r="A679" t="s">
        <v>320</v>
      </c>
      <c r="B679" t="s">
        <v>290</v>
      </c>
      <c r="C679">
        <v>5</v>
      </c>
      <c r="D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
        <v>16</v>
      </c>
      <c r="AJ679" t="s">
        <v>320</v>
      </c>
      <c r="AK679" t="s">
        <v>408</v>
      </c>
      <c r="AL679" t="s">
        <v>290</v>
      </c>
      <c r="AM679">
        <v>5</v>
      </c>
      <c r="AN679">
        <v>5</v>
      </c>
      <c r="AO679">
        <v>0</v>
      </c>
      <c r="AP679">
        <v>0</v>
      </c>
      <c r="AQ679">
        <v>0</v>
      </c>
      <c r="AR679">
        <v>0</v>
      </c>
      <c r="AS679">
        <v>0</v>
      </c>
      <c r="AT679">
        <v>0</v>
      </c>
    </row>
    <row r="680" spans="1:46" hidden="1" x14ac:dyDescent="0.25">
      <c r="A680" t="s">
        <v>320</v>
      </c>
      <c r="B680" t="s">
        <v>290</v>
      </c>
      <c r="C680">
        <v>6</v>
      </c>
      <c r="D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
        <v>16</v>
      </c>
      <c r="AJ680" t="s">
        <v>320</v>
      </c>
      <c r="AK680" t="s">
        <v>408</v>
      </c>
      <c r="AL680" t="s">
        <v>290</v>
      </c>
      <c r="AM680">
        <v>5</v>
      </c>
      <c r="AN680">
        <v>6</v>
      </c>
      <c r="AO680">
        <v>0</v>
      </c>
      <c r="AP680">
        <v>0</v>
      </c>
      <c r="AQ680">
        <v>0</v>
      </c>
      <c r="AR680">
        <v>0</v>
      </c>
      <c r="AS680">
        <v>0</v>
      </c>
      <c r="AT680">
        <v>0</v>
      </c>
    </row>
    <row r="681" spans="1:46" hidden="1" x14ac:dyDescent="0.25">
      <c r="A681" t="s">
        <v>320</v>
      </c>
      <c r="B681" t="s">
        <v>290</v>
      </c>
      <c r="C681">
        <v>7</v>
      </c>
      <c r="D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8.1417269999999996E-3</v>
      </c>
      <c r="E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8.1417269999999996E-3</v>
      </c>
      <c r="AI681">
        <v>16</v>
      </c>
      <c r="AJ681" t="s">
        <v>320</v>
      </c>
      <c r="AK681" t="s">
        <v>408</v>
      </c>
      <c r="AL681" t="s">
        <v>290</v>
      </c>
      <c r="AM681">
        <v>5</v>
      </c>
      <c r="AN681">
        <v>7</v>
      </c>
      <c r="AO681">
        <v>8.1417269999999996E-3</v>
      </c>
      <c r="AP681">
        <v>1.1007006E-2</v>
      </c>
      <c r="AQ681">
        <v>1.4809971E-2</v>
      </c>
      <c r="AR681">
        <v>1.1542271999999999E-2</v>
      </c>
      <c r="AS681">
        <v>2.3954933000000001E-2</v>
      </c>
      <c r="AT681">
        <v>2.3420139999999999E-3</v>
      </c>
    </row>
    <row r="682" spans="1:46" hidden="1" x14ac:dyDescent="0.25">
      <c r="A682" t="s">
        <v>320</v>
      </c>
      <c r="B682" t="s">
        <v>290</v>
      </c>
      <c r="C682">
        <v>8</v>
      </c>
      <c r="D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6.6356556999999997E-2</v>
      </c>
      <c r="E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6.6356556999999997E-2</v>
      </c>
      <c r="AI682">
        <v>16</v>
      </c>
      <c r="AJ682" t="s">
        <v>320</v>
      </c>
      <c r="AK682" t="s">
        <v>408</v>
      </c>
      <c r="AL682" t="s">
        <v>290</v>
      </c>
      <c r="AM682">
        <v>5</v>
      </c>
      <c r="AN682">
        <v>8</v>
      </c>
      <c r="AO682">
        <v>6.6356556999999997E-2</v>
      </c>
      <c r="AP682">
        <v>8.4532966000000001E-2</v>
      </c>
      <c r="AQ682">
        <v>0.115319305</v>
      </c>
      <c r="AR682">
        <v>8.7367055999999998E-2</v>
      </c>
      <c r="AS682">
        <v>0.17107768400000001</v>
      </c>
      <c r="AT682">
        <v>1.6947331E-2</v>
      </c>
    </row>
    <row r="683" spans="1:46" hidden="1" x14ac:dyDescent="0.25">
      <c r="A683" t="s">
        <v>320</v>
      </c>
      <c r="B683" t="s">
        <v>290</v>
      </c>
      <c r="C683">
        <v>9</v>
      </c>
      <c r="D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0.251157513</v>
      </c>
      <c r="E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0.147259907</v>
      </c>
      <c r="AI683">
        <v>16</v>
      </c>
      <c r="AJ683" t="s">
        <v>320</v>
      </c>
      <c r="AK683" t="s">
        <v>408</v>
      </c>
      <c r="AL683" t="s">
        <v>290</v>
      </c>
      <c r="AM683">
        <v>5</v>
      </c>
      <c r="AN683">
        <v>9</v>
      </c>
      <c r="AO683">
        <v>0.147259907</v>
      </c>
      <c r="AP683">
        <v>0.193274057</v>
      </c>
      <c r="AQ683">
        <v>0.251157513</v>
      </c>
      <c r="AR683">
        <v>0.19508790100000001</v>
      </c>
      <c r="AS683">
        <v>0.34366753500000002</v>
      </c>
      <c r="AT683">
        <v>3.9928986E-2</v>
      </c>
    </row>
    <row r="684" spans="1:46" hidden="1" x14ac:dyDescent="0.25">
      <c r="A684" t="s">
        <v>320</v>
      </c>
      <c r="B684" t="s">
        <v>290</v>
      </c>
      <c r="C684">
        <v>10</v>
      </c>
      <c r="D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0.39739509299999998</v>
      </c>
      <c r="E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0.39739509299999998</v>
      </c>
      <c r="AI684">
        <v>16</v>
      </c>
      <c r="AJ684" t="s">
        <v>320</v>
      </c>
      <c r="AK684" t="s">
        <v>408</v>
      </c>
      <c r="AL684" t="s">
        <v>290</v>
      </c>
      <c r="AM684">
        <v>5</v>
      </c>
      <c r="AN684">
        <v>10</v>
      </c>
      <c r="AO684">
        <v>0.229172085</v>
      </c>
      <c r="AP684">
        <v>0.30883634900000001</v>
      </c>
      <c r="AQ684">
        <v>0.39739509299999998</v>
      </c>
      <c r="AR684">
        <v>0.30720637000000001</v>
      </c>
      <c r="AS684">
        <v>0.53659787199999998</v>
      </c>
      <c r="AT684">
        <v>6.5298105999999995E-2</v>
      </c>
    </row>
    <row r="685" spans="1:46" hidden="1" x14ac:dyDescent="0.25">
      <c r="A685" t="s">
        <v>320</v>
      </c>
      <c r="B685" t="s">
        <v>290</v>
      </c>
      <c r="C685">
        <v>11</v>
      </c>
      <c r="D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0.49760656199999997</v>
      </c>
      <c r="E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0.49760656199999997</v>
      </c>
      <c r="AI685">
        <v>16</v>
      </c>
      <c r="AJ685" t="s">
        <v>320</v>
      </c>
      <c r="AK685" t="s">
        <v>408</v>
      </c>
      <c r="AL685" t="s">
        <v>290</v>
      </c>
      <c r="AM685">
        <v>5</v>
      </c>
      <c r="AN685">
        <v>11</v>
      </c>
      <c r="AO685">
        <v>0.29936197399999998</v>
      </c>
      <c r="AP685">
        <v>0.39400156200000003</v>
      </c>
      <c r="AQ685">
        <v>0.49760656199999997</v>
      </c>
      <c r="AR685">
        <v>0.39032857999999998</v>
      </c>
      <c r="AS685">
        <v>0.67828051199999995</v>
      </c>
      <c r="AT685">
        <v>8.6750084000000005E-2</v>
      </c>
    </row>
    <row r="686" spans="1:46" hidden="1" x14ac:dyDescent="0.25">
      <c r="A686" t="s">
        <v>320</v>
      </c>
      <c r="B686" t="s">
        <v>290</v>
      </c>
      <c r="C686">
        <v>12</v>
      </c>
      <c r="D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0.53229430499999997</v>
      </c>
      <c r="E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0.53229430499999997</v>
      </c>
      <c r="AI686">
        <v>16</v>
      </c>
      <c r="AJ686" t="s">
        <v>320</v>
      </c>
      <c r="AK686" t="s">
        <v>408</v>
      </c>
      <c r="AL686" t="s">
        <v>290</v>
      </c>
      <c r="AM686">
        <v>5</v>
      </c>
      <c r="AN686">
        <v>12</v>
      </c>
      <c r="AO686">
        <v>0.333149217</v>
      </c>
      <c r="AP686">
        <v>0.435385515</v>
      </c>
      <c r="AQ686">
        <v>0.53229430499999997</v>
      </c>
      <c r="AR686">
        <v>0.43442727399999997</v>
      </c>
      <c r="AS686">
        <v>0.73832459299999997</v>
      </c>
      <c r="AT686">
        <v>8.4092896E-2</v>
      </c>
    </row>
    <row r="687" spans="1:46" hidden="1" x14ac:dyDescent="0.25">
      <c r="A687" t="s">
        <v>320</v>
      </c>
      <c r="B687" t="s">
        <v>290</v>
      </c>
      <c r="C687">
        <v>13</v>
      </c>
      <c r="D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0.55678391400000005</v>
      </c>
      <c r="E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0.55678391400000005</v>
      </c>
      <c r="AI687">
        <v>16</v>
      </c>
      <c r="AJ687" t="s">
        <v>320</v>
      </c>
      <c r="AK687" t="s">
        <v>408</v>
      </c>
      <c r="AL687" t="s">
        <v>290</v>
      </c>
      <c r="AM687">
        <v>5</v>
      </c>
      <c r="AN687">
        <v>13</v>
      </c>
      <c r="AO687">
        <v>0.35021676099999999</v>
      </c>
      <c r="AP687">
        <v>0.45721603799999999</v>
      </c>
      <c r="AQ687">
        <v>0.55678391400000005</v>
      </c>
      <c r="AR687">
        <v>0.449693171</v>
      </c>
      <c r="AS687">
        <v>0.73666489800000001</v>
      </c>
      <c r="AT687">
        <v>7.9980540000000003E-2</v>
      </c>
    </row>
    <row r="688" spans="1:46" hidden="1" x14ac:dyDescent="0.25">
      <c r="A688" t="s">
        <v>320</v>
      </c>
      <c r="B688" t="s">
        <v>290</v>
      </c>
      <c r="C688">
        <v>14</v>
      </c>
      <c r="D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0.51205697400000005</v>
      </c>
      <c r="E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0.51205697400000005</v>
      </c>
      <c r="AI688">
        <v>16</v>
      </c>
      <c r="AJ688" t="s">
        <v>320</v>
      </c>
      <c r="AK688" t="s">
        <v>408</v>
      </c>
      <c r="AL688" t="s">
        <v>290</v>
      </c>
      <c r="AM688">
        <v>5</v>
      </c>
      <c r="AN688">
        <v>14</v>
      </c>
      <c r="AO688">
        <v>0.34000491100000002</v>
      </c>
      <c r="AP688">
        <v>0.43001225199999998</v>
      </c>
      <c r="AQ688">
        <v>0.51205697400000005</v>
      </c>
      <c r="AR688">
        <v>0.42666960100000001</v>
      </c>
      <c r="AS688">
        <v>0.70706700099999997</v>
      </c>
      <c r="AT688">
        <v>7.9095368999999999E-2</v>
      </c>
    </row>
    <row r="689" spans="1:46" hidden="1" x14ac:dyDescent="0.25">
      <c r="A689" t="s">
        <v>320</v>
      </c>
      <c r="B689" t="s">
        <v>290</v>
      </c>
      <c r="C689">
        <v>15</v>
      </c>
      <c r="D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0.45181160300000001</v>
      </c>
      <c r="E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0.45181160300000001</v>
      </c>
      <c r="AI689">
        <v>16</v>
      </c>
      <c r="AJ689" t="s">
        <v>320</v>
      </c>
      <c r="AK689" t="s">
        <v>408</v>
      </c>
      <c r="AL689" t="s">
        <v>290</v>
      </c>
      <c r="AM689">
        <v>5</v>
      </c>
      <c r="AN689">
        <v>15</v>
      </c>
      <c r="AO689">
        <v>0.29635741399999999</v>
      </c>
      <c r="AP689">
        <v>0.37348127599999997</v>
      </c>
      <c r="AQ689">
        <v>0.45181160300000001</v>
      </c>
      <c r="AR689">
        <v>0.372891478</v>
      </c>
      <c r="AS689">
        <v>0.62555753000000003</v>
      </c>
      <c r="AT689">
        <v>7.4609163000000006E-2</v>
      </c>
    </row>
    <row r="690" spans="1:46" hidden="1" x14ac:dyDescent="0.25">
      <c r="A690" t="s">
        <v>320</v>
      </c>
      <c r="B690" t="s">
        <v>290</v>
      </c>
      <c r="C690">
        <v>16</v>
      </c>
      <c r="D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0.36468112000000003</v>
      </c>
      <c r="E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0.36468112000000003</v>
      </c>
      <c r="AI690">
        <v>16</v>
      </c>
      <c r="AJ690" t="s">
        <v>320</v>
      </c>
      <c r="AK690" t="s">
        <v>408</v>
      </c>
      <c r="AL690" t="s">
        <v>290</v>
      </c>
      <c r="AM690">
        <v>5</v>
      </c>
      <c r="AN690">
        <v>16</v>
      </c>
      <c r="AO690">
        <v>0.240783266</v>
      </c>
      <c r="AP690">
        <v>0.30879572700000002</v>
      </c>
      <c r="AQ690">
        <v>0.36468112000000003</v>
      </c>
      <c r="AR690">
        <v>0.30363535899999999</v>
      </c>
      <c r="AS690">
        <v>0.47111367900000001</v>
      </c>
      <c r="AT690">
        <v>0.10841329700000001</v>
      </c>
    </row>
    <row r="691" spans="1:46" hidden="1" x14ac:dyDescent="0.25">
      <c r="A691" t="s">
        <v>320</v>
      </c>
      <c r="B691" t="s">
        <v>290</v>
      </c>
      <c r="C691">
        <v>17</v>
      </c>
      <c r="D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0.219500002</v>
      </c>
      <c r="E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0.219500002</v>
      </c>
      <c r="AI691">
        <v>16</v>
      </c>
      <c r="AJ691" t="s">
        <v>320</v>
      </c>
      <c r="AK691" t="s">
        <v>408</v>
      </c>
      <c r="AL691" t="s">
        <v>290</v>
      </c>
      <c r="AM691">
        <v>5</v>
      </c>
      <c r="AN691">
        <v>17</v>
      </c>
      <c r="AO691">
        <v>0.15217167200000001</v>
      </c>
      <c r="AP691">
        <v>0.184279637</v>
      </c>
      <c r="AQ691">
        <v>0.219500002</v>
      </c>
      <c r="AR691">
        <v>0.183562685</v>
      </c>
      <c r="AS691">
        <v>0.28529052599999999</v>
      </c>
      <c r="AT691">
        <v>6.8124952000000003E-2</v>
      </c>
    </row>
    <row r="692" spans="1:46" hidden="1" x14ac:dyDescent="0.25">
      <c r="A692" t="s">
        <v>320</v>
      </c>
      <c r="B692" t="s">
        <v>290</v>
      </c>
      <c r="C692">
        <v>18</v>
      </c>
      <c r="D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8.7029214999999993E-2</v>
      </c>
      <c r="E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8.7029214999999993E-2</v>
      </c>
      <c r="AI692">
        <v>16</v>
      </c>
      <c r="AJ692" t="s">
        <v>320</v>
      </c>
      <c r="AK692" t="s">
        <v>408</v>
      </c>
      <c r="AL692" t="s">
        <v>290</v>
      </c>
      <c r="AM692">
        <v>5</v>
      </c>
      <c r="AN692">
        <v>18</v>
      </c>
      <c r="AO692">
        <v>6.0593471000000003E-2</v>
      </c>
      <c r="AP692">
        <v>7.2607563E-2</v>
      </c>
      <c r="AQ692">
        <v>8.7029214999999993E-2</v>
      </c>
      <c r="AR692">
        <v>7.3051792000000004E-2</v>
      </c>
      <c r="AS692">
        <v>0.11557748</v>
      </c>
      <c r="AT692">
        <v>2.5039267E-2</v>
      </c>
    </row>
    <row r="693" spans="1:46" hidden="1" x14ac:dyDescent="0.25">
      <c r="A693" t="s">
        <v>320</v>
      </c>
      <c r="B693" t="s">
        <v>290</v>
      </c>
      <c r="C693">
        <v>19</v>
      </c>
      <c r="D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5.2206630000000004E-3</v>
      </c>
      <c r="E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5.2206630000000004E-3</v>
      </c>
      <c r="AI693">
        <v>16</v>
      </c>
      <c r="AJ693" t="s">
        <v>320</v>
      </c>
      <c r="AK693" t="s">
        <v>408</v>
      </c>
      <c r="AL693" t="s">
        <v>290</v>
      </c>
      <c r="AM693">
        <v>5</v>
      </c>
      <c r="AN693">
        <v>19</v>
      </c>
      <c r="AO693">
        <v>3.6311590000000001E-3</v>
      </c>
      <c r="AP693">
        <v>4.5180589999999996E-3</v>
      </c>
      <c r="AQ693">
        <v>5.2206630000000004E-3</v>
      </c>
      <c r="AR693">
        <v>4.4021279999999999E-3</v>
      </c>
      <c r="AS693">
        <v>7.0608759999999998E-3</v>
      </c>
      <c r="AT693">
        <v>9.9397299999999999E-4</v>
      </c>
    </row>
    <row r="694" spans="1:46" hidden="1" x14ac:dyDescent="0.25">
      <c r="A694" t="s">
        <v>320</v>
      </c>
      <c r="B694" t="s">
        <v>290</v>
      </c>
      <c r="C694">
        <v>20</v>
      </c>
      <c r="D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
        <v>16</v>
      </c>
      <c r="AJ694" t="s">
        <v>320</v>
      </c>
      <c r="AK694" t="s">
        <v>408</v>
      </c>
      <c r="AL694" t="s">
        <v>290</v>
      </c>
      <c r="AM694">
        <v>5</v>
      </c>
      <c r="AN694">
        <v>20</v>
      </c>
      <c r="AO694">
        <v>0</v>
      </c>
      <c r="AP694">
        <v>0</v>
      </c>
      <c r="AQ694">
        <v>0</v>
      </c>
      <c r="AR694">
        <v>0</v>
      </c>
      <c r="AS694">
        <v>0</v>
      </c>
      <c r="AT694">
        <v>0</v>
      </c>
    </row>
    <row r="695" spans="1:46" hidden="1" x14ac:dyDescent="0.25">
      <c r="A695" t="s">
        <v>320</v>
      </c>
      <c r="B695" t="s">
        <v>290</v>
      </c>
      <c r="C695">
        <v>21</v>
      </c>
      <c r="D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5">
        <v>16</v>
      </c>
      <c r="AJ695" t="s">
        <v>320</v>
      </c>
      <c r="AK695" t="s">
        <v>408</v>
      </c>
      <c r="AL695" t="s">
        <v>290</v>
      </c>
      <c r="AM695">
        <v>5</v>
      </c>
      <c r="AN695">
        <v>21</v>
      </c>
      <c r="AO695">
        <v>0</v>
      </c>
      <c r="AP695">
        <v>0</v>
      </c>
      <c r="AQ695">
        <v>0</v>
      </c>
      <c r="AR695">
        <v>0</v>
      </c>
      <c r="AS695">
        <v>0</v>
      </c>
      <c r="AT695">
        <v>0</v>
      </c>
    </row>
    <row r="696" spans="1:46" hidden="1" x14ac:dyDescent="0.25">
      <c r="A696" t="s">
        <v>320</v>
      </c>
      <c r="B696" t="s">
        <v>290</v>
      </c>
      <c r="C696">
        <v>22</v>
      </c>
      <c r="D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
        <v>16</v>
      </c>
      <c r="AJ696" t="s">
        <v>320</v>
      </c>
      <c r="AK696" t="s">
        <v>408</v>
      </c>
      <c r="AL696" t="s">
        <v>290</v>
      </c>
      <c r="AM696">
        <v>5</v>
      </c>
      <c r="AN696">
        <v>22</v>
      </c>
      <c r="AO696">
        <v>0</v>
      </c>
      <c r="AP696">
        <v>0</v>
      </c>
      <c r="AQ696">
        <v>0</v>
      </c>
      <c r="AR696">
        <v>0</v>
      </c>
      <c r="AS696">
        <v>0</v>
      </c>
      <c r="AT696">
        <v>0</v>
      </c>
    </row>
    <row r="697" spans="1:46" hidden="1" x14ac:dyDescent="0.25">
      <c r="A697" t="s">
        <v>320</v>
      </c>
      <c r="B697" t="s">
        <v>290</v>
      </c>
      <c r="C697">
        <v>23</v>
      </c>
      <c r="D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7">
        <v>16</v>
      </c>
      <c r="AJ697" t="s">
        <v>320</v>
      </c>
      <c r="AK697" t="s">
        <v>408</v>
      </c>
      <c r="AL697" t="s">
        <v>290</v>
      </c>
      <c r="AM697">
        <v>5</v>
      </c>
      <c r="AN697">
        <v>23</v>
      </c>
      <c r="AO697">
        <v>0</v>
      </c>
      <c r="AP697">
        <v>0</v>
      </c>
      <c r="AQ697">
        <v>0</v>
      </c>
      <c r="AR697">
        <v>0</v>
      </c>
      <c r="AS697">
        <v>0</v>
      </c>
      <c r="AT697">
        <v>0</v>
      </c>
    </row>
    <row r="698" spans="1:46" hidden="1" x14ac:dyDescent="0.25">
      <c r="A698" t="s">
        <v>320</v>
      </c>
      <c r="B698" t="s">
        <v>290</v>
      </c>
      <c r="C698">
        <v>24</v>
      </c>
      <c r="D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
        <v>16</v>
      </c>
      <c r="AJ698" t="s">
        <v>320</v>
      </c>
      <c r="AK698" t="s">
        <v>408</v>
      </c>
      <c r="AL698" t="s">
        <v>290</v>
      </c>
      <c r="AM698">
        <v>5</v>
      </c>
      <c r="AN698">
        <v>24</v>
      </c>
      <c r="AO698">
        <v>0</v>
      </c>
      <c r="AP698">
        <v>0</v>
      </c>
      <c r="AQ698">
        <v>0</v>
      </c>
      <c r="AR698">
        <v>0</v>
      </c>
      <c r="AS698">
        <v>0</v>
      </c>
      <c r="AT698">
        <v>0</v>
      </c>
    </row>
    <row r="699" spans="1:46" hidden="1" x14ac:dyDescent="0.25">
      <c r="A699" t="s">
        <v>320</v>
      </c>
      <c r="B699" t="s">
        <v>291</v>
      </c>
      <c r="C699">
        <v>1</v>
      </c>
      <c r="D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
        <v>16</v>
      </c>
      <c r="AJ699" t="s">
        <v>320</v>
      </c>
      <c r="AK699" t="s">
        <v>408</v>
      </c>
      <c r="AL699" t="s">
        <v>291</v>
      </c>
      <c r="AM699">
        <v>6</v>
      </c>
      <c r="AN699">
        <v>1</v>
      </c>
      <c r="AO699">
        <v>0</v>
      </c>
      <c r="AP699">
        <v>0</v>
      </c>
      <c r="AQ699">
        <v>0</v>
      </c>
      <c r="AR699">
        <v>0</v>
      </c>
      <c r="AS699">
        <v>0</v>
      </c>
      <c r="AT699">
        <v>0</v>
      </c>
    </row>
    <row r="700" spans="1:46" hidden="1" x14ac:dyDescent="0.25">
      <c r="A700" t="s">
        <v>320</v>
      </c>
      <c r="B700" t="s">
        <v>291</v>
      </c>
      <c r="C700">
        <v>2</v>
      </c>
      <c r="D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
        <v>16</v>
      </c>
      <c r="AJ700" t="s">
        <v>320</v>
      </c>
      <c r="AK700" t="s">
        <v>408</v>
      </c>
      <c r="AL700" t="s">
        <v>291</v>
      </c>
      <c r="AM700">
        <v>6</v>
      </c>
      <c r="AN700">
        <v>2</v>
      </c>
      <c r="AO700">
        <v>0</v>
      </c>
      <c r="AP700">
        <v>0</v>
      </c>
      <c r="AQ700">
        <v>0</v>
      </c>
      <c r="AR700">
        <v>0</v>
      </c>
      <c r="AS700">
        <v>0</v>
      </c>
      <c r="AT700">
        <v>0</v>
      </c>
    </row>
    <row r="701" spans="1:46" hidden="1" x14ac:dyDescent="0.25">
      <c r="A701" t="s">
        <v>320</v>
      </c>
      <c r="B701" t="s">
        <v>291</v>
      </c>
      <c r="C701">
        <v>3</v>
      </c>
      <c r="D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
        <v>16</v>
      </c>
      <c r="AJ701" t="s">
        <v>320</v>
      </c>
      <c r="AK701" t="s">
        <v>408</v>
      </c>
      <c r="AL701" t="s">
        <v>291</v>
      </c>
      <c r="AM701">
        <v>6</v>
      </c>
      <c r="AN701">
        <v>3</v>
      </c>
      <c r="AO701">
        <v>0</v>
      </c>
      <c r="AP701">
        <v>0</v>
      </c>
      <c r="AQ701">
        <v>0</v>
      </c>
      <c r="AR701">
        <v>0</v>
      </c>
      <c r="AS701">
        <v>0</v>
      </c>
      <c r="AT701">
        <v>0</v>
      </c>
    </row>
    <row r="702" spans="1:46" hidden="1" x14ac:dyDescent="0.25">
      <c r="A702" t="s">
        <v>320</v>
      </c>
      <c r="B702" t="s">
        <v>291</v>
      </c>
      <c r="C702">
        <v>4</v>
      </c>
      <c r="D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
        <v>16</v>
      </c>
      <c r="AJ702" t="s">
        <v>320</v>
      </c>
      <c r="AK702" t="s">
        <v>408</v>
      </c>
      <c r="AL702" t="s">
        <v>291</v>
      </c>
      <c r="AM702">
        <v>6</v>
      </c>
      <c r="AN702">
        <v>4</v>
      </c>
      <c r="AO702">
        <v>0</v>
      </c>
      <c r="AP702">
        <v>0</v>
      </c>
      <c r="AQ702">
        <v>0</v>
      </c>
      <c r="AR702">
        <v>0</v>
      </c>
      <c r="AS702">
        <v>0</v>
      </c>
      <c r="AT702">
        <v>0</v>
      </c>
    </row>
    <row r="703" spans="1:46" hidden="1" x14ac:dyDescent="0.25">
      <c r="A703" t="s">
        <v>320</v>
      </c>
      <c r="B703" t="s">
        <v>291</v>
      </c>
      <c r="C703">
        <v>5</v>
      </c>
      <c r="D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
        <v>16</v>
      </c>
      <c r="AJ703" t="s">
        <v>320</v>
      </c>
      <c r="AK703" t="s">
        <v>408</v>
      </c>
      <c r="AL703" t="s">
        <v>291</v>
      </c>
      <c r="AM703">
        <v>6</v>
      </c>
      <c r="AN703">
        <v>5</v>
      </c>
      <c r="AO703">
        <v>0</v>
      </c>
      <c r="AP703">
        <v>0</v>
      </c>
      <c r="AQ703">
        <v>0</v>
      </c>
      <c r="AR703">
        <v>0</v>
      </c>
      <c r="AS703">
        <v>0</v>
      </c>
      <c r="AT703">
        <v>0</v>
      </c>
    </row>
    <row r="704" spans="1:46" hidden="1" x14ac:dyDescent="0.25">
      <c r="A704" t="s">
        <v>320</v>
      </c>
      <c r="B704" t="s">
        <v>291</v>
      </c>
      <c r="C704">
        <v>6</v>
      </c>
      <c r="D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
        <v>16</v>
      </c>
      <c r="AJ704" t="s">
        <v>320</v>
      </c>
      <c r="AK704" t="s">
        <v>408</v>
      </c>
      <c r="AL704" t="s">
        <v>291</v>
      </c>
      <c r="AM704">
        <v>6</v>
      </c>
      <c r="AN704">
        <v>6</v>
      </c>
      <c r="AO704">
        <v>0</v>
      </c>
      <c r="AP704">
        <v>0</v>
      </c>
      <c r="AQ704">
        <v>0</v>
      </c>
      <c r="AR704">
        <v>0</v>
      </c>
      <c r="AS704">
        <v>0</v>
      </c>
      <c r="AT704">
        <v>0</v>
      </c>
    </row>
    <row r="705" spans="1:46" hidden="1" x14ac:dyDescent="0.25">
      <c r="A705" t="s">
        <v>320</v>
      </c>
      <c r="B705" t="s">
        <v>291</v>
      </c>
      <c r="C705">
        <v>7</v>
      </c>
      <c r="D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8.5013269999999995E-3</v>
      </c>
      <c r="E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8.5013269999999995E-3</v>
      </c>
      <c r="AI705">
        <v>16</v>
      </c>
      <c r="AJ705" t="s">
        <v>320</v>
      </c>
      <c r="AK705" t="s">
        <v>408</v>
      </c>
      <c r="AL705" t="s">
        <v>291</v>
      </c>
      <c r="AM705">
        <v>6</v>
      </c>
      <c r="AN705">
        <v>7</v>
      </c>
      <c r="AO705">
        <v>8.5013269999999995E-3</v>
      </c>
      <c r="AP705">
        <v>1.13998E-2</v>
      </c>
      <c r="AQ705">
        <v>1.3714698000000001E-2</v>
      </c>
      <c r="AR705">
        <v>1.128118E-2</v>
      </c>
      <c r="AS705">
        <v>2.0008547000000002E-2</v>
      </c>
      <c r="AT705">
        <v>2.1022800000000002E-3</v>
      </c>
    </row>
    <row r="706" spans="1:46" hidden="1" x14ac:dyDescent="0.25">
      <c r="A706" t="s">
        <v>320</v>
      </c>
      <c r="B706" t="s">
        <v>291</v>
      </c>
      <c r="C706">
        <v>8</v>
      </c>
      <c r="D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8.0119283999999999E-2</v>
      </c>
      <c r="E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8.0119283999999999E-2</v>
      </c>
      <c r="AI706">
        <v>16</v>
      </c>
      <c r="AJ706" t="s">
        <v>320</v>
      </c>
      <c r="AK706" t="s">
        <v>408</v>
      </c>
      <c r="AL706" t="s">
        <v>291</v>
      </c>
      <c r="AM706">
        <v>6</v>
      </c>
      <c r="AN706">
        <v>8</v>
      </c>
      <c r="AO706">
        <v>8.0119283999999999E-2</v>
      </c>
      <c r="AP706">
        <v>0.10409554</v>
      </c>
      <c r="AQ706">
        <v>0.12265403</v>
      </c>
      <c r="AR706">
        <v>0.100554172</v>
      </c>
      <c r="AS706">
        <v>0.156011341</v>
      </c>
      <c r="AT706">
        <v>1.2115773999999999E-2</v>
      </c>
    </row>
    <row r="707" spans="1:46" hidden="1" x14ac:dyDescent="0.25">
      <c r="A707" t="s">
        <v>320</v>
      </c>
      <c r="B707" t="s">
        <v>291</v>
      </c>
      <c r="C707">
        <v>9</v>
      </c>
      <c r="D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0.27292533600000002</v>
      </c>
      <c r="E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0.19223533900000001</v>
      </c>
      <c r="AI707">
        <v>16</v>
      </c>
      <c r="AJ707" t="s">
        <v>320</v>
      </c>
      <c r="AK707" t="s">
        <v>408</v>
      </c>
      <c r="AL707" t="s">
        <v>291</v>
      </c>
      <c r="AM707">
        <v>6</v>
      </c>
      <c r="AN707">
        <v>9</v>
      </c>
      <c r="AO707">
        <v>0.19223533900000001</v>
      </c>
      <c r="AP707">
        <v>0.24327788</v>
      </c>
      <c r="AQ707">
        <v>0.27292533600000002</v>
      </c>
      <c r="AR707">
        <v>0.229673724</v>
      </c>
      <c r="AS707">
        <v>0.33190214099999998</v>
      </c>
      <c r="AT707">
        <v>4.2617281999999999E-2</v>
      </c>
    </row>
    <row r="708" spans="1:46" hidden="1" x14ac:dyDescent="0.25">
      <c r="A708" t="s">
        <v>320</v>
      </c>
      <c r="B708" t="s">
        <v>291</v>
      </c>
      <c r="C708">
        <v>10</v>
      </c>
      <c r="D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0.41879550399999999</v>
      </c>
      <c r="E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0.41879550399999999</v>
      </c>
      <c r="AI708">
        <v>16</v>
      </c>
      <c r="AJ708" t="s">
        <v>320</v>
      </c>
      <c r="AK708" t="s">
        <v>408</v>
      </c>
      <c r="AL708" t="s">
        <v>291</v>
      </c>
      <c r="AM708">
        <v>6</v>
      </c>
      <c r="AN708">
        <v>10</v>
      </c>
      <c r="AO708">
        <v>0.31301496400000001</v>
      </c>
      <c r="AP708">
        <v>0.37874498699999998</v>
      </c>
      <c r="AQ708">
        <v>0.41879550399999999</v>
      </c>
      <c r="AR708">
        <v>0.35643365100000002</v>
      </c>
      <c r="AS708">
        <v>0.49290262600000001</v>
      </c>
      <c r="AT708">
        <v>0.129622189</v>
      </c>
    </row>
    <row r="709" spans="1:46" hidden="1" x14ac:dyDescent="0.25">
      <c r="A709" t="s">
        <v>320</v>
      </c>
      <c r="B709" t="s">
        <v>291</v>
      </c>
      <c r="C709">
        <v>11</v>
      </c>
      <c r="D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0.53576226100000002</v>
      </c>
      <c r="E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0.53576226100000002</v>
      </c>
      <c r="AI709">
        <v>16</v>
      </c>
      <c r="AJ709" t="s">
        <v>320</v>
      </c>
      <c r="AK709" t="s">
        <v>408</v>
      </c>
      <c r="AL709" t="s">
        <v>291</v>
      </c>
      <c r="AM709">
        <v>6</v>
      </c>
      <c r="AN709">
        <v>11</v>
      </c>
      <c r="AO709">
        <v>0.40558246199999998</v>
      </c>
      <c r="AP709">
        <v>0.470931343</v>
      </c>
      <c r="AQ709">
        <v>0.53576226100000002</v>
      </c>
      <c r="AR709">
        <v>0.46048916600000001</v>
      </c>
      <c r="AS709">
        <v>0.65388299299999997</v>
      </c>
      <c r="AT709">
        <v>0.138252603</v>
      </c>
    </row>
    <row r="710" spans="1:46" hidden="1" x14ac:dyDescent="0.25">
      <c r="A710" t="s">
        <v>320</v>
      </c>
      <c r="B710" t="s">
        <v>291</v>
      </c>
      <c r="C710">
        <v>12</v>
      </c>
      <c r="D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0.59371684499999999</v>
      </c>
      <c r="E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0.59371684499999999</v>
      </c>
      <c r="AI710">
        <v>16</v>
      </c>
      <c r="AJ710" t="s">
        <v>320</v>
      </c>
      <c r="AK710" t="s">
        <v>408</v>
      </c>
      <c r="AL710" t="s">
        <v>291</v>
      </c>
      <c r="AM710">
        <v>6</v>
      </c>
      <c r="AN710">
        <v>12</v>
      </c>
      <c r="AO710">
        <v>0.43562778400000002</v>
      </c>
      <c r="AP710">
        <v>0.52594570299999999</v>
      </c>
      <c r="AQ710">
        <v>0.59371684499999999</v>
      </c>
      <c r="AR710">
        <v>0.50952281700000002</v>
      </c>
      <c r="AS710">
        <v>0.709779681</v>
      </c>
      <c r="AT710">
        <v>0.13755184300000001</v>
      </c>
    </row>
    <row r="711" spans="1:46" hidden="1" x14ac:dyDescent="0.25">
      <c r="A711" t="s">
        <v>320</v>
      </c>
      <c r="B711" t="s">
        <v>291</v>
      </c>
      <c r="C711">
        <v>13</v>
      </c>
      <c r="D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0.60690171199999998</v>
      </c>
      <c r="E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0.60690171199999998</v>
      </c>
      <c r="AI711">
        <v>16</v>
      </c>
      <c r="AJ711" t="s">
        <v>320</v>
      </c>
      <c r="AK711" t="s">
        <v>408</v>
      </c>
      <c r="AL711" t="s">
        <v>291</v>
      </c>
      <c r="AM711">
        <v>6</v>
      </c>
      <c r="AN711">
        <v>13</v>
      </c>
      <c r="AO711">
        <v>0.47260648300000002</v>
      </c>
      <c r="AP711">
        <v>0.53515485900000004</v>
      </c>
      <c r="AQ711">
        <v>0.60690171199999998</v>
      </c>
      <c r="AR711">
        <v>0.52967423400000002</v>
      </c>
      <c r="AS711">
        <v>0.71591686399999999</v>
      </c>
      <c r="AT711">
        <v>0.136814201</v>
      </c>
    </row>
    <row r="712" spans="1:46" hidden="1" x14ac:dyDescent="0.25">
      <c r="A712" t="s">
        <v>320</v>
      </c>
      <c r="B712" t="s">
        <v>291</v>
      </c>
      <c r="C712">
        <v>14</v>
      </c>
      <c r="D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0.56594888799999998</v>
      </c>
      <c r="E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0.56594888799999998</v>
      </c>
      <c r="AI712">
        <v>16</v>
      </c>
      <c r="AJ712" t="s">
        <v>320</v>
      </c>
      <c r="AK712" t="s">
        <v>408</v>
      </c>
      <c r="AL712" t="s">
        <v>291</v>
      </c>
      <c r="AM712">
        <v>6</v>
      </c>
      <c r="AN712">
        <v>14</v>
      </c>
      <c r="AO712">
        <v>0.45650882300000001</v>
      </c>
      <c r="AP712">
        <v>0.523181491</v>
      </c>
      <c r="AQ712">
        <v>0.56594888799999998</v>
      </c>
      <c r="AR712">
        <v>0.50977448000000003</v>
      </c>
      <c r="AS712">
        <v>0.68498970299999995</v>
      </c>
      <c r="AT712">
        <v>0.21019116600000001</v>
      </c>
    </row>
    <row r="713" spans="1:46" hidden="1" x14ac:dyDescent="0.25">
      <c r="A713" t="s">
        <v>320</v>
      </c>
      <c r="B713" t="s">
        <v>291</v>
      </c>
      <c r="C713">
        <v>15</v>
      </c>
      <c r="D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0.50064426500000003</v>
      </c>
      <c r="E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0.50064426500000003</v>
      </c>
      <c r="AI713">
        <v>16</v>
      </c>
      <c r="AJ713" t="s">
        <v>320</v>
      </c>
      <c r="AK713" t="s">
        <v>408</v>
      </c>
      <c r="AL713" t="s">
        <v>291</v>
      </c>
      <c r="AM713">
        <v>6</v>
      </c>
      <c r="AN713">
        <v>15</v>
      </c>
      <c r="AO713">
        <v>0.41090916100000002</v>
      </c>
      <c r="AP713">
        <v>0.459816585</v>
      </c>
      <c r="AQ713">
        <v>0.50064426500000003</v>
      </c>
      <c r="AR713">
        <v>0.45026320399999997</v>
      </c>
      <c r="AS713">
        <v>0.61157920899999996</v>
      </c>
      <c r="AT713">
        <v>0.13821572100000001</v>
      </c>
    </row>
    <row r="714" spans="1:46" hidden="1" x14ac:dyDescent="0.25">
      <c r="A714" t="s">
        <v>320</v>
      </c>
      <c r="B714" t="s">
        <v>291</v>
      </c>
      <c r="C714">
        <v>16</v>
      </c>
      <c r="D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0.39446319600000002</v>
      </c>
      <c r="E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0.39446319600000002</v>
      </c>
      <c r="AI714">
        <v>16</v>
      </c>
      <c r="AJ714" t="s">
        <v>320</v>
      </c>
      <c r="AK714" t="s">
        <v>408</v>
      </c>
      <c r="AL714" t="s">
        <v>291</v>
      </c>
      <c r="AM714">
        <v>6</v>
      </c>
      <c r="AN714">
        <v>16</v>
      </c>
      <c r="AO714">
        <v>0.32984192899999998</v>
      </c>
      <c r="AP714">
        <v>0.36886746999999998</v>
      </c>
      <c r="AQ714">
        <v>0.39446319600000002</v>
      </c>
      <c r="AR714">
        <v>0.35489491099999998</v>
      </c>
      <c r="AS714">
        <v>0.47378763200000001</v>
      </c>
      <c r="AT714">
        <v>0.11644052100000001</v>
      </c>
    </row>
    <row r="715" spans="1:46" hidden="1" x14ac:dyDescent="0.25">
      <c r="A715" t="s">
        <v>320</v>
      </c>
      <c r="B715" t="s">
        <v>291</v>
      </c>
      <c r="C715">
        <v>17</v>
      </c>
      <c r="D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0.24767261400000001</v>
      </c>
      <c r="E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0.24767261400000001</v>
      </c>
      <c r="AI715">
        <v>16</v>
      </c>
      <c r="AJ715" t="s">
        <v>320</v>
      </c>
      <c r="AK715" t="s">
        <v>408</v>
      </c>
      <c r="AL715" t="s">
        <v>291</v>
      </c>
      <c r="AM715">
        <v>6</v>
      </c>
      <c r="AN715">
        <v>17</v>
      </c>
      <c r="AO715">
        <v>0.19615444800000001</v>
      </c>
      <c r="AP715">
        <v>0.227257037</v>
      </c>
      <c r="AQ715">
        <v>0.24767261400000001</v>
      </c>
      <c r="AR715">
        <v>0.21916335000000001</v>
      </c>
      <c r="AS715">
        <v>0.29437458999999999</v>
      </c>
      <c r="AT715">
        <v>7.2842174999999995E-2</v>
      </c>
    </row>
    <row r="716" spans="1:46" hidden="1" x14ac:dyDescent="0.25">
      <c r="A716" t="s">
        <v>320</v>
      </c>
      <c r="B716" t="s">
        <v>291</v>
      </c>
      <c r="C716">
        <v>18</v>
      </c>
      <c r="D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0.10517534000000001</v>
      </c>
      <c r="E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0.10517534000000001</v>
      </c>
      <c r="AI716">
        <v>16</v>
      </c>
      <c r="AJ716" t="s">
        <v>320</v>
      </c>
      <c r="AK716" t="s">
        <v>408</v>
      </c>
      <c r="AL716" t="s">
        <v>291</v>
      </c>
      <c r="AM716">
        <v>6</v>
      </c>
      <c r="AN716">
        <v>18</v>
      </c>
      <c r="AO716">
        <v>8.0771983000000006E-2</v>
      </c>
      <c r="AP716">
        <v>9.6513262000000002E-2</v>
      </c>
      <c r="AQ716">
        <v>0.10517534000000001</v>
      </c>
      <c r="AR716">
        <v>9.1652870999999997E-2</v>
      </c>
      <c r="AS716">
        <v>0.12140208700000001</v>
      </c>
      <c r="AT716">
        <v>2.9391356E-2</v>
      </c>
    </row>
    <row r="717" spans="1:46" hidden="1" x14ac:dyDescent="0.25">
      <c r="A717" t="s">
        <v>320</v>
      </c>
      <c r="B717" t="s">
        <v>291</v>
      </c>
      <c r="C717">
        <v>19</v>
      </c>
      <c r="D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8.6282630000000006E-3</v>
      </c>
      <c r="E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8.6282630000000006E-3</v>
      </c>
      <c r="AI717">
        <v>16</v>
      </c>
      <c r="AJ717" t="s">
        <v>320</v>
      </c>
      <c r="AK717" t="s">
        <v>408</v>
      </c>
      <c r="AL717" t="s">
        <v>291</v>
      </c>
      <c r="AM717">
        <v>6</v>
      </c>
      <c r="AN717">
        <v>19</v>
      </c>
      <c r="AO717">
        <v>6.0583479999999999E-3</v>
      </c>
      <c r="AP717">
        <v>7.2150629999999999E-3</v>
      </c>
      <c r="AQ717">
        <v>8.6282630000000006E-3</v>
      </c>
      <c r="AR717">
        <v>7.2385110000000004E-3</v>
      </c>
      <c r="AS717">
        <v>1.1880139E-2</v>
      </c>
      <c r="AT717">
        <v>2.1428509999999999E-3</v>
      </c>
    </row>
    <row r="718" spans="1:46" hidden="1" x14ac:dyDescent="0.25">
      <c r="A718" t="s">
        <v>320</v>
      </c>
      <c r="B718" t="s">
        <v>291</v>
      </c>
      <c r="C718">
        <v>20</v>
      </c>
      <c r="D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
        <v>16</v>
      </c>
      <c r="AJ718" t="s">
        <v>320</v>
      </c>
      <c r="AK718" t="s">
        <v>408</v>
      </c>
      <c r="AL718" t="s">
        <v>291</v>
      </c>
      <c r="AM718">
        <v>6</v>
      </c>
      <c r="AN718">
        <v>20</v>
      </c>
      <c r="AO718">
        <v>0</v>
      </c>
      <c r="AP718">
        <v>0</v>
      </c>
      <c r="AQ718">
        <v>0</v>
      </c>
      <c r="AR718">
        <v>0</v>
      </c>
      <c r="AS718">
        <v>0</v>
      </c>
      <c r="AT718">
        <v>0</v>
      </c>
    </row>
    <row r="719" spans="1:46" hidden="1" x14ac:dyDescent="0.25">
      <c r="A719" t="s">
        <v>320</v>
      </c>
      <c r="B719" t="s">
        <v>291</v>
      </c>
      <c r="C719">
        <v>21</v>
      </c>
      <c r="D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9">
        <v>16</v>
      </c>
      <c r="AJ719" t="s">
        <v>320</v>
      </c>
      <c r="AK719" t="s">
        <v>408</v>
      </c>
      <c r="AL719" t="s">
        <v>291</v>
      </c>
      <c r="AM719">
        <v>6</v>
      </c>
      <c r="AN719">
        <v>21</v>
      </c>
      <c r="AO719">
        <v>0</v>
      </c>
      <c r="AP719">
        <v>0</v>
      </c>
      <c r="AQ719">
        <v>0</v>
      </c>
      <c r="AR719">
        <v>0</v>
      </c>
      <c r="AS719">
        <v>0</v>
      </c>
      <c r="AT719">
        <v>0</v>
      </c>
    </row>
    <row r="720" spans="1:46" hidden="1" x14ac:dyDescent="0.25">
      <c r="A720" t="s">
        <v>320</v>
      </c>
      <c r="B720" t="s">
        <v>291</v>
      </c>
      <c r="C720">
        <v>22</v>
      </c>
      <c r="D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
        <v>16</v>
      </c>
      <c r="AJ720" t="s">
        <v>320</v>
      </c>
      <c r="AK720" t="s">
        <v>408</v>
      </c>
      <c r="AL720" t="s">
        <v>291</v>
      </c>
      <c r="AM720">
        <v>6</v>
      </c>
      <c r="AN720">
        <v>22</v>
      </c>
      <c r="AO720">
        <v>0</v>
      </c>
      <c r="AP720">
        <v>0</v>
      </c>
      <c r="AQ720">
        <v>0</v>
      </c>
      <c r="AR720">
        <v>0</v>
      </c>
      <c r="AS720">
        <v>0</v>
      </c>
      <c r="AT720">
        <v>0</v>
      </c>
    </row>
    <row r="721" spans="1:46" hidden="1" x14ac:dyDescent="0.25">
      <c r="A721" t="s">
        <v>320</v>
      </c>
      <c r="B721" t="s">
        <v>291</v>
      </c>
      <c r="C721">
        <v>23</v>
      </c>
      <c r="D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1">
        <v>16</v>
      </c>
      <c r="AJ721" t="s">
        <v>320</v>
      </c>
      <c r="AK721" t="s">
        <v>408</v>
      </c>
      <c r="AL721" t="s">
        <v>291</v>
      </c>
      <c r="AM721">
        <v>6</v>
      </c>
      <c r="AN721">
        <v>23</v>
      </c>
      <c r="AO721">
        <v>0</v>
      </c>
      <c r="AP721">
        <v>0</v>
      </c>
      <c r="AQ721">
        <v>0</v>
      </c>
      <c r="AR721">
        <v>0</v>
      </c>
      <c r="AS721">
        <v>0</v>
      </c>
      <c r="AT721">
        <v>0</v>
      </c>
    </row>
    <row r="722" spans="1:46" hidden="1" x14ac:dyDescent="0.25">
      <c r="A722" t="s">
        <v>320</v>
      </c>
      <c r="B722" t="s">
        <v>291</v>
      </c>
      <c r="C722">
        <v>24</v>
      </c>
      <c r="D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
        <v>16</v>
      </c>
      <c r="AJ722" t="s">
        <v>320</v>
      </c>
      <c r="AK722" t="s">
        <v>408</v>
      </c>
      <c r="AL722" t="s">
        <v>291</v>
      </c>
      <c r="AM722">
        <v>6</v>
      </c>
      <c r="AN722">
        <v>24</v>
      </c>
      <c r="AO722">
        <v>0</v>
      </c>
      <c r="AP722">
        <v>0</v>
      </c>
      <c r="AQ722">
        <v>0</v>
      </c>
      <c r="AR722">
        <v>0</v>
      </c>
      <c r="AS722">
        <v>0</v>
      </c>
      <c r="AT722">
        <v>0</v>
      </c>
    </row>
    <row r="723" spans="1:46" hidden="1" x14ac:dyDescent="0.25">
      <c r="A723" t="s">
        <v>320</v>
      </c>
      <c r="B723" t="s">
        <v>292</v>
      </c>
      <c r="C723">
        <v>1</v>
      </c>
      <c r="D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
        <v>16</v>
      </c>
      <c r="AJ723" t="s">
        <v>320</v>
      </c>
      <c r="AK723" t="s">
        <v>408</v>
      </c>
      <c r="AL723" t="s">
        <v>292</v>
      </c>
      <c r="AM723">
        <v>7</v>
      </c>
      <c r="AN723">
        <v>1</v>
      </c>
      <c r="AO723">
        <v>0</v>
      </c>
      <c r="AP723">
        <v>0</v>
      </c>
      <c r="AQ723">
        <v>0</v>
      </c>
      <c r="AR723">
        <v>0</v>
      </c>
      <c r="AS723">
        <v>0</v>
      </c>
      <c r="AT723">
        <v>0</v>
      </c>
    </row>
    <row r="724" spans="1:46" hidden="1" x14ac:dyDescent="0.25">
      <c r="A724" t="s">
        <v>320</v>
      </c>
      <c r="B724" t="s">
        <v>292</v>
      </c>
      <c r="C724">
        <v>2</v>
      </c>
      <c r="D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
        <v>16</v>
      </c>
      <c r="AJ724" t="s">
        <v>320</v>
      </c>
      <c r="AK724" t="s">
        <v>408</v>
      </c>
      <c r="AL724" t="s">
        <v>292</v>
      </c>
      <c r="AM724">
        <v>7</v>
      </c>
      <c r="AN724">
        <v>2</v>
      </c>
      <c r="AO724">
        <v>0</v>
      </c>
      <c r="AP724">
        <v>0</v>
      </c>
      <c r="AQ724">
        <v>0</v>
      </c>
      <c r="AR724">
        <v>0</v>
      </c>
      <c r="AS724">
        <v>0</v>
      </c>
      <c r="AT724">
        <v>0</v>
      </c>
    </row>
    <row r="725" spans="1:46" hidden="1" x14ac:dyDescent="0.25">
      <c r="A725" t="s">
        <v>320</v>
      </c>
      <c r="B725" t="s">
        <v>292</v>
      </c>
      <c r="C725">
        <v>3</v>
      </c>
      <c r="D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
        <v>16</v>
      </c>
      <c r="AJ725" t="s">
        <v>320</v>
      </c>
      <c r="AK725" t="s">
        <v>408</v>
      </c>
      <c r="AL725" t="s">
        <v>292</v>
      </c>
      <c r="AM725">
        <v>7</v>
      </c>
      <c r="AN725">
        <v>3</v>
      </c>
      <c r="AO725">
        <v>0</v>
      </c>
      <c r="AP725">
        <v>0</v>
      </c>
      <c r="AQ725">
        <v>0</v>
      </c>
      <c r="AR725">
        <v>0</v>
      </c>
      <c r="AS725">
        <v>0</v>
      </c>
      <c r="AT725">
        <v>0</v>
      </c>
    </row>
    <row r="726" spans="1:46" hidden="1" x14ac:dyDescent="0.25">
      <c r="A726" t="s">
        <v>320</v>
      </c>
      <c r="B726" t="s">
        <v>292</v>
      </c>
      <c r="C726">
        <v>4</v>
      </c>
      <c r="D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
        <v>16</v>
      </c>
      <c r="AJ726" t="s">
        <v>320</v>
      </c>
      <c r="AK726" t="s">
        <v>408</v>
      </c>
      <c r="AL726" t="s">
        <v>292</v>
      </c>
      <c r="AM726">
        <v>7</v>
      </c>
      <c r="AN726">
        <v>4</v>
      </c>
      <c r="AO726">
        <v>0</v>
      </c>
      <c r="AP726">
        <v>0</v>
      </c>
      <c r="AQ726">
        <v>0</v>
      </c>
      <c r="AR726">
        <v>0</v>
      </c>
      <c r="AS726">
        <v>0</v>
      </c>
      <c r="AT726">
        <v>0</v>
      </c>
    </row>
    <row r="727" spans="1:46" hidden="1" x14ac:dyDescent="0.25">
      <c r="A727" t="s">
        <v>320</v>
      </c>
      <c r="B727" t="s">
        <v>292</v>
      </c>
      <c r="C727">
        <v>5</v>
      </c>
      <c r="D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
        <v>16</v>
      </c>
      <c r="AJ727" t="s">
        <v>320</v>
      </c>
      <c r="AK727" t="s">
        <v>408</v>
      </c>
      <c r="AL727" t="s">
        <v>292</v>
      </c>
      <c r="AM727">
        <v>7</v>
      </c>
      <c r="AN727">
        <v>5</v>
      </c>
      <c r="AO727">
        <v>0</v>
      </c>
      <c r="AP727">
        <v>0</v>
      </c>
      <c r="AQ727">
        <v>0</v>
      </c>
      <c r="AR727">
        <v>0</v>
      </c>
      <c r="AS727">
        <v>0</v>
      </c>
      <c r="AT727">
        <v>0</v>
      </c>
    </row>
    <row r="728" spans="1:46" hidden="1" x14ac:dyDescent="0.25">
      <c r="A728" t="s">
        <v>320</v>
      </c>
      <c r="B728" t="s">
        <v>292</v>
      </c>
      <c r="C728">
        <v>6</v>
      </c>
      <c r="D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8">
        <v>16</v>
      </c>
      <c r="AJ728" t="s">
        <v>320</v>
      </c>
      <c r="AK728" t="s">
        <v>408</v>
      </c>
      <c r="AL728" t="s">
        <v>292</v>
      </c>
      <c r="AM728">
        <v>7</v>
      </c>
      <c r="AN728">
        <v>6</v>
      </c>
      <c r="AO728">
        <v>0</v>
      </c>
      <c r="AP728">
        <v>0</v>
      </c>
      <c r="AQ728">
        <v>0</v>
      </c>
      <c r="AR728">
        <v>0</v>
      </c>
      <c r="AS728">
        <v>0</v>
      </c>
      <c r="AT728">
        <v>0</v>
      </c>
    </row>
    <row r="729" spans="1:46" hidden="1" x14ac:dyDescent="0.25">
      <c r="A729" t="s">
        <v>320</v>
      </c>
      <c r="B729" t="s">
        <v>292</v>
      </c>
      <c r="C729">
        <v>7</v>
      </c>
      <c r="D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7.7478E-3</v>
      </c>
      <c r="E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7.7478E-3</v>
      </c>
      <c r="AI729">
        <v>16</v>
      </c>
      <c r="AJ729" t="s">
        <v>320</v>
      </c>
      <c r="AK729" t="s">
        <v>408</v>
      </c>
      <c r="AL729" t="s">
        <v>292</v>
      </c>
      <c r="AM729">
        <v>7</v>
      </c>
      <c r="AN729">
        <v>7</v>
      </c>
      <c r="AO729">
        <v>7.7478E-3</v>
      </c>
      <c r="AP729">
        <v>9.0053830000000005E-3</v>
      </c>
      <c r="AQ729">
        <v>1.0114791999999999E-2</v>
      </c>
      <c r="AR729">
        <v>8.8368240000000001E-3</v>
      </c>
      <c r="AS729">
        <v>1.431026E-2</v>
      </c>
      <c r="AT729">
        <v>1.4916770000000001E-3</v>
      </c>
    </row>
    <row r="730" spans="1:46" hidden="1" x14ac:dyDescent="0.25">
      <c r="A730" t="s">
        <v>320</v>
      </c>
      <c r="B730" t="s">
        <v>292</v>
      </c>
      <c r="C730">
        <v>8</v>
      </c>
      <c r="D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9.2085417000000003E-2</v>
      </c>
      <c r="E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9.2085417000000003E-2</v>
      </c>
      <c r="AI730">
        <v>16</v>
      </c>
      <c r="AJ730" t="s">
        <v>320</v>
      </c>
      <c r="AK730" t="s">
        <v>408</v>
      </c>
      <c r="AL730" t="s">
        <v>292</v>
      </c>
      <c r="AM730">
        <v>7</v>
      </c>
      <c r="AN730">
        <v>8</v>
      </c>
      <c r="AO730">
        <v>9.2085417000000003E-2</v>
      </c>
      <c r="AP730">
        <v>0.105837221</v>
      </c>
      <c r="AQ730">
        <v>0.116879303</v>
      </c>
      <c r="AR730">
        <v>0.102475705</v>
      </c>
      <c r="AS730">
        <v>0.14961229400000001</v>
      </c>
      <c r="AT730">
        <v>1.5183136999999999E-2</v>
      </c>
    </row>
    <row r="731" spans="1:46" hidden="1" x14ac:dyDescent="0.25">
      <c r="A731" t="s">
        <v>320</v>
      </c>
      <c r="B731" t="s">
        <v>292</v>
      </c>
      <c r="C731">
        <v>9</v>
      </c>
      <c r="D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0.27742111200000003</v>
      </c>
      <c r="E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0.22665822299999999</v>
      </c>
      <c r="AI731">
        <v>16</v>
      </c>
      <c r="AJ731" t="s">
        <v>320</v>
      </c>
      <c r="AK731" t="s">
        <v>408</v>
      </c>
      <c r="AL731" t="s">
        <v>292</v>
      </c>
      <c r="AM731">
        <v>7</v>
      </c>
      <c r="AN731">
        <v>9</v>
      </c>
      <c r="AO731">
        <v>0.22665822299999999</v>
      </c>
      <c r="AP731">
        <v>0.25303204600000001</v>
      </c>
      <c r="AQ731">
        <v>0.27742111200000003</v>
      </c>
      <c r="AR731">
        <v>0.24771932499999999</v>
      </c>
      <c r="AS731">
        <v>0.34525346600000001</v>
      </c>
      <c r="AT731">
        <v>4.5000276999999998E-2</v>
      </c>
    </row>
    <row r="732" spans="1:46" hidden="1" x14ac:dyDescent="0.25">
      <c r="A732" t="s">
        <v>320</v>
      </c>
      <c r="B732" t="s">
        <v>292</v>
      </c>
      <c r="C732">
        <v>10</v>
      </c>
      <c r="D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0.42952473699999999</v>
      </c>
      <c r="E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0.42952473699999999</v>
      </c>
      <c r="AI732">
        <v>16</v>
      </c>
      <c r="AJ732" t="s">
        <v>320</v>
      </c>
      <c r="AK732" t="s">
        <v>408</v>
      </c>
      <c r="AL732" t="s">
        <v>292</v>
      </c>
      <c r="AM732">
        <v>7</v>
      </c>
      <c r="AN732">
        <v>10</v>
      </c>
      <c r="AO732">
        <v>0.36087154300000002</v>
      </c>
      <c r="AP732">
        <v>0.400514859</v>
      </c>
      <c r="AQ732">
        <v>0.42952473699999999</v>
      </c>
      <c r="AR732">
        <v>0.38947625499999999</v>
      </c>
      <c r="AS732">
        <v>0.52983000400000002</v>
      </c>
      <c r="AT732">
        <v>8.0845592999999993E-2</v>
      </c>
    </row>
    <row r="733" spans="1:46" hidden="1" x14ac:dyDescent="0.25">
      <c r="A733" t="s">
        <v>320</v>
      </c>
      <c r="B733" t="s">
        <v>292</v>
      </c>
      <c r="C733">
        <v>11</v>
      </c>
      <c r="D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0.56507854700000004</v>
      </c>
      <c r="E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0.56507854700000004</v>
      </c>
      <c r="AI733">
        <v>16</v>
      </c>
      <c r="AJ733" t="s">
        <v>320</v>
      </c>
      <c r="AK733" t="s">
        <v>408</v>
      </c>
      <c r="AL733" t="s">
        <v>292</v>
      </c>
      <c r="AM733">
        <v>7</v>
      </c>
      <c r="AN733">
        <v>11</v>
      </c>
      <c r="AO733">
        <v>0.47647560799999999</v>
      </c>
      <c r="AP733">
        <v>0.52432796800000003</v>
      </c>
      <c r="AQ733">
        <v>0.56507854700000004</v>
      </c>
      <c r="AR733">
        <v>0.51394831600000002</v>
      </c>
      <c r="AS733">
        <v>0.64563984100000005</v>
      </c>
      <c r="AT733">
        <v>0.212035272</v>
      </c>
    </row>
    <row r="734" spans="1:46" hidden="1" x14ac:dyDescent="0.25">
      <c r="A734" t="s">
        <v>320</v>
      </c>
      <c r="B734" t="s">
        <v>292</v>
      </c>
      <c r="C734">
        <v>12</v>
      </c>
      <c r="D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0.64124660499999997</v>
      </c>
      <c r="E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0.64124660499999997</v>
      </c>
      <c r="AI734">
        <v>16</v>
      </c>
      <c r="AJ734" t="s">
        <v>320</v>
      </c>
      <c r="AK734" t="s">
        <v>408</v>
      </c>
      <c r="AL734" t="s">
        <v>292</v>
      </c>
      <c r="AM734">
        <v>7</v>
      </c>
      <c r="AN734">
        <v>12</v>
      </c>
      <c r="AO734">
        <v>0.53417771400000003</v>
      </c>
      <c r="AP734">
        <v>0.58897416199999997</v>
      </c>
      <c r="AQ734">
        <v>0.64124660499999997</v>
      </c>
      <c r="AR734">
        <v>0.57958384900000004</v>
      </c>
      <c r="AS734">
        <v>0.76392077999999997</v>
      </c>
      <c r="AT734">
        <v>0.25549469499999999</v>
      </c>
    </row>
    <row r="735" spans="1:46" hidden="1" x14ac:dyDescent="0.25">
      <c r="A735" t="s">
        <v>320</v>
      </c>
      <c r="B735" t="s">
        <v>292</v>
      </c>
      <c r="C735">
        <v>13</v>
      </c>
      <c r="D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0.65171806499999996</v>
      </c>
      <c r="E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0.65171806499999996</v>
      </c>
      <c r="AI735">
        <v>16</v>
      </c>
      <c r="AJ735" t="s">
        <v>320</v>
      </c>
      <c r="AK735" t="s">
        <v>408</v>
      </c>
      <c r="AL735" t="s">
        <v>292</v>
      </c>
      <c r="AM735">
        <v>7</v>
      </c>
      <c r="AN735">
        <v>13</v>
      </c>
      <c r="AO735">
        <v>0.55039120600000002</v>
      </c>
      <c r="AP735">
        <v>0.60005201200000002</v>
      </c>
      <c r="AQ735">
        <v>0.65171806499999996</v>
      </c>
      <c r="AR735">
        <v>0.59693137500000004</v>
      </c>
      <c r="AS735">
        <v>0.78518331799999996</v>
      </c>
      <c r="AT735">
        <v>0.32706387799999997</v>
      </c>
    </row>
    <row r="736" spans="1:46" hidden="1" x14ac:dyDescent="0.25">
      <c r="A736" t="s">
        <v>320</v>
      </c>
      <c r="B736" t="s">
        <v>292</v>
      </c>
      <c r="C736">
        <v>14</v>
      </c>
      <c r="D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0.62087093999999998</v>
      </c>
      <c r="E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0.62087093999999998</v>
      </c>
      <c r="AI736">
        <v>16</v>
      </c>
      <c r="AJ736" t="s">
        <v>320</v>
      </c>
      <c r="AK736" t="s">
        <v>408</v>
      </c>
      <c r="AL736" t="s">
        <v>292</v>
      </c>
      <c r="AM736">
        <v>7</v>
      </c>
      <c r="AN736">
        <v>14</v>
      </c>
      <c r="AO736">
        <v>0.53627054299999999</v>
      </c>
      <c r="AP736">
        <v>0.57585913799999999</v>
      </c>
      <c r="AQ736">
        <v>0.62087093999999998</v>
      </c>
      <c r="AR736">
        <v>0.57263378099999995</v>
      </c>
      <c r="AS736">
        <v>0.74348808899999996</v>
      </c>
      <c r="AT736">
        <v>0.34920190099999998</v>
      </c>
    </row>
    <row r="737" spans="1:46" hidden="1" x14ac:dyDescent="0.25">
      <c r="A737" t="s">
        <v>320</v>
      </c>
      <c r="B737" t="s">
        <v>292</v>
      </c>
      <c r="C737">
        <v>15</v>
      </c>
      <c r="D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0.53893642799999997</v>
      </c>
      <c r="E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0.53893642799999997</v>
      </c>
      <c r="AI737">
        <v>16</v>
      </c>
      <c r="AJ737" t="s">
        <v>320</v>
      </c>
      <c r="AK737" t="s">
        <v>408</v>
      </c>
      <c r="AL737" t="s">
        <v>292</v>
      </c>
      <c r="AM737">
        <v>7</v>
      </c>
      <c r="AN737">
        <v>15</v>
      </c>
      <c r="AO737">
        <v>0.45770126799999999</v>
      </c>
      <c r="AP737">
        <v>0.50677847799999998</v>
      </c>
      <c r="AQ737">
        <v>0.53893642799999997</v>
      </c>
      <c r="AR737">
        <v>0.49851435599999999</v>
      </c>
      <c r="AS737">
        <v>0.66546397700000004</v>
      </c>
      <c r="AT737">
        <v>0.32150306099999998</v>
      </c>
    </row>
    <row r="738" spans="1:46" hidden="1" x14ac:dyDescent="0.25">
      <c r="A738" t="s">
        <v>320</v>
      </c>
      <c r="B738" t="s">
        <v>292</v>
      </c>
      <c r="C738">
        <v>16</v>
      </c>
      <c r="D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0.429301936</v>
      </c>
      <c r="E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0.429301936</v>
      </c>
      <c r="AI738">
        <v>16</v>
      </c>
      <c r="AJ738" t="s">
        <v>320</v>
      </c>
      <c r="AK738" t="s">
        <v>408</v>
      </c>
      <c r="AL738" t="s">
        <v>292</v>
      </c>
      <c r="AM738">
        <v>7</v>
      </c>
      <c r="AN738">
        <v>16</v>
      </c>
      <c r="AO738">
        <v>0.36969201600000001</v>
      </c>
      <c r="AP738">
        <v>0.40270012399999999</v>
      </c>
      <c r="AQ738">
        <v>0.429301936</v>
      </c>
      <c r="AR738">
        <v>0.39539381499999998</v>
      </c>
      <c r="AS738">
        <v>0.49449693900000002</v>
      </c>
      <c r="AT738">
        <v>0.13391224900000001</v>
      </c>
    </row>
    <row r="739" spans="1:46" hidden="1" x14ac:dyDescent="0.25">
      <c r="A739" t="s">
        <v>320</v>
      </c>
      <c r="B739" t="s">
        <v>292</v>
      </c>
      <c r="C739">
        <v>17</v>
      </c>
      <c r="D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0.27576705200000001</v>
      </c>
      <c r="E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0.27576705200000001</v>
      </c>
      <c r="AI739">
        <v>16</v>
      </c>
      <c r="AJ739" t="s">
        <v>320</v>
      </c>
      <c r="AK739" t="s">
        <v>408</v>
      </c>
      <c r="AL739" t="s">
        <v>292</v>
      </c>
      <c r="AM739">
        <v>7</v>
      </c>
      <c r="AN739">
        <v>17</v>
      </c>
      <c r="AO739">
        <v>0.226955623</v>
      </c>
      <c r="AP739">
        <v>0.25094590100000003</v>
      </c>
      <c r="AQ739">
        <v>0.27576705200000001</v>
      </c>
      <c r="AR739">
        <v>0.248566545</v>
      </c>
      <c r="AS739">
        <v>0.33605829399999998</v>
      </c>
      <c r="AT739">
        <v>9.2542253000000005E-2</v>
      </c>
    </row>
    <row r="740" spans="1:46" hidden="1" x14ac:dyDescent="0.25">
      <c r="A740" t="s">
        <v>320</v>
      </c>
      <c r="B740" t="s">
        <v>292</v>
      </c>
      <c r="C740">
        <v>18</v>
      </c>
      <c r="D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0.122110685</v>
      </c>
      <c r="E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0.122110685</v>
      </c>
      <c r="AI740">
        <v>16</v>
      </c>
      <c r="AJ740" t="s">
        <v>320</v>
      </c>
      <c r="AK740" t="s">
        <v>408</v>
      </c>
      <c r="AL740" t="s">
        <v>292</v>
      </c>
      <c r="AM740">
        <v>7</v>
      </c>
      <c r="AN740">
        <v>18</v>
      </c>
      <c r="AO740">
        <v>9.8223024000000006E-2</v>
      </c>
      <c r="AP740">
        <v>0.11070350800000001</v>
      </c>
      <c r="AQ740">
        <v>0.122110685</v>
      </c>
      <c r="AR740">
        <v>0.10931262899999999</v>
      </c>
      <c r="AS740">
        <v>0.148925365</v>
      </c>
      <c r="AT740">
        <v>3.4070691E-2</v>
      </c>
    </row>
    <row r="741" spans="1:46" hidden="1" x14ac:dyDescent="0.25">
      <c r="A741" t="s">
        <v>320</v>
      </c>
      <c r="B741" t="s">
        <v>292</v>
      </c>
      <c r="C741">
        <v>19</v>
      </c>
      <c r="D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1.2656328E-2</v>
      </c>
      <c r="E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1.2656328E-2</v>
      </c>
      <c r="AI741">
        <v>16</v>
      </c>
      <c r="AJ741" t="s">
        <v>320</v>
      </c>
      <c r="AK741" t="s">
        <v>408</v>
      </c>
      <c r="AL741" t="s">
        <v>292</v>
      </c>
      <c r="AM741">
        <v>7</v>
      </c>
      <c r="AN741">
        <v>19</v>
      </c>
      <c r="AO741">
        <v>1.0000688000000001E-2</v>
      </c>
      <c r="AP741">
        <v>1.1482785000000001E-2</v>
      </c>
      <c r="AQ741">
        <v>1.2656328E-2</v>
      </c>
      <c r="AR741">
        <v>1.1222312999999999E-2</v>
      </c>
      <c r="AS741">
        <v>1.5437213999999999E-2</v>
      </c>
      <c r="AT741">
        <v>3.2556849999999999E-3</v>
      </c>
    </row>
    <row r="742" spans="1:46" hidden="1" x14ac:dyDescent="0.25">
      <c r="A742" t="s">
        <v>320</v>
      </c>
      <c r="B742" t="s">
        <v>292</v>
      </c>
      <c r="C742">
        <v>20</v>
      </c>
      <c r="D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
        <v>16</v>
      </c>
      <c r="AJ742" t="s">
        <v>320</v>
      </c>
      <c r="AK742" t="s">
        <v>408</v>
      </c>
      <c r="AL742" t="s">
        <v>292</v>
      </c>
      <c r="AM742">
        <v>7</v>
      </c>
      <c r="AN742">
        <v>20</v>
      </c>
      <c r="AO742">
        <v>0</v>
      </c>
      <c r="AP742">
        <v>0</v>
      </c>
      <c r="AQ742">
        <v>0</v>
      </c>
      <c r="AR742">
        <v>0</v>
      </c>
      <c r="AS742">
        <v>0</v>
      </c>
      <c r="AT742">
        <v>0</v>
      </c>
    </row>
    <row r="743" spans="1:46" hidden="1" x14ac:dyDescent="0.25">
      <c r="A743" t="s">
        <v>320</v>
      </c>
      <c r="B743" t="s">
        <v>292</v>
      </c>
      <c r="C743">
        <v>21</v>
      </c>
      <c r="D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
        <v>16</v>
      </c>
      <c r="AJ743" t="s">
        <v>320</v>
      </c>
      <c r="AK743" t="s">
        <v>408</v>
      </c>
      <c r="AL743" t="s">
        <v>292</v>
      </c>
      <c r="AM743">
        <v>7</v>
      </c>
      <c r="AN743">
        <v>21</v>
      </c>
      <c r="AO743">
        <v>0</v>
      </c>
      <c r="AP743">
        <v>0</v>
      </c>
      <c r="AQ743">
        <v>0</v>
      </c>
      <c r="AR743">
        <v>0</v>
      </c>
      <c r="AS743">
        <v>0</v>
      </c>
      <c r="AT743">
        <v>0</v>
      </c>
    </row>
    <row r="744" spans="1:46" hidden="1" x14ac:dyDescent="0.25">
      <c r="A744" t="s">
        <v>320</v>
      </c>
      <c r="B744" t="s">
        <v>292</v>
      </c>
      <c r="C744">
        <v>22</v>
      </c>
      <c r="D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
        <v>16</v>
      </c>
      <c r="AJ744" t="s">
        <v>320</v>
      </c>
      <c r="AK744" t="s">
        <v>408</v>
      </c>
      <c r="AL744" t="s">
        <v>292</v>
      </c>
      <c r="AM744">
        <v>7</v>
      </c>
      <c r="AN744">
        <v>22</v>
      </c>
      <c r="AO744">
        <v>0</v>
      </c>
      <c r="AP744">
        <v>0</v>
      </c>
      <c r="AQ744">
        <v>0</v>
      </c>
      <c r="AR744">
        <v>0</v>
      </c>
      <c r="AS744">
        <v>0</v>
      </c>
      <c r="AT744">
        <v>0</v>
      </c>
    </row>
    <row r="745" spans="1:46" hidden="1" x14ac:dyDescent="0.25">
      <c r="A745" t="s">
        <v>320</v>
      </c>
      <c r="B745" t="s">
        <v>292</v>
      </c>
      <c r="C745">
        <v>23</v>
      </c>
      <c r="D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5">
        <v>16</v>
      </c>
      <c r="AJ745" t="s">
        <v>320</v>
      </c>
      <c r="AK745" t="s">
        <v>408</v>
      </c>
      <c r="AL745" t="s">
        <v>292</v>
      </c>
      <c r="AM745">
        <v>7</v>
      </c>
      <c r="AN745">
        <v>23</v>
      </c>
      <c r="AO745">
        <v>0</v>
      </c>
      <c r="AP745">
        <v>0</v>
      </c>
      <c r="AQ745">
        <v>0</v>
      </c>
      <c r="AR745">
        <v>0</v>
      </c>
      <c r="AS745">
        <v>0</v>
      </c>
      <c r="AT745">
        <v>0</v>
      </c>
    </row>
    <row r="746" spans="1:46" hidden="1" x14ac:dyDescent="0.25">
      <c r="A746" t="s">
        <v>320</v>
      </c>
      <c r="B746" t="s">
        <v>292</v>
      </c>
      <c r="C746">
        <v>24</v>
      </c>
      <c r="D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
        <v>16</v>
      </c>
      <c r="AJ746" t="s">
        <v>320</v>
      </c>
      <c r="AK746" t="s">
        <v>408</v>
      </c>
      <c r="AL746" t="s">
        <v>292</v>
      </c>
      <c r="AM746">
        <v>7</v>
      </c>
      <c r="AN746">
        <v>24</v>
      </c>
      <c r="AO746">
        <v>0</v>
      </c>
      <c r="AP746">
        <v>0</v>
      </c>
      <c r="AQ746">
        <v>0</v>
      </c>
      <c r="AR746">
        <v>0</v>
      </c>
      <c r="AS746">
        <v>0</v>
      </c>
      <c r="AT746">
        <v>0</v>
      </c>
    </row>
    <row r="747" spans="1:46" hidden="1" x14ac:dyDescent="0.25">
      <c r="A747" t="s">
        <v>320</v>
      </c>
      <c r="B747" t="s">
        <v>293</v>
      </c>
      <c r="C747">
        <v>1</v>
      </c>
      <c r="D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
        <v>16</v>
      </c>
      <c r="AJ747" t="s">
        <v>320</v>
      </c>
      <c r="AK747" t="s">
        <v>408</v>
      </c>
      <c r="AL747" t="s">
        <v>293</v>
      </c>
      <c r="AM747">
        <v>8</v>
      </c>
      <c r="AN747">
        <v>1</v>
      </c>
      <c r="AO747">
        <v>0</v>
      </c>
      <c r="AP747">
        <v>0</v>
      </c>
      <c r="AQ747">
        <v>0</v>
      </c>
      <c r="AR747">
        <v>0</v>
      </c>
      <c r="AS747">
        <v>0</v>
      </c>
      <c r="AT747">
        <v>0</v>
      </c>
    </row>
    <row r="748" spans="1:46" hidden="1" x14ac:dyDescent="0.25">
      <c r="A748" t="s">
        <v>320</v>
      </c>
      <c r="B748" t="s">
        <v>293</v>
      </c>
      <c r="C748">
        <v>2</v>
      </c>
      <c r="D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
        <v>16</v>
      </c>
      <c r="AJ748" t="s">
        <v>320</v>
      </c>
      <c r="AK748" t="s">
        <v>408</v>
      </c>
      <c r="AL748" t="s">
        <v>293</v>
      </c>
      <c r="AM748">
        <v>8</v>
      </c>
      <c r="AN748">
        <v>2</v>
      </c>
      <c r="AO748">
        <v>0</v>
      </c>
      <c r="AP748">
        <v>0</v>
      </c>
      <c r="AQ748">
        <v>0</v>
      </c>
      <c r="AR748">
        <v>0</v>
      </c>
      <c r="AS748">
        <v>0</v>
      </c>
      <c r="AT748">
        <v>0</v>
      </c>
    </row>
    <row r="749" spans="1:46" hidden="1" x14ac:dyDescent="0.25">
      <c r="A749" t="s">
        <v>320</v>
      </c>
      <c r="B749" t="s">
        <v>293</v>
      </c>
      <c r="C749">
        <v>3</v>
      </c>
      <c r="D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
        <v>16</v>
      </c>
      <c r="AJ749" t="s">
        <v>320</v>
      </c>
      <c r="AK749" t="s">
        <v>408</v>
      </c>
      <c r="AL749" t="s">
        <v>293</v>
      </c>
      <c r="AM749">
        <v>8</v>
      </c>
      <c r="AN749">
        <v>3</v>
      </c>
      <c r="AO749">
        <v>0</v>
      </c>
      <c r="AP749">
        <v>0</v>
      </c>
      <c r="AQ749">
        <v>0</v>
      </c>
      <c r="AR749">
        <v>0</v>
      </c>
      <c r="AS749">
        <v>0</v>
      </c>
      <c r="AT749">
        <v>0</v>
      </c>
    </row>
    <row r="750" spans="1:46" hidden="1" x14ac:dyDescent="0.25">
      <c r="A750" t="s">
        <v>320</v>
      </c>
      <c r="B750" t="s">
        <v>293</v>
      </c>
      <c r="C750">
        <v>4</v>
      </c>
      <c r="D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0">
        <v>16</v>
      </c>
      <c r="AJ750" t="s">
        <v>320</v>
      </c>
      <c r="AK750" t="s">
        <v>408</v>
      </c>
      <c r="AL750" t="s">
        <v>293</v>
      </c>
      <c r="AM750">
        <v>8</v>
      </c>
      <c r="AN750">
        <v>4</v>
      </c>
      <c r="AO750">
        <v>0</v>
      </c>
      <c r="AP750">
        <v>0</v>
      </c>
      <c r="AQ750">
        <v>0</v>
      </c>
      <c r="AR750">
        <v>0</v>
      </c>
      <c r="AS750">
        <v>0</v>
      </c>
      <c r="AT750">
        <v>0</v>
      </c>
    </row>
    <row r="751" spans="1:46" hidden="1" x14ac:dyDescent="0.25">
      <c r="A751" t="s">
        <v>320</v>
      </c>
      <c r="B751" t="s">
        <v>293</v>
      </c>
      <c r="C751">
        <v>5</v>
      </c>
      <c r="D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
        <v>16</v>
      </c>
      <c r="AJ751" t="s">
        <v>320</v>
      </c>
      <c r="AK751" t="s">
        <v>408</v>
      </c>
      <c r="AL751" t="s">
        <v>293</v>
      </c>
      <c r="AM751">
        <v>8</v>
      </c>
      <c r="AN751">
        <v>5</v>
      </c>
      <c r="AO751">
        <v>0</v>
      </c>
      <c r="AP751">
        <v>0</v>
      </c>
      <c r="AQ751">
        <v>0</v>
      </c>
      <c r="AR751">
        <v>0</v>
      </c>
      <c r="AS751">
        <v>0</v>
      </c>
      <c r="AT751">
        <v>0</v>
      </c>
    </row>
    <row r="752" spans="1:46" hidden="1" x14ac:dyDescent="0.25">
      <c r="A752" t="s">
        <v>320</v>
      </c>
      <c r="B752" t="s">
        <v>293</v>
      </c>
      <c r="C752">
        <v>6</v>
      </c>
      <c r="D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
        <v>16</v>
      </c>
      <c r="AJ752" t="s">
        <v>320</v>
      </c>
      <c r="AK752" t="s">
        <v>408</v>
      </c>
      <c r="AL752" t="s">
        <v>293</v>
      </c>
      <c r="AM752">
        <v>8</v>
      </c>
      <c r="AN752">
        <v>6</v>
      </c>
      <c r="AO752">
        <v>0</v>
      </c>
      <c r="AP752">
        <v>0</v>
      </c>
      <c r="AQ752">
        <v>0</v>
      </c>
      <c r="AR752">
        <v>0</v>
      </c>
      <c r="AS752">
        <v>0</v>
      </c>
      <c r="AT752">
        <v>0</v>
      </c>
    </row>
    <row r="753" spans="1:46" hidden="1" x14ac:dyDescent="0.25">
      <c r="A753" t="s">
        <v>320</v>
      </c>
      <c r="B753" t="s">
        <v>293</v>
      </c>
      <c r="C753">
        <v>7</v>
      </c>
      <c r="D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9.5704429999999997E-3</v>
      </c>
      <c r="E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9.5704429999999997E-3</v>
      </c>
      <c r="AI753">
        <v>16</v>
      </c>
      <c r="AJ753" t="s">
        <v>320</v>
      </c>
      <c r="AK753" t="s">
        <v>408</v>
      </c>
      <c r="AL753" t="s">
        <v>293</v>
      </c>
      <c r="AM753">
        <v>8</v>
      </c>
      <c r="AN753">
        <v>7</v>
      </c>
      <c r="AO753">
        <v>9.5704429999999997E-3</v>
      </c>
      <c r="AP753">
        <v>1.1257427E-2</v>
      </c>
      <c r="AQ753">
        <v>1.2991725000000001E-2</v>
      </c>
      <c r="AR753">
        <v>1.122341E-2</v>
      </c>
      <c r="AS753">
        <v>1.7519004000000001E-2</v>
      </c>
      <c r="AT753">
        <v>3.327773E-3</v>
      </c>
    </row>
    <row r="754" spans="1:46" hidden="1" x14ac:dyDescent="0.25">
      <c r="A754" t="s">
        <v>320</v>
      </c>
      <c r="B754" t="s">
        <v>293</v>
      </c>
      <c r="C754">
        <v>8</v>
      </c>
      <c r="D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0.112407462</v>
      </c>
      <c r="E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0.112407462</v>
      </c>
      <c r="AI754">
        <v>16</v>
      </c>
      <c r="AJ754" t="s">
        <v>320</v>
      </c>
      <c r="AK754" t="s">
        <v>408</v>
      </c>
      <c r="AL754" t="s">
        <v>293</v>
      </c>
      <c r="AM754">
        <v>8</v>
      </c>
      <c r="AN754">
        <v>8</v>
      </c>
      <c r="AO754">
        <v>0.112407462</v>
      </c>
      <c r="AP754">
        <v>0.124833046</v>
      </c>
      <c r="AQ754">
        <v>0.13570363899999999</v>
      </c>
      <c r="AR754">
        <v>0.12243353999999999</v>
      </c>
      <c r="AS754">
        <v>0.16329555800000001</v>
      </c>
      <c r="AT754">
        <v>4.5976907999999997E-2</v>
      </c>
    </row>
    <row r="755" spans="1:46" hidden="1" x14ac:dyDescent="0.25">
      <c r="A755" t="s">
        <v>320</v>
      </c>
      <c r="B755" t="s">
        <v>293</v>
      </c>
      <c r="C755">
        <v>9</v>
      </c>
      <c r="D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0.31849549300000002</v>
      </c>
      <c r="E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0.267912596</v>
      </c>
      <c r="AI755">
        <v>16</v>
      </c>
      <c r="AJ755" t="s">
        <v>320</v>
      </c>
      <c r="AK755" t="s">
        <v>408</v>
      </c>
      <c r="AL755" t="s">
        <v>293</v>
      </c>
      <c r="AM755">
        <v>8</v>
      </c>
      <c r="AN755">
        <v>9</v>
      </c>
      <c r="AO755">
        <v>0.267912596</v>
      </c>
      <c r="AP755">
        <v>0.29783126399999998</v>
      </c>
      <c r="AQ755">
        <v>0.31849549300000002</v>
      </c>
      <c r="AR755">
        <v>0.28946956400000001</v>
      </c>
      <c r="AS755">
        <v>0.364874751</v>
      </c>
      <c r="AT755">
        <v>0.12947130700000001</v>
      </c>
    </row>
    <row r="756" spans="1:46" hidden="1" x14ac:dyDescent="0.25">
      <c r="A756" t="s">
        <v>320</v>
      </c>
      <c r="B756" t="s">
        <v>293</v>
      </c>
      <c r="C756">
        <v>10</v>
      </c>
      <c r="D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0.48376127299999999</v>
      </c>
      <c r="E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0.48376127299999999</v>
      </c>
      <c r="AI756">
        <v>16</v>
      </c>
      <c r="AJ756" t="s">
        <v>320</v>
      </c>
      <c r="AK756" t="s">
        <v>408</v>
      </c>
      <c r="AL756" t="s">
        <v>293</v>
      </c>
      <c r="AM756">
        <v>8</v>
      </c>
      <c r="AN756">
        <v>10</v>
      </c>
      <c r="AO756">
        <v>0.420616198</v>
      </c>
      <c r="AP756">
        <v>0.44977737600000001</v>
      </c>
      <c r="AQ756">
        <v>0.48376127299999999</v>
      </c>
      <c r="AR756">
        <v>0.44352607900000002</v>
      </c>
      <c r="AS756">
        <v>0.54056823099999995</v>
      </c>
      <c r="AT756">
        <v>0.23178229</v>
      </c>
    </row>
    <row r="757" spans="1:46" hidden="1" x14ac:dyDescent="0.25">
      <c r="A757" t="s">
        <v>320</v>
      </c>
      <c r="B757" t="s">
        <v>293</v>
      </c>
      <c r="C757">
        <v>11</v>
      </c>
      <c r="D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0.62635869200000005</v>
      </c>
      <c r="E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0.62635869200000005</v>
      </c>
      <c r="AI757">
        <v>16</v>
      </c>
      <c r="AJ757" t="s">
        <v>320</v>
      </c>
      <c r="AK757" t="s">
        <v>408</v>
      </c>
      <c r="AL757" t="s">
        <v>293</v>
      </c>
      <c r="AM757">
        <v>8</v>
      </c>
      <c r="AN757">
        <v>11</v>
      </c>
      <c r="AO757">
        <v>0.54555305399999998</v>
      </c>
      <c r="AP757">
        <v>0.59356229599999999</v>
      </c>
      <c r="AQ757">
        <v>0.62635869200000005</v>
      </c>
      <c r="AR757">
        <v>0.58123650100000002</v>
      </c>
      <c r="AS757">
        <v>0.71944094999999997</v>
      </c>
      <c r="AT757">
        <v>0.33647049400000001</v>
      </c>
    </row>
    <row r="758" spans="1:46" hidden="1" x14ac:dyDescent="0.25">
      <c r="A758" t="s">
        <v>320</v>
      </c>
      <c r="B758" t="s">
        <v>293</v>
      </c>
      <c r="C758">
        <v>12</v>
      </c>
      <c r="D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0.71985382499999995</v>
      </c>
      <c r="E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0.71985382499999995</v>
      </c>
      <c r="AI758">
        <v>16</v>
      </c>
      <c r="AJ758" t="s">
        <v>320</v>
      </c>
      <c r="AK758" t="s">
        <v>408</v>
      </c>
      <c r="AL758" t="s">
        <v>293</v>
      </c>
      <c r="AM758">
        <v>8</v>
      </c>
      <c r="AN758">
        <v>12</v>
      </c>
      <c r="AO758">
        <v>0.63406715599999997</v>
      </c>
      <c r="AP758">
        <v>0.68821286500000001</v>
      </c>
      <c r="AQ758">
        <v>0.71985382499999995</v>
      </c>
      <c r="AR758">
        <v>0.66728480800000001</v>
      </c>
      <c r="AS758">
        <v>0.80214909000000001</v>
      </c>
      <c r="AT758">
        <v>0.419988364</v>
      </c>
    </row>
    <row r="759" spans="1:46" hidden="1" x14ac:dyDescent="0.25">
      <c r="A759" t="s">
        <v>320</v>
      </c>
      <c r="B759" t="s">
        <v>293</v>
      </c>
      <c r="C759">
        <v>13</v>
      </c>
      <c r="D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0.75057959699999999</v>
      </c>
      <c r="E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0.75057959699999999</v>
      </c>
      <c r="AI759">
        <v>16</v>
      </c>
      <c r="AJ759" t="s">
        <v>320</v>
      </c>
      <c r="AK759" t="s">
        <v>408</v>
      </c>
      <c r="AL759" t="s">
        <v>293</v>
      </c>
      <c r="AM759">
        <v>8</v>
      </c>
      <c r="AN759">
        <v>13</v>
      </c>
      <c r="AO759">
        <v>0.65415950700000003</v>
      </c>
      <c r="AP759">
        <v>0.708042701</v>
      </c>
      <c r="AQ759">
        <v>0.75057959699999999</v>
      </c>
      <c r="AR759">
        <v>0.69474221899999999</v>
      </c>
      <c r="AS759">
        <v>0.851608005</v>
      </c>
      <c r="AT759">
        <v>0.44982655199999999</v>
      </c>
    </row>
    <row r="760" spans="1:46" hidden="1" x14ac:dyDescent="0.25">
      <c r="A760" t="s">
        <v>320</v>
      </c>
      <c r="B760" t="s">
        <v>293</v>
      </c>
      <c r="C760">
        <v>14</v>
      </c>
      <c r="D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0.70757413000000002</v>
      </c>
      <c r="E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0.70757413000000002</v>
      </c>
      <c r="AI760">
        <v>16</v>
      </c>
      <c r="AJ760" t="s">
        <v>320</v>
      </c>
      <c r="AK760" t="s">
        <v>408</v>
      </c>
      <c r="AL760" t="s">
        <v>293</v>
      </c>
      <c r="AM760">
        <v>8</v>
      </c>
      <c r="AN760">
        <v>14</v>
      </c>
      <c r="AO760">
        <v>0.60362080299999998</v>
      </c>
      <c r="AP760">
        <v>0.66603155199999997</v>
      </c>
      <c r="AQ760">
        <v>0.70757413000000002</v>
      </c>
      <c r="AR760">
        <v>0.65598292999999996</v>
      </c>
      <c r="AS760">
        <v>0.78763597900000004</v>
      </c>
      <c r="AT760">
        <v>0.41294890899999998</v>
      </c>
    </row>
    <row r="761" spans="1:46" hidden="1" x14ac:dyDescent="0.25">
      <c r="A761" t="s">
        <v>320</v>
      </c>
      <c r="B761" t="s">
        <v>293</v>
      </c>
      <c r="C761">
        <v>15</v>
      </c>
      <c r="D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0.61295306800000005</v>
      </c>
      <c r="E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0.61295306800000005</v>
      </c>
      <c r="AI761">
        <v>16</v>
      </c>
      <c r="AJ761" t="s">
        <v>320</v>
      </c>
      <c r="AK761" t="s">
        <v>408</v>
      </c>
      <c r="AL761" t="s">
        <v>293</v>
      </c>
      <c r="AM761">
        <v>8</v>
      </c>
      <c r="AN761">
        <v>15</v>
      </c>
      <c r="AO761">
        <v>0.53744718499999999</v>
      </c>
      <c r="AP761">
        <v>0.57458276100000005</v>
      </c>
      <c r="AQ761">
        <v>0.61295306800000005</v>
      </c>
      <c r="AR761">
        <v>0.56978184099999996</v>
      </c>
      <c r="AS761">
        <v>0.68333336099999997</v>
      </c>
      <c r="AT761">
        <v>0.30450543600000002</v>
      </c>
    </row>
    <row r="762" spans="1:46" hidden="1" x14ac:dyDescent="0.25">
      <c r="A762" t="s">
        <v>320</v>
      </c>
      <c r="B762" t="s">
        <v>293</v>
      </c>
      <c r="C762">
        <v>16</v>
      </c>
      <c r="D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0.472683935</v>
      </c>
      <c r="E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0.472683935</v>
      </c>
      <c r="AI762">
        <v>16</v>
      </c>
      <c r="AJ762" t="s">
        <v>320</v>
      </c>
      <c r="AK762" t="s">
        <v>408</v>
      </c>
      <c r="AL762" t="s">
        <v>293</v>
      </c>
      <c r="AM762">
        <v>8</v>
      </c>
      <c r="AN762">
        <v>16</v>
      </c>
      <c r="AO762">
        <v>0.41804981699999999</v>
      </c>
      <c r="AP762">
        <v>0.45194839199999998</v>
      </c>
      <c r="AQ762">
        <v>0.472683935</v>
      </c>
      <c r="AR762">
        <v>0.44370232799999998</v>
      </c>
      <c r="AS762">
        <v>0.52892639200000002</v>
      </c>
      <c r="AT762">
        <v>0.24496932299999999</v>
      </c>
    </row>
    <row r="763" spans="1:46" hidden="1" x14ac:dyDescent="0.25">
      <c r="A763" t="s">
        <v>320</v>
      </c>
      <c r="B763" t="s">
        <v>293</v>
      </c>
      <c r="C763">
        <v>17</v>
      </c>
      <c r="D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0.29787296099999999</v>
      </c>
      <c r="E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0.29787296099999999</v>
      </c>
      <c r="AI763">
        <v>16</v>
      </c>
      <c r="AJ763" t="s">
        <v>320</v>
      </c>
      <c r="AK763" t="s">
        <v>408</v>
      </c>
      <c r="AL763" t="s">
        <v>293</v>
      </c>
      <c r="AM763">
        <v>8</v>
      </c>
      <c r="AN763">
        <v>17</v>
      </c>
      <c r="AO763">
        <v>0.25392515700000001</v>
      </c>
      <c r="AP763">
        <v>0.27452791500000001</v>
      </c>
      <c r="AQ763">
        <v>0.29787296099999999</v>
      </c>
      <c r="AR763">
        <v>0.275138616</v>
      </c>
      <c r="AS763">
        <v>0.36253273600000002</v>
      </c>
      <c r="AT763">
        <v>0.16050071399999999</v>
      </c>
    </row>
    <row r="764" spans="1:46" hidden="1" x14ac:dyDescent="0.25">
      <c r="A764" t="s">
        <v>320</v>
      </c>
      <c r="B764" t="s">
        <v>293</v>
      </c>
      <c r="C764">
        <v>18</v>
      </c>
      <c r="D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0.12345114</v>
      </c>
      <c r="E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0.12345114</v>
      </c>
      <c r="AI764">
        <v>16</v>
      </c>
      <c r="AJ764" t="s">
        <v>320</v>
      </c>
      <c r="AK764" t="s">
        <v>408</v>
      </c>
      <c r="AL764" t="s">
        <v>293</v>
      </c>
      <c r="AM764">
        <v>8</v>
      </c>
      <c r="AN764">
        <v>18</v>
      </c>
      <c r="AO764">
        <v>0.107285598</v>
      </c>
      <c r="AP764">
        <v>0.115559858</v>
      </c>
      <c r="AQ764">
        <v>0.12345114</v>
      </c>
      <c r="AR764">
        <v>0.115278925</v>
      </c>
      <c r="AS764">
        <v>0.155454011</v>
      </c>
      <c r="AT764">
        <v>7.0076016000000005E-2</v>
      </c>
    </row>
    <row r="765" spans="1:46" hidden="1" x14ac:dyDescent="0.25">
      <c r="A765" t="s">
        <v>320</v>
      </c>
      <c r="B765" t="s">
        <v>293</v>
      </c>
      <c r="C765">
        <v>19</v>
      </c>
      <c r="D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1.1881163E-2</v>
      </c>
      <c r="E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1.1881163E-2</v>
      </c>
      <c r="AI765">
        <v>16</v>
      </c>
      <c r="AJ765" t="s">
        <v>320</v>
      </c>
      <c r="AK765" t="s">
        <v>408</v>
      </c>
      <c r="AL765" t="s">
        <v>293</v>
      </c>
      <c r="AM765">
        <v>8</v>
      </c>
      <c r="AN765">
        <v>19</v>
      </c>
      <c r="AO765">
        <v>9.5466000000000006E-3</v>
      </c>
      <c r="AP765">
        <v>1.1004282000000001E-2</v>
      </c>
      <c r="AQ765">
        <v>1.1881163E-2</v>
      </c>
      <c r="AR765">
        <v>1.0739317E-2</v>
      </c>
      <c r="AS765">
        <v>1.4896276E-2</v>
      </c>
      <c r="AT765">
        <v>6.2515180000000002E-3</v>
      </c>
    </row>
    <row r="766" spans="1:46" hidden="1" x14ac:dyDescent="0.25">
      <c r="A766" t="s">
        <v>320</v>
      </c>
      <c r="B766" t="s">
        <v>293</v>
      </c>
      <c r="C766">
        <v>20</v>
      </c>
      <c r="D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
        <v>16</v>
      </c>
      <c r="AJ766" t="s">
        <v>320</v>
      </c>
      <c r="AK766" t="s">
        <v>408</v>
      </c>
      <c r="AL766" t="s">
        <v>293</v>
      </c>
      <c r="AM766">
        <v>8</v>
      </c>
      <c r="AN766">
        <v>20</v>
      </c>
      <c r="AO766">
        <v>0</v>
      </c>
      <c r="AP766">
        <v>0</v>
      </c>
      <c r="AQ766">
        <v>0</v>
      </c>
      <c r="AR766">
        <v>0</v>
      </c>
      <c r="AS766">
        <v>0</v>
      </c>
      <c r="AT766">
        <v>0</v>
      </c>
    </row>
    <row r="767" spans="1:46" hidden="1" x14ac:dyDescent="0.25">
      <c r="A767" t="s">
        <v>320</v>
      </c>
      <c r="B767" t="s">
        <v>293</v>
      </c>
      <c r="C767">
        <v>21</v>
      </c>
      <c r="D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
        <v>16</v>
      </c>
      <c r="AJ767" t="s">
        <v>320</v>
      </c>
      <c r="AK767" t="s">
        <v>408</v>
      </c>
      <c r="AL767" t="s">
        <v>293</v>
      </c>
      <c r="AM767">
        <v>8</v>
      </c>
      <c r="AN767">
        <v>21</v>
      </c>
      <c r="AO767">
        <v>0</v>
      </c>
      <c r="AP767">
        <v>0</v>
      </c>
      <c r="AQ767">
        <v>0</v>
      </c>
      <c r="AR767">
        <v>0</v>
      </c>
      <c r="AS767">
        <v>0</v>
      </c>
      <c r="AT767">
        <v>0</v>
      </c>
    </row>
    <row r="768" spans="1:46" hidden="1" x14ac:dyDescent="0.25">
      <c r="A768" t="s">
        <v>320</v>
      </c>
      <c r="B768" t="s">
        <v>293</v>
      </c>
      <c r="C768">
        <v>22</v>
      </c>
      <c r="D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
        <v>16</v>
      </c>
      <c r="AJ768" t="s">
        <v>320</v>
      </c>
      <c r="AK768" t="s">
        <v>408</v>
      </c>
      <c r="AL768" t="s">
        <v>293</v>
      </c>
      <c r="AM768">
        <v>8</v>
      </c>
      <c r="AN768">
        <v>22</v>
      </c>
      <c r="AO768">
        <v>0</v>
      </c>
      <c r="AP768">
        <v>0</v>
      </c>
      <c r="AQ768">
        <v>0</v>
      </c>
      <c r="AR768">
        <v>0</v>
      </c>
      <c r="AS768">
        <v>0</v>
      </c>
      <c r="AT768">
        <v>0</v>
      </c>
    </row>
    <row r="769" spans="1:46" hidden="1" x14ac:dyDescent="0.25">
      <c r="A769" t="s">
        <v>320</v>
      </c>
      <c r="B769" t="s">
        <v>293</v>
      </c>
      <c r="C769">
        <v>23</v>
      </c>
      <c r="D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9">
        <v>16</v>
      </c>
      <c r="AJ769" t="s">
        <v>320</v>
      </c>
      <c r="AK769" t="s">
        <v>408</v>
      </c>
      <c r="AL769" t="s">
        <v>293</v>
      </c>
      <c r="AM769">
        <v>8</v>
      </c>
      <c r="AN769">
        <v>23</v>
      </c>
      <c r="AO769">
        <v>0</v>
      </c>
      <c r="AP769">
        <v>0</v>
      </c>
      <c r="AQ769">
        <v>0</v>
      </c>
      <c r="AR769">
        <v>0</v>
      </c>
      <c r="AS769">
        <v>0</v>
      </c>
      <c r="AT769">
        <v>0</v>
      </c>
    </row>
    <row r="770" spans="1:46" hidden="1" x14ac:dyDescent="0.25">
      <c r="A770" t="s">
        <v>320</v>
      </c>
      <c r="B770" t="s">
        <v>293</v>
      </c>
      <c r="C770">
        <v>24</v>
      </c>
      <c r="D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
        <v>16</v>
      </c>
      <c r="AJ770" t="s">
        <v>320</v>
      </c>
      <c r="AK770" t="s">
        <v>408</v>
      </c>
      <c r="AL770" t="s">
        <v>293</v>
      </c>
      <c r="AM770">
        <v>8</v>
      </c>
      <c r="AN770">
        <v>24</v>
      </c>
      <c r="AO770">
        <v>0</v>
      </c>
      <c r="AP770">
        <v>0</v>
      </c>
      <c r="AQ770">
        <v>0</v>
      </c>
      <c r="AR770">
        <v>0</v>
      </c>
      <c r="AS770">
        <v>0</v>
      </c>
      <c r="AT770">
        <v>0</v>
      </c>
    </row>
    <row r="771" spans="1:46" hidden="1" x14ac:dyDescent="0.25">
      <c r="A771" t="s">
        <v>320</v>
      </c>
      <c r="B771" t="s">
        <v>294</v>
      </c>
      <c r="C771">
        <v>1</v>
      </c>
      <c r="D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
        <v>16</v>
      </c>
      <c r="AJ771" t="s">
        <v>320</v>
      </c>
      <c r="AK771" t="s">
        <v>408</v>
      </c>
      <c r="AL771" t="s">
        <v>294</v>
      </c>
      <c r="AM771">
        <v>9</v>
      </c>
      <c r="AN771">
        <v>1</v>
      </c>
      <c r="AO771">
        <v>0</v>
      </c>
      <c r="AP771">
        <v>0</v>
      </c>
      <c r="AQ771">
        <v>0</v>
      </c>
      <c r="AR771">
        <v>0</v>
      </c>
      <c r="AS771">
        <v>0</v>
      </c>
      <c r="AT771">
        <v>0</v>
      </c>
    </row>
    <row r="772" spans="1:46" hidden="1" x14ac:dyDescent="0.25">
      <c r="A772" t="s">
        <v>320</v>
      </c>
      <c r="B772" t="s">
        <v>294</v>
      </c>
      <c r="C772">
        <v>2</v>
      </c>
      <c r="D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
        <v>16</v>
      </c>
      <c r="AJ772" t="s">
        <v>320</v>
      </c>
      <c r="AK772" t="s">
        <v>408</v>
      </c>
      <c r="AL772" t="s">
        <v>294</v>
      </c>
      <c r="AM772">
        <v>9</v>
      </c>
      <c r="AN772">
        <v>2</v>
      </c>
      <c r="AO772">
        <v>0</v>
      </c>
      <c r="AP772">
        <v>0</v>
      </c>
      <c r="AQ772">
        <v>0</v>
      </c>
      <c r="AR772">
        <v>0</v>
      </c>
      <c r="AS772">
        <v>0</v>
      </c>
      <c r="AT772">
        <v>0</v>
      </c>
    </row>
    <row r="773" spans="1:46" hidden="1" x14ac:dyDescent="0.25">
      <c r="A773" t="s">
        <v>320</v>
      </c>
      <c r="B773" t="s">
        <v>294</v>
      </c>
      <c r="C773">
        <v>3</v>
      </c>
      <c r="D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
        <v>16</v>
      </c>
      <c r="AJ773" t="s">
        <v>320</v>
      </c>
      <c r="AK773" t="s">
        <v>408</v>
      </c>
      <c r="AL773" t="s">
        <v>294</v>
      </c>
      <c r="AM773">
        <v>9</v>
      </c>
      <c r="AN773">
        <v>3</v>
      </c>
      <c r="AO773">
        <v>0</v>
      </c>
      <c r="AP773">
        <v>0</v>
      </c>
      <c r="AQ773">
        <v>0</v>
      </c>
      <c r="AR773">
        <v>0</v>
      </c>
      <c r="AS773">
        <v>0</v>
      </c>
      <c r="AT773">
        <v>0</v>
      </c>
    </row>
    <row r="774" spans="1:46" hidden="1" x14ac:dyDescent="0.25">
      <c r="A774" t="s">
        <v>320</v>
      </c>
      <c r="B774" t="s">
        <v>294</v>
      </c>
      <c r="C774">
        <v>4</v>
      </c>
      <c r="D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4">
        <v>16</v>
      </c>
      <c r="AJ774" t="s">
        <v>320</v>
      </c>
      <c r="AK774" t="s">
        <v>408</v>
      </c>
      <c r="AL774" t="s">
        <v>294</v>
      </c>
      <c r="AM774">
        <v>9</v>
      </c>
      <c r="AN774">
        <v>4</v>
      </c>
      <c r="AO774">
        <v>0</v>
      </c>
      <c r="AP774">
        <v>0</v>
      </c>
      <c r="AQ774">
        <v>0</v>
      </c>
      <c r="AR774">
        <v>0</v>
      </c>
      <c r="AS774">
        <v>0</v>
      </c>
      <c r="AT774">
        <v>0</v>
      </c>
    </row>
    <row r="775" spans="1:46" hidden="1" x14ac:dyDescent="0.25">
      <c r="A775" t="s">
        <v>320</v>
      </c>
      <c r="B775" t="s">
        <v>294</v>
      </c>
      <c r="C775">
        <v>5</v>
      </c>
      <c r="D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
        <v>16</v>
      </c>
      <c r="AJ775" t="s">
        <v>320</v>
      </c>
      <c r="AK775" t="s">
        <v>408</v>
      </c>
      <c r="AL775" t="s">
        <v>294</v>
      </c>
      <c r="AM775">
        <v>9</v>
      </c>
      <c r="AN775">
        <v>5</v>
      </c>
      <c r="AO775">
        <v>0</v>
      </c>
      <c r="AP775">
        <v>0</v>
      </c>
      <c r="AQ775">
        <v>0</v>
      </c>
      <c r="AR775">
        <v>0</v>
      </c>
      <c r="AS775">
        <v>0</v>
      </c>
      <c r="AT775">
        <v>0</v>
      </c>
    </row>
    <row r="776" spans="1:46" hidden="1" x14ac:dyDescent="0.25">
      <c r="A776" t="s">
        <v>320</v>
      </c>
      <c r="B776" t="s">
        <v>294</v>
      </c>
      <c r="C776">
        <v>6</v>
      </c>
      <c r="D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6">
        <v>16</v>
      </c>
      <c r="AJ776" t="s">
        <v>320</v>
      </c>
      <c r="AK776" t="s">
        <v>408</v>
      </c>
      <c r="AL776" t="s">
        <v>294</v>
      </c>
      <c r="AM776">
        <v>9</v>
      </c>
      <c r="AN776">
        <v>6</v>
      </c>
      <c r="AO776">
        <v>0</v>
      </c>
      <c r="AP776">
        <v>0</v>
      </c>
      <c r="AQ776">
        <v>0</v>
      </c>
      <c r="AR776">
        <v>0</v>
      </c>
      <c r="AS776">
        <v>0</v>
      </c>
      <c r="AT776">
        <v>0</v>
      </c>
    </row>
    <row r="777" spans="1:46" hidden="1" x14ac:dyDescent="0.25">
      <c r="A777" t="s">
        <v>320</v>
      </c>
      <c r="B777" t="s">
        <v>294</v>
      </c>
      <c r="C777">
        <v>7</v>
      </c>
      <c r="D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1.8589967999999998E-2</v>
      </c>
      <c r="E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1.8589967999999998E-2</v>
      </c>
      <c r="AI777">
        <v>16</v>
      </c>
      <c r="AJ777" t="s">
        <v>320</v>
      </c>
      <c r="AK777" t="s">
        <v>408</v>
      </c>
      <c r="AL777" t="s">
        <v>294</v>
      </c>
      <c r="AM777">
        <v>9</v>
      </c>
      <c r="AN777">
        <v>7</v>
      </c>
      <c r="AO777">
        <v>1.8589967999999998E-2</v>
      </c>
      <c r="AP777">
        <v>2.2281267E-2</v>
      </c>
      <c r="AQ777">
        <v>2.6495649E-2</v>
      </c>
      <c r="AR777">
        <v>2.2496994999999999E-2</v>
      </c>
      <c r="AS777">
        <v>3.4632305000000002E-2</v>
      </c>
      <c r="AT777">
        <v>1.1083075E-2</v>
      </c>
    </row>
    <row r="778" spans="1:46" hidden="1" x14ac:dyDescent="0.25">
      <c r="A778" t="s">
        <v>320</v>
      </c>
      <c r="B778" t="s">
        <v>294</v>
      </c>
      <c r="C778">
        <v>8</v>
      </c>
      <c r="D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0.15291734100000001</v>
      </c>
      <c r="E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0.15291734100000001</v>
      </c>
      <c r="AI778">
        <v>16</v>
      </c>
      <c r="AJ778" t="s">
        <v>320</v>
      </c>
      <c r="AK778" t="s">
        <v>408</v>
      </c>
      <c r="AL778" t="s">
        <v>294</v>
      </c>
      <c r="AM778">
        <v>9</v>
      </c>
      <c r="AN778">
        <v>8</v>
      </c>
      <c r="AO778">
        <v>0.15291734100000001</v>
      </c>
      <c r="AP778">
        <v>0.165809177</v>
      </c>
      <c r="AQ778">
        <v>0.18015324599999999</v>
      </c>
      <c r="AR778">
        <v>0.165031024</v>
      </c>
      <c r="AS778">
        <v>0.204843259</v>
      </c>
      <c r="AT778">
        <v>7.4694475999999996E-2</v>
      </c>
    </row>
    <row r="779" spans="1:46" hidden="1" x14ac:dyDescent="0.25">
      <c r="A779" t="s">
        <v>320</v>
      </c>
      <c r="B779" t="s">
        <v>294</v>
      </c>
      <c r="C779">
        <v>9</v>
      </c>
      <c r="D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0.370790232</v>
      </c>
      <c r="E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0.32930502499999997</v>
      </c>
      <c r="AI779">
        <v>16</v>
      </c>
      <c r="AJ779" t="s">
        <v>320</v>
      </c>
      <c r="AK779" t="s">
        <v>408</v>
      </c>
      <c r="AL779" t="s">
        <v>294</v>
      </c>
      <c r="AM779">
        <v>9</v>
      </c>
      <c r="AN779">
        <v>9</v>
      </c>
      <c r="AO779">
        <v>0.32930502499999997</v>
      </c>
      <c r="AP779">
        <v>0.35044024600000001</v>
      </c>
      <c r="AQ779">
        <v>0.370790232</v>
      </c>
      <c r="AR779">
        <v>0.34686917299999998</v>
      </c>
      <c r="AS779">
        <v>0.42062206499999999</v>
      </c>
      <c r="AT779">
        <v>0.18282463700000001</v>
      </c>
    </row>
    <row r="780" spans="1:46" hidden="1" x14ac:dyDescent="0.25">
      <c r="A780" t="s">
        <v>320</v>
      </c>
      <c r="B780" t="s">
        <v>294</v>
      </c>
      <c r="C780">
        <v>10</v>
      </c>
      <c r="D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0.53627096200000002</v>
      </c>
      <c r="E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0.53627096200000002</v>
      </c>
      <c r="AI780">
        <v>16</v>
      </c>
      <c r="AJ780" t="s">
        <v>320</v>
      </c>
      <c r="AK780" t="s">
        <v>408</v>
      </c>
      <c r="AL780" t="s">
        <v>294</v>
      </c>
      <c r="AM780">
        <v>9</v>
      </c>
      <c r="AN780">
        <v>10</v>
      </c>
      <c r="AO780">
        <v>0.48575541700000002</v>
      </c>
      <c r="AP780">
        <v>0.50924475499999999</v>
      </c>
      <c r="AQ780">
        <v>0.53627096200000002</v>
      </c>
      <c r="AR780">
        <v>0.505114383</v>
      </c>
      <c r="AS780">
        <v>0.60833358299999996</v>
      </c>
      <c r="AT780">
        <v>0.227042194</v>
      </c>
    </row>
    <row r="781" spans="1:46" hidden="1" x14ac:dyDescent="0.25">
      <c r="A781" t="s">
        <v>320</v>
      </c>
      <c r="B781" t="s">
        <v>294</v>
      </c>
      <c r="C781">
        <v>11</v>
      </c>
      <c r="D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0.68197819999999998</v>
      </c>
      <c r="E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0.68197819999999998</v>
      </c>
      <c r="AI781">
        <v>16</v>
      </c>
      <c r="AJ781" t="s">
        <v>320</v>
      </c>
      <c r="AK781" t="s">
        <v>408</v>
      </c>
      <c r="AL781" t="s">
        <v>294</v>
      </c>
      <c r="AM781">
        <v>9</v>
      </c>
      <c r="AN781">
        <v>11</v>
      </c>
      <c r="AO781">
        <v>0.62039747099999998</v>
      </c>
      <c r="AP781">
        <v>0.65570176599999996</v>
      </c>
      <c r="AQ781">
        <v>0.68197819999999998</v>
      </c>
      <c r="AR781">
        <v>0.65066751599999995</v>
      </c>
      <c r="AS781">
        <v>0.77734586900000002</v>
      </c>
      <c r="AT781">
        <v>0.36610415400000001</v>
      </c>
    </row>
    <row r="782" spans="1:46" hidden="1" x14ac:dyDescent="0.25">
      <c r="A782" t="s">
        <v>320</v>
      </c>
      <c r="B782" t="s">
        <v>294</v>
      </c>
      <c r="C782">
        <v>12</v>
      </c>
      <c r="D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0.77706003300000004</v>
      </c>
      <c r="E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0.77706003300000004</v>
      </c>
      <c r="AI782">
        <v>16</v>
      </c>
      <c r="AJ782" t="s">
        <v>320</v>
      </c>
      <c r="AK782" t="s">
        <v>408</v>
      </c>
      <c r="AL782" t="s">
        <v>294</v>
      </c>
      <c r="AM782">
        <v>9</v>
      </c>
      <c r="AN782">
        <v>12</v>
      </c>
      <c r="AO782">
        <v>0.70956383700000003</v>
      </c>
      <c r="AP782">
        <v>0.74759224800000001</v>
      </c>
      <c r="AQ782">
        <v>0.77706003300000004</v>
      </c>
      <c r="AR782">
        <v>0.74041690500000001</v>
      </c>
      <c r="AS782">
        <v>0.85839431399999999</v>
      </c>
      <c r="AT782">
        <v>0.50086525100000001</v>
      </c>
    </row>
    <row r="783" spans="1:46" hidden="1" x14ac:dyDescent="0.25">
      <c r="A783" t="s">
        <v>320</v>
      </c>
      <c r="B783" t="s">
        <v>294</v>
      </c>
      <c r="C783">
        <v>13</v>
      </c>
      <c r="D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0.801101536</v>
      </c>
      <c r="E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0.801101536</v>
      </c>
      <c r="AI783">
        <v>16</v>
      </c>
      <c r="AJ783" t="s">
        <v>320</v>
      </c>
      <c r="AK783" t="s">
        <v>408</v>
      </c>
      <c r="AL783" t="s">
        <v>294</v>
      </c>
      <c r="AM783">
        <v>9</v>
      </c>
      <c r="AN783">
        <v>13</v>
      </c>
      <c r="AO783">
        <v>0.72931697500000003</v>
      </c>
      <c r="AP783">
        <v>0.76483514900000005</v>
      </c>
      <c r="AQ783">
        <v>0.801101536</v>
      </c>
      <c r="AR783">
        <v>0.760503398</v>
      </c>
      <c r="AS783">
        <v>0.88078175700000005</v>
      </c>
      <c r="AT783">
        <v>0.55321326400000004</v>
      </c>
    </row>
    <row r="784" spans="1:46" hidden="1" x14ac:dyDescent="0.25">
      <c r="A784" t="s">
        <v>320</v>
      </c>
      <c r="B784" t="s">
        <v>294</v>
      </c>
      <c r="C784">
        <v>14</v>
      </c>
      <c r="D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0.75524323800000004</v>
      </c>
      <c r="E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0.75524323800000004</v>
      </c>
      <c r="AI784">
        <v>16</v>
      </c>
      <c r="AJ784" t="s">
        <v>320</v>
      </c>
      <c r="AK784" t="s">
        <v>408</v>
      </c>
      <c r="AL784" t="s">
        <v>294</v>
      </c>
      <c r="AM784">
        <v>9</v>
      </c>
      <c r="AN784">
        <v>14</v>
      </c>
      <c r="AO784">
        <v>0.68393632800000004</v>
      </c>
      <c r="AP784">
        <v>0.72266008800000003</v>
      </c>
      <c r="AQ784">
        <v>0.75524323800000004</v>
      </c>
      <c r="AR784">
        <v>0.71370548300000003</v>
      </c>
      <c r="AS784">
        <v>0.83504793600000005</v>
      </c>
      <c r="AT784">
        <v>0.54106880400000001</v>
      </c>
    </row>
    <row r="785" spans="1:46" hidden="1" x14ac:dyDescent="0.25">
      <c r="A785" t="s">
        <v>320</v>
      </c>
      <c r="B785" t="s">
        <v>294</v>
      </c>
      <c r="C785">
        <v>15</v>
      </c>
      <c r="D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0.64020006399999996</v>
      </c>
      <c r="E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0.64020006399999996</v>
      </c>
      <c r="AI785">
        <v>16</v>
      </c>
      <c r="AJ785" t="s">
        <v>320</v>
      </c>
      <c r="AK785" t="s">
        <v>408</v>
      </c>
      <c r="AL785" t="s">
        <v>294</v>
      </c>
      <c r="AM785">
        <v>9</v>
      </c>
      <c r="AN785">
        <v>15</v>
      </c>
      <c r="AO785">
        <v>0.58025558799999999</v>
      </c>
      <c r="AP785">
        <v>0.60954231000000003</v>
      </c>
      <c r="AQ785">
        <v>0.64020006399999996</v>
      </c>
      <c r="AR785">
        <v>0.60433641999999999</v>
      </c>
      <c r="AS785">
        <v>0.70407955</v>
      </c>
      <c r="AT785">
        <v>0.422982521</v>
      </c>
    </row>
    <row r="786" spans="1:46" hidden="1" x14ac:dyDescent="0.25">
      <c r="A786" t="s">
        <v>320</v>
      </c>
      <c r="B786" t="s">
        <v>294</v>
      </c>
      <c r="C786">
        <v>16</v>
      </c>
      <c r="D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0.47382512900000001</v>
      </c>
      <c r="E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0.47382512900000001</v>
      </c>
      <c r="AI786">
        <v>16</v>
      </c>
      <c r="AJ786" t="s">
        <v>320</v>
      </c>
      <c r="AK786" t="s">
        <v>408</v>
      </c>
      <c r="AL786" t="s">
        <v>294</v>
      </c>
      <c r="AM786">
        <v>9</v>
      </c>
      <c r="AN786">
        <v>16</v>
      </c>
      <c r="AO786">
        <v>0.421266152</v>
      </c>
      <c r="AP786">
        <v>0.45733206300000001</v>
      </c>
      <c r="AQ786">
        <v>0.47382512900000001</v>
      </c>
      <c r="AR786">
        <v>0.446593715</v>
      </c>
      <c r="AS786">
        <v>0.52573404000000001</v>
      </c>
      <c r="AT786">
        <v>0.282387903</v>
      </c>
    </row>
    <row r="787" spans="1:46" hidden="1" x14ac:dyDescent="0.25">
      <c r="A787" t="s">
        <v>320</v>
      </c>
      <c r="B787" t="s">
        <v>294</v>
      </c>
      <c r="C787">
        <v>17</v>
      </c>
      <c r="D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0.29161891000000001</v>
      </c>
      <c r="E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0.29161891000000001</v>
      </c>
      <c r="AI787">
        <v>16</v>
      </c>
      <c r="AJ787" t="s">
        <v>320</v>
      </c>
      <c r="AK787" t="s">
        <v>408</v>
      </c>
      <c r="AL787" t="s">
        <v>294</v>
      </c>
      <c r="AM787">
        <v>9</v>
      </c>
      <c r="AN787">
        <v>17</v>
      </c>
      <c r="AO787">
        <v>0.25497373600000001</v>
      </c>
      <c r="AP787">
        <v>0.26987556200000001</v>
      </c>
      <c r="AQ787">
        <v>0.29161891000000001</v>
      </c>
      <c r="AR787">
        <v>0.27106648900000002</v>
      </c>
      <c r="AS787">
        <v>0.33551044099999999</v>
      </c>
      <c r="AT787">
        <v>0.209379759</v>
      </c>
    </row>
    <row r="788" spans="1:46" hidden="1" x14ac:dyDescent="0.25">
      <c r="A788" t="s">
        <v>320</v>
      </c>
      <c r="B788" t="s">
        <v>294</v>
      </c>
      <c r="C788">
        <v>18</v>
      </c>
      <c r="D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0.112290194</v>
      </c>
      <c r="E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0.112290194</v>
      </c>
      <c r="AI788">
        <v>16</v>
      </c>
      <c r="AJ788" t="s">
        <v>320</v>
      </c>
      <c r="AK788" t="s">
        <v>408</v>
      </c>
      <c r="AL788" t="s">
        <v>294</v>
      </c>
      <c r="AM788">
        <v>9</v>
      </c>
      <c r="AN788">
        <v>18</v>
      </c>
      <c r="AO788">
        <v>9.6067427999999996E-2</v>
      </c>
      <c r="AP788">
        <v>0.10511166800000001</v>
      </c>
      <c r="AQ788">
        <v>0.112290194</v>
      </c>
      <c r="AR788">
        <v>0.103978374</v>
      </c>
      <c r="AS788">
        <v>0.12923995599999999</v>
      </c>
      <c r="AT788">
        <v>7.3856432999999999E-2</v>
      </c>
    </row>
    <row r="789" spans="1:46" hidden="1" x14ac:dyDescent="0.25">
      <c r="A789" t="s">
        <v>320</v>
      </c>
      <c r="B789" t="s">
        <v>294</v>
      </c>
      <c r="C789">
        <v>19</v>
      </c>
      <c r="D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6.6580600000000004E-3</v>
      </c>
      <c r="E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6.6580600000000004E-3</v>
      </c>
      <c r="AI789">
        <v>16</v>
      </c>
      <c r="AJ789" t="s">
        <v>320</v>
      </c>
      <c r="AK789" t="s">
        <v>408</v>
      </c>
      <c r="AL789" t="s">
        <v>294</v>
      </c>
      <c r="AM789">
        <v>9</v>
      </c>
      <c r="AN789">
        <v>19</v>
      </c>
      <c r="AO789">
        <v>3.7568530000000001E-3</v>
      </c>
      <c r="AP789">
        <v>5.0639140000000001E-3</v>
      </c>
      <c r="AQ789">
        <v>6.6580600000000004E-3</v>
      </c>
      <c r="AR789">
        <v>5.271347E-3</v>
      </c>
      <c r="AS789">
        <v>9.0074319999999992E-3</v>
      </c>
      <c r="AT789">
        <v>2.157604E-3</v>
      </c>
    </row>
    <row r="790" spans="1:46" hidden="1" x14ac:dyDescent="0.25">
      <c r="A790" t="s">
        <v>320</v>
      </c>
      <c r="B790" t="s">
        <v>294</v>
      </c>
      <c r="C790">
        <v>20</v>
      </c>
      <c r="D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0">
        <v>16</v>
      </c>
      <c r="AJ790" t="s">
        <v>320</v>
      </c>
      <c r="AK790" t="s">
        <v>408</v>
      </c>
      <c r="AL790" t="s">
        <v>294</v>
      </c>
      <c r="AM790">
        <v>9</v>
      </c>
      <c r="AN790">
        <v>20</v>
      </c>
      <c r="AO790">
        <v>0</v>
      </c>
      <c r="AP790">
        <v>0</v>
      </c>
      <c r="AQ790">
        <v>0</v>
      </c>
      <c r="AR790">
        <v>0</v>
      </c>
      <c r="AS790">
        <v>0</v>
      </c>
      <c r="AT790">
        <v>0</v>
      </c>
    </row>
    <row r="791" spans="1:46" hidden="1" x14ac:dyDescent="0.25">
      <c r="A791" t="s">
        <v>320</v>
      </c>
      <c r="B791" t="s">
        <v>294</v>
      </c>
      <c r="C791">
        <v>21</v>
      </c>
      <c r="D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1">
        <v>16</v>
      </c>
      <c r="AJ791" t="s">
        <v>320</v>
      </c>
      <c r="AK791" t="s">
        <v>408</v>
      </c>
      <c r="AL791" t="s">
        <v>294</v>
      </c>
      <c r="AM791">
        <v>9</v>
      </c>
      <c r="AN791">
        <v>21</v>
      </c>
      <c r="AO791">
        <v>0</v>
      </c>
      <c r="AP791">
        <v>0</v>
      </c>
      <c r="AQ791">
        <v>0</v>
      </c>
      <c r="AR791">
        <v>0</v>
      </c>
      <c r="AS791">
        <v>0</v>
      </c>
      <c r="AT791">
        <v>0</v>
      </c>
    </row>
    <row r="792" spans="1:46" hidden="1" x14ac:dyDescent="0.25">
      <c r="A792" t="s">
        <v>320</v>
      </c>
      <c r="B792" t="s">
        <v>294</v>
      </c>
      <c r="C792">
        <v>22</v>
      </c>
      <c r="D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2">
        <v>16</v>
      </c>
      <c r="AJ792" t="s">
        <v>320</v>
      </c>
      <c r="AK792" t="s">
        <v>408</v>
      </c>
      <c r="AL792" t="s">
        <v>294</v>
      </c>
      <c r="AM792">
        <v>9</v>
      </c>
      <c r="AN792">
        <v>22</v>
      </c>
      <c r="AO792">
        <v>0</v>
      </c>
      <c r="AP792">
        <v>0</v>
      </c>
      <c r="AQ792">
        <v>0</v>
      </c>
      <c r="AR792">
        <v>0</v>
      </c>
      <c r="AS792">
        <v>0</v>
      </c>
      <c r="AT792">
        <v>0</v>
      </c>
    </row>
    <row r="793" spans="1:46" hidden="1" x14ac:dyDescent="0.25">
      <c r="A793" t="s">
        <v>320</v>
      </c>
      <c r="B793" t="s">
        <v>294</v>
      </c>
      <c r="C793">
        <v>23</v>
      </c>
      <c r="D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3">
        <v>16</v>
      </c>
      <c r="AJ793" t="s">
        <v>320</v>
      </c>
      <c r="AK793" t="s">
        <v>408</v>
      </c>
      <c r="AL793" t="s">
        <v>294</v>
      </c>
      <c r="AM793">
        <v>9</v>
      </c>
      <c r="AN793">
        <v>23</v>
      </c>
      <c r="AO793">
        <v>0</v>
      </c>
      <c r="AP793">
        <v>0</v>
      </c>
      <c r="AQ793">
        <v>0</v>
      </c>
      <c r="AR793">
        <v>0</v>
      </c>
      <c r="AS793">
        <v>0</v>
      </c>
      <c r="AT793">
        <v>0</v>
      </c>
    </row>
    <row r="794" spans="1:46" hidden="1" x14ac:dyDescent="0.25">
      <c r="A794" t="s">
        <v>320</v>
      </c>
      <c r="B794" t="s">
        <v>294</v>
      </c>
      <c r="C794">
        <v>24</v>
      </c>
      <c r="D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4">
        <v>16</v>
      </c>
      <c r="AJ794" t="s">
        <v>320</v>
      </c>
      <c r="AK794" t="s">
        <v>408</v>
      </c>
      <c r="AL794" t="s">
        <v>294</v>
      </c>
      <c r="AM794">
        <v>9</v>
      </c>
      <c r="AN794">
        <v>24</v>
      </c>
      <c r="AO794">
        <v>0</v>
      </c>
      <c r="AP794">
        <v>0</v>
      </c>
      <c r="AQ794">
        <v>0</v>
      </c>
      <c r="AR794">
        <v>0</v>
      </c>
      <c r="AS794">
        <v>0</v>
      </c>
      <c r="AT794">
        <v>0</v>
      </c>
    </row>
    <row r="795" spans="1:46" hidden="1" x14ac:dyDescent="0.25">
      <c r="A795" t="s">
        <v>320</v>
      </c>
      <c r="B795" t="s">
        <v>295</v>
      </c>
      <c r="C795">
        <v>1</v>
      </c>
      <c r="D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5">
        <v>16</v>
      </c>
      <c r="AJ795" t="s">
        <v>320</v>
      </c>
      <c r="AK795" t="s">
        <v>408</v>
      </c>
      <c r="AL795" t="s">
        <v>295</v>
      </c>
      <c r="AM795">
        <v>10</v>
      </c>
      <c r="AN795">
        <v>1</v>
      </c>
      <c r="AO795">
        <v>0</v>
      </c>
      <c r="AP795">
        <v>0</v>
      </c>
      <c r="AQ795">
        <v>0</v>
      </c>
      <c r="AR795">
        <v>0</v>
      </c>
      <c r="AS795">
        <v>0</v>
      </c>
      <c r="AT795">
        <v>0</v>
      </c>
    </row>
    <row r="796" spans="1:46" hidden="1" x14ac:dyDescent="0.25">
      <c r="A796" t="s">
        <v>320</v>
      </c>
      <c r="B796" t="s">
        <v>295</v>
      </c>
      <c r="C796">
        <v>2</v>
      </c>
      <c r="D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6">
        <v>16</v>
      </c>
      <c r="AJ796" t="s">
        <v>320</v>
      </c>
      <c r="AK796" t="s">
        <v>408</v>
      </c>
      <c r="AL796" t="s">
        <v>295</v>
      </c>
      <c r="AM796">
        <v>10</v>
      </c>
      <c r="AN796">
        <v>2</v>
      </c>
      <c r="AO796">
        <v>0</v>
      </c>
      <c r="AP796">
        <v>0</v>
      </c>
      <c r="AQ796">
        <v>0</v>
      </c>
      <c r="AR796">
        <v>0</v>
      </c>
      <c r="AS796">
        <v>0</v>
      </c>
      <c r="AT796">
        <v>0</v>
      </c>
    </row>
    <row r="797" spans="1:46" hidden="1" x14ac:dyDescent="0.25">
      <c r="A797" t="s">
        <v>320</v>
      </c>
      <c r="B797" t="s">
        <v>295</v>
      </c>
      <c r="C797">
        <v>3</v>
      </c>
      <c r="D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7">
        <v>16</v>
      </c>
      <c r="AJ797" t="s">
        <v>320</v>
      </c>
      <c r="AK797" t="s">
        <v>408</v>
      </c>
      <c r="AL797" t="s">
        <v>295</v>
      </c>
      <c r="AM797">
        <v>10</v>
      </c>
      <c r="AN797">
        <v>3</v>
      </c>
      <c r="AO797">
        <v>0</v>
      </c>
      <c r="AP797">
        <v>0</v>
      </c>
      <c r="AQ797">
        <v>0</v>
      </c>
      <c r="AR797">
        <v>0</v>
      </c>
      <c r="AS797">
        <v>0</v>
      </c>
      <c r="AT797">
        <v>0</v>
      </c>
    </row>
    <row r="798" spans="1:46" hidden="1" x14ac:dyDescent="0.25">
      <c r="A798" t="s">
        <v>320</v>
      </c>
      <c r="B798" t="s">
        <v>295</v>
      </c>
      <c r="C798">
        <v>4</v>
      </c>
      <c r="D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8">
        <v>16</v>
      </c>
      <c r="AJ798" t="s">
        <v>320</v>
      </c>
      <c r="AK798" t="s">
        <v>408</v>
      </c>
      <c r="AL798" t="s">
        <v>295</v>
      </c>
      <c r="AM798">
        <v>10</v>
      </c>
      <c r="AN798">
        <v>4</v>
      </c>
      <c r="AO798">
        <v>0</v>
      </c>
      <c r="AP798">
        <v>0</v>
      </c>
      <c r="AQ798">
        <v>0</v>
      </c>
      <c r="AR798">
        <v>0</v>
      </c>
      <c r="AS798">
        <v>0</v>
      </c>
      <c r="AT798">
        <v>0</v>
      </c>
    </row>
    <row r="799" spans="1:46" hidden="1" x14ac:dyDescent="0.25">
      <c r="A799" t="s">
        <v>320</v>
      </c>
      <c r="B799" t="s">
        <v>295</v>
      </c>
      <c r="C799">
        <v>5</v>
      </c>
      <c r="D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9">
        <v>16</v>
      </c>
      <c r="AJ799" t="s">
        <v>320</v>
      </c>
      <c r="AK799" t="s">
        <v>408</v>
      </c>
      <c r="AL799" t="s">
        <v>295</v>
      </c>
      <c r="AM799">
        <v>10</v>
      </c>
      <c r="AN799">
        <v>5</v>
      </c>
      <c r="AO799">
        <v>0</v>
      </c>
      <c r="AP799">
        <v>0</v>
      </c>
      <c r="AQ799">
        <v>0</v>
      </c>
      <c r="AR799">
        <v>0</v>
      </c>
      <c r="AS799">
        <v>0</v>
      </c>
      <c r="AT799">
        <v>0</v>
      </c>
    </row>
    <row r="800" spans="1:46" hidden="1" x14ac:dyDescent="0.25">
      <c r="A800" t="s">
        <v>320</v>
      </c>
      <c r="B800" t="s">
        <v>295</v>
      </c>
      <c r="C800">
        <v>6</v>
      </c>
      <c r="D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0">
        <v>16</v>
      </c>
      <c r="AJ800" t="s">
        <v>320</v>
      </c>
      <c r="AK800" t="s">
        <v>408</v>
      </c>
      <c r="AL800" t="s">
        <v>295</v>
      </c>
      <c r="AM800">
        <v>10</v>
      </c>
      <c r="AN800">
        <v>6</v>
      </c>
      <c r="AO800">
        <v>0</v>
      </c>
      <c r="AP800">
        <v>0</v>
      </c>
      <c r="AQ800">
        <v>0</v>
      </c>
      <c r="AR800">
        <v>0</v>
      </c>
      <c r="AS800">
        <v>0</v>
      </c>
      <c r="AT800">
        <v>0</v>
      </c>
    </row>
    <row r="801" spans="1:46" hidden="1" x14ac:dyDescent="0.25">
      <c r="A801" t="s">
        <v>320</v>
      </c>
      <c r="B801" t="s">
        <v>295</v>
      </c>
      <c r="C801">
        <v>7</v>
      </c>
      <c r="D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3.1250885999999999E-2</v>
      </c>
      <c r="E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3.1250885999999999E-2</v>
      </c>
      <c r="AI801">
        <v>16</v>
      </c>
      <c r="AJ801" t="s">
        <v>320</v>
      </c>
      <c r="AK801" t="s">
        <v>408</v>
      </c>
      <c r="AL801" t="s">
        <v>295</v>
      </c>
      <c r="AM801">
        <v>10</v>
      </c>
      <c r="AN801">
        <v>7</v>
      </c>
      <c r="AO801">
        <v>3.1250885999999999E-2</v>
      </c>
      <c r="AP801">
        <v>3.4367982999999998E-2</v>
      </c>
      <c r="AQ801">
        <v>3.7437860000000003E-2</v>
      </c>
      <c r="AR801">
        <v>3.1193301999999999E-2</v>
      </c>
      <c r="AS801">
        <v>4.3305747999999998E-2</v>
      </c>
      <c r="AT801">
        <v>0</v>
      </c>
    </row>
    <row r="802" spans="1:46" hidden="1" x14ac:dyDescent="0.25">
      <c r="A802" t="s">
        <v>320</v>
      </c>
      <c r="B802" t="s">
        <v>295</v>
      </c>
      <c r="C802">
        <v>8</v>
      </c>
      <c r="D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0.179160604</v>
      </c>
      <c r="E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0.179160604</v>
      </c>
      <c r="AI802">
        <v>16</v>
      </c>
      <c r="AJ802" t="s">
        <v>320</v>
      </c>
      <c r="AK802" t="s">
        <v>408</v>
      </c>
      <c r="AL802" t="s">
        <v>295</v>
      </c>
      <c r="AM802">
        <v>10</v>
      </c>
      <c r="AN802">
        <v>8</v>
      </c>
      <c r="AO802">
        <v>0.179160604</v>
      </c>
      <c r="AP802">
        <v>0.19323563899999999</v>
      </c>
      <c r="AQ802">
        <v>0.202975497</v>
      </c>
      <c r="AR802">
        <v>0.17611439700000001</v>
      </c>
      <c r="AS802">
        <v>0.22488459</v>
      </c>
      <c r="AT802">
        <v>3.2735510000000002E-2</v>
      </c>
    </row>
    <row r="803" spans="1:46" hidden="1" x14ac:dyDescent="0.25">
      <c r="A803" t="s">
        <v>320</v>
      </c>
      <c r="B803" t="s">
        <v>295</v>
      </c>
      <c r="C803">
        <v>9</v>
      </c>
      <c r="D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0.38513973000000001</v>
      </c>
      <c r="E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0.34501252199999999</v>
      </c>
      <c r="AI803">
        <v>16</v>
      </c>
      <c r="AJ803" t="s">
        <v>320</v>
      </c>
      <c r="AK803" t="s">
        <v>408</v>
      </c>
      <c r="AL803" t="s">
        <v>295</v>
      </c>
      <c r="AM803">
        <v>10</v>
      </c>
      <c r="AN803">
        <v>9</v>
      </c>
      <c r="AO803">
        <v>0.34501252199999999</v>
      </c>
      <c r="AP803">
        <v>0.36730226399999999</v>
      </c>
      <c r="AQ803">
        <v>0.38513973000000001</v>
      </c>
      <c r="AR803">
        <v>0.35034296700000001</v>
      </c>
      <c r="AS803">
        <v>0.43786998599999999</v>
      </c>
      <c r="AT803">
        <v>0.16946804300000001</v>
      </c>
    </row>
    <row r="804" spans="1:46" hidden="1" x14ac:dyDescent="0.25">
      <c r="A804" t="s">
        <v>320</v>
      </c>
      <c r="B804" t="s">
        <v>295</v>
      </c>
      <c r="C804">
        <v>10</v>
      </c>
      <c r="D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0.56091436100000003</v>
      </c>
      <c r="E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0.56091436100000003</v>
      </c>
      <c r="AI804">
        <v>16</v>
      </c>
      <c r="AJ804" t="s">
        <v>320</v>
      </c>
      <c r="AK804" t="s">
        <v>408</v>
      </c>
      <c r="AL804" t="s">
        <v>295</v>
      </c>
      <c r="AM804">
        <v>10</v>
      </c>
      <c r="AN804">
        <v>10</v>
      </c>
      <c r="AO804">
        <v>0.50025366199999999</v>
      </c>
      <c r="AP804">
        <v>0.53630113899999998</v>
      </c>
      <c r="AQ804">
        <v>0.56091436100000003</v>
      </c>
      <c r="AR804">
        <v>0.51894742400000005</v>
      </c>
      <c r="AS804">
        <v>0.610034258</v>
      </c>
      <c r="AT804">
        <v>0.33068766599999999</v>
      </c>
    </row>
    <row r="805" spans="1:46" hidden="1" x14ac:dyDescent="0.25">
      <c r="A805" t="s">
        <v>320</v>
      </c>
      <c r="B805" t="s">
        <v>295</v>
      </c>
      <c r="C805">
        <v>11</v>
      </c>
      <c r="D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0.69914779699999996</v>
      </c>
      <c r="E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0.69914779699999996</v>
      </c>
      <c r="AI805">
        <v>16</v>
      </c>
      <c r="AJ805" t="s">
        <v>320</v>
      </c>
      <c r="AK805" t="s">
        <v>408</v>
      </c>
      <c r="AL805" t="s">
        <v>295</v>
      </c>
      <c r="AM805">
        <v>10</v>
      </c>
      <c r="AN805">
        <v>11</v>
      </c>
      <c r="AO805">
        <v>0.61791886100000004</v>
      </c>
      <c r="AP805">
        <v>0.66535836000000004</v>
      </c>
      <c r="AQ805">
        <v>0.69914779699999996</v>
      </c>
      <c r="AR805">
        <v>0.65194447099999997</v>
      </c>
      <c r="AS805">
        <v>0.75985350200000001</v>
      </c>
      <c r="AT805">
        <v>0.43341489</v>
      </c>
    </row>
    <row r="806" spans="1:46" hidden="1" x14ac:dyDescent="0.25">
      <c r="A806" t="s">
        <v>320</v>
      </c>
      <c r="B806" t="s">
        <v>295</v>
      </c>
      <c r="C806">
        <v>12</v>
      </c>
      <c r="D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0.77644616899999996</v>
      </c>
      <c r="E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0.77644616899999996</v>
      </c>
      <c r="AI806">
        <v>16</v>
      </c>
      <c r="AJ806" t="s">
        <v>320</v>
      </c>
      <c r="AK806" t="s">
        <v>408</v>
      </c>
      <c r="AL806" t="s">
        <v>295</v>
      </c>
      <c r="AM806">
        <v>10</v>
      </c>
      <c r="AN806">
        <v>12</v>
      </c>
      <c r="AO806">
        <v>0.69443590200000005</v>
      </c>
      <c r="AP806">
        <v>0.74249432000000004</v>
      </c>
      <c r="AQ806">
        <v>0.77644616899999996</v>
      </c>
      <c r="AR806">
        <v>0.73537707299999999</v>
      </c>
      <c r="AS806">
        <v>0.85064169300000003</v>
      </c>
      <c r="AT806">
        <v>0.52275534400000001</v>
      </c>
    </row>
    <row r="807" spans="1:46" hidden="1" x14ac:dyDescent="0.25">
      <c r="A807" t="s">
        <v>320</v>
      </c>
      <c r="B807" t="s">
        <v>295</v>
      </c>
      <c r="C807">
        <v>13</v>
      </c>
      <c r="D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0.78596706299999997</v>
      </c>
      <c r="E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0.78596706299999997</v>
      </c>
      <c r="AI807">
        <v>16</v>
      </c>
      <c r="AJ807" t="s">
        <v>320</v>
      </c>
      <c r="AK807" t="s">
        <v>408</v>
      </c>
      <c r="AL807" t="s">
        <v>295</v>
      </c>
      <c r="AM807">
        <v>10</v>
      </c>
      <c r="AN807">
        <v>13</v>
      </c>
      <c r="AO807">
        <v>0.72474670600000002</v>
      </c>
      <c r="AP807">
        <v>0.75607411000000002</v>
      </c>
      <c r="AQ807">
        <v>0.78596706299999997</v>
      </c>
      <c r="AR807">
        <v>0.75167013199999999</v>
      </c>
      <c r="AS807">
        <v>0.85281691900000001</v>
      </c>
      <c r="AT807">
        <v>0.53345115700000001</v>
      </c>
    </row>
    <row r="808" spans="1:46" hidden="1" x14ac:dyDescent="0.25">
      <c r="A808" t="s">
        <v>320</v>
      </c>
      <c r="B808" t="s">
        <v>295</v>
      </c>
      <c r="C808">
        <v>14</v>
      </c>
      <c r="D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0.738187924</v>
      </c>
      <c r="E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0.738187924</v>
      </c>
      <c r="AI808">
        <v>16</v>
      </c>
      <c r="AJ808" t="s">
        <v>320</v>
      </c>
      <c r="AK808" t="s">
        <v>408</v>
      </c>
      <c r="AL808" t="s">
        <v>295</v>
      </c>
      <c r="AM808">
        <v>10</v>
      </c>
      <c r="AN808">
        <v>14</v>
      </c>
      <c r="AO808">
        <v>0.67317185999999996</v>
      </c>
      <c r="AP808">
        <v>0.70208791599999998</v>
      </c>
      <c r="AQ808">
        <v>0.738187924</v>
      </c>
      <c r="AR808">
        <v>0.69777242500000003</v>
      </c>
      <c r="AS808">
        <v>0.81088224799999997</v>
      </c>
      <c r="AT808">
        <v>0.44987964000000003</v>
      </c>
    </row>
    <row r="809" spans="1:46" hidden="1" x14ac:dyDescent="0.25">
      <c r="A809" t="s">
        <v>320</v>
      </c>
      <c r="B809" t="s">
        <v>295</v>
      </c>
      <c r="C809">
        <v>15</v>
      </c>
      <c r="D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0.63077616299999995</v>
      </c>
      <c r="E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0.63077616299999995</v>
      </c>
      <c r="AI809">
        <v>16</v>
      </c>
      <c r="AJ809" t="s">
        <v>320</v>
      </c>
      <c r="AK809" t="s">
        <v>408</v>
      </c>
      <c r="AL809" t="s">
        <v>295</v>
      </c>
      <c r="AM809">
        <v>10</v>
      </c>
      <c r="AN809">
        <v>15</v>
      </c>
      <c r="AO809">
        <v>0.55984518000000005</v>
      </c>
      <c r="AP809">
        <v>0.59515642300000005</v>
      </c>
      <c r="AQ809">
        <v>0.63077616299999995</v>
      </c>
      <c r="AR809">
        <v>0.595350767</v>
      </c>
      <c r="AS809">
        <v>0.75858341100000004</v>
      </c>
      <c r="AT809">
        <v>0.43843612599999998</v>
      </c>
    </row>
    <row r="810" spans="1:46" hidden="1" x14ac:dyDescent="0.25">
      <c r="A810" t="s">
        <v>320</v>
      </c>
      <c r="B810" t="s">
        <v>295</v>
      </c>
      <c r="C810">
        <v>16</v>
      </c>
      <c r="D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0.45567544100000001</v>
      </c>
      <c r="E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0.45567544100000001</v>
      </c>
      <c r="AI810">
        <v>16</v>
      </c>
      <c r="AJ810" t="s">
        <v>320</v>
      </c>
      <c r="AK810" t="s">
        <v>408</v>
      </c>
      <c r="AL810" t="s">
        <v>295</v>
      </c>
      <c r="AM810">
        <v>10</v>
      </c>
      <c r="AN810">
        <v>16</v>
      </c>
      <c r="AO810">
        <v>0.39306364799999999</v>
      </c>
      <c r="AP810">
        <v>0.42392711300000002</v>
      </c>
      <c r="AQ810">
        <v>0.45567544100000001</v>
      </c>
      <c r="AR810">
        <v>0.43140806599999998</v>
      </c>
      <c r="AS810">
        <v>0.63261255199999999</v>
      </c>
      <c r="AT810">
        <v>0.25384114699999999</v>
      </c>
    </row>
    <row r="811" spans="1:46" hidden="1" x14ac:dyDescent="0.25">
      <c r="A811" t="s">
        <v>320</v>
      </c>
      <c r="B811" t="s">
        <v>295</v>
      </c>
      <c r="C811">
        <v>17</v>
      </c>
      <c r="D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0.26922037399999998</v>
      </c>
      <c r="E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0.26922037399999998</v>
      </c>
      <c r="AI811">
        <v>16</v>
      </c>
      <c r="AJ811" t="s">
        <v>320</v>
      </c>
      <c r="AK811" t="s">
        <v>408</v>
      </c>
      <c r="AL811" t="s">
        <v>295</v>
      </c>
      <c r="AM811">
        <v>10</v>
      </c>
      <c r="AN811">
        <v>17</v>
      </c>
      <c r="AO811">
        <v>0.23226101299999999</v>
      </c>
      <c r="AP811">
        <v>0.25449068200000002</v>
      </c>
      <c r="AQ811">
        <v>0.26922037399999998</v>
      </c>
      <c r="AR811">
        <v>0.26246933</v>
      </c>
      <c r="AS811">
        <v>0.46351069499999997</v>
      </c>
      <c r="AT811">
        <v>0.15254851999999999</v>
      </c>
    </row>
    <row r="812" spans="1:46" hidden="1" x14ac:dyDescent="0.25">
      <c r="A812" t="s">
        <v>320</v>
      </c>
      <c r="B812" t="s">
        <v>295</v>
      </c>
      <c r="C812">
        <v>18</v>
      </c>
      <c r="D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9.3619098999999997E-2</v>
      </c>
      <c r="E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9.3619098999999997E-2</v>
      </c>
      <c r="AI812">
        <v>16</v>
      </c>
      <c r="AJ812" t="s">
        <v>320</v>
      </c>
      <c r="AK812" t="s">
        <v>408</v>
      </c>
      <c r="AL812" t="s">
        <v>295</v>
      </c>
      <c r="AM812">
        <v>10</v>
      </c>
      <c r="AN812">
        <v>18</v>
      </c>
      <c r="AO812">
        <v>7.8285359999999998E-2</v>
      </c>
      <c r="AP812">
        <v>8.6615595000000004E-2</v>
      </c>
      <c r="AQ812">
        <v>9.3619098999999997E-2</v>
      </c>
      <c r="AR812">
        <v>9.9409996E-2</v>
      </c>
      <c r="AS812">
        <v>0.27143655</v>
      </c>
      <c r="AT812">
        <v>4.5260500000000002E-2</v>
      </c>
    </row>
    <row r="813" spans="1:46" hidden="1" x14ac:dyDescent="0.25">
      <c r="A813" t="s">
        <v>320</v>
      </c>
      <c r="B813" t="s">
        <v>295</v>
      </c>
      <c r="C813">
        <v>19</v>
      </c>
      <c r="D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2.3403019999999998E-3</v>
      </c>
      <c r="E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2.3403019999999998E-3</v>
      </c>
      <c r="AI813">
        <v>16</v>
      </c>
      <c r="AJ813" t="s">
        <v>320</v>
      </c>
      <c r="AK813" t="s">
        <v>408</v>
      </c>
      <c r="AL813" t="s">
        <v>295</v>
      </c>
      <c r="AM813">
        <v>10</v>
      </c>
      <c r="AN813">
        <v>19</v>
      </c>
      <c r="AO813">
        <v>1.1781789999999999E-3</v>
      </c>
      <c r="AP813">
        <v>1.711665E-3</v>
      </c>
      <c r="AQ813">
        <v>2.3403019999999998E-3</v>
      </c>
      <c r="AR813">
        <v>9.9008989999999995E-3</v>
      </c>
      <c r="AS813">
        <v>8.9792140000000006E-2</v>
      </c>
      <c r="AT813">
        <v>7.1305399999999997E-4</v>
      </c>
    </row>
    <row r="814" spans="1:46" hidden="1" x14ac:dyDescent="0.25">
      <c r="A814" t="s">
        <v>320</v>
      </c>
      <c r="B814" t="s">
        <v>295</v>
      </c>
      <c r="C814">
        <v>20</v>
      </c>
      <c r="D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4">
        <v>16</v>
      </c>
      <c r="AJ814" t="s">
        <v>320</v>
      </c>
      <c r="AK814" t="s">
        <v>408</v>
      </c>
      <c r="AL814" t="s">
        <v>295</v>
      </c>
      <c r="AM814">
        <v>10</v>
      </c>
      <c r="AN814">
        <v>20</v>
      </c>
      <c r="AO814">
        <v>0</v>
      </c>
      <c r="AP814">
        <v>0</v>
      </c>
      <c r="AQ814">
        <v>0</v>
      </c>
      <c r="AR814">
        <v>1.20555E-4</v>
      </c>
      <c r="AS814">
        <v>1.538511E-3</v>
      </c>
      <c r="AT814">
        <v>0</v>
      </c>
    </row>
    <row r="815" spans="1:46" hidden="1" x14ac:dyDescent="0.25">
      <c r="A815" t="s">
        <v>320</v>
      </c>
      <c r="B815" t="s">
        <v>295</v>
      </c>
      <c r="C815">
        <v>21</v>
      </c>
      <c r="D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5">
        <v>16</v>
      </c>
      <c r="AJ815" t="s">
        <v>320</v>
      </c>
      <c r="AK815" t="s">
        <v>408</v>
      </c>
      <c r="AL815" t="s">
        <v>295</v>
      </c>
      <c r="AM815">
        <v>10</v>
      </c>
      <c r="AN815">
        <v>21</v>
      </c>
      <c r="AO815">
        <v>0</v>
      </c>
      <c r="AP815">
        <v>0</v>
      </c>
      <c r="AQ815">
        <v>0</v>
      </c>
      <c r="AR815">
        <v>0</v>
      </c>
      <c r="AS815">
        <v>0</v>
      </c>
      <c r="AT815">
        <v>0</v>
      </c>
    </row>
    <row r="816" spans="1:46" hidden="1" x14ac:dyDescent="0.25">
      <c r="A816" t="s">
        <v>320</v>
      </c>
      <c r="B816" t="s">
        <v>295</v>
      </c>
      <c r="C816">
        <v>22</v>
      </c>
      <c r="D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6">
        <v>16</v>
      </c>
      <c r="AJ816" t="s">
        <v>320</v>
      </c>
      <c r="AK816" t="s">
        <v>408</v>
      </c>
      <c r="AL816" t="s">
        <v>295</v>
      </c>
      <c r="AM816">
        <v>10</v>
      </c>
      <c r="AN816">
        <v>22</v>
      </c>
      <c r="AO816">
        <v>0</v>
      </c>
      <c r="AP816">
        <v>0</v>
      </c>
      <c r="AQ816">
        <v>0</v>
      </c>
      <c r="AR816">
        <v>0</v>
      </c>
      <c r="AS816">
        <v>0</v>
      </c>
      <c r="AT816">
        <v>0</v>
      </c>
    </row>
    <row r="817" spans="1:46" hidden="1" x14ac:dyDescent="0.25">
      <c r="A817" t="s">
        <v>320</v>
      </c>
      <c r="B817" t="s">
        <v>295</v>
      </c>
      <c r="C817">
        <v>23</v>
      </c>
      <c r="D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7">
        <v>16</v>
      </c>
      <c r="AJ817" t="s">
        <v>320</v>
      </c>
      <c r="AK817" t="s">
        <v>408</v>
      </c>
      <c r="AL817" t="s">
        <v>295</v>
      </c>
      <c r="AM817">
        <v>10</v>
      </c>
      <c r="AN817">
        <v>23</v>
      </c>
      <c r="AO817">
        <v>0</v>
      </c>
      <c r="AP817">
        <v>0</v>
      </c>
      <c r="AQ817">
        <v>0</v>
      </c>
      <c r="AR817">
        <v>0</v>
      </c>
      <c r="AS817">
        <v>0</v>
      </c>
      <c r="AT817">
        <v>0</v>
      </c>
    </row>
    <row r="818" spans="1:46" hidden="1" x14ac:dyDescent="0.25">
      <c r="A818" t="s">
        <v>320</v>
      </c>
      <c r="B818" t="s">
        <v>295</v>
      </c>
      <c r="C818">
        <v>24</v>
      </c>
      <c r="D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8">
        <v>16</v>
      </c>
      <c r="AJ818" t="s">
        <v>320</v>
      </c>
      <c r="AK818" t="s">
        <v>408</v>
      </c>
      <c r="AL818" t="s">
        <v>295</v>
      </c>
      <c r="AM818">
        <v>10</v>
      </c>
      <c r="AN818">
        <v>24</v>
      </c>
      <c r="AO818">
        <v>0</v>
      </c>
      <c r="AP818">
        <v>0</v>
      </c>
      <c r="AQ818">
        <v>0</v>
      </c>
      <c r="AR818">
        <v>0</v>
      </c>
      <c r="AS818">
        <v>0</v>
      </c>
      <c r="AT818">
        <v>0</v>
      </c>
    </row>
    <row r="819" spans="1:46" hidden="1" x14ac:dyDescent="0.25">
      <c r="A819" t="s">
        <v>320</v>
      </c>
      <c r="B819" t="s">
        <v>296</v>
      </c>
      <c r="C819">
        <v>1</v>
      </c>
      <c r="D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9">
        <v>16</v>
      </c>
      <c r="AJ819" t="s">
        <v>320</v>
      </c>
      <c r="AK819" t="s">
        <v>408</v>
      </c>
      <c r="AL819" t="s">
        <v>296</v>
      </c>
      <c r="AM819">
        <v>11</v>
      </c>
      <c r="AN819">
        <v>1</v>
      </c>
      <c r="AO819">
        <v>0</v>
      </c>
      <c r="AP819">
        <v>0</v>
      </c>
      <c r="AQ819">
        <v>0</v>
      </c>
      <c r="AR819">
        <v>0</v>
      </c>
      <c r="AS819">
        <v>0</v>
      </c>
      <c r="AT819">
        <v>0</v>
      </c>
    </row>
    <row r="820" spans="1:46" hidden="1" x14ac:dyDescent="0.25">
      <c r="A820" t="s">
        <v>320</v>
      </c>
      <c r="B820" t="s">
        <v>296</v>
      </c>
      <c r="C820">
        <v>2</v>
      </c>
      <c r="D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0">
        <v>16</v>
      </c>
      <c r="AJ820" t="s">
        <v>320</v>
      </c>
      <c r="AK820" t="s">
        <v>408</v>
      </c>
      <c r="AL820" t="s">
        <v>296</v>
      </c>
      <c r="AM820">
        <v>11</v>
      </c>
      <c r="AN820">
        <v>2</v>
      </c>
      <c r="AO820">
        <v>0</v>
      </c>
      <c r="AP820">
        <v>0</v>
      </c>
      <c r="AQ820">
        <v>0</v>
      </c>
      <c r="AR820">
        <v>0</v>
      </c>
      <c r="AS820">
        <v>0</v>
      </c>
      <c r="AT820">
        <v>0</v>
      </c>
    </row>
    <row r="821" spans="1:46" hidden="1" x14ac:dyDescent="0.25">
      <c r="A821" t="s">
        <v>320</v>
      </c>
      <c r="B821" t="s">
        <v>296</v>
      </c>
      <c r="C821">
        <v>3</v>
      </c>
      <c r="D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1">
        <v>16</v>
      </c>
      <c r="AJ821" t="s">
        <v>320</v>
      </c>
      <c r="AK821" t="s">
        <v>408</v>
      </c>
      <c r="AL821" t="s">
        <v>296</v>
      </c>
      <c r="AM821">
        <v>11</v>
      </c>
      <c r="AN821">
        <v>3</v>
      </c>
      <c r="AO821">
        <v>0</v>
      </c>
      <c r="AP821">
        <v>0</v>
      </c>
      <c r="AQ821">
        <v>0</v>
      </c>
      <c r="AR821">
        <v>0</v>
      </c>
      <c r="AS821">
        <v>0</v>
      </c>
      <c r="AT821">
        <v>0</v>
      </c>
    </row>
    <row r="822" spans="1:46" hidden="1" x14ac:dyDescent="0.25">
      <c r="A822" t="s">
        <v>320</v>
      </c>
      <c r="B822" t="s">
        <v>296</v>
      </c>
      <c r="C822">
        <v>4</v>
      </c>
      <c r="D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2">
        <v>16</v>
      </c>
      <c r="AJ822" t="s">
        <v>320</v>
      </c>
      <c r="AK822" t="s">
        <v>408</v>
      </c>
      <c r="AL822" t="s">
        <v>296</v>
      </c>
      <c r="AM822">
        <v>11</v>
      </c>
      <c r="AN822">
        <v>4</v>
      </c>
      <c r="AO822">
        <v>0</v>
      </c>
      <c r="AP822">
        <v>0</v>
      </c>
      <c r="AQ822">
        <v>0</v>
      </c>
      <c r="AR822">
        <v>0</v>
      </c>
      <c r="AS822">
        <v>0</v>
      </c>
      <c r="AT822">
        <v>0</v>
      </c>
    </row>
    <row r="823" spans="1:46" hidden="1" x14ac:dyDescent="0.25">
      <c r="A823" t="s">
        <v>320</v>
      </c>
      <c r="B823" t="s">
        <v>296</v>
      </c>
      <c r="C823">
        <v>5</v>
      </c>
      <c r="D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3">
        <v>16</v>
      </c>
      <c r="AJ823" t="s">
        <v>320</v>
      </c>
      <c r="AK823" t="s">
        <v>408</v>
      </c>
      <c r="AL823" t="s">
        <v>296</v>
      </c>
      <c r="AM823">
        <v>11</v>
      </c>
      <c r="AN823">
        <v>5</v>
      </c>
      <c r="AO823">
        <v>0</v>
      </c>
      <c r="AP823">
        <v>0</v>
      </c>
      <c r="AQ823">
        <v>0</v>
      </c>
      <c r="AR823">
        <v>0</v>
      </c>
      <c r="AS823">
        <v>0</v>
      </c>
      <c r="AT823">
        <v>0</v>
      </c>
    </row>
    <row r="824" spans="1:46" hidden="1" x14ac:dyDescent="0.25">
      <c r="A824" t="s">
        <v>320</v>
      </c>
      <c r="B824" t="s">
        <v>296</v>
      </c>
      <c r="C824">
        <v>6</v>
      </c>
      <c r="D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4">
        <v>16</v>
      </c>
      <c r="AJ824" t="s">
        <v>320</v>
      </c>
      <c r="AK824" t="s">
        <v>408</v>
      </c>
      <c r="AL824" t="s">
        <v>296</v>
      </c>
      <c r="AM824">
        <v>11</v>
      </c>
      <c r="AN824">
        <v>6</v>
      </c>
      <c r="AO824">
        <v>0</v>
      </c>
      <c r="AP824">
        <v>0</v>
      </c>
      <c r="AQ824">
        <v>0</v>
      </c>
      <c r="AR824">
        <v>0</v>
      </c>
      <c r="AS824">
        <v>0</v>
      </c>
      <c r="AT824">
        <v>0</v>
      </c>
    </row>
    <row r="825" spans="1:46" hidden="1" x14ac:dyDescent="0.25">
      <c r="A825" t="s">
        <v>320</v>
      </c>
      <c r="B825" t="s">
        <v>296</v>
      </c>
      <c r="C825">
        <v>7</v>
      </c>
      <c r="D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5">
        <v>16</v>
      </c>
      <c r="AJ825" t="s">
        <v>320</v>
      </c>
      <c r="AK825" t="s">
        <v>408</v>
      </c>
      <c r="AL825" t="s">
        <v>296</v>
      </c>
      <c r="AM825">
        <v>11</v>
      </c>
      <c r="AN825">
        <v>7</v>
      </c>
      <c r="AO825">
        <v>0</v>
      </c>
      <c r="AP825">
        <v>2.2429606000000001E-2</v>
      </c>
      <c r="AQ825">
        <v>3.1579471999999997E-2</v>
      </c>
      <c r="AR825">
        <v>1.8348507E-2</v>
      </c>
      <c r="AS825">
        <v>4.2287392E-2</v>
      </c>
      <c r="AT825">
        <v>0</v>
      </c>
    </row>
    <row r="826" spans="1:46" hidden="1" x14ac:dyDescent="0.25">
      <c r="A826" t="s">
        <v>320</v>
      </c>
      <c r="B826" t="s">
        <v>296</v>
      </c>
      <c r="C826">
        <v>8</v>
      </c>
      <c r="D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3.7541601000000001E-2</v>
      </c>
      <c r="E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3.7541601000000001E-2</v>
      </c>
      <c r="AI826">
        <v>16</v>
      </c>
      <c r="AJ826" t="s">
        <v>320</v>
      </c>
      <c r="AK826" t="s">
        <v>408</v>
      </c>
      <c r="AL826" t="s">
        <v>296</v>
      </c>
      <c r="AM826">
        <v>11</v>
      </c>
      <c r="AN826">
        <v>8</v>
      </c>
      <c r="AO826">
        <v>3.7541601000000001E-2</v>
      </c>
      <c r="AP826">
        <v>0.119731328</v>
      </c>
      <c r="AQ826">
        <v>0.173392037</v>
      </c>
      <c r="AR826">
        <v>0.109887182</v>
      </c>
      <c r="AS826">
        <v>0.21627671500000001</v>
      </c>
      <c r="AT826">
        <v>8.6509050000000004E-3</v>
      </c>
    </row>
    <row r="827" spans="1:46" hidden="1" x14ac:dyDescent="0.25">
      <c r="A827" t="s">
        <v>320</v>
      </c>
      <c r="B827" t="s">
        <v>296</v>
      </c>
      <c r="C827">
        <v>9</v>
      </c>
      <c r="D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0.33692271899999998</v>
      </c>
      <c r="E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0.18878109900000001</v>
      </c>
      <c r="AI827">
        <v>16</v>
      </c>
      <c r="AJ827" t="s">
        <v>320</v>
      </c>
      <c r="AK827" t="s">
        <v>408</v>
      </c>
      <c r="AL827" t="s">
        <v>296</v>
      </c>
      <c r="AM827">
        <v>11</v>
      </c>
      <c r="AN827">
        <v>9</v>
      </c>
      <c r="AO827">
        <v>0.18878109900000001</v>
      </c>
      <c r="AP827">
        <v>0.252244152</v>
      </c>
      <c r="AQ827">
        <v>0.33692271899999998</v>
      </c>
      <c r="AR827">
        <v>0.25780671300000002</v>
      </c>
      <c r="AS827">
        <v>0.411928132</v>
      </c>
      <c r="AT827">
        <v>5.8615924E-2</v>
      </c>
    </row>
    <row r="828" spans="1:46" hidden="1" x14ac:dyDescent="0.25">
      <c r="A828" t="s">
        <v>320</v>
      </c>
      <c r="B828" t="s">
        <v>296</v>
      </c>
      <c r="C828">
        <v>10</v>
      </c>
      <c r="D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0.49705224100000001</v>
      </c>
      <c r="E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0.49705224100000001</v>
      </c>
      <c r="AI828">
        <v>16</v>
      </c>
      <c r="AJ828" t="s">
        <v>320</v>
      </c>
      <c r="AK828" t="s">
        <v>408</v>
      </c>
      <c r="AL828" t="s">
        <v>296</v>
      </c>
      <c r="AM828">
        <v>11</v>
      </c>
      <c r="AN828">
        <v>10</v>
      </c>
      <c r="AO828">
        <v>0.34070181799999999</v>
      </c>
      <c r="AP828">
        <v>0.39101455400000001</v>
      </c>
      <c r="AQ828">
        <v>0.49705224100000001</v>
      </c>
      <c r="AR828">
        <v>0.40730072899999997</v>
      </c>
      <c r="AS828">
        <v>0.59419748800000005</v>
      </c>
      <c r="AT828">
        <v>0.103407202</v>
      </c>
    </row>
    <row r="829" spans="1:46" hidden="1" x14ac:dyDescent="0.25">
      <c r="A829" t="s">
        <v>320</v>
      </c>
      <c r="B829" t="s">
        <v>296</v>
      </c>
      <c r="C829">
        <v>11</v>
      </c>
      <c r="D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0.59282507299999998</v>
      </c>
      <c r="E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0.59282507299999998</v>
      </c>
      <c r="AI829">
        <v>16</v>
      </c>
      <c r="AJ829" t="s">
        <v>320</v>
      </c>
      <c r="AK829" t="s">
        <v>408</v>
      </c>
      <c r="AL829" t="s">
        <v>296</v>
      </c>
      <c r="AM829">
        <v>11</v>
      </c>
      <c r="AN829">
        <v>11</v>
      </c>
      <c r="AO829">
        <v>0.47568951999999998</v>
      </c>
      <c r="AP829">
        <v>0.53166240099999995</v>
      </c>
      <c r="AQ829">
        <v>0.59282507299999998</v>
      </c>
      <c r="AR829">
        <v>0.53101301000000001</v>
      </c>
      <c r="AS829">
        <v>0.72292426099999996</v>
      </c>
      <c r="AT829">
        <v>0.16120967</v>
      </c>
    </row>
    <row r="830" spans="1:46" hidden="1" x14ac:dyDescent="0.25">
      <c r="A830" t="s">
        <v>320</v>
      </c>
      <c r="B830" t="s">
        <v>296</v>
      </c>
      <c r="C830">
        <v>12</v>
      </c>
      <c r="D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0.67291444300000003</v>
      </c>
      <c r="E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0.67291444300000003</v>
      </c>
      <c r="AI830">
        <v>16</v>
      </c>
      <c r="AJ830" t="s">
        <v>320</v>
      </c>
      <c r="AK830" t="s">
        <v>408</v>
      </c>
      <c r="AL830" t="s">
        <v>296</v>
      </c>
      <c r="AM830">
        <v>11</v>
      </c>
      <c r="AN830">
        <v>12</v>
      </c>
      <c r="AO830">
        <v>0.55207709000000005</v>
      </c>
      <c r="AP830">
        <v>0.62592206699999997</v>
      </c>
      <c r="AQ830">
        <v>0.67291444300000003</v>
      </c>
      <c r="AR830">
        <v>0.60498710099999997</v>
      </c>
      <c r="AS830">
        <v>0.804499301</v>
      </c>
      <c r="AT830">
        <v>0.25710931199999998</v>
      </c>
    </row>
    <row r="831" spans="1:46" hidden="1" x14ac:dyDescent="0.25">
      <c r="A831" t="s">
        <v>320</v>
      </c>
      <c r="B831" t="s">
        <v>296</v>
      </c>
      <c r="C831">
        <v>13</v>
      </c>
      <c r="D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0.71232204399999999</v>
      </c>
      <c r="E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0.71232204399999999</v>
      </c>
      <c r="AI831">
        <v>16</v>
      </c>
      <c r="AJ831" t="s">
        <v>320</v>
      </c>
      <c r="AK831" t="s">
        <v>408</v>
      </c>
      <c r="AL831" t="s">
        <v>296</v>
      </c>
      <c r="AM831">
        <v>11</v>
      </c>
      <c r="AN831">
        <v>13</v>
      </c>
      <c r="AO831">
        <v>0.5683781</v>
      </c>
      <c r="AP831">
        <v>0.67822539299999995</v>
      </c>
      <c r="AQ831">
        <v>0.71232204399999999</v>
      </c>
      <c r="AR831">
        <v>0.63612380800000001</v>
      </c>
      <c r="AS831">
        <v>0.79929336100000004</v>
      </c>
      <c r="AT831">
        <v>0.25849239200000002</v>
      </c>
    </row>
    <row r="832" spans="1:46" hidden="1" x14ac:dyDescent="0.25">
      <c r="A832" t="s">
        <v>320</v>
      </c>
      <c r="B832" t="s">
        <v>296</v>
      </c>
      <c r="C832">
        <v>14</v>
      </c>
      <c r="D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0.69420941300000005</v>
      </c>
      <c r="E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0.69420941300000005</v>
      </c>
      <c r="AI832">
        <v>16</v>
      </c>
      <c r="AJ832" t="s">
        <v>320</v>
      </c>
      <c r="AK832" t="s">
        <v>408</v>
      </c>
      <c r="AL832" t="s">
        <v>296</v>
      </c>
      <c r="AM832">
        <v>11</v>
      </c>
      <c r="AN832">
        <v>14</v>
      </c>
      <c r="AO832">
        <v>0.52437832500000003</v>
      </c>
      <c r="AP832">
        <v>0.63829766600000004</v>
      </c>
      <c r="AQ832">
        <v>0.69420941300000005</v>
      </c>
      <c r="AR832">
        <v>0.60530234000000005</v>
      </c>
      <c r="AS832">
        <v>0.81856953399999999</v>
      </c>
      <c r="AT832">
        <v>0.204834877</v>
      </c>
    </row>
    <row r="833" spans="1:46" hidden="1" x14ac:dyDescent="0.25">
      <c r="A833" t="s">
        <v>320</v>
      </c>
      <c r="B833" t="s">
        <v>296</v>
      </c>
      <c r="C833">
        <v>15</v>
      </c>
      <c r="D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0.60963960500000003</v>
      </c>
      <c r="E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0.60963960500000003</v>
      </c>
      <c r="AI833">
        <v>16</v>
      </c>
      <c r="AJ833" t="s">
        <v>320</v>
      </c>
      <c r="AK833" t="s">
        <v>408</v>
      </c>
      <c r="AL833" t="s">
        <v>296</v>
      </c>
      <c r="AM833">
        <v>11</v>
      </c>
      <c r="AN833">
        <v>15</v>
      </c>
      <c r="AO833">
        <v>0.45452842100000002</v>
      </c>
      <c r="AP833">
        <v>0.53662922199999996</v>
      </c>
      <c r="AQ833">
        <v>0.60963960500000003</v>
      </c>
      <c r="AR833">
        <v>0.529855258</v>
      </c>
      <c r="AS833">
        <v>0.77038305299999998</v>
      </c>
      <c r="AT833">
        <v>0.18701578699999999</v>
      </c>
    </row>
    <row r="834" spans="1:46" hidden="1" x14ac:dyDescent="0.25">
      <c r="A834" t="s">
        <v>320</v>
      </c>
      <c r="B834" t="s">
        <v>296</v>
      </c>
      <c r="C834">
        <v>16</v>
      </c>
      <c r="D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0.51804719300000002</v>
      </c>
      <c r="E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0.51804719300000002</v>
      </c>
      <c r="AI834">
        <v>16</v>
      </c>
      <c r="AJ834" t="s">
        <v>320</v>
      </c>
      <c r="AK834" t="s">
        <v>408</v>
      </c>
      <c r="AL834" t="s">
        <v>296</v>
      </c>
      <c r="AM834">
        <v>11</v>
      </c>
      <c r="AN834">
        <v>16</v>
      </c>
      <c r="AO834">
        <v>0.33926737299999998</v>
      </c>
      <c r="AP834">
        <v>0.39408630700000002</v>
      </c>
      <c r="AQ834">
        <v>0.51804719300000002</v>
      </c>
      <c r="AR834">
        <v>0.41550810500000002</v>
      </c>
      <c r="AS834">
        <v>0.64450966799999998</v>
      </c>
      <c r="AT834">
        <v>0.12740758499999999</v>
      </c>
    </row>
    <row r="835" spans="1:46" hidden="1" x14ac:dyDescent="0.25">
      <c r="A835" t="s">
        <v>320</v>
      </c>
      <c r="B835" t="s">
        <v>296</v>
      </c>
      <c r="C835">
        <v>17</v>
      </c>
      <c r="D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0.37669415099999998</v>
      </c>
      <c r="E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0.37669415099999998</v>
      </c>
      <c r="AI835">
        <v>16</v>
      </c>
      <c r="AJ835" t="s">
        <v>320</v>
      </c>
      <c r="AK835" t="s">
        <v>408</v>
      </c>
      <c r="AL835" t="s">
        <v>296</v>
      </c>
      <c r="AM835">
        <v>11</v>
      </c>
      <c r="AN835">
        <v>17</v>
      </c>
      <c r="AO835">
        <v>0.198375827</v>
      </c>
      <c r="AP835">
        <v>0.235428264</v>
      </c>
      <c r="AQ835">
        <v>0.37669415099999998</v>
      </c>
      <c r="AR835">
        <v>0.270288955</v>
      </c>
      <c r="AS835">
        <v>0.493532735</v>
      </c>
      <c r="AT835">
        <v>6.7682032000000003E-2</v>
      </c>
    </row>
    <row r="836" spans="1:46" hidden="1" x14ac:dyDescent="0.25">
      <c r="A836" t="s">
        <v>320</v>
      </c>
      <c r="B836" t="s">
        <v>296</v>
      </c>
      <c r="C836">
        <v>18</v>
      </c>
      <c r="D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0.21884572899999999</v>
      </c>
      <c r="E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0.21884572899999999</v>
      </c>
      <c r="AI836">
        <v>16</v>
      </c>
      <c r="AJ836" t="s">
        <v>320</v>
      </c>
      <c r="AK836" t="s">
        <v>408</v>
      </c>
      <c r="AL836" t="s">
        <v>296</v>
      </c>
      <c r="AM836">
        <v>11</v>
      </c>
      <c r="AN836">
        <v>18</v>
      </c>
      <c r="AO836">
        <v>6.5346863000000005E-2</v>
      </c>
      <c r="AP836">
        <v>8.2760948000000001E-2</v>
      </c>
      <c r="AQ836">
        <v>0.21884572899999999</v>
      </c>
      <c r="AR836">
        <v>0.12792342300000001</v>
      </c>
      <c r="AS836">
        <v>0.28801242599999999</v>
      </c>
      <c r="AT836">
        <v>1.7208859E-2</v>
      </c>
    </row>
    <row r="837" spans="1:46" hidden="1" x14ac:dyDescent="0.25">
      <c r="A837" t="s">
        <v>320</v>
      </c>
      <c r="B837" t="s">
        <v>296</v>
      </c>
      <c r="C837">
        <v>19</v>
      </c>
      <c r="D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7.2285137999999999E-2</v>
      </c>
      <c r="E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7.2285137999999999E-2</v>
      </c>
      <c r="AI837">
        <v>16</v>
      </c>
      <c r="AJ837" t="s">
        <v>320</v>
      </c>
      <c r="AK837" t="s">
        <v>408</v>
      </c>
      <c r="AL837" t="s">
        <v>296</v>
      </c>
      <c r="AM837">
        <v>11</v>
      </c>
      <c r="AN837">
        <v>19</v>
      </c>
      <c r="AO837">
        <v>1.0048839999999999E-3</v>
      </c>
      <c r="AP837">
        <v>1.6237350000000001E-3</v>
      </c>
      <c r="AQ837">
        <v>7.2285137999999999E-2</v>
      </c>
      <c r="AR837">
        <v>2.9013293999999999E-2</v>
      </c>
      <c r="AS837">
        <v>9.8409383000000003E-2</v>
      </c>
      <c r="AT837">
        <v>3.0176299999999998E-4</v>
      </c>
    </row>
    <row r="838" spans="1:46" hidden="1" x14ac:dyDescent="0.25">
      <c r="A838" t="s">
        <v>320</v>
      </c>
      <c r="B838" t="s">
        <v>296</v>
      </c>
      <c r="C838">
        <v>20</v>
      </c>
      <c r="D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1.09395E-3</v>
      </c>
      <c r="E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1.09395E-3</v>
      </c>
      <c r="AI838">
        <v>16</v>
      </c>
      <c r="AJ838" t="s">
        <v>320</v>
      </c>
      <c r="AK838" t="s">
        <v>408</v>
      </c>
      <c r="AL838" t="s">
        <v>296</v>
      </c>
      <c r="AM838">
        <v>11</v>
      </c>
      <c r="AN838">
        <v>20</v>
      </c>
      <c r="AO838">
        <v>0</v>
      </c>
      <c r="AP838">
        <v>0</v>
      </c>
      <c r="AQ838">
        <v>1.09395E-3</v>
      </c>
      <c r="AR838">
        <v>4.8805400000000003E-4</v>
      </c>
      <c r="AS838">
        <v>2.1549690000000001E-3</v>
      </c>
      <c r="AT838">
        <v>0</v>
      </c>
    </row>
    <row r="839" spans="1:46" hidden="1" x14ac:dyDescent="0.25">
      <c r="A839" t="s">
        <v>320</v>
      </c>
      <c r="B839" t="s">
        <v>296</v>
      </c>
      <c r="C839">
        <v>21</v>
      </c>
      <c r="D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39">
        <v>16</v>
      </c>
      <c r="AJ839" t="s">
        <v>320</v>
      </c>
      <c r="AK839" t="s">
        <v>408</v>
      </c>
      <c r="AL839" t="s">
        <v>296</v>
      </c>
      <c r="AM839">
        <v>11</v>
      </c>
      <c r="AN839">
        <v>21</v>
      </c>
      <c r="AO839">
        <v>0</v>
      </c>
      <c r="AP839">
        <v>0</v>
      </c>
      <c r="AQ839">
        <v>0</v>
      </c>
      <c r="AR839">
        <v>0</v>
      </c>
      <c r="AS839">
        <v>0</v>
      </c>
      <c r="AT839">
        <v>0</v>
      </c>
    </row>
    <row r="840" spans="1:46" hidden="1" x14ac:dyDescent="0.25">
      <c r="A840" t="s">
        <v>320</v>
      </c>
      <c r="B840" t="s">
        <v>296</v>
      </c>
      <c r="C840">
        <v>22</v>
      </c>
      <c r="D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0">
        <v>16</v>
      </c>
      <c r="AJ840" t="s">
        <v>320</v>
      </c>
      <c r="AK840" t="s">
        <v>408</v>
      </c>
      <c r="AL840" t="s">
        <v>296</v>
      </c>
      <c r="AM840">
        <v>11</v>
      </c>
      <c r="AN840">
        <v>22</v>
      </c>
      <c r="AO840">
        <v>0</v>
      </c>
      <c r="AP840">
        <v>0</v>
      </c>
      <c r="AQ840">
        <v>0</v>
      </c>
      <c r="AR840">
        <v>0</v>
      </c>
      <c r="AS840">
        <v>0</v>
      </c>
      <c r="AT840">
        <v>0</v>
      </c>
    </row>
    <row r="841" spans="1:46" hidden="1" x14ac:dyDescent="0.25">
      <c r="A841" t="s">
        <v>320</v>
      </c>
      <c r="B841" t="s">
        <v>296</v>
      </c>
      <c r="C841">
        <v>23</v>
      </c>
      <c r="D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1">
        <v>16</v>
      </c>
      <c r="AJ841" t="s">
        <v>320</v>
      </c>
      <c r="AK841" t="s">
        <v>408</v>
      </c>
      <c r="AL841" t="s">
        <v>296</v>
      </c>
      <c r="AM841">
        <v>11</v>
      </c>
      <c r="AN841">
        <v>23</v>
      </c>
      <c r="AO841">
        <v>0</v>
      </c>
      <c r="AP841">
        <v>0</v>
      </c>
      <c r="AQ841">
        <v>0</v>
      </c>
      <c r="AR841">
        <v>0</v>
      </c>
      <c r="AS841">
        <v>0</v>
      </c>
      <c r="AT841">
        <v>0</v>
      </c>
    </row>
    <row r="842" spans="1:46" hidden="1" x14ac:dyDescent="0.25">
      <c r="A842" t="s">
        <v>320</v>
      </c>
      <c r="B842" t="s">
        <v>296</v>
      </c>
      <c r="C842">
        <v>24</v>
      </c>
      <c r="D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2">
        <v>16</v>
      </c>
      <c r="AJ842" t="s">
        <v>320</v>
      </c>
      <c r="AK842" t="s">
        <v>408</v>
      </c>
      <c r="AL842" t="s">
        <v>296</v>
      </c>
      <c r="AM842">
        <v>11</v>
      </c>
      <c r="AN842">
        <v>24</v>
      </c>
      <c r="AO842">
        <v>0</v>
      </c>
      <c r="AP842">
        <v>0</v>
      </c>
      <c r="AQ842">
        <v>0</v>
      </c>
      <c r="AR842">
        <v>0</v>
      </c>
      <c r="AS842">
        <v>0</v>
      </c>
      <c r="AT842">
        <v>0</v>
      </c>
    </row>
    <row r="843" spans="1:46" hidden="1" x14ac:dyDescent="0.25">
      <c r="A843" t="s">
        <v>320</v>
      </c>
      <c r="B843" t="s">
        <v>297</v>
      </c>
      <c r="C843">
        <v>1</v>
      </c>
      <c r="D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3">
        <v>16</v>
      </c>
      <c r="AJ843" t="s">
        <v>320</v>
      </c>
      <c r="AK843" t="s">
        <v>408</v>
      </c>
      <c r="AL843" t="s">
        <v>297</v>
      </c>
      <c r="AM843">
        <v>12</v>
      </c>
      <c r="AN843">
        <v>1</v>
      </c>
      <c r="AO843">
        <v>0</v>
      </c>
      <c r="AP843">
        <v>0</v>
      </c>
      <c r="AQ843">
        <v>0</v>
      </c>
      <c r="AR843">
        <v>0</v>
      </c>
      <c r="AS843">
        <v>0</v>
      </c>
      <c r="AT843">
        <v>0</v>
      </c>
    </row>
    <row r="844" spans="1:46" hidden="1" x14ac:dyDescent="0.25">
      <c r="A844" t="s">
        <v>320</v>
      </c>
      <c r="B844" t="s">
        <v>297</v>
      </c>
      <c r="C844">
        <v>2</v>
      </c>
      <c r="D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4">
        <v>16</v>
      </c>
      <c r="AJ844" t="s">
        <v>320</v>
      </c>
      <c r="AK844" t="s">
        <v>408</v>
      </c>
      <c r="AL844" t="s">
        <v>297</v>
      </c>
      <c r="AM844">
        <v>12</v>
      </c>
      <c r="AN844">
        <v>2</v>
      </c>
      <c r="AO844">
        <v>0</v>
      </c>
      <c r="AP844">
        <v>0</v>
      </c>
      <c r="AQ844">
        <v>0</v>
      </c>
      <c r="AR844">
        <v>0</v>
      </c>
      <c r="AS844">
        <v>0</v>
      </c>
      <c r="AT844">
        <v>0</v>
      </c>
    </row>
    <row r="845" spans="1:46" hidden="1" x14ac:dyDescent="0.25">
      <c r="A845" t="s">
        <v>320</v>
      </c>
      <c r="B845" t="s">
        <v>297</v>
      </c>
      <c r="C845">
        <v>3</v>
      </c>
      <c r="D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5">
        <v>16</v>
      </c>
      <c r="AJ845" t="s">
        <v>320</v>
      </c>
      <c r="AK845" t="s">
        <v>408</v>
      </c>
      <c r="AL845" t="s">
        <v>297</v>
      </c>
      <c r="AM845">
        <v>12</v>
      </c>
      <c r="AN845">
        <v>3</v>
      </c>
      <c r="AO845">
        <v>0</v>
      </c>
      <c r="AP845">
        <v>0</v>
      </c>
      <c r="AQ845">
        <v>0</v>
      </c>
      <c r="AR845">
        <v>0</v>
      </c>
      <c r="AS845">
        <v>0</v>
      </c>
      <c r="AT845">
        <v>0</v>
      </c>
    </row>
    <row r="846" spans="1:46" hidden="1" x14ac:dyDescent="0.25">
      <c r="A846" t="s">
        <v>320</v>
      </c>
      <c r="B846" t="s">
        <v>297</v>
      </c>
      <c r="C846">
        <v>4</v>
      </c>
      <c r="D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6">
        <v>16</v>
      </c>
      <c r="AJ846" t="s">
        <v>320</v>
      </c>
      <c r="AK846" t="s">
        <v>408</v>
      </c>
      <c r="AL846" t="s">
        <v>297</v>
      </c>
      <c r="AM846">
        <v>12</v>
      </c>
      <c r="AN846">
        <v>4</v>
      </c>
      <c r="AO846">
        <v>0</v>
      </c>
      <c r="AP846">
        <v>0</v>
      </c>
      <c r="AQ846">
        <v>0</v>
      </c>
      <c r="AR846">
        <v>0</v>
      </c>
      <c r="AS846">
        <v>0</v>
      </c>
      <c r="AT846">
        <v>0</v>
      </c>
    </row>
    <row r="847" spans="1:46" hidden="1" x14ac:dyDescent="0.25">
      <c r="A847" t="s">
        <v>320</v>
      </c>
      <c r="B847" t="s">
        <v>297</v>
      </c>
      <c r="C847">
        <v>5</v>
      </c>
      <c r="D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7">
        <v>16</v>
      </c>
      <c r="AJ847" t="s">
        <v>320</v>
      </c>
      <c r="AK847" t="s">
        <v>408</v>
      </c>
      <c r="AL847" t="s">
        <v>297</v>
      </c>
      <c r="AM847">
        <v>12</v>
      </c>
      <c r="AN847">
        <v>5</v>
      </c>
      <c r="AO847">
        <v>0</v>
      </c>
      <c r="AP847">
        <v>0</v>
      </c>
      <c r="AQ847">
        <v>0</v>
      </c>
      <c r="AR847">
        <v>0</v>
      </c>
      <c r="AS847">
        <v>0</v>
      </c>
      <c r="AT847">
        <v>0</v>
      </c>
    </row>
    <row r="848" spans="1:46" hidden="1" x14ac:dyDescent="0.25">
      <c r="A848" t="s">
        <v>320</v>
      </c>
      <c r="B848" t="s">
        <v>297</v>
      </c>
      <c r="C848">
        <v>6</v>
      </c>
      <c r="D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8">
        <v>16</v>
      </c>
      <c r="AJ848" t="s">
        <v>320</v>
      </c>
      <c r="AK848" t="s">
        <v>408</v>
      </c>
      <c r="AL848" t="s">
        <v>297</v>
      </c>
      <c r="AM848">
        <v>12</v>
      </c>
      <c r="AN848">
        <v>6</v>
      </c>
      <c r="AO848">
        <v>0</v>
      </c>
      <c r="AP848">
        <v>0</v>
      </c>
      <c r="AQ848">
        <v>0</v>
      </c>
      <c r="AR848">
        <v>0</v>
      </c>
      <c r="AS848">
        <v>0</v>
      </c>
      <c r="AT848">
        <v>0</v>
      </c>
    </row>
    <row r="849" spans="1:46" hidden="1" x14ac:dyDescent="0.25">
      <c r="A849" t="s">
        <v>320</v>
      </c>
      <c r="B849" t="s">
        <v>297</v>
      </c>
      <c r="C849">
        <v>7</v>
      </c>
      <c r="D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9">
        <v>16</v>
      </c>
      <c r="AJ849" t="s">
        <v>320</v>
      </c>
      <c r="AK849" t="s">
        <v>408</v>
      </c>
      <c r="AL849" t="s">
        <v>297</v>
      </c>
      <c r="AM849">
        <v>12</v>
      </c>
      <c r="AN849">
        <v>7</v>
      </c>
      <c r="AO849">
        <v>0</v>
      </c>
      <c r="AP849">
        <v>9.1947109999999995E-3</v>
      </c>
      <c r="AQ849">
        <v>1.4151499E-2</v>
      </c>
      <c r="AR849">
        <v>8.2934970000000004E-3</v>
      </c>
      <c r="AS849">
        <v>2.9267801E-2</v>
      </c>
      <c r="AT849">
        <v>0</v>
      </c>
    </row>
    <row r="850" spans="1:46" hidden="1" x14ac:dyDescent="0.25">
      <c r="A850" t="s">
        <v>320</v>
      </c>
      <c r="B850" t="s">
        <v>297</v>
      </c>
      <c r="C850">
        <v>8</v>
      </c>
      <c r="D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1.1250362E-2</v>
      </c>
      <c r="E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1.1250362E-2</v>
      </c>
      <c r="AI850">
        <v>16</v>
      </c>
      <c r="AJ850" t="s">
        <v>320</v>
      </c>
      <c r="AK850" t="s">
        <v>408</v>
      </c>
      <c r="AL850" t="s">
        <v>297</v>
      </c>
      <c r="AM850">
        <v>12</v>
      </c>
      <c r="AN850">
        <v>8</v>
      </c>
      <c r="AO850">
        <v>1.1250362E-2</v>
      </c>
      <c r="AP850">
        <v>7.8190080999999995E-2</v>
      </c>
      <c r="AQ850">
        <v>0.111156069</v>
      </c>
      <c r="AR850">
        <v>6.8324939000000001E-2</v>
      </c>
      <c r="AS850">
        <v>0.18716013000000001</v>
      </c>
      <c r="AT850">
        <v>3.6431329999999998E-3</v>
      </c>
    </row>
    <row r="851" spans="1:46" hidden="1" x14ac:dyDescent="0.25">
      <c r="A851" t="s">
        <v>320</v>
      </c>
      <c r="B851" t="s">
        <v>297</v>
      </c>
      <c r="C851">
        <v>9</v>
      </c>
      <c r="D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0.248807326</v>
      </c>
      <c r="E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9.5518088000000001E-2</v>
      </c>
      <c r="AI851">
        <v>16</v>
      </c>
      <c r="AJ851" t="s">
        <v>320</v>
      </c>
      <c r="AK851" t="s">
        <v>408</v>
      </c>
      <c r="AL851" t="s">
        <v>297</v>
      </c>
      <c r="AM851">
        <v>12</v>
      </c>
      <c r="AN851">
        <v>9</v>
      </c>
      <c r="AO851">
        <v>9.5518088000000001E-2</v>
      </c>
      <c r="AP851">
        <v>0.19180912</v>
      </c>
      <c r="AQ851">
        <v>0.248807326</v>
      </c>
      <c r="AR851">
        <v>0.18139862600000001</v>
      </c>
      <c r="AS851">
        <v>0.35507148500000002</v>
      </c>
      <c r="AT851">
        <v>2.6630935000000001E-2</v>
      </c>
    </row>
    <row r="852" spans="1:46" hidden="1" x14ac:dyDescent="0.25">
      <c r="A852" t="s">
        <v>320</v>
      </c>
      <c r="B852" t="s">
        <v>297</v>
      </c>
      <c r="C852">
        <v>10</v>
      </c>
      <c r="D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0.40165879100000002</v>
      </c>
      <c r="E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0.40165879100000002</v>
      </c>
      <c r="AI852">
        <v>16</v>
      </c>
      <c r="AJ852" t="s">
        <v>320</v>
      </c>
      <c r="AK852" t="s">
        <v>408</v>
      </c>
      <c r="AL852" t="s">
        <v>297</v>
      </c>
      <c r="AM852">
        <v>12</v>
      </c>
      <c r="AN852">
        <v>10</v>
      </c>
      <c r="AO852">
        <v>0.21498393800000001</v>
      </c>
      <c r="AP852">
        <v>0.32256912199999999</v>
      </c>
      <c r="AQ852">
        <v>0.40165879100000002</v>
      </c>
      <c r="AR852">
        <v>0.30729551199999999</v>
      </c>
      <c r="AS852">
        <v>0.53140671399999995</v>
      </c>
      <c r="AT852">
        <v>5.7066875000000003E-2</v>
      </c>
    </row>
    <row r="853" spans="1:46" hidden="1" x14ac:dyDescent="0.25">
      <c r="A853" t="s">
        <v>320</v>
      </c>
      <c r="B853" t="s">
        <v>297</v>
      </c>
      <c r="C853">
        <v>11</v>
      </c>
      <c r="D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0.524560472</v>
      </c>
      <c r="E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0.524560472</v>
      </c>
      <c r="AI853">
        <v>16</v>
      </c>
      <c r="AJ853" t="s">
        <v>320</v>
      </c>
      <c r="AK853" t="s">
        <v>408</v>
      </c>
      <c r="AL853" t="s">
        <v>297</v>
      </c>
      <c r="AM853">
        <v>12</v>
      </c>
      <c r="AN853">
        <v>11</v>
      </c>
      <c r="AO853">
        <v>0.32396233499999999</v>
      </c>
      <c r="AP853">
        <v>0.42917871600000002</v>
      </c>
      <c r="AQ853">
        <v>0.524560472</v>
      </c>
      <c r="AR853">
        <v>0.416978766</v>
      </c>
      <c r="AS853">
        <v>0.63729341900000003</v>
      </c>
      <c r="AT853">
        <v>0.1031019</v>
      </c>
    </row>
    <row r="854" spans="1:46" hidden="1" x14ac:dyDescent="0.25">
      <c r="A854" t="s">
        <v>320</v>
      </c>
      <c r="B854" t="s">
        <v>297</v>
      </c>
      <c r="C854">
        <v>12</v>
      </c>
      <c r="D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0.61288391399999997</v>
      </c>
      <c r="E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0.61288391399999997</v>
      </c>
      <c r="AI854">
        <v>16</v>
      </c>
      <c r="AJ854" t="s">
        <v>320</v>
      </c>
      <c r="AK854" t="s">
        <v>408</v>
      </c>
      <c r="AL854" t="s">
        <v>297</v>
      </c>
      <c r="AM854">
        <v>12</v>
      </c>
      <c r="AN854">
        <v>12</v>
      </c>
      <c r="AO854">
        <v>0.40534088400000001</v>
      </c>
      <c r="AP854">
        <v>0.50936210699999995</v>
      </c>
      <c r="AQ854">
        <v>0.61288391399999997</v>
      </c>
      <c r="AR854">
        <v>0.49155923699999998</v>
      </c>
      <c r="AS854">
        <v>0.70928730500000003</v>
      </c>
      <c r="AT854">
        <v>0.13898819600000001</v>
      </c>
    </row>
    <row r="855" spans="1:46" hidden="1" x14ac:dyDescent="0.25">
      <c r="A855" t="s">
        <v>320</v>
      </c>
      <c r="B855" t="s">
        <v>297</v>
      </c>
      <c r="C855">
        <v>13</v>
      </c>
      <c r="D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0.62668888899999997</v>
      </c>
      <c r="E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0.62668888899999997</v>
      </c>
      <c r="AI855">
        <v>16</v>
      </c>
      <c r="AJ855" t="s">
        <v>320</v>
      </c>
      <c r="AK855" t="s">
        <v>408</v>
      </c>
      <c r="AL855" t="s">
        <v>297</v>
      </c>
      <c r="AM855">
        <v>12</v>
      </c>
      <c r="AN855">
        <v>13</v>
      </c>
      <c r="AO855">
        <v>0.44662754100000002</v>
      </c>
      <c r="AP855">
        <v>0.53821699700000003</v>
      </c>
      <c r="AQ855">
        <v>0.62668888899999997</v>
      </c>
      <c r="AR855">
        <v>0.52374217599999995</v>
      </c>
      <c r="AS855">
        <v>0.74068504800000001</v>
      </c>
      <c r="AT855">
        <v>0.17706693000000001</v>
      </c>
    </row>
    <row r="856" spans="1:46" hidden="1" x14ac:dyDescent="0.25">
      <c r="A856" t="s">
        <v>320</v>
      </c>
      <c r="B856" t="s">
        <v>297</v>
      </c>
      <c r="C856">
        <v>14</v>
      </c>
      <c r="D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0.58697955599999996</v>
      </c>
      <c r="E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0.58697955599999996</v>
      </c>
      <c r="AI856">
        <v>16</v>
      </c>
      <c r="AJ856" t="s">
        <v>320</v>
      </c>
      <c r="AK856" t="s">
        <v>408</v>
      </c>
      <c r="AL856" t="s">
        <v>297</v>
      </c>
      <c r="AM856">
        <v>12</v>
      </c>
      <c r="AN856">
        <v>14</v>
      </c>
      <c r="AO856">
        <v>0.43223657799999998</v>
      </c>
      <c r="AP856">
        <v>0.52235399999999998</v>
      </c>
      <c r="AQ856">
        <v>0.58697955599999996</v>
      </c>
      <c r="AR856">
        <v>0.50821406499999999</v>
      </c>
      <c r="AS856">
        <v>0.71737555200000003</v>
      </c>
      <c r="AT856">
        <v>0.15916886</v>
      </c>
    </row>
    <row r="857" spans="1:46" hidden="1" x14ac:dyDescent="0.25">
      <c r="A857" t="s">
        <v>320</v>
      </c>
      <c r="B857" t="s">
        <v>297</v>
      </c>
      <c r="C857">
        <v>15</v>
      </c>
      <c r="D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0.52144157700000004</v>
      </c>
      <c r="E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0.52144157700000004</v>
      </c>
      <c r="AI857">
        <v>16</v>
      </c>
      <c r="AJ857" t="s">
        <v>320</v>
      </c>
      <c r="AK857" t="s">
        <v>408</v>
      </c>
      <c r="AL857" t="s">
        <v>297</v>
      </c>
      <c r="AM857">
        <v>12</v>
      </c>
      <c r="AN857">
        <v>15</v>
      </c>
      <c r="AO857">
        <v>0.38902054800000002</v>
      </c>
      <c r="AP857">
        <v>0.45277009600000001</v>
      </c>
      <c r="AQ857">
        <v>0.52144157700000004</v>
      </c>
      <c r="AR857">
        <v>0.44987691400000002</v>
      </c>
      <c r="AS857">
        <v>0.69039892000000003</v>
      </c>
      <c r="AT857">
        <v>0.196943111</v>
      </c>
    </row>
    <row r="858" spans="1:46" hidden="1" x14ac:dyDescent="0.25">
      <c r="A858" t="s">
        <v>320</v>
      </c>
      <c r="B858" t="s">
        <v>297</v>
      </c>
      <c r="C858">
        <v>16</v>
      </c>
      <c r="D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0.41697995700000001</v>
      </c>
      <c r="E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0.41697995700000001</v>
      </c>
      <c r="AI858">
        <v>16</v>
      </c>
      <c r="AJ858" t="s">
        <v>320</v>
      </c>
      <c r="AK858" t="s">
        <v>408</v>
      </c>
      <c r="AL858" t="s">
        <v>297</v>
      </c>
      <c r="AM858">
        <v>12</v>
      </c>
      <c r="AN858">
        <v>16</v>
      </c>
      <c r="AO858">
        <v>0.30929172900000002</v>
      </c>
      <c r="AP858">
        <v>0.36179304499999998</v>
      </c>
      <c r="AQ858">
        <v>0.41697995700000001</v>
      </c>
      <c r="AR858">
        <v>0.364483049</v>
      </c>
      <c r="AS858">
        <v>0.57331138199999998</v>
      </c>
      <c r="AT858">
        <v>0.123208054</v>
      </c>
    </row>
    <row r="859" spans="1:46" hidden="1" x14ac:dyDescent="0.25">
      <c r="A859" t="s">
        <v>320</v>
      </c>
      <c r="B859" t="s">
        <v>297</v>
      </c>
      <c r="C859">
        <v>17</v>
      </c>
      <c r="D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0.286164368</v>
      </c>
      <c r="E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0.286164368</v>
      </c>
      <c r="AI859">
        <v>16</v>
      </c>
      <c r="AJ859" t="s">
        <v>320</v>
      </c>
      <c r="AK859" t="s">
        <v>408</v>
      </c>
      <c r="AL859" t="s">
        <v>297</v>
      </c>
      <c r="AM859">
        <v>12</v>
      </c>
      <c r="AN859">
        <v>17</v>
      </c>
      <c r="AO859">
        <v>0.19000591999999999</v>
      </c>
      <c r="AP859">
        <v>0.227402204</v>
      </c>
      <c r="AQ859">
        <v>0.286164368</v>
      </c>
      <c r="AR859">
        <v>0.24439941400000001</v>
      </c>
      <c r="AS859">
        <v>0.45363682599999999</v>
      </c>
      <c r="AT859">
        <v>8.2191790000000001E-2</v>
      </c>
    </row>
    <row r="860" spans="1:46" hidden="1" x14ac:dyDescent="0.25">
      <c r="A860" t="s">
        <v>320</v>
      </c>
      <c r="B860" t="s">
        <v>297</v>
      </c>
      <c r="C860">
        <v>18</v>
      </c>
      <c r="D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0.17086971000000001</v>
      </c>
      <c r="E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0.17086971000000001</v>
      </c>
      <c r="AI860">
        <v>16</v>
      </c>
      <c r="AJ860" t="s">
        <v>320</v>
      </c>
      <c r="AK860" t="s">
        <v>408</v>
      </c>
      <c r="AL860" t="s">
        <v>297</v>
      </c>
      <c r="AM860">
        <v>12</v>
      </c>
      <c r="AN860">
        <v>18</v>
      </c>
      <c r="AO860">
        <v>7.8337301999999998E-2</v>
      </c>
      <c r="AP860">
        <v>9.6278913999999993E-2</v>
      </c>
      <c r="AQ860">
        <v>0.17086971000000001</v>
      </c>
      <c r="AR860">
        <v>0.122575921</v>
      </c>
      <c r="AS860">
        <v>0.29558379699999998</v>
      </c>
      <c r="AT860">
        <v>3.1939910000000002E-2</v>
      </c>
    </row>
    <row r="861" spans="1:46" hidden="1" x14ac:dyDescent="0.25">
      <c r="A861" t="s">
        <v>320</v>
      </c>
      <c r="B861" t="s">
        <v>297</v>
      </c>
      <c r="C861">
        <v>19</v>
      </c>
      <c r="D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6.7738685000000007E-2</v>
      </c>
      <c r="E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6.7738685000000007E-2</v>
      </c>
      <c r="AI861">
        <v>16</v>
      </c>
      <c r="AJ861" t="s">
        <v>320</v>
      </c>
      <c r="AK861" t="s">
        <v>408</v>
      </c>
      <c r="AL861" t="s">
        <v>297</v>
      </c>
      <c r="AM861">
        <v>12</v>
      </c>
      <c r="AN861">
        <v>19</v>
      </c>
      <c r="AO861">
        <v>3.749067E-3</v>
      </c>
      <c r="AP861">
        <v>6.8692939999999997E-3</v>
      </c>
      <c r="AQ861">
        <v>6.7738685000000007E-2</v>
      </c>
      <c r="AR861">
        <v>3.2089622999999998E-2</v>
      </c>
      <c r="AS861">
        <v>0.121676142</v>
      </c>
      <c r="AT861">
        <v>1.274109E-3</v>
      </c>
    </row>
    <row r="862" spans="1:46" hidden="1" x14ac:dyDescent="0.25">
      <c r="A862" t="s">
        <v>320</v>
      </c>
      <c r="B862" t="s">
        <v>297</v>
      </c>
      <c r="C862">
        <v>20</v>
      </c>
      <c r="D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3.107318E-3</v>
      </c>
      <c r="E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3.107318E-3</v>
      </c>
      <c r="AI862">
        <v>16</v>
      </c>
      <c r="AJ862" t="s">
        <v>320</v>
      </c>
      <c r="AK862" t="s">
        <v>408</v>
      </c>
      <c r="AL862" t="s">
        <v>297</v>
      </c>
      <c r="AM862">
        <v>12</v>
      </c>
      <c r="AN862">
        <v>20</v>
      </c>
      <c r="AO862">
        <v>0</v>
      </c>
      <c r="AP862">
        <v>0</v>
      </c>
      <c r="AQ862">
        <v>3.107318E-3</v>
      </c>
      <c r="AR862">
        <v>1.707517E-3</v>
      </c>
      <c r="AS862">
        <v>9.9007990000000001E-3</v>
      </c>
      <c r="AT862">
        <v>0</v>
      </c>
    </row>
    <row r="863" spans="1:46" hidden="1" x14ac:dyDescent="0.25">
      <c r="A863" t="s">
        <v>320</v>
      </c>
      <c r="B863" t="s">
        <v>297</v>
      </c>
      <c r="C863">
        <v>21</v>
      </c>
      <c r="D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3">
        <v>16</v>
      </c>
      <c r="AJ863" t="s">
        <v>320</v>
      </c>
      <c r="AK863" t="s">
        <v>408</v>
      </c>
      <c r="AL863" t="s">
        <v>297</v>
      </c>
      <c r="AM863">
        <v>12</v>
      </c>
      <c r="AN863">
        <v>21</v>
      </c>
      <c r="AO863">
        <v>0</v>
      </c>
      <c r="AP863">
        <v>0</v>
      </c>
      <c r="AQ863">
        <v>0</v>
      </c>
      <c r="AR863">
        <v>0</v>
      </c>
      <c r="AS863">
        <v>0</v>
      </c>
      <c r="AT863">
        <v>0</v>
      </c>
    </row>
    <row r="864" spans="1:46" hidden="1" x14ac:dyDescent="0.25">
      <c r="A864" t="s">
        <v>320</v>
      </c>
      <c r="B864" t="s">
        <v>297</v>
      </c>
      <c r="C864">
        <v>22</v>
      </c>
      <c r="D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4">
        <v>16</v>
      </c>
      <c r="AJ864" t="s">
        <v>320</v>
      </c>
      <c r="AK864" t="s">
        <v>408</v>
      </c>
      <c r="AL864" t="s">
        <v>297</v>
      </c>
      <c r="AM864">
        <v>12</v>
      </c>
      <c r="AN864">
        <v>22</v>
      </c>
      <c r="AO864">
        <v>0</v>
      </c>
      <c r="AP864">
        <v>0</v>
      </c>
      <c r="AQ864">
        <v>0</v>
      </c>
      <c r="AR864">
        <v>0</v>
      </c>
      <c r="AS864">
        <v>0</v>
      </c>
      <c r="AT864">
        <v>0</v>
      </c>
    </row>
    <row r="865" spans="1:46" hidden="1" x14ac:dyDescent="0.25">
      <c r="A865" t="s">
        <v>320</v>
      </c>
      <c r="B865" t="s">
        <v>297</v>
      </c>
      <c r="C865">
        <v>23</v>
      </c>
      <c r="D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5">
        <v>16</v>
      </c>
      <c r="AJ865" t="s">
        <v>320</v>
      </c>
      <c r="AK865" t="s">
        <v>408</v>
      </c>
      <c r="AL865" t="s">
        <v>297</v>
      </c>
      <c r="AM865">
        <v>12</v>
      </c>
      <c r="AN865">
        <v>23</v>
      </c>
      <c r="AO865">
        <v>0</v>
      </c>
      <c r="AP865">
        <v>0</v>
      </c>
      <c r="AQ865">
        <v>0</v>
      </c>
      <c r="AR865">
        <v>0</v>
      </c>
      <c r="AS865">
        <v>0</v>
      </c>
      <c r="AT865">
        <v>0</v>
      </c>
    </row>
    <row r="866" spans="1:46" hidden="1" x14ac:dyDescent="0.25">
      <c r="A866" t="s">
        <v>320</v>
      </c>
      <c r="B866" t="s">
        <v>297</v>
      </c>
      <c r="C866">
        <v>24</v>
      </c>
      <c r="D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6">
        <v>16</v>
      </c>
      <c r="AJ866" t="s">
        <v>320</v>
      </c>
      <c r="AK866" t="s">
        <v>408</v>
      </c>
      <c r="AL866" t="s">
        <v>297</v>
      </c>
      <c r="AM866">
        <v>12</v>
      </c>
      <c r="AN866">
        <v>24</v>
      </c>
      <c r="AO866">
        <v>0</v>
      </c>
      <c r="AP866">
        <v>0</v>
      </c>
      <c r="AQ866">
        <v>0</v>
      </c>
      <c r="AR866">
        <v>0</v>
      </c>
      <c r="AS866">
        <v>0</v>
      </c>
      <c r="AT866">
        <v>0</v>
      </c>
    </row>
    <row r="867" spans="1:46" hidden="1" x14ac:dyDescent="0.25">
      <c r="A867" t="s">
        <v>321</v>
      </c>
      <c r="B867" t="s">
        <v>286</v>
      </c>
      <c r="C867">
        <v>1</v>
      </c>
      <c r="D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7">
        <v>13</v>
      </c>
      <c r="AJ867" t="s">
        <v>321</v>
      </c>
      <c r="AK867" t="s">
        <v>409</v>
      </c>
      <c r="AL867" t="s">
        <v>286</v>
      </c>
      <c r="AM867">
        <v>1</v>
      </c>
      <c r="AN867">
        <v>1</v>
      </c>
      <c r="AO867">
        <v>0</v>
      </c>
      <c r="AP867">
        <v>0</v>
      </c>
      <c r="AQ867">
        <v>0</v>
      </c>
      <c r="AR867">
        <v>0</v>
      </c>
      <c r="AS867">
        <v>0</v>
      </c>
      <c r="AT867">
        <v>0</v>
      </c>
    </row>
    <row r="868" spans="1:46" hidden="1" x14ac:dyDescent="0.25">
      <c r="A868" t="s">
        <v>321</v>
      </c>
      <c r="B868" t="s">
        <v>286</v>
      </c>
      <c r="C868">
        <v>2</v>
      </c>
      <c r="D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8">
        <v>13</v>
      </c>
      <c r="AJ868" t="s">
        <v>321</v>
      </c>
      <c r="AK868" t="s">
        <v>409</v>
      </c>
      <c r="AL868" t="s">
        <v>286</v>
      </c>
      <c r="AM868">
        <v>1</v>
      </c>
      <c r="AN868">
        <v>2</v>
      </c>
      <c r="AO868">
        <v>0</v>
      </c>
      <c r="AP868">
        <v>0</v>
      </c>
      <c r="AQ868">
        <v>0</v>
      </c>
      <c r="AR868">
        <v>0</v>
      </c>
      <c r="AS868">
        <v>0</v>
      </c>
      <c r="AT868">
        <v>0</v>
      </c>
    </row>
    <row r="869" spans="1:46" hidden="1" x14ac:dyDescent="0.25">
      <c r="A869" t="s">
        <v>321</v>
      </c>
      <c r="B869" t="s">
        <v>286</v>
      </c>
      <c r="C869">
        <v>3</v>
      </c>
      <c r="D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9">
        <v>13</v>
      </c>
      <c r="AJ869" t="s">
        <v>321</v>
      </c>
      <c r="AK869" t="s">
        <v>409</v>
      </c>
      <c r="AL869" t="s">
        <v>286</v>
      </c>
      <c r="AM869">
        <v>1</v>
      </c>
      <c r="AN869">
        <v>3</v>
      </c>
      <c r="AO869">
        <v>0</v>
      </c>
      <c r="AP869">
        <v>0</v>
      </c>
      <c r="AQ869">
        <v>0</v>
      </c>
      <c r="AR869">
        <v>0</v>
      </c>
      <c r="AS869">
        <v>0</v>
      </c>
      <c r="AT869">
        <v>0</v>
      </c>
    </row>
    <row r="870" spans="1:46" hidden="1" x14ac:dyDescent="0.25">
      <c r="A870" t="s">
        <v>321</v>
      </c>
      <c r="B870" t="s">
        <v>286</v>
      </c>
      <c r="C870">
        <v>4</v>
      </c>
      <c r="D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0">
        <v>13</v>
      </c>
      <c r="AJ870" t="s">
        <v>321</v>
      </c>
      <c r="AK870" t="s">
        <v>409</v>
      </c>
      <c r="AL870" t="s">
        <v>286</v>
      </c>
      <c r="AM870">
        <v>1</v>
      </c>
      <c r="AN870">
        <v>4</v>
      </c>
      <c r="AO870">
        <v>0</v>
      </c>
      <c r="AP870">
        <v>0</v>
      </c>
      <c r="AQ870">
        <v>0</v>
      </c>
      <c r="AR870">
        <v>0</v>
      </c>
      <c r="AS870">
        <v>0</v>
      </c>
      <c r="AT870">
        <v>0</v>
      </c>
    </row>
    <row r="871" spans="1:46" hidden="1" x14ac:dyDescent="0.25">
      <c r="A871" t="s">
        <v>321</v>
      </c>
      <c r="B871" t="s">
        <v>286</v>
      </c>
      <c r="C871">
        <v>5</v>
      </c>
      <c r="D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1">
        <v>13</v>
      </c>
      <c r="AJ871" t="s">
        <v>321</v>
      </c>
      <c r="AK871" t="s">
        <v>409</v>
      </c>
      <c r="AL871" t="s">
        <v>286</v>
      </c>
      <c r="AM871">
        <v>1</v>
      </c>
      <c r="AN871">
        <v>5</v>
      </c>
      <c r="AO871">
        <v>0</v>
      </c>
      <c r="AP871">
        <v>0</v>
      </c>
      <c r="AQ871">
        <v>0</v>
      </c>
      <c r="AR871">
        <v>0</v>
      </c>
      <c r="AS871">
        <v>0</v>
      </c>
      <c r="AT871">
        <v>0</v>
      </c>
    </row>
    <row r="872" spans="1:46" hidden="1" x14ac:dyDescent="0.25">
      <c r="A872" t="s">
        <v>321</v>
      </c>
      <c r="B872" t="s">
        <v>286</v>
      </c>
      <c r="C872">
        <v>6</v>
      </c>
      <c r="D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2">
        <v>13</v>
      </c>
      <c r="AJ872" t="s">
        <v>321</v>
      </c>
      <c r="AK872" t="s">
        <v>409</v>
      </c>
      <c r="AL872" t="s">
        <v>286</v>
      </c>
      <c r="AM872">
        <v>1</v>
      </c>
      <c r="AN872">
        <v>6</v>
      </c>
      <c r="AO872">
        <v>0</v>
      </c>
      <c r="AP872">
        <v>0</v>
      </c>
      <c r="AQ872">
        <v>0</v>
      </c>
      <c r="AR872">
        <v>0</v>
      </c>
      <c r="AS872">
        <v>0</v>
      </c>
      <c r="AT872">
        <v>0</v>
      </c>
    </row>
    <row r="873" spans="1:46" hidden="1" x14ac:dyDescent="0.25">
      <c r="A873" t="s">
        <v>321</v>
      </c>
      <c r="B873" t="s">
        <v>286</v>
      </c>
      <c r="C873">
        <v>7</v>
      </c>
      <c r="D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3">
        <v>13</v>
      </c>
      <c r="AJ873" t="s">
        <v>321</v>
      </c>
      <c r="AK873" t="s">
        <v>409</v>
      </c>
      <c r="AL873" t="s">
        <v>286</v>
      </c>
      <c r="AM873">
        <v>1</v>
      </c>
      <c r="AN873">
        <v>7</v>
      </c>
      <c r="AO873">
        <v>0</v>
      </c>
      <c r="AP873">
        <v>5.5899999999999996E-7</v>
      </c>
      <c r="AQ873">
        <v>2.1999999999999999E-5</v>
      </c>
      <c r="AR873">
        <v>2.4899999999999999E-5</v>
      </c>
      <c r="AS873">
        <v>2.4755699999999997E-4</v>
      </c>
      <c r="AT873">
        <v>0</v>
      </c>
    </row>
    <row r="874" spans="1:46" hidden="1" x14ac:dyDescent="0.25">
      <c r="A874" t="s">
        <v>321</v>
      </c>
      <c r="B874" t="s">
        <v>286</v>
      </c>
      <c r="C874">
        <v>8</v>
      </c>
      <c r="D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4">
        <v>13</v>
      </c>
      <c r="AJ874" t="s">
        <v>321</v>
      </c>
      <c r="AK874" t="s">
        <v>409</v>
      </c>
      <c r="AL874" t="s">
        <v>286</v>
      </c>
      <c r="AM874">
        <v>1</v>
      </c>
      <c r="AN874">
        <v>8</v>
      </c>
      <c r="AO874">
        <v>0</v>
      </c>
      <c r="AP874" s="281">
        <v>5.1837530000000001E-3</v>
      </c>
      <c r="AQ874" s="281">
        <v>3.1621063999999997E-2</v>
      </c>
      <c r="AR874" s="281">
        <v>1.5498954000000001E-2</v>
      </c>
      <c r="AS874">
        <v>6.022454E-2</v>
      </c>
      <c r="AT874">
        <v>0</v>
      </c>
    </row>
    <row r="875" spans="1:46" hidden="1" x14ac:dyDescent="0.25">
      <c r="A875" t="s">
        <v>321</v>
      </c>
      <c r="B875" t="s">
        <v>286</v>
      </c>
      <c r="C875">
        <v>9</v>
      </c>
      <c r="D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0.137738678</v>
      </c>
      <c r="E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3.0937177999999999E-2</v>
      </c>
      <c r="AI875">
        <v>13</v>
      </c>
      <c r="AJ875" t="s">
        <v>321</v>
      </c>
      <c r="AK875" t="s">
        <v>409</v>
      </c>
      <c r="AL875" t="s">
        <v>286</v>
      </c>
      <c r="AM875">
        <v>1</v>
      </c>
      <c r="AN875">
        <v>9</v>
      </c>
      <c r="AO875">
        <v>3.0937177999999999E-2</v>
      </c>
      <c r="AP875">
        <v>5.6720080999999999E-2</v>
      </c>
      <c r="AQ875">
        <v>0.137738678</v>
      </c>
      <c r="AR875">
        <v>8.3164743999999999E-2</v>
      </c>
      <c r="AS875">
        <v>0.23261022200000001</v>
      </c>
      <c r="AT875">
        <v>5.6521840000000002E-3</v>
      </c>
    </row>
    <row r="876" spans="1:46" hidden="1" x14ac:dyDescent="0.25">
      <c r="A876" t="s">
        <v>321</v>
      </c>
      <c r="B876" t="s">
        <v>286</v>
      </c>
      <c r="C876">
        <v>10</v>
      </c>
      <c r="D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0.27268296800000003</v>
      </c>
      <c r="E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0.27268296800000003</v>
      </c>
      <c r="AI876">
        <v>13</v>
      </c>
      <c r="AJ876" t="s">
        <v>321</v>
      </c>
      <c r="AK876" t="s">
        <v>409</v>
      </c>
      <c r="AL876" t="s">
        <v>286</v>
      </c>
      <c r="AM876">
        <v>1</v>
      </c>
      <c r="AN876">
        <v>10</v>
      </c>
      <c r="AO876">
        <v>0.124218959</v>
      </c>
      <c r="AP876">
        <v>0.19179774799999999</v>
      </c>
      <c r="AQ876">
        <v>0.27268296800000003</v>
      </c>
      <c r="AR876">
        <v>0.19834162</v>
      </c>
      <c r="AS876">
        <v>0.43598609999999999</v>
      </c>
      <c r="AT876">
        <v>2.1880314000000001E-2</v>
      </c>
    </row>
    <row r="877" spans="1:46" hidden="1" x14ac:dyDescent="0.25">
      <c r="A877" t="s">
        <v>321</v>
      </c>
      <c r="B877" t="s">
        <v>286</v>
      </c>
      <c r="C877">
        <v>11</v>
      </c>
      <c r="D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0.41114573700000001</v>
      </c>
      <c r="E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0.41114573700000001</v>
      </c>
      <c r="AI877">
        <v>13</v>
      </c>
      <c r="AJ877" t="s">
        <v>321</v>
      </c>
      <c r="AK877" t="s">
        <v>409</v>
      </c>
      <c r="AL877" t="s">
        <v>286</v>
      </c>
      <c r="AM877">
        <v>1</v>
      </c>
      <c r="AN877">
        <v>11</v>
      </c>
      <c r="AO877">
        <v>0.21472997099999999</v>
      </c>
      <c r="AP877">
        <v>0.32878560200000001</v>
      </c>
      <c r="AQ877">
        <v>0.41114573700000001</v>
      </c>
      <c r="AR877">
        <v>0.32227401700000002</v>
      </c>
      <c r="AS877">
        <v>0.61530957100000006</v>
      </c>
      <c r="AT877">
        <v>3.8228311000000001E-2</v>
      </c>
    </row>
    <row r="878" spans="1:46" hidden="1" x14ac:dyDescent="0.25">
      <c r="A878" t="s">
        <v>321</v>
      </c>
      <c r="B878" t="s">
        <v>286</v>
      </c>
      <c r="C878">
        <v>12</v>
      </c>
      <c r="D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0.54587498099999998</v>
      </c>
      <c r="E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0.54587498099999998</v>
      </c>
      <c r="AI878">
        <v>13</v>
      </c>
      <c r="AJ878" t="s">
        <v>321</v>
      </c>
      <c r="AK878" t="s">
        <v>409</v>
      </c>
      <c r="AL878" t="s">
        <v>286</v>
      </c>
      <c r="AM878">
        <v>1</v>
      </c>
      <c r="AN878">
        <v>12</v>
      </c>
      <c r="AO878">
        <v>0.31058296200000002</v>
      </c>
      <c r="AP878">
        <v>0.43735872199999998</v>
      </c>
      <c r="AQ878">
        <v>0.54587498099999998</v>
      </c>
      <c r="AR878">
        <v>0.42766199799999999</v>
      </c>
      <c r="AS878">
        <v>0.71530620199999995</v>
      </c>
      <c r="AT878">
        <v>6.3584764000000002E-2</v>
      </c>
    </row>
    <row r="879" spans="1:46" hidden="1" x14ac:dyDescent="0.25">
      <c r="A879" t="s">
        <v>321</v>
      </c>
      <c r="B879" t="s">
        <v>286</v>
      </c>
      <c r="C879">
        <v>13</v>
      </c>
      <c r="D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0.61662514300000004</v>
      </c>
      <c r="E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0.61662514300000004</v>
      </c>
      <c r="AI879">
        <v>13</v>
      </c>
      <c r="AJ879" t="s">
        <v>321</v>
      </c>
      <c r="AK879" t="s">
        <v>409</v>
      </c>
      <c r="AL879" t="s">
        <v>286</v>
      </c>
      <c r="AM879">
        <v>1</v>
      </c>
      <c r="AN879">
        <v>13</v>
      </c>
      <c r="AO879">
        <v>0.36864012899999998</v>
      </c>
      <c r="AP879">
        <v>0.50143630900000002</v>
      </c>
      <c r="AQ879">
        <v>0.61662514300000004</v>
      </c>
      <c r="AR879">
        <v>0.48697322399999998</v>
      </c>
      <c r="AS879">
        <v>0.77849448300000001</v>
      </c>
      <c r="AT879">
        <v>0.115330369</v>
      </c>
    </row>
    <row r="880" spans="1:46" hidden="1" x14ac:dyDescent="0.25">
      <c r="A880" t="s">
        <v>321</v>
      </c>
      <c r="B880" t="s">
        <v>286</v>
      </c>
      <c r="C880">
        <v>14</v>
      </c>
      <c r="D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0.62083339199999998</v>
      </c>
      <c r="E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0.62083339199999998</v>
      </c>
      <c r="AI880">
        <v>13</v>
      </c>
      <c r="AJ880" t="s">
        <v>321</v>
      </c>
      <c r="AK880" t="s">
        <v>409</v>
      </c>
      <c r="AL880" t="s">
        <v>286</v>
      </c>
      <c r="AM880">
        <v>1</v>
      </c>
      <c r="AN880">
        <v>14</v>
      </c>
      <c r="AO880">
        <v>0.41521883599999998</v>
      </c>
      <c r="AP880">
        <v>0.53523882199999995</v>
      </c>
      <c r="AQ880">
        <v>0.62083339199999998</v>
      </c>
      <c r="AR880">
        <v>0.51474397199999999</v>
      </c>
      <c r="AS880">
        <v>0.80580041999999996</v>
      </c>
      <c r="AT880">
        <v>0.16181105300000001</v>
      </c>
    </row>
    <row r="881" spans="1:46" hidden="1" x14ac:dyDescent="0.25">
      <c r="A881" t="s">
        <v>321</v>
      </c>
      <c r="B881" t="s">
        <v>286</v>
      </c>
      <c r="C881">
        <v>15</v>
      </c>
      <c r="D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0.59851108600000003</v>
      </c>
      <c r="E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0.59851108600000003</v>
      </c>
      <c r="AI881">
        <v>13</v>
      </c>
      <c r="AJ881" t="s">
        <v>321</v>
      </c>
      <c r="AK881" t="s">
        <v>409</v>
      </c>
      <c r="AL881" t="s">
        <v>286</v>
      </c>
      <c r="AM881">
        <v>1</v>
      </c>
      <c r="AN881">
        <v>15</v>
      </c>
      <c r="AO881">
        <v>0.43998517500000001</v>
      </c>
      <c r="AP881">
        <v>0.52260907300000004</v>
      </c>
      <c r="AQ881">
        <v>0.59851108600000003</v>
      </c>
      <c r="AR881">
        <v>0.50863628699999996</v>
      </c>
      <c r="AS881">
        <v>0.77827714199999998</v>
      </c>
      <c r="AT881">
        <v>0.14419062299999999</v>
      </c>
    </row>
    <row r="882" spans="1:46" hidden="1" x14ac:dyDescent="0.25">
      <c r="A882" t="s">
        <v>321</v>
      </c>
      <c r="B882" t="s">
        <v>286</v>
      </c>
      <c r="C882">
        <v>16</v>
      </c>
      <c r="D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0.53983212599999997</v>
      </c>
      <c r="E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0.53983212599999997</v>
      </c>
      <c r="AI882">
        <v>13</v>
      </c>
      <c r="AJ882" t="s">
        <v>321</v>
      </c>
      <c r="AK882" t="s">
        <v>409</v>
      </c>
      <c r="AL882" t="s">
        <v>286</v>
      </c>
      <c r="AM882">
        <v>1</v>
      </c>
      <c r="AN882">
        <v>16</v>
      </c>
      <c r="AO882">
        <v>0.36806960399999999</v>
      </c>
      <c r="AP882">
        <v>0.47211564299999997</v>
      </c>
      <c r="AQ882">
        <v>0.53983212599999997</v>
      </c>
      <c r="AR882">
        <v>0.46126226999999997</v>
      </c>
      <c r="AS882">
        <v>0.79035603499999996</v>
      </c>
      <c r="AT882">
        <v>0.124375708</v>
      </c>
    </row>
    <row r="883" spans="1:46" hidden="1" x14ac:dyDescent="0.25">
      <c r="A883" t="s">
        <v>321</v>
      </c>
      <c r="B883" t="s">
        <v>286</v>
      </c>
      <c r="C883">
        <v>17</v>
      </c>
      <c r="D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0.43895499100000002</v>
      </c>
      <c r="E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0.43895499100000002</v>
      </c>
      <c r="AI883">
        <v>13</v>
      </c>
      <c r="AJ883" t="s">
        <v>321</v>
      </c>
      <c r="AK883" t="s">
        <v>409</v>
      </c>
      <c r="AL883" t="s">
        <v>286</v>
      </c>
      <c r="AM883">
        <v>1</v>
      </c>
      <c r="AN883">
        <v>17</v>
      </c>
      <c r="AO883">
        <v>0.28614682699999999</v>
      </c>
      <c r="AP883">
        <v>0.362771911</v>
      </c>
      <c r="AQ883">
        <v>0.43895499100000002</v>
      </c>
      <c r="AR883">
        <v>0.36968072499999999</v>
      </c>
      <c r="AS883">
        <v>0.64055932999999998</v>
      </c>
      <c r="AT883">
        <v>6.5576397999999994E-2</v>
      </c>
    </row>
    <row r="884" spans="1:46" hidden="1" x14ac:dyDescent="0.25">
      <c r="A884" t="s">
        <v>321</v>
      </c>
      <c r="B884" t="s">
        <v>286</v>
      </c>
      <c r="C884">
        <v>18</v>
      </c>
      <c r="D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0.32047790599999998</v>
      </c>
      <c r="E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0.32047790599999998</v>
      </c>
      <c r="AI884">
        <v>13</v>
      </c>
      <c r="AJ884" t="s">
        <v>321</v>
      </c>
      <c r="AK884" t="s">
        <v>409</v>
      </c>
      <c r="AL884" t="s">
        <v>286</v>
      </c>
      <c r="AM884">
        <v>1</v>
      </c>
      <c r="AN884">
        <v>18</v>
      </c>
      <c r="AO884">
        <v>0.19009102899999999</v>
      </c>
      <c r="AP884">
        <v>0.235610347</v>
      </c>
      <c r="AQ884">
        <v>0.32047790599999998</v>
      </c>
      <c r="AR884">
        <v>0.25593439800000001</v>
      </c>
      <c r="AS884">
        <v>0.48555302700000003</v>
      </c>
      <c r="AT884">
        <v>6.6922595000000001E-2</v>
      </c>
    </row>
    <row r="885" spans="1:46" hidden="1" x14ac:dyDescent="0.25">
      <c r="A885" t="s">
        <v>321</v>
      </c>
      <c r="B885" t="s">
        <v>286</v>
      </c>
      <c r="C885">
        <v>19</v>
      </c>
      <c r="D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0.19444019800000001</v>
      </c>
      <c r="E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0.19444019800000001</v>
      </c>
      <c r="AI885">
        <v>13</v>
      </c>
      <c r="AJ885" t="s">
        <v>321</v>
      </c>
      <c r="AK885" t="s">
        <v>409</v>
      </c>
      <c r="AL885" t="s">
        <v>286</v>
      </c>
      <c r="AM885">
        <v>1</v>
      </c>
      <c r="AN885">
        <v>19</v>
      </c>
      <c r="AO885">
        <v>7.7029282000000004E-2</v>
      </c>
      <c r="AP885">
        <v>9.4587034E-2</v>
      </c>
      <c r="AQ885">
        <v>0.19444019800000001</v>
      </c>
      <c r="AR885">
        <v>0.13293761400000001</v>
      </c>
      <c r="AS885">
        <v>0.30306032799999999</v>
      </c>
      <c r="AT885">
        <v>2.0552557999999999E-2</v>
      </c>
    </row>
    <row r="886" spans="1:46" hidden="1" x14ac:dyDescent="0.25">
      <c r="A886" t="s">
        <v>321</v>
      </c>
      <c r="B886" t="s">
        <v>286</v>
      </c>
      <c r="C886">
        <v>20</v>
      </c>
      <c r="D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6.6627538E-2</v>
      </c>
      <c r="E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6.6627538E-2</v>
      </c>
      <c r="AI886">
        <v>13</v>
      </c>
      <c r="AJ886" t="s">
        <v>321</v>
      </c>
      <c r="AK886" t="s">
        <v>409</v>
      </c>
      <c r="AL886" t="s">
        <v>286</v>
      </c>
      <c r="AM886">
        <v>1</v>
      </c>
      <c r="AN886">
        <v>20</v>
      </c>
      <c r="AO886">
        <v>5.7703820000000001E-3</v>
      </c>
      <c r="AP886">
        <v>1.2900777E-2</v>
      </c>
      <c r="AQ886">
        <v>6.6627538E-2</v>
      </c>
      <c r="AR886">
        <v>3.5930611000000001E-2</v>
      </c>
      <c r="AS886">
        <v>0.10999168400000001</v>
      </c>
      <c r="AT886">
        <v>2.2353199999999998E-3</v>
      </c>
    </row>
    <row r="887" spans="1:46" hidden="1" x14ac:dyDescent="0.25">
      <c r="A887" t="s">
        <v>321</v>
      </c>
      <c r="B887" t="s">
        <v>286</v>
      </c>
      <c r="C887">
        <v>21</v>
      </c>
      <c r="D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1.675831E-3</v>
      </c>
      <c r="E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1.675831E-3</v>
      </c>
      <c r="AI887">
        <v>13</v>
      </c>
      <c r="AJ887" t="s">
        <v>321</v>
      </c>
      <c r="AK887" t="s">
        <v>409</v>
      </c>
      <c r="AL887" t="s">
        <v>286</v>
      </c>
      <c r="AM887">
        <v>1</v>
      </c>
      <c r="AN887">
        <v>21</v>
      </c>
      <c r="AO887">
        <v>0</v>
      </c>
      <c r="AP887">
        <v>1.47109E-4</v>
      </c>
      <c r="AQ887">
        <v>1.675831E-3</v>
      </c>
      <c r="AR887">
        <v>8.46243E-4</v>
      </c>
      <c r="AS887">
        <v>3.5406830000000002E-3</v>
      </c>
      <c r="AT887">
        <v>0</v>
      </c>
    </row>
    <row r="888" spans="1:46" hidden="1" x14ac:dyDescent="0.25">
      <c r="A888" t="s">
        <v>321</v>
      </c>
      <c r="B888" t="s">
        <v>286</v>
      </c>
      <c r="C888">
        <v>22</v>
      </c>
      <c r="D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8">
        <v>13</v>
      </c>
      <c r="AJ888" t="s">
        <v>321</v>
      </c>
      <c r="AK888" t="s">
        <v>409</v>
      </c>
      <c r="AL888" t="s">
        <v>286</v>
      </c>
      <c r="AM888">
        <v>1</v>
      </c>
      <c r="AN888">
        <v>22</v>
      </c>
      <c r="AO888">
        <v>0</v>
      </c>
      <c r="AP888">
        <v>0</v>
      </c>
      <c r="AQ888">
        <v>0</v>
      </c>
      <c r="AR888">
        <v>0</v>
      </c>
      <c r="AS888">
        <v>0</v>
      </c>
      <c r="AT888">
        <v>0</v>
      </c>
    </row>
    <row r="889" spans="1:46" hidden="1" x14ac:dyDescent="0.25">
      <c r="A889" t="s">
        <v>321</v>
      </c>
      <c r="B889" t="s">
        <v>286</v>
      </c>
      <c r="C889">
        <v>23</v>
      </c>
      <c r="D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9">
        <v>13</v>
      </c>
      <c r="AJ889" t="s">
        <v>321</v>
      </c>
      <c r="AK889" t="s">
        <v>409</v>
      </c>
      <c r="AL889" t="s">
        <v>286</v>
      </c>
      <c r="AM889">
        <v>1</v>
      </c>
      <c r="AN889">
        <v>23</v>
      </c>
      <c r="AO889">
        <v>0</v>
      </c>
      <c r="AP889">
        <v>0</v>
      </c>
      <c r="AQ889">
        <v>0</v>
      </c>
      <c r="AR889">
        <v>0</v>
      </c>
      <c r="AS889">
        <v>0</v>
      </c>
      <c r="AT889">
        <v>0</v>
      </c>
    </row>
    <row r="890" spans="1:46" hidden="1" x14ac:dyDescent="0.25">
      <c r="A890" t="s">
        <v>321</v>
      </c>
      <c r="B890" t="s">
        <v>286</v>
      </c>
      <c r="C890">
        <v>24</v>
      </c>
      <c r="D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0">
        <v>13</v>
      </c>
      <c r="AJ890" t="s">
        <v>321</v>
      </c>
      <c r="AK890" t="s">
        <v>409</v>
      </c>
      <c r="AL890" t="s">
        <v>286</v>
      </c>
      <c r="AM890">
        <v>1</v>
      </c>
      <c r="AN890">
        <v>24</v>
      </c>
      <c r="AO890">
        <v>0</v>
      </c>
      <c r="AP890">
        <v>0</v>
      </c>
      <c r="AQ890">
        <v>0</v>
      </c>
      <c r="AR890">
        <v>0</v>
      </c>
      <c r="AS890">
        <v>0</v>
      </c>
      <c r="AT890">
        <v>0</v>
      </c>
    </row>
    <row r="891" spans="1:46" hidden="1" x14ac:dyDescent="0.25">
      <c r="A891" t="s">
        <v>321</v>
      </c>
      <c r="B891" t="s">
        <v>287</v>
      </c>
      <c r="C891">
        <v>1</v>
      </c>
      <c r="D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1">
        <v>13</v>
      </c>
      <c r="AJ891" t="s">
        <v>321</v>
      </c>
      <c r="AK891" t="s">
        <v>409</v>
      </c>
      <c r="AL891" t="s">
        <v>287</v>
      </c>
      <c r="AM891">
        <v>2</v>
      </c>
      <c r="AN891">
        <v>1</v>
      </c>
      <c r="AO891">
        <v>0</v>
      </c>
      <c r="AP891">
        <v>0</v>
      </c>
      <c r="AQ891">
        <v>0</v>
      </c>
      <c r="AR891">
        <v>0</v>
      </c>
      <c r="AS891">
        <v>0</v>
      </c>
      <c r="AT891">
        <v>0</v>
      </c>
    </row>
    <row r="892" spans="1:46" hidden="1" x14ac:dyDescent="0.25">
      <c r="A892" t="s">
        <v>321</v>
      </c>
      <c r="B892" t="s">
        <v>287</v>
      </c>
      <c r="C892">
        <v>2</v>
      </c>
      <c r="D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2">
        <v>13</v>
      </c>
      <c r="AJ892" t="s">
        <v>321</v>
      </c>
      <c r="AK892" t="s">
        <v>409</v>
      </c>
      <c r="AL892" t="s">
        <v>287</v>
      </c>
      <c r="AM892">
        <v>2</v>
      </c>
      <c r="AN892">
        <v>2</v>
      </c>
      <c r="AO892">
        <v>0</v>
      </c>
      <c r="AP892">
        <v>0</v>
      </c>
      <c r="AQ892">
        <v>0</v>
      </c>
      <c r="AR892">
        <v>0</v>
      </c>
      <c r="AS892">
        <v>0</v>
      </c>
      <c r="AT892">
        <v>0</v>
      </c>
    </row>
    <row r="893" spans="1:46" hidden="1" x14ac:dyDescent="0.25">
      <c r="A893" t="s">
        <v>321</v>
      </c>
      <c r="B893" t="s">
        <v>287</v>
      </c>
      <c r="C893">
        <v>3</v>
      </c>
      <c r="D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3">
        <v>13</v>
      </c>
      <c r="AJ893" t="s">
        <v>321</v>
      </c>
      <c r="AK893" t="s">
        <v>409</v>
      </c>
      <c r="AL893" t="s">
        <v>287</v>
      </c>
      <c r="AM893">
        <v>2</v>
      </c>
      <c r="AN893">
        <v>3</v>
      </c>
      <c r="AO893">
        <v>0</v>
      </c>
      <c r="AP893">
        <v>0</v>
      </c>
      <c r="AQ893">
        <v>0</v>
      </c>
      <c r="AR893">
        <v>0</v>
      </c>
      <c r="AS893">
        <v>0</v>
      </c>
      <c r="AT893">
        <v>0</v>
      </c>
    </row>
    <row r="894" spans="1:46" hidden="1" x14ac:dyDescent="0.25">
      <c r="A894" t="s">
        <v>321</v>
      </c>
      <c r="B894" t="s">
        <v>287</v>
      </c>
      <c r="C894">
        <v>4</v>
      </c>
      <c r="D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4">
        <v>13</v>
      </c>
      <c r="AJ894" t="s">
        <v>321</v>
      </c>
      <c r="AK894" t="s">
        <v>409</v>
      </c>
      <c r="AL894" t="s">
        <v>287</v>
      </c>
      <c r="AM894">
        <v>2</v>
      </c>
      <c r="AN894">
        <v>4</v>
      </c>
      <c r="AO894">
        <v>0</v>
      </c>
      <c r="AP894">
        <v>0</v>
      </c>
      <c r="AQ894">
        <v>0</v>
      </c>
      <c r="AR894">
        <v>0</v>
      </c>
      <c r="AS894">
        <v>0</v>
      </c>
      <c r="AT894">
        <v>0</v>
      </c>
    </row>
    <row r="895" spans="1:46" hidden="1" x14ac:dyDescent="0.25">
      <c r="A895" t="s">
        <v>321</v>
      </c>
      <c r="B895" t="s">
        <v>287</v>
      </c>
      <c r="C895">
        <v>5</v>
      </c>
      <c r="D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5">
        <v>13</v>
      </c>
      <c r="AJ895" t="s">
        <v>321</v>
      </c>
      <c r="AK895" t="s">
        <v>409</v>
      </c>
      <c r="AL895" t="s">
        <v>287</v>
      </c>
      <c r="AM895">
        <v>2</v>
      </c>
      <c r="AN895">
        <v>5</v>
      </c>
      <c r="AO895">
        <v>0</v>
      </c>
      <c r="AP895">
        <v>0</v>
      </c>
      <c r="AQ895">
        <v>0</v>
      </c>
      <c r="AR895">
        <v>0</v>
      </c>
      <c r="AS895">
        <v>0</v>
      </c>
      <c r="AT895">
        <v>0</v>
      </c>
    </row>
    <row r="896" spans="1:46" hidden="1" x14ac:dyDescent="0.25">
      <c r="A896" t="s">
        <v>321</v>
      </c>
      <c r="B896" t="s">
        <v>287</v>
      </c>
      <c r="C896">
        <v>6</v>
      </c>
      <c r="D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6">
        <v>13</v>
      </c>
      <c r="AJ896" t="s">
        <v>321</v>
      </c>
      <c r="AK896" t="s">
        <v>409</v>
      </c>
      <c r="AL896" t="s">
        <v>287</v>
      </c>
      <c r="AM896">
        <v>2</v>
      </c>
      <c r="AN896">
        <v>6</v>
      </c>
      <c r="AO896">
        <v>0</v>
      </c>
      <c r="AP896">
        <v>0</v>
      </c>
      <c r="AQ896">
        <v>0</v>
      </c>
      <c r="AR896">
        <v>0</v>
      </c>
      <c r="AS896">
        <v>0</v>
      </c>
      <c r="AT896">
        <v>0</v>
      </c>
    </row>
    <row r="897" spans="1:46" hidden="1" x14ac:dyDescent="0.25">
      <c r="A897" t="s">
        <v>321</v>
      </c>
      <c r="B897" t="s">
        <v>287</v>
      </c>
      <c r="C897">
        <v>7</v>
      </c>
      <c r="D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7">
        <v>13</v>
      </c>
      <c r="AJ897" t="s">
        <v>321</v>
      </c>
      <c r="AK897" t="s">
        <v>409</v>
      </c>
      <c r="AL897" t="s">
        <v>287</v>
      </c>
      <c r="AM897">
        <v>2</v>
      </c>
      <c r="AN897">
        <v>7</v>
      </c>
      <c r="AO897">
        <v>0</v>
      </c>
      <c r="AP897">
        <v>0</v>
      </c>
      <c r="AQ897">
        <v>8.0200000000000001E-7</v>
      </c>
      <c r="AR897">
        <v>5.2200000000000004E-7</v>
      </c>
      <c r="AS897">
        <v>6.1500000000000004E-6</v>
      </c>
      <c r="AT897">
        <v>0</v>
      </c>
    </row>
    <row r="898" spans="1:46" hidden="1" x14ac:dyDescent="0.25">
      <c r="A898" t="s">
        <v>321</v>
      </c>
      <c r="B898" t="s">
        <v>287</v>
      </c>
      <c r="C898">
        <v>8</v>
      </c>
      <c r="D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8">
        <v>13</v>
      </c>
      <c r="AJ898" t="s">
        <v>321</v>
      </c>
      <c r="AK898" t="s">
        <v>409</v>
      </c>
      <c r="AL898" t="s">
        <v>287</v>
      </c>
      <c r="AM898">
        <v>2</v>
      </c>
      <c r="AN898">
        <v>8</v>
      </c>
      <c r="AO898">
        <v>0</v>
      </c>
      <c r="AP898">
        <v>1.6135924999999999E-2</v>
      </c>
      <c r="AQ898" s="281">
        <v>2.4456049000000001E-2</v>
      </c>
      <c r="AR898" s="281">
        <v>1.5199491000000001E-2</v>
      </c>
      <c r="AS898" s="281">
        <v>4.6074981000000001E-2</v>
      </c>
      <c r="AT898">
        <v>0</v>
      </c>
    </row>
    <row r="899" spans="1:46" hidden="1" x14ac:dyDescent="0.25">
      <c r="A899" t="s">
        <v>321</v>
      </c>
      <c r="B899" t="s">
        <v>287</v>
      </c>
      <c r="C899">
        <v>9</v>
      </c>
      <c r="D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0.126824572</v>
      </c>
      <c r="E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3.3101696999999999E-2</v>
      </c>
      <c r="AI899">
        <v>13</v>
      </c>
      <c r="AJ899" t="s">
        <v>321</v>
      </c>
      <c r="AK899" t="s">
        <v>409</v>
      </c>
      <c r="AL899" t="s">
        <v>287</v>
      </c>
      <c r="AM899">
        <v>2</v>
      </c>
      <c r="AN899">
        <v>9</v>
      </c>
      <c r="AO899">
        <v>3.3101696999999999E-2</v>
      </c>
      <c r="AP899">
        <v>8.2259046000000002E-2</v>
      </c>
      <c r="AQ899">
        <v>0.126824572</v>
      </c>
      <c r="AR899">
        <v>8.6061617000000007E-2</v>
      </c>
      <c r="AS899">
        <v>0.23808326399999999</v>
      </c>
      <c r="AT899">
        <v>3.6605499999999998E-3</v>
      </c>
    </row>
    <row r="900" spans="1:46" hidden="1" x14ac:dyDescent="0.25">
      <c r="A900" t="s">
        <v>321</v>
      </c>
      <c r="B900" t="s">
        <v>287</v>
      </c>
      <c r="C900">
        <v>10</v>
      </c>
      <c r="D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0.26210915499999998</v>
      </c>
      <c r="E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0.26210915499999998</v>
      </c>
      <c r="AI900">
        <v>13</v>
      </c>
      <c r="AJ900" t="s">
        <v>321</v>
      </c>
      <c r="AK900" t="s">
        <v>409</v>
      </c>
      <c r="AL900" t="s">
        <v>287</v>
      </c>
      <c r="AM900">
        <v>2</v>
      </c>
      <c r="AN900">
        <v>10</v>
      </c>
      <c r="AO900">
        <v>0.127538349</v>
      </c>
      <c r="AP900">
        <v>0.18553547300000001</v>
      </c>
      <c r="AQ900">
        <v>0.26210915499999998</v>
      </c>
      <c r="AR900">
        <v>0.195088658</v>
      </c>
      <c r="AS900">
        <v>0.46498202799999999</v>
      </c>
      <c r="AT900">
        <v>1.3812352E-2</v>
      </c>
    </row>
    <row r="901" spans="1:46" hidden="1" x14ac:dyDescent="0.25">
      <c r="A901" t="s">
        <v>321</v>
      </c>
      <c r="B901" t="s">
        <v>287</v>
      </c>
      <c r="C901">
        <v>11</v>
      </c>
      <c r="D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0.39163814800000002</v>
      </c>
      <c r="E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0.39163814800000002</v>
      </c>
      <c r="AI901">
        <v>13</v>
      </c>
      <c r="AJ901" t="s">
        <v>321</v>
      </c>
      <c r="AK901" t="s">
        <v>409</v>
      </c>
      <c r="AL901" t="s">
        <v>287</v>
      </c>
      <c r="AM901">
        <v>2</v>
      </c>
      <c r="AN901">
        <v>11</v>
      </c>
      <c r="AO901">
        <v>0.22229772</v>
      </c>
      <c r="AP901">
        <v>0.29710386700000002</v>
      </c>
      <c r="AQ901">
        <v>0.39163814800000002</v>
      </c>
      <c r="AR901">
        <v>0.30993574099999999</v>
      </c>
      <c r="AS901">
        <v>0.65865922700000001</v>
      </c>
      <c r="AT901">
        <v>3.3276886999999998E-2</v>
      </c>
    </row>
    <row r="902" spans="1:46" hidden="1" x14ac:dyDescent="0.25">
      <c r="A902" t="s">
        <v>321</v>
      </c>
      <c r="B902" t="s">
        <v>287</v>
      </c>
      <c r="C902">
        <v>12</v>
      </c>
      <c r="D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0.50883486099999997</v>
      </c>
      <c r="E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0.50883486099999997</v>
      </c>
      <c r="AI902">
        <v>13</v>
      </c>
      <c r="AJ902" t="s">
        <v>321</v>
      </c>
      <c r="AK902" t="s">
        <v>409</v>
      </c>
      <c r="AL902" t="s">
        <v>287</v>
      </c>
      <c r="AM902">
        <v>2</v>
      </c>
      <c r="AN902">
        <v>12</v>
      </c>
      <c r="AO902">
        <v>0.30671726999999999</v>
      </c>
      <c r="AP902">
        <v>0.41417630100000002</v>
      </c>
      <c r="AQ902">
        <v>0.50883486099999997</v>
      </c>
      <c r="AR902">
        <v>0.41162613799999997</v>
      </c>
      <c r="AS902">
        <v>0.77799130599999999</v>
      </c>
      <c r="AT902">
        <v>8.0836373000000003E-2</v>
      </c>
    </row>
    <row r="903" spans="1:46" hidden="1" x14ac:dyDescent="0.25">
      <c r="A903" t="s">
        <v>321</v>
      </c>
      <c r="B903" t="s">
        <v>287</v>
      </c>
      <c r="C903">
        <v>13</v>
      </c>
      <c r="D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0.60681722500000002</v>
      </c>
      <c r="E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0.60681722500000002</v>
      </c>
      <c r="AI903">
        <v>13</v>
      </c>
      <c r="AJ903" t="s">
        <v>321</v>
      </c>
      <c r="AK903" t="s">
        <v>409</v>
      </c>
      <c r="AL903" t="s">
        <v>287</v>
      </c>
      <c r="AM903">
        <v>2</v>
      </c>
      <c r="AN903">
        <v>13</v>
      </c>
      <c r="AO903">
        <v>0.35517936500000002</v>
      </c>
      <c r="AP903">
        <v>0.47042093699999998</v>
      </c>
      <c r="AQ903">
        <v>0.60681722500000002</v>
      </c>
      <c r="AR903">
        <v>0.475743052</v>
      </c>
      <c r="AS903">
        <v>0.79532589899999995</v>
      </c>
      <c r="AT903">
        <v>8.6995686000000003E-2</v>
      </c>
    </row>
    <row r="904" spans="1:46" hidden="1" x14ac:dyDescent="0.25">
      <c r="A904" t="s">
        <v>321</v>
      </c>
      <c r="B904" t="s">
        <v>287</v>
      </c>
      <c r="C904">
        <v>14</v>
      </c>
      <c r="D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0.60084405500000004</v>
      </c>
      <c r="E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0.60084405500000004</v>
      </c>
      <c r="AI904">
        <v>13</v>
      </c>
      <c r="AJ904" t="s">
        <v>321</v>
      </c>
      <c r="AK904" t="s">
        <v>409</v>
      </c>
      <c r="AL904" t="s">
        <v>287</v>
      </c>
      <c r="AM904">
        <v>2</v>
      </c>
      <c r="AN904">
        <v>14</v>
      </c>
      <c r="AO904">
        <v>0.41305241199999998</v>
      </c>
      <c r="AP904">
        <v>0.50910334099999999</v>
      </c>
      <c r="AQ904">
        <v>0.60084405500000004</v>
      </c>
      <c r="AR904">
        <v>0.503666418</v>
      </c>
      <c r="AS904">
        <v>0.86562320800000003</v>
      </c>
      <c r="AT904">
        <v>7.3607478000000004E-2</v>
      </c>
    </row>
    <row r="905" spans="1:46" hidden="1" x14ac:dyDescent="0.25">
      <c r="A905" t="s">
        <v>321</v>
      </c>
      <c r="B905" t="s">
        <v>287</v>
      </c>
      <c r="C905">
        <v>15</v>
      </c>
      <c r="D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0.58328581700000004</v>
      </c>
      <c r="E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0.58328581700000004</v>
      </c>
      <c r="AI905">
        <v>13</v>
      </c>
      <c r="AJ905" t="s">
        <v>321</v>
      </c>
      <c r="AK905" t="s">
        <v>409</v>
      </c>
      <c r="AL905" t="s">
        <v>287</v>
      </c>
      <c r="AM905">
        <v>2</v>
      </c>
      <c r="AN905">
        <v>15</v>
      </c>
      <c r="AO905">
        <v>0.4048273</v>
      </c>
      <c r="AP905">
        <v>0.50037041599999998</v>
      </c>
      <c r="AQ905">
        <v>0.58328581700000004</v>
      </c>
      <c r="AR905">
        <v>0.49465674900000001</v>
      </c>
      <c r="AS905">
        <v>0.86217473</v>
      </c>
      <c r="AT905">
        <v>6.2671932E-2</v>
      </c>
    </row>
    <row r="906" spans="1:46" hidden="1" x14ac:dyDescent="0.25">
      <c r="A906" t="s">
        <v>321</v>
      </c>
      <c r="B906" t="s">
        <v>287</v>
      </c>
      <c r="C906">
        <v>16</v>
      </c>
      <c r="D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0.53583778000000004</v>
      </c>
      <c r="E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0.53583778000000004</v>
      </c>
      <c r="AI906">
        <v>13</v>
      </c>
      <c r="AJ906" t="s">
        <v>321</v>
      </c>
      <c r="AK906" t="s">
        <v>409</v>
      </c>
      <c r="AL906" t="s">
        <v>287</v>
      </c>
      <c r="AM906">
        <v>2</v>
      </c>
      <c r="AN906">
        <v>16</v>
      </c>
      <c r="AO906">
        <v>0.34074422700000001</v>
      </c>
      <c r="AP906">
        <v>0.44033209699999998</v>
      </c>
      <c r="AQ906">
        <v>0.53583778000000004</v>
      </c>
      <c r="AR906">
        <v>0.44028087599999999</v>
      </c>
      <c r="AS906">
        <v>0.81904109800000002</v>
      </c>
      <c r="AT906">
        <v>8.3003197000000001E-2</v>
      </c>
    </row>
    <row r="907" spans="1:46" hidden="1" x14ac:dyDescent="0.25">
      <c r="A907" t="s">
        <v>321</v>
      </c>
      <c r="B907" t="s">
        <v>287</v>
      </c>
      <c r="C907">
        <v>17</v>
      </c>
      <c r="D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0.40286983599999998</v>
      </c>
      <c r="E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0.40286983599999998</v>
      </c>
      <c r="AI907">
        <v>13</v>
      </c>
      <c r="AJ907" t="s">
        <v>321</v>
      </c>
      <c r="AK907" t="s">
        <v>409</v>
      </c>
      <c r="AL907" t="s">
        <v>287</v>
      </c>
      <c r="AM907">
        <v>2</v>
      </c>
      <c r="AN907">
        <v>17</v>
      </c>
      <c r="AO907">
        <v>0.26415674900000002</v>
      </c>
      <c r="AP907">
        <v>0.32973965599999999</v>
      </c>
      <c r="AQ907">
        <v>0.40286983599999998</v>
      </c>
      <c r="AR907">
        <v>0.34025694000000001</v>
      </c>
      <c r="AS907">
        <v>0.70349865700000003</v>
      </c>
      <c r="AT907">
        <v>6.5880675999999999E-2</v>
      </c>
    </row>
    <row r="908" spans="1:46" hidden="1" x14ac:dyDescent="0.25">
      <c r="A908" t="s">
        <v>321</v>
      </c>
      <c r="B908" t="s">
        <v>287</v>
      </c>
      <c r="C908">
        <v>18</v>
      </c>
      <c r="D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0.25339584999999998</v>
      </c>
      <c r="E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0.25339584999999998</v>
      </c>
      <c r="AI908">
        <v>13</v>
      </c>
      <c r="AJ908" t="s">
        <v>321</v>
      </c>
      <c r="AK908" t="s">
        <v>409</v>
      </c>
      <c r="AL908" t="s">
        <v>287</v>
      </c>
      <c r="AM908">
        <v>2</v>
      </c>
      <c r="AN908">
        <v>18</v>
      </c>
      <c r="AO908">
        <v>0.170573629</v>
      </c>
      <c r="AP908">
        <v>0.21234876899999999</v>
      </c>
      <c r="AQ908">
        <v>0.25339584999999998</v>
      </c>
      <c r="AR908">
        <v>0.22519073100000001</v>
      </c>
      <c r="AS908">
        <v>0.54012933399999996</v>
      </c>
      <c r="AT908">
        <v>7.1957004000000005E-2</v>
      </c>
    </row>
    <row r="909" spans="1:46" hidden="1" x14ac:dyDescent="0.25">
      <c r="A909" t="s">
        <v>321</v>
      </c>
      <c r="B909" t="s">
        <v>287</v>
      </c>
      <c r="C909">
        <v>19</v>
      </c>
      <c r="D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0.110416666</v>
      </c>
      <c r="E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0.110416666</v>
      </c>
      <c r="AI909">
        <v>13</v>
      </c>
      <c r="AJ909" t="s">
        <v>321</v>
      </c>
      <c r="AK909" t="s">
        <v>409</v>
      </c>
      <c r="AL909" t="s">
        <v>287</v>
      </c>
      <c r="AM909">
        <v>2</v>
      </c>
      <c r="AN909">
        <v>19</v>
      </c>
      <c r="AO909">
        <v>6.6332480999999999E-2</v>
      </c>
      <c r="AP909">
        <v>8.4256387000000002E-2</v>
      </c>
      <c r="AQ909">
        <v>0.110416666</v>
      </c>
      <c r="AR909">
        <v>0.104514527</v>
      </c>
      <c r="AS909">
        <v>0.32796497499999999</v>
      </c>
      <c r="AT909">
        <v>1.7549739000000002E-2</v>
      </c>
    </row>
    <row r="910" spans="1:46" hidden="1" x14ac:dyDescent="0.25">
      <c r="A910" t="s">
        <v>321</v>
      </c>
      <c r="B910" t="s">
        <v>287</v>
      </c>
      <c r="C910">
        <v>20</v>
      </c>
      <c r="D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3.7177171000000002E-2</v>
      </c>
      <c r="E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3.7177171000000002E-2</v>
      </c>
      <c r="AI910">
        <v>13</v>
      </c>
      <c r="AJ910" t="s">
        <v>321</v>
      </c>
      <c r="AK910" t="s">
        <v>409</v>
      </c>
      <c r="AL910" t="s">
        <v>287</v>
      </c>
      <c r="AM910">
        <v>2</v>
      </c>
      <c r="AN910">
        <v>20</v>
      </c>
      <c r="AO910">
        <v>4.001709E-3</v>
      </c>
      <c r="AP910">
        <v>6.9673670000000004E-3</v>
      </c>
      <c r="AQ910">
        <v>3.7177171000000002E-2</v>
      </c>
      <c r="AR910">
        <v>2.4654293000000001E-2</v>
      </c>
      <c r="AS910">
        <v>0.12621059300000001</v>
      </c>
      <c r="AT910">
        <v>5.7167299999999997E-4</v>
      </c>
    </row>
    <row r="911" spans="1:46" hidden="1" x14ac:dyDescent="0.25">
      <c r="A911" t="s">
        <v>321</v>
      </c>
      <c r="B911" t="s">
        <v>287</v>
      </c>
      <c r="C911">
        <v>21</v>
      </c>
      <c r="D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1.9547520000000001E-3</v>
      </c>
      <c r="E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1.9547520000000001E-3</v>
      </c>
      <c r="AI911">
        <v>13</v>
      </c>
      <c r="AJ911" t="s">
        <v>321</v>
      </c>
      <c r="AK911" t="s">
        <v>409</v>
      </c>
      <c r="AL911" t="s">
        <v>287</v>
      </c>
      <c r="AM911">
        <v>2</v>
      </c>
      <c r="AN911">
        <v>21</v>
      </c>
      <c r="AO911">
        <v>0</v>
      </c>
      <c r="AP911">
        <v>0</v>
      </c>
      <c r="AQ911">
        <v>1.9547520000000001E-3</v>
      </c>
      <c r="AR911">
        <v>7.8079600000000005E-4</v>
      </c>
      <c r="AS911">
        <v>4.2137809999999998E-3</v>
      </c>
      <c r="AT911">
        <v>0</v>
      </c>
    </row>
    <row r="912" spans="1:46" hidden="1" x14ac:dyDescent="0.25">
      <c r="A912" t="s">
        <v>321</v>
      </c>
      <c r="B912" t="s">
        <v>287</v>
      </c>
      <c r="C912">
        <v>22</v>
      </c>
      <c r="D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2">
        <v>13</v>
      </c>
      <c r="AJ912" t="s">
        <v>321</v>
      </c>
      <c r="AK912" t="s">
        <v>409</v>
      </c>
      <c r="AL912" t="s">
        <v>287</v>
      </c>
      <c r="AM912">
        <v>2</v>
      </c>
      <c r="AN912">
        <v>22</v>
      </c>
      <c r="AO912">
        <v>0</v>
      </c>
      <c r="AP912">
        <v>0</v>
      </c>
      <c r="AQ912">
        <v>0</v>
      </c>
      <c r="AR912">
        <v>0</v>
      </c>
      <c r="AS912">
        <v>0</v>
      </c>
      <c r="AT912">
        <v>0</v>
      </c>
    </row>
    <row r="913" spans="1:46" hidden="1" x14ac:dyDescent="0.25">
      <c r="A913" t="s">
        <v>321</v>
      </c>
      <c r="B913" t="s">
        <v>287</v>
      </c>
      <c r="C913">
        <v>23</v>
      </c>
      <c r="D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3">
        <v>13</v>
      </c>
      <c r="AJ913" t="s">
        <v>321</v>
      </c>
      <c r="AK913" t="s">
        <v>409</v>
      </c>
      <c r="AL913" t="s">
        <v>287</v>
      </c>
      <c r="AM913">
        <v>2</v>
      </c>
      <c r="AN913">
        <v>23</v>
      </c>
      <c r="AO913">
        <v>0</v>
      </c>
      <c r="AP913">
        <v>0</v>
      </c>
      <c r="AQ913">
        <v>0</v>
      </c>
      <c r="AR913">
        <v>0</v>
      </c>
      <c r="AS913">
        <v>0</v>
      </c>
      <c r="AT913">
        <v>0</v>
      </c>
    </row>
    <row r="914" spans="1:46" hidden="1" x14ac:dyDescent="0.25">
      <c r="A914" t="s">
        <v>321</v>
      </c>
      <c r="B914" t="s">
        <v>287</v>
      </c>
      <c r="C914">
        <v>24</v>
      </c>
      <c r="D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4">
        <v>13</v>
      </c>
      <c r="AJ914" t="s">
        <v>321</v>
      </c>
      <c r="AK914" t="s">
        <v>409</v>
      </c>
      <c r="AL914" t="s">
        <v>287</v>
      </c>
      <c r="AM914">
        <v>2</v>
      </c>
      <c r="AN914">
        <v>24</v>
      </c>
      <c r="AO914">
        <v>0</v>
      </c>
      <c r="AP914">
        <v>0</v>
      </c>
      <c r="AQ914">
        <v>0</v>
      </c>
      <c r="AR914">
        <v>0</v>
      </c>
      <c r="AS914">
        <v>0</v>
      </c>
      <c r="AT914">
        <v>0</v>
      </c>
    </row>
    <row r="915" spans="1:46" hidden="1" x14ac:dyDescent="0.25">
      <c r="A915" t="s">
        <v>321</v>
      </c>
      <c r="B915" t="s">
        <v>288</v>
      </c>
      <c r="C915">
        <v>1</v>
      </c>
      <c r="D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5">
        <v>13</v>
      </c>
      <c r="AJ915" t="s">
        <v>321</v>
      </c>
      <c r="AK915" t="s">
        <v>409</v>
      </c>
      <c r="AL915" t="s">
        <v>288</v>
      </c>
      <c r="AM915">
        <v>3</v>
      </c>
      <c r="AN915">
        <v>1</v>
      </c>
      <c r="AO915">
        <v>0</v>
      </c>
      <c r="AP915">
        <v>0</v>
      </c>
      <c r="AQ915">
        <v>0</v>
      </c>
      <c r="AR915">
        <v>0</v>
      </c>
      <c r="AS915">
        <v>0</v>
      </c>
      <c r="AT915">
        <v>0</v>
      </c>
    </row>
    <row r="916" spans="1:46" hidden="1" x14ac:dyDescent="0.25">
      <c r="A916" t="s">
        <v>321</v>
      </c>
      <c r="B916" t="s">
        <v>288</v>
      </c>
      <c r="C916">
        <v>2</v>
      </c>
      <c r="D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6">
        <v>13</v>
      </c>
      <c r="AJ916" t="s">
        <v>321</v>
      </c>
      <c r="AK916" t="s">
        <v>409</v>
      </c>
      <c r="AL916" t="s">
        <v>288</v>
      </c>
      <c r="AM916">
        <v>3</v>
      </c>
      <c r="AN916">
        <v>2</v>
      </c>
      <c r="AO916">
        <v>0</v>
      </c>
      <c r="AP916">
        <v>0</v>
      </c>
      <c r="AQ916">
        <v>0</v>
      </c>
      <c r="AR916">
        <v>0</v>
      </c>
      <c r="AS916">
        <v>0</v>
      </c>
      <c r="AT916">
        <v>0</v>
      </c>
    </row>
    <row r="917" spans="1:46" hidden="1" x14ac:dyDescent="0.25">
      <c r="A917" t="s">
        <v>321</v>
      </c>
      <c r="B917" t="s">
        <v>288</v>
      </c>
      <c r="C917">
        <v>3</v>
      </c>
      <c r="D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7">
        <v>13</v>
      </c>
      <c r="AJ917" t="s">
        <v>321</v>
      </c>
      <c r="AK917" t="s">
        <v>409</v>
      </c>
      <c r="AL917" t="s">
        <v>288</v>
      </c>
      <c r="AM917">
        <v>3</v>
      </c>
      <c r="AN917">
        <v>3</v>
      </c>
      <c r="AO917">
        <v>0</v>
      </c>
      <c r="AP917">
        <v>0</v>
      </c>
      <c r="AQ917">
        <v>0</v>
      </c>
      <c r="AR917">
        <v>0</v>
      </c>
      <c r="AS917">
        <v>0</v>
      </c>
      <c r="AT917">
        <v>0</v>
      </c>
    </row>
    <row r="918" spans="1:46" hidden="1" x14ac:dyDescent="0.25">
      <c r="A918" t="s">
        <v>321</v>
      </c>
      <c r="B918" t="s">
        <v>288</v>
      </c>
      <c r="C918">
        <v>4</v>
      </c>
      <c r="D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8">
        <v>13</v>
      </c>
      <c r="AJ918" t="s">
        <v>321</v>
      </c>
      <c r="AK918" t="s">
        <v>409</v>
      </c>
      <c r="AL918" t="s">
        <v>288</v>
      </c>
      <c r="AM918">
        <v>3</v>
      </c>
      <c r="AN918">
        <v>4</v>
      </c>
      <c r="AO918">
        <v>0</v>
      </c>
      <c r="AP918">
        <v>0</v>
      </c>
      <c r="AQ918">
        <v>0</v>
      </c>
      <c r="AR918">
        <v>0</v>
      </c>
      <c r="AS918">
        <v>0</v>
      </c>
      <c r="AT918">
        <v>0</v>
      </c>
    </row>
    <row r="919" spans="1:46" hidden="1" x14ac:dyDescent="0.25">
      <c r="A919" t="s">
        <v>321</v>
      </c>
      <c r="B919" t="s">
        <v>288</v>
      </c>
      <c r="C919">
        <v>5</v>
      </c>
      <c r="D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9">
        <v>13</v>
      </c>
      <c r="AJ919" t="s">
        <v>321</v>
      </c>
      <c r="AK919" t="s">
        <v>409</v>
      </c>
      <c r="AL919" t="s">
        <v>288</v>
      </c>
      <c r="AM919">
        <v>3</v>
      </c>
      <c r="AN919">
        <v>5</v>
      </c>
      <c r="AO919">
        <v>0</v>
      </c>
      <c r="AP919">
        <v>0</v>
      </c>
      <c r="AQ919">
        <v>0</v>
      </c>
      <c r="AR919">
        <v>0</v>
      </c>
      <c r="AS919">
        <v>0</v>
      </c>
      <c r="AT919">
        <v>0</v>
      </c>
    </row>
    <row r="920" spans="1:46" hidden="1" x14ac:dyDescent="0.25">
      <c r="A920" t="s">
        <v>321</v>
      </c>
      <c r="B920" t="s">
        <v>288</v>
      </c>
      <c r="C920">
        <v>6</v>
      </c>
      <c r="D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20">
        <v>13</v>
      </c>
      <c r="AJ920" t="s">
        <v>321</v>
      </c>
      <c r="AK920" t="s">
        <v>409</v>
      </c>
      <c r="AL920" t="s">
        <v>288</v>
      </c>
      <c r="AM920">
        <v>3</v>
      </c>
      <c r="AN920">
        <v>6</v>
      </c>
      <c r="AO920">
        <v>0</v>
      </c>
      <c r="AP920">
        <v>0</v>
      </c>
      <c r="AQ920">
        <v>0</v>
      </c>
      <c r="AR920">
        <v>0</v>
      </c>
      <c r="AS920">
        <v>0</v>
      </c>
      <c r="AT920">
        <v>0</v>
      </c>
    </row>
    <row r="921" spans="1:46" hidden="1" x14ac:dyDescent="0.25">
      <c r="A921" t="s">
        <v>321</v>
      </c>
      <c r="B921" t="s">
        <v>288</v>
      </c>
      <c r="C921">
        <v>7</v>
      </c>
      <c r="D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21">
        <v>13</v>
      </c>
      <c r="AJ921" t="s">
        <v>321</v>
      </c>
      <c r="AK921" t="s">
        <v>409</v>
      </c>
      <c r="AL921" t="s">
        <v>288</v>
      </c>
      <c r="AM921">
        <v>3</v>
      </c>
      <c r="AN921">
        <v>7</v>
      </c>
      <c r="AO921">
        <v>0</v>
      </c>
      <c r="AP921">
        <v>0</v>
      </c>
      <c r="AQ921">
        <v>7.1999999999999997E-6</v>
      </c>
      <c r="AR921">
        <v>5.0699999999999997E-6</v>
      </c>
      <c r="AS921">
        <v>3.18E-5</v>
      </c>
      <c r="AT921">
        <v>0</v>
      </c>
    </row>
    <row r="922" spans="1:46" hidden="1" x14ac:dyDescent="0.25">
      <c r="A922" t="s">
        <v>321</v>
      </c>
      <c r="B922" t="s">
        <v>288</v>
      </c>
      <c r="C922">
        <v>8</v>
      </c>
      <c r="D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1.9080073999999999E-2</v>
      </c>
      <c r="E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1.9080073999999999E-2</v>
      </c>
      <c r="AI922">
        <v>13</v>
      </c>
      <c r="AJ922" t="s">
        <v>321</v>
      </c>
      <c r="AK922" t="s">
        <v>409</v>
      </c>
      <c r="AL922" t="s">
        <v>288</v>
      </c>
      <c r="AM922">
        <v>3</v>
      </c>
      <c r="AN922">
        <v>8</v>
      </c>
      <c r="AO922">
        <v>1.9080073999999999E-2</v>
      </c>
      <c r="AP922">
        <v>2.5816816999999999E-2</v>
      </c>
      <c r="AQ922" s="281">
        <v>3.4833665E-2</v>
      </c>
      <c r="AR922" s="281">
        <v>2.6525285999999999E-2</v>
      </c>
      <c r="AS922" s="281">
        <v>5.8790088999999997E-2</v>
      </c>
      <c r="AT922">
        <v>6.1500920000000002E-3</v>
      </c>
    </row>
    <row r="923" spans="1:46" hidden="1" x14ac:dyDescent="0.25">
      <c r="A923" t="s">
        <v>321</v>
      </c>
      <c r="B923" t="s">
        <v>288</v>
      </c>
      <c r="C923">
        <v>9</v>
      </c>
      <c r="D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0.16795284699999999</v>
      </c>
      <c r="E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8.7049728000000007E-2</v>
      </c>
      <c r="AI923">
        <v>13</v>
      </c>
      <c r="AJ923" t="s">
        <v>321</v>
      </c>
      <c r="AK923" t="s">
        <v>409</v>
      </c>
      <c r="AL923" t="s">
        <v>288</v>
      </c>
      <c r="AM923">
        <v>3</v>
      </c>
      <c r="AN923">
        <v>9</v>
      </c>
      <c r="AO923">
        <v>8.7049728000000007E-2</v>
      </c>
      <c r="AP923">
        <v>0.12636273200000001</v>
      </c>
      <c r="AQ923">
        <v>0.16795284699999999</v>
      </c>
      <c r="AR923">
        <v>0.12820073900000001</v>
      </c>
      <c r="AS923">
        <v>0.25208002600000001</v>
      </c>
      <c r="AT923">
        <v>1.8671569999999998E-2</v>
      </c>
    </row>
    <row r="924" spans="1:46" hidden="1" x14ac:dyDescent="0.25">
      <c r="A924" t="s">
        <v>321</v>
      </c>
      <c r="B924" t="s">
        <v>288</v>
      </c>
      <c r="C924">
        <v>10</v>
      </c>
      <c r="D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0.32666155099999999</v>
      </c>
      <c r="E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0.32666155099999999</v>
      </c>
      <c r="AI924">
        <v>13</v>
      </c>
      <c r="AJ924" t="s">
        <v>321</v>
      </c>
      <c r="AK924" t="s">
        <v>409</v>
      </c>
      <c r="AL924" t="s">
        <v>288</v>
      </c>
      <c r="AM924">
        <v>3</v>
      </c>
      <c r="AN924">
        <v>10</v>
      </c>
      <c r="AO924">
        <v>0.183852184</v>
      </c>
      <c r="AP924">
        <v>0.25404562600000002</v>
      </c>
      <c r="AQ924">
        <v>0.32666155099999999</v>
      </c>
      <c r="AR924">
        <v>0.25403703100000002</v>
      </c>
      <c r="AS924">
        <v>0.46970293800000001</v>
      </c>
      <c r="AT924">
        <v>2.4738678E-2</v>
      </c>
    </row>
    <row r="925" spans="1:46" hidden="1" x14ac:dyDescent="0.25">
      <c r="A925" t="s">
        <v>321</v>
      </c>
      <c r="B925" t="s">
        <v>288</v>
      </c>
      <c r="C925">
        <v>11</v>
      </c>
      <c r="D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0.476622343</v>
      </c>
      <c r="E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0.476622343</v>
      </c>
      <c r="AI925">
        <v>13</v>
      </c>
      <c r="AJ925" t="s">
        <v>321</v>
      </c>
      <c r="AK925" t="s">
        <v>409</v>
      </c>
      <c r="AL925" t="s">
        <v>288</v>
      </c>
      <c r="AM925">
        <v>3</v>
      </c>
      <c r="AN925">
        <v>11</v>
      </c>
      <c r="AO925">
        <v>0.26536875300000001</v>
      </c>
      <c r="AP925">
        <v>0.38082666599999998</v>
      </c>
      <c r="AQ925">
        <v>0.476622343</v>
      </c>
      <c r="AR925">
        <v>0.37701169200000001</v>
      </c>
      <c r="AS925">
        <v>0.66620161899999997</v>
      </c>
      <c r="AT925">
        <v>4.9062432000000003E-2</v>
      </c>
    </row>
    <row r="926" spans="1:46" hidden="1" x14ac:dyDescent="0.25">
      <c r="A926" t="s">
        <v>321</v>
      </c>
      <c r="B926" t="s">
        <v>288</v>
      </c>
      <c r="C926">
        <v>12</v>
      </c>
      <c r="D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0.59041713399999995</v>
      </c>
      <c r="E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0.59041713399999995</v>
      </c>
      <c r="AI926">
        <v>13</v>
      </c>
      <c r="AJ926" t="s">
        <v>321</v>
      </c>
      <c r="AK926" t="s">
        <v>409</v>
      </c>
      <c r="AL926" t="s">
        <v>288</v>
      </c>
      <c r="AM926">
        <v>3</v>
      </c>
      <c r="AN926">
        <v>12</v>
      </c>
      <c r="AO926">
        <v>0.35620035</v>
      </c>
      <c r="AP926">
        <v>0.48362086500000001</v>
      </c>
      <c r="AQ926">
        <v>0.59041713399999995</v>
      </c>
      <c r="AR926">
        <v>0.47504477000000001</v>
      </c>
      <c r="AS926">
        <v>0.80612313800000002</v>
      </c>
      <c r="AT926">
        <v>5.7194938000000001E-2</v>
      </c>
    </row>
    <row r="927" spans="1:46" hidden="1" x14ac:dyDescent="0.25">
      <c r="A927" t="s">
        <v>321</v>
      </c>
      <c r="B927" t="s">
        <v>288</v>
      </c>
      <c r="C927">
        <v>13</v>
      </c>
      <c r="D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0.66901618600000001</v>
      </c>
      <c r="E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0.66901618600000001</v>
      </c>
      <c r="AI927">
        <v>13</v>
      </c>
      <c r="AJ927" t="s">
        <v>321</v>
      </c>
      <c r="AK927" t="s">
        <v>409</v>
      </c>
      <c r="AL927" t="s">
        <v>288</v>
      </c>
      <c r="AM927">
        <v>3</v>
      </c>
      <c r="AN927">
        <v>13</v>
      </c>
      <c r="AO927">
        <v>0.41631300500000001</v>
      </c>
      <c r="AP927">
        <v>0.54564483699999999</v>
      </c>
      <c r="AQ927">
        <v>0.66901618600000001</v>
      </c>
      <c r="AR927">
        <v>0.53861097599999996</v>
      </c>
      <c r="AS927">
        <v>0.86535581299999997</v>
      </c>
      <c r="AT927">
        <v>9.0905189999999997E-2</v>
      </c>
    </row>
    <row r="928" spans="1:46" hidden="1" x14ac:dyDescent="0.25">
      <c r="A928" t="s">
        <v>321</v>
      </c>
      <c r="B928" t="s">
        <v>288</v>
      </c>
      <c r="C928">
        <v>14</v>
      </c>
      <c r="D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0.67960545000000006</v>
      </c>
      <c r="E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0.67960545000000006</v>
      </c>
      <c r="AI928">
        <v>13</v>
      </c>
      <c r="AJ928" t="s">
        <v>321</v>
      </c>
      <c r="AK928" t="s">
        <v>409</v>
      </c>
      <c r="AL928" t="s">
        <v>288</v>
      </c>
      <c r="AM928">
        <v>3</v>
      </c>
      <c r="AN928">
        <v>14</v>
      </c>
      <c r="AO928">
        <v>0.43734756200000002</v>
      </c>
      <c r="AP928">
        <v>0.56642962600000002</v>
      </c>
      <c r="AQ928">
        <v>0.67960545000000006</v>
      </c>
      <c r="AR928">
        <v>0.54884694199999995</v>
      </c>
      <c r="AS928">
        <v>0.81898577500000003</v>
      </c>
      <c r="AT928">
        <v>8.0817931999999995E-2</v>
      </c>
    </row>
    <row r="929" spans="1:46" hidden="1" x14ac:dyDescent="0.25">
      <c r="A929" t="s">
        <v>321</v>
      </c>
      <c r="B929" t="s">
        <v>288</v>
      </c>
      <c r="C929">
        <v>15</v>
      </c>
      <c r="D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0.62451330500000002</v>
      </c>
      <c r="E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0.62451330500000002</v>
      </c>
      <c r="AI929">
        <v>13</v>
      </c>
      <c r="AJ929" t="s">
        <v>321</v>
      </c>
      <c r="AK929" t="s">
        <v>409</v>
      </c>
      <c r="AL929" t="s">
        <v>288</v>
      </c>
      <c r="AM929">
        <v>3</v>
      </c>
      <c r="AN929">
        <v>15</v>
      </c>
      <c r="AO929">
        <v>0.41979967600000001</v>
      </c>
      <c r="AP929">
        <v>0.52430311100000004</v>
      </c>
      <c r="AQ929">
        <v>0.62451330500000002</v>
      </c>
      <c r="AR929">
        <v>0.51807159300000005</v>
      </c>
      <c r="AS929">
        <v>0.81932693499999998</v>
      </c>
      <c r="AT929">
        <v>0.112010979</v>
      </c>
    </row>
    <row r="930" spans="1:46" hidden="1" x14ac:dyDescent="0.25">
      <c r="A930" t="s">
        <v>321</v>
      </c>
      <c r="B930" t="s">
        <v>288</v>
      </c>
      <c r="C930">
        <v>16</v>
      </c>
      <c r="D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0.53338831399999997</v>
      </c>
      <c r="E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0.53338831399999997</v>
      </c>
      <c r="AI930">
        <v>13</v>
      </c>
      <c r="AJ930" t="s">
        <v>321</v>
      </c>
      <c r="AK930" t="s">
        <v>409</v>
      </c>
      <c r="AL930" t="s">
        <v>288</v>
      </c>
      <c r="AM930">
        <v>3</v>
      </c>
      <c r="AN930">
        <v>16</v>
      </c>
      <c r="AO930">
        <v>0.33077493099999999</v>
      </c>
      <c r="AP930">
        <v>0.43131082700000001</v>
      </c>
      <c r="AQ930">
        <v>0.53338831399999997</v>
      </c>
      <c r="AR930">
        <v>0.429009007</v>
      </c>
      <c r="AS930">
        <v>0.70420249000000001</v>
      </c>
      <c r="AT930">
        <v>7.8992267000000005E-2</v>
      </c>
    </row>
    <row r="931" spans="1:46" hidden="1" x14ac:dyDescent="0.25">
      <c r="A931" t="s">
        <v>321</v>
      </c>
      <c r="B931" t="s">
        <v>288</v>
      </c>
      <c r="C931">
        <v>17</v>
      </c>
      <c r="D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0.38217246199999999</v>
      </c>
      <c r="E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0.38217246199999999</v>
      </c>
      <c r="AI931">
        <v>13</v>
      </c>
      <c r="AJ931" t="s">
        <v>321</v>
      </c>
      <c r="AK931" t="s">
        <v>409</v>
      </c>
      <c r="AL931" t="s">
        <v>288</v>
      </c>
      <c r="AM931">
        <v>3</v>
      </c>
      <c r="AN931">
        <v>17</v>
      </c>
      <c r="AO931">
        <v>0.25426990199999999</v>
      </c>
      <c r="AP931">
        <v>0.32375230900000002</v>
      </c>
      <c r="AQ931">
        <v>0.38217246199999999</v>
      </c>
      <c r="AR931">
        <v>0.31966411</v>
      </c>
      <c r="AS931">
        <v>0.51947842399999999</v>
      </c>
      <c r="AT931">
        <v>4.9846176999999998E-2</v>
      </c>
    </row>
    <row r="932" spans="1:46" hidden="1" x14ac:dyDescent="0.25">
      <c r="A932" t="s">
        <v>321</v>
      </c>
      <c r="B932" t="s">
        <v>288</v>
      </c>
      <c r="C932">
        <v>18</v>
      </c>
      <c r="D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0.221155617</v>
      </c>
      <c r="E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0.221155617</v>
      </c>
      <c r="AI932">
        <v>13</v>
      </c>
      <c r="AJ932" t="s">
        <v>321</v>
      </c>
      <c r="AK932" t="s">
        <v>409</v>
      </c>
      <c r="AL932" t="s">
        <v>288</v>
      </c>
      <c r="AM932">
        <v>3</v>
      </c>
      <c r="AN932">
        <v>18</v>
      </c>
      <c r="AO932">
        <v>0.15425577900000001</v>
      </c>
      <c r="AP932">
        <v>0.189603775</v>
      </c>
      <c r="AQ932">
        <v>0.221155617</v>
      </c>
      <c r="AR932">
        <v>0.184926165</v>
      </c>
      <c r="AS932">
        <v>0.32558607899999997</v>
      </c>
      <c r="AT932">
        <v>2.8454551000000002E-2</v>
      </c>
    </row>
    <row r="933" spans="1:46" hidden="1" x14ac:dyDescent="0.25">
      <c r="A933" t="s">
        <v>321</v>
      </c>
      <c r="B933" t="s">
        <v>288</v>
      </c>
      <c r="C933">
        <v>19</v>
      </c>
      <c r="D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7.6749645000000005E-2</v>
      </c>
      <c r="E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7.6749645000000005E-2</v>
      </c>
      <c r="AI933">
        <v>13</v>
      </c>
      <c r="AJ933" t="s">
        <v>321</v>
      </c>
      <c r="AK933" t="s">
        <v>409</v>
      </c>
      <c r="AL933" t="s">
        <v>288</v>
      </c>
      <c r="AM933">
        <v>3</v>
      </c>
      <c r="AN933">
        <v>19</v>
      </c>
      <c r="AO933">
        <v>5.2125952000000003E-2</v>
      </c>
      <c r="AP933">
        <v>6.5636844E-2</v>
      </c>
      <c r="AQ933">
        <v>7.6749645000000005E-2</v>
      </c>
      <c r="AR933">
        <v>6.4568930999999996E-2</v>
      </c>
      <c r="AS933">
        <v>0.113220713</v>
      </c>
      <c r="AT933">
        <v>1.0668151000000001E-2</v>
      </c>
    </row>
    <row r="934" spans="1:46" hidden="1" x14ac:dyDescent="0.25">
      <c r="A934" t="s">
        <v>321</v>
      </c>
      <c r="B934" t="s">
        <v>288</v>
      </c>
      <c r="C934">
        <v>20</v>
      </c>
      <c r="D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3.6380409999999998E-3</v>
      </c>
      <c r="E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3.6380409999999998E-3</v>
      </c>
      <c r="AI934">
        <v>13</v>
      </c>
      <c r="AJ934" t="s">
        <v>321</v>
      </c>
      <c r="AK934" t="s">
        <v>409</v>
      </c>
      <c r="AL934" t="s">
        <v>288</v>
      </c>
      <c r="AM934">
        <v>3</v>
      </c>
      <c r="AN934">
        <v>20</v>
      </c>
      <c r="AO934">
        <v>9.74046E-4</v>
      </c>
      <c r="AP934">
        <v>2.0131929999999999E-3</v>
      </c>
      <c r="AQ934">
        <v>3.6380409999999998E-3</v>
      </c>
      <c r="AR934">
        <v>2.6056629999999998E-3</v>
      </c>
      <c r="AS934">
        <v>1.0275464999999999E-2</v>
      </c>
      <c r="AT934">
        <v>7.3800000000000005E-5</v>
      </c>
    </row>
    <row r="935" spans="1:46" hidden="1" x14ac:dyDescent="0.25">
      <c r="A935" t="s">
        <v>321</v>
      </c>
      <c r="B935" t="s">
        <v>288</v>
      </c>
      <c r="C935">
        <v>21</v>
      </c>
      <c r="D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5">
        <v>13</v>
      </c>
      <c r="AJ935" t="s">
        <v>321</v>
      </c>
      <c r="AK935" t="s">
        <v>409</v>
      </c>
      <c r="AL935" t="s">
        <v>288</v>
      </c>
      <c r="AM935">
        <v>3</v>
      </c>
      <c r="AN935">
        <v>21</v>
      </c>
      <c r="AO935">
        <v>0</v>
      </c>
      <c r="AP935">
        <v>0</v>
      </c>
      <c r="AQ935">
        <v>0</v>
      </c>
      <c r="AR935">
        <v>3.4999999999999998E-7</v>
      </c>
      <c r="AS935">
        <v>1.4100000000000001E-5</v>
      </c>
      <c r="AT935" s="281">
        <v>0</v>
      </c>
    </row>
    <row r="936" spans="1:46" hidden="1" x14ac:dyDescent="0.25">
      <c r="A936" t="s">
        <v>321</v>
      </c>
      <c r="B936" t="s">
        <v>288</v>
      </c>
      <c r="C936">
        <v>22</v>
      </c>
      <c r="D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6">
        <v>13</v>
      </c>
      <c r="AJ936" t="s">
        <v>321</v>
      </c>
      <c r="AK936" t="s">
        <v>409</v>
      </c>
      <c r="AL936" t="s">
        <v>288</v>
      </c>
      <c r="AM936">
        <v>3</v>
      </c>
      <c r="AN936">
        <v>22</v>
      </c>
      <c r="AO936">
        <v>0</v>
      </c>
      <c r="AP936">
        <v>0</v>
      </c>
      <c r="AQ936">
        <v>0</v>
      </c>
      <c r="AR936" s="281">
        <v>0</v>
      </c>
      <c r="AS936" s="281">
        <v>0</v>
      </c>
      <c r="AT936">
        <v>0</v>
      </c>
    </row>
    <row r="937" spans="1:46" hidden="1" x14ac:dyDescent="0.25">
      <c r="A937" t="s">
        <v>321</v>
      </c>
      <c r="B937" t="s">
        <v>288</v>
      </c>
      <c r="C937">
        <v>23</v>
      </c>
      <c r="D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7">
        <v>13</v>
      </c>
      <c r="AJ937" t="s">
        <v>321</v>
      </c>
      <c r="AK937" t="s">
        <v>409</v>
      </c>
      <c r="AL937" t="s">
        <v>288</v>
      </c>
      <c r="AM937">
        <v>3</v>
      </c>
      <c r="AN937">
        <v>23</v>
      </c>
      <c r="AO937">
        <v>0</v>
      </c>
      <c r="AP937">
        <v>0</v>
      </c>
      <c r="AQ937">
        <v>0</v>
      </c>
      <c r="AR937">
        <v>0</v>
      </c>
      <c r="AS937">
        <v>0</v>
      </c>
      <c r="AT937">
        <v>0</v>
      </c>
    </row>
    <row r="938" spans="1:46" hidden="1" x14ac:dyDescent="0.25">
      <c r="A938" t="s">
        <v>321</v>
      </c>
      <c r="B938" t="s">
        <v>288</v>
      </c>
      <c r="C938">
        <v>24</v>
      </c>
      <c r="D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8">
        <v>13</v>
      </c>
      <c r="AJ938" t="s">
        <v>321</v>
      </c>
      <c r="AK938" t="s">
        <v>409</v>
      </c>
      <c r="AL938" t="s">
        <v>288</v>
      </c>
      <c r="AM938">
        <v>3</v>
      </c>
      <c r="AN938">
        <v>24</v>
      </c>
      <c r="AO938">
        <v>0</v>
      </c>
      <c r="AP938">
        <v>0</v>
      </c>
      <c r="AQ938">
        <v>0</v>
      </c>
      <c r="AR938">
        <v>0</v>
      </c>
      <c r="AS938">
        <v>0</v>
      </c>
      <c r="AT938">
        <v>0</v>
      </c>
    </row>
    <row r="939" spans="1:46" hidden="1" x14ac:dyDescent="0.25">
      <c r="A939" t="s">
        <v>321</v>
      </c>
      <c r="B939" t="s">
        <v>289</v>
      </c>
      <c r="C939">
        <v>1</v>
      </c>
      <c r="D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9">
        <v>13</v>
      </c>
      <c r="AJ939" t="s">
        <v>321</v>
      </c>
      <c r="AK939" t="s">
        <v>409</v>
      </c>
      <c r="AL939" t="s">
        <v>289</v>
      </c>
      <c r="AM939">
        <v>4</v>
      </c>
      <c r="AN939">
        <v>1</v>
      </c>
      <c r="AO939">
        <v>0</v>
      </c>
      <c r="AP939">
        <v>0</v>
      </c>
      <c r="AQ939">
        <v>0</v>
      </c>
      <c r="AR939">
        <v>0</v>
      </c>
      <c r="AS939">
        <v>0</v>
      </c>
      <c r="AT939">
        <v>0</v>
      </c>
    </row>
    <row r="940" spans="1:46" hidden="1" x14ac:dyDescent="0.25">
      <c r="A940" t="s">
        <v>321</v>
      </c>
      <c r="B940" t="s">
        <v>289</v>
      </c>
      <c r="C940">
        <v>2</v>
      </c>
      <c r="D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0">
        <v>13</v>
      </c>
      <c r="AJ940" t="s">
        <v>321</v>
      </c>
      <c r="AK940" t="s">
        <v>409</v>
      </c>
      <c r="AL940" t="s">
        <v>289</v>
      </c>
      <c r="AM940">
        <v>4</v>
      </c>
      <c r="AN940">
        <v>2</v>
      </c>
      <c r="AO940">
        <v>0</v>
      </c>
      <c r="AP940">
        <v>0</v>
      </c>
      <c r="AQ940">
        <v>0</v>
      </c>
      <c r="AR940">
        <v>0</v>
      </c>
      <c r="AS940">
        <v>0</v>
      </c>
      <c r="AT940">
        <v>0</v>
      </c>
    </row>
    <row r="941" spans="1:46" hidden="1" x14ac:dyDescent="0.25">
      <c r="A941" t="s">
        <v>321</v>
      </c>
      <c r="B941" t="s">
        <v>289</v>
      </c>
      <c r="C941">
        <v>3</v>
      </c>
      <c r="D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1">
        <v>13</v>
      </c>
      <c r="AJ941" t="s">
        <v>321</v>
      </c>
      <c r="AK941" t="s">
        <v>409</v>
      </c>
      <c r="AL941" t="s">
        <v>289</v>
      </c>
      <c r="AM941">
        <v>4</v>
      </c>
      <c r="AN941">
        <v>3</v>
      </c>
      <c r="AO941">
        <v>0</v>
      </c>
      <c r="AP941">
        <v>0</v>
      </c>
      <c r="AQ941">
        <v>0</v>
      </c>
      <c r="AR941">
        <v>0</v>
      </c>
      <c r="AS941">
        <v>0</v>
      </c>
      <c r="AT941">
        <v>0</v>
      </c>
    </row>
    <row r="942" spans="1:46" hidden="1" x14ac:dyDescent="0.25">
      <c r="A942" t="s">
        <v>321</v>
      </c>
      <c r="B942" t="s">
        <v>289</v>
      </c>
      <c r="C942">
        <v>4</v>
      </c>
      <c r="D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2">
        <v>13</v>
      </c>
      <c r="AJ942" t="s">
        <v>321</v>
      </c>
      <c r="AK942" t="s">
        <v>409</v>
      </c>
      <c r="AL942" t="s">
        <v>289</v>
      </c>
      <c r="AM942">
        <v>4</v>
      </c>
      <c r="AN942">
        <v>4</v>
      </c>
      <c r="AO942">
        <v>0</v>
      </c>
      <c r="AP942">
        <v>0</v>
      </c>
      <c r="AQ942">
        <v>0</v>
      </c>
      <c r="AR942">
        <v>0</v>
      </c>
      <c r="AS942">
        <v>0</v>
      </c>
      <c r="AT942">
        <v>0</v>
      </c>
    </row>
    <row r="943" spans="1:46" hidden="1" x14ac:dyDescent="0.25">
      <c r="A943" t="s">
        <v>321</v>
      </c>
      <c r="B943" t="s">
        <v>289</v>
      </c>
      <c r="C943">
        <v>5</v>
      </c>
      <c r="D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3">
        <v>13</v>
      </c>
      <c r="AJ943" t="s">
        <v>321</v>
      </c>
      <c r="AK943" t="s">
        <v>409</v>
      </c>
      <c r="AL943" t="s">
        <v>289</v>
      </c>
      <c r="AM943">
        <v>4</v>
      </c>
      <c r="AN943">
        <v>5</v>
      </c>
      <c r="AO943">
        <v>0</v>
      </c>
      <c r="AP943">
        <v>0</v>
      </c>
      <c r="AQ943">
        <v>0</v>
      </c>
      <c r="AR943">
        <v>0</v>
      </c>
      <c r="AS943">
        <v>0</v>
      </c>
      <c r="AT943">
        <v>0</v>
      </c>
    </row>
    <row r="944" spans="1:46" hidden="1" x14ac:dyDescent="0.25">
      <c r="A944" t="s">
        <v>321</v>
      </c>
      <c r="B944" t="s">
        <v>289</v>
      </c>
      <c r="C944">
        <v>6</v>
      </c>
      <c r="D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4">
        <v>13</v>
      </c>
      <c r="AJ944" t="s">
        <v>321</v>
      </c>
      <c r="AK944" t="s">
        <v>409</v>
      </c>
      <c r="AL944" t="s">
        <v>289</v>
      </c>
      <c r="AM944">
        <v>4</v>
      </c>
      <c r="AN944">
        <v>6</v>
      </c>
      <c r="AO944">
        <v>0</v>
      </c>
      <c r="AP944">
        <v>0</v>
      </c>
      <c r="AQ944">
        <v>0</v>
      </c>
      <c r="AR944">
        <v>0</v>
      </c>
      <c r="AS944">
        <v>0</v>
      </c>
      <c r="AT944">
        <v>0</v>
      </c>
    </row>
    <row r="945" spans="1:46" hidden="1" x14ac:dyDescent="0.25">
      <c r="A945" t="s">
        <v>321</v>
      </c>
      <c r="B945" t="s">
        <v>289</v>
      </c>
      <c r="C945">
        <v>7</v>
      </c>
      <c r="D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5">
        <v>13</v>
      </c>
      <c r="AJ945" t="s">
        <v>321</v>
      </c>
      <c r="AK945" t="s">
        <v>409</v>
      </c>
      <c r="AL945" t="s">
        <v>289</v>
      </c>
      <c r="AM945">
        <v>4</v>
      </c>
      <c r="AN945">
        <v>7</v>
      </c>
      <c r="AO945">
        <v>0</v>
      </c>
      <c r="AP945">
        <v>6.0100000000000001E-6</v>
      </c>
      <c r="AQ945">
        <v>5.1100000000000002E-5</v>
      </c>
      <c r="AR945">
        <v>3.3000000000000003E-5</v>
      </c>
      <c r="AS945">
        <v>2.03394E-4</v>
      </c>
      <c r="AT945">
        <v>0</v>
      </c>
    </row>
    <row r="946" spans="1:46" hidden="1" x14ac:dyDescent="0.25">
      <c r="A946" t="s">
        <v>321</v>
      </c>
      <c r="B946" t="s">
        <v>289</v>
      </c>
      <c r="C946">
        <v>8</v>
      </c>
      <c r="D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2.3261087999999999E-2</v>
      </c>
      <c r="E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2.3261087999999999E-2</v>
      </c>
      <c r="AI946">
        <v>13</v>
      </c>
      <c r="AJ946" t="s">
        <v>321</v>
      </c>
      <c r="AK946" t="s">
        <v>409</v>
      </c>
      <c r="AL946" t="s">
        <v>289</v>
      </c>
      <c r="AM946">
        <v>4</v>
      </c>
      <c r="AN946">
        <v>8</v>
      </c>
      <c r="AO946">
        <v>2.3261087999999999E-2</v>
      </c>
      <c r="AP946" s="281">
        <v>3.2709439999999999E-2</v>
      </c>
      <c r="AQ946" s="281">
        <v>4.255863E-2</v>
      </c>
      <c r="AR946" s="281">
        <v>3.2896903999999998E-2</v>
      </c>
      <c r="AS946">
        <v>6.3944365000000003E-2</v>
      </c>
      <c r="AT946">
        <v>9.1380860000000001E-3</v>
      </c>
    </row>
    <row r="947" spans="1:46" hidden="1" x14ac:dyDescent="0.25">
      <c r="A947" t="s">
        <v>321</v>
      </c>
      <c r="B947" t="s">
        <v>289</v>
      </c>
      <c r="C947">
        <v>9</v>
      </c>
      <c r="D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0.17194468500000001</v>
      </c>
      <c r="E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9.6023095000000003E-2</v>
      </c>
      <c r="AI947">
        <v>13</v>
      </c>
      <c r="AJ947" t="s">
        <v>321</v>
      </c>
      <c r="AK947" t="s">
        <v>409</v>
      </c>
      <c r="AL947" t="s">
        <v>289</v>
      </c>
      <c r="AM947">
        <v>4</v>
      </c>
      <c r="AN947">
        <v>9</v>
      </c>
      <c r="AO947">
        <v>9.6023095000000003E-2</v>
      </c>
      <c r="AP947">
        <v>0.13666341800000001</v>
      </c>
      <c r="AQ947">
        <v>0.17194468500000001</v>
      </c>
      <c r="AR947">
        <v>0.13564267399999999</v>
      </c>
      <c r="AS947">
        <v>0.24724847</v>
      </c>
      <c r="AT947">
        <v>3.5840193999999999E-2</v>
      </c>
    </row>
    <row r="948" spans="1:46" hidden="1" x14ac:dyDescent="0.25">
      <c r="A948" t="s">
        <v>321</v>
      </c>
      <c r="B948" t="s">
        <v>289</v>
      </c>
      <c r="C948">
        <v>10</v>
      </c>
      <c r="D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0.33776517700000003</v>
      </c>
      <c r="E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0.33776517700000003</v>
      </c>
      <c r="AI948">
        <v>13</v>
      </c>
      <c r="AJ948" t="s">
        <v>321</v>
      </c>
      <c r="AK948" t="s">
        <v>409</v>
      </c>
      <c r="AL948" t="s">
        <v>289</v>
      </c>
      <c r="AM948">
        <v>4</v>
      </c>
      <c r="AN948">
        <v>10</v>
      </c>
      <c r="AO948">
        <v>0.183107247</v>
      </c>
      <c r="AP948">
        <v>0.26623328899999998</v>
      </c>
      <c r="AQ948">
        <v>0.33776517700000003</v>
      </c>
      <c r="AR948">
        <v>0.26134822099999999</v>
      </c>
      <c r="AS948">
        <v>0.44696511500000002</v>
      </c>
      <c r="AT948">
        <v>6.4562140000000004E-2</v>
      </c>
    </row>
    <row r="949" spans="1:46" hidden="1" x14ac:dyDescent="0.25">
      <c r="A949" t="s">
        <v>321</v>
      </c>
      <c r="B949" t="s">
        <v>289</v>
      </c>
      <c r="C949">
        <v>11</v>
      </c>
      <c r="D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0.47757954699999999</v>
      </c>
      <c r="E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0.47757954699999999</v>
      </c>
      <c r="AI949">
        <v>13</v>
      </c>
      <c r="AJ949" t="s">
        <v>321</v>
      </c>
      <c r="AK949" t="s">
        <v>409</v>
      </c>
      <c r="AL949" t="s">
        <v>289</v>
      </c>
      <c r="AM949">
        <v>4</v>
      </c>
      <c r="AN949">
        <v>11</v>
      </c>
      <c r="AO949">
        <v>0.27868491200000001</v>
      </c>
      <c r="AP949">
        <v>0.37530685600000002</v>
      </c>
      <c r="AQ949">
        <v>0.47757954699999999</v>
      </c>
      <c r="AR949">
        <v>0.37435762099999997</v>
      </c>
      <c r="AS949">
        <v>0.65197434399999998</v>
      </c>
      <c r="AT949">
        <v>9.5672202999999997E-2</v>
      </c>
    </row>
    <row r="950" spans="1:46" hidden="1" x14ac:dyDescent="0.25">
      <c r="A950" t="s">
        <v>321</v>
      </c>
      <c r="B950" t="s">
        <v>289</v>
      </c>
      <c r="C950">
        <v>12</v>
      </c>
      <c r="D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0.57046777500000001</v>
      </c>
      <c r="E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0.57046777500000001</v>
      </c>
      <c r="AI950">
        <v>13</v>
      </c>
      <c r="AJ950" t="s">
        <v>321</v>
      </c>
      <c r="AK950" t="s">
        <v>409</v>
      </c>
      <c r="AL950" t="s">
        <v>289</v>
      </c>
      <c r="AM950">
        <v>4</v>
      </c>
      <c r="AN950">
        <v>12</v>
      </c>
      <c r="AO950">
        <v>0.36003492199999998</v>
      </c>
      <c r="AP950">
        <v>0.46581556299999999</v>
      </c>
      <c r="AQ950">
        <v>0.57046777500000001</v>
      </c>
      <c r="AR950">
        <v>0.46137811499999998</v>
      </c>
      <c r="AS950">
        <v>0.72405121500000003</v>
      </c>
      <c r="AT950">
        <v>0.110129991</v>
      </c>
    </row>
    <row r="951" spans="1:46" hidden="1" x14ac:dyDescent="0.25">
      <c r="A951" t="s">
        <v>321</v>
      </c>
      <c r="B951" t="s">
        <v>289</v>
      </c>
      <c r="C951">
        <v>13</v>
      </c>
      <c r="D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0.61701010000000001</v>
      </c>
      <c r="E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0.61701010000000001</v>
      </c>
      <c r="AI951">
        <v>13</v>
      </c>
      <c r="AJ951" t="s">
        <v>321</v>
      </c>
      <c r="AK951" t="s">
        <v>409</v>
      </c>
      <c r="AL951" t="s">
        <v>289</v>
      </c>
      <c r="AM951">
        <v>4</v>
      </c>
      <c r="AN951">
        <v>13</v>
      </c>
      <c r="AO951">
        <v>0.40019260200000001</v>
      </c>
      <c r="AP951">
        <v>0.50243212599999998</v>
      </c>
      <c r="AQ951">
        <v>0.61701010000000001</v>
      </c>
      <c r="AR951">
        <v>0.50678842800000001</v>
      </c>
      <c r="AS951">
        <v>0.78887152900000002</v>
      </c>
      <c r="AT951">
        <v>0.13470270000000001</v>
      </c>
    </row>
    <row r="952" spans="1:46" hidden="1" x14ac:dyDescent="0.25">
      <c r="A952" t="s">
        <v>321</v>
      </c>
      <c r="B952" t="s">
        <v>289</v>
      </c>
      <c r="C952">
        <v>14</v>
      </c>
      <c r="D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0.60948905600000003</v>
      </c>
      <c r="E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0.60948905600000003</v>
      </c>
      <c r="AI952">
        <v>13</v>
      </c>
      <c r="AJ952" t="s">
        <v>321</v>
      </c>
      <c r="AK952" t="s">
        <v>409</v>
      </c>
      <c r="AL952" t="s">
        <v>289</v>
      </c>
      <c r="AM952">
        <v>4</v>
      </c>
      <c r="AN952">
        <v>14</v>
      </c>
      <c r="AO952">
        <v>0.42577710899999999</v>
      </c>
      <c r="AP952">
        <v>0.52136241299999997</v>
      </c>
      <c r="AQ952">
        <v>0.60948905600000003</v>
      </c>
      <c r="AR952">
        <v>0.51578539000000001</v>
      </c>
      <c r="AS952">
        <v>0.819575889</v>
      </c>
      <c r="AT952">
        <v>0.12906895700000001</v>
      </c>
    </row>
    <row r="953" spans="1:46" hidden="1" x14ac:dyDescent="0.25">
      <c r="A953" t="s">
        <v>321</v>
      </c>
      <c r="B953" t="s">
        <v>289</v>
      </c>
      <c r="C953">
        <v>15</v>
      </c>
      <c r="D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0.56420275099999995</v>
      </c>
      <c r="E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0.56420275099999995</v>
      </c>
      <c r="AI953">
        <v>13</v>
      </c>
      <c r="AJ953" t="s">
        <v>321</v>
      </c>
      <c r="AK953" t="s">
        <v>409</v>
      </c>
      <c r="AL953" t="s">
        <v>289</v>
      </c>
      <c r="AM953">
        <v>4</v>
      </c>
      <c r="AN953">
        <v>15</v>
      </c>
      <c r="AO953">
        <v>0.40350344999999999</v>
      </c>
      <c r="AP953">
        <v>0.47825216100000001</v>
      </c>
      <c r="AQ953">
        <v>0.56420275099999995</v>
      </c>
      <c r="AR953">
        <v>0.47880268999999998</v>
      </c>
      <c r="AS953">
        <v>0.71138220900000004</v>
      </c>
      <c r="AT953">
        <v>0.13652836400000001</v>
      </c>
    </row>
    <row r="954" spans="1:46" hidden="1" x14ac:dyDescent="0.25">
      <c r="A954" t="s">
        <v>321</v>
      </c>
      <c r="B954" t="s">
        <v>289</v>
      </c>
      <c r="C954">
        <v>16</v>
      </c>
      <c r="D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0.474149769</v>
      </c>
      <c r="E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0.474149769</v>
      </c>
      <c r="AI954">
        <v>13</v>
      </c>
      <c r="AJ954" t="s">
        <v>321</v>
      </c>
      <c r="AK954" t="s">
        <v>409</v>
      </c>
      <c r="AL954" t="s">
        <v>289</v>
      </c>
      <c r="AM954">
        <v>4</v>
      </c>
      <c r="AN954">
        <v>16</v>
      </c>
      <c r="AO954">
        <v>0.32383971099999997</v>
      </c>
      <c r="AP954">
        <v>0.39605909</v>
      </c>
      <c r="AQ954">
        <v>0.474149769</v>
      </c>
      <c r="AR954">
        <v>0.39801566300000002</v>
      </c>
      <c r="AS954">
        <v>0.62189698000000004</v>
      </c>
      <c r="AT954">
        <v>9.4916120000000007E-2</v>
      </c>
    </row>
    <row r="955" spans="1:46" hidden="1" x14ac:dyDescent="0.25">
      <c r="A955" t="s">
        <v>321</v>
      </c>
      <c r="B955" t="s">
        <v>289</v>
      </c>
      <c r="C955">
        <v>17</v>
      </c>
      <c r="D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0.343025841</v>
      </c>
      <c r="E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0.343025841</v>
      </c>
      <c r="AI955">
        <v>13</v>
      </c>
      <c r="AJ955" t="s">
        <v>321</v>
      </c>
      <c r="AK955" t="s">
        <v>409</v>
      </c>
      <c r="AL955" t="s">
        <v>289</v>
      </c>
      <c r="AM955">
        <v>4</v>
      </c>
      <c r="AN955">
        <v>17</v>
      </c>
      <c r="AO955">
        <v>0.23905326399999999</v>
      </c>
      <c r="AP955">
        <v>0.29780348800000001</v>
      </c>
      <c r="AQ955">
        <v>0.343025841</v>
      </c>
      <c r="AR955">
        <v>0.28895615000000002</v>
      </c>
      <c r="AS955">
        <v>0.48131158299999999</v>
      </c>
      <c r="AT955">
        <v>6.0293035000000002E-2</v>
      </c>
    </row>
    <row r="956" spans="1:46" hidden="1" x14ac:dyDescent="0.25">
      <c r="A956" t="s">
        <v>321</v>
      </c>
      <c r="B956" t="s">
        <v>289</v>
      </c>
      <c r="C956">
        <v>18</v>
      </c>
      <c r="D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0.18771759199999999</v>
      </c>
      <c r="E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0.18771759199999999</v>
      </c>
      <c r="AI956">
        <v>13</v>
      </c>
      <c r="AJ956" t="s">
        <v>321</v>
      </c>
      <c r="AK956" t="s">
        <v>409</v>
      </c>
      <c r="AL956" t="s">
        <v>289</v>
      </c>
      <c r="AM956">
        <v>4</v>
      </c>
      <c r="AN956">
        <v>18</v>
      </c>
      <c r="AO956">
        <v>0.13115955800000001</v>
      </c>
      <c r="AP956">
        <v>0.15988348099999999</v>
      </c>
      <c r="AQ956">
        <v>0.18771759199999999</v>
      </c>
      <c r="AR956">
        <v>0.15747320300000001</v>
      </c>
      <c r="AS956">
        <v>0.25100122499999999</v>
      </c>
      <c r="AT956">
        <v>2.2654838E-2</v>
      </c>
    </row>
    <row r="957" spans="1:46" hidden="1" x14ac:dyDescent="0.25">
      <c r="A957" t="s">
        <v>321</v>
      </c>
      <c r="B957" t="s">
        <v>289</v>
      </c>
      <c r="C957">
        <v>19</v>
      </c>
      <c r="D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5.1403768000000002E-2</v>
      </c>
      <c r="E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5.1403768000000002E-2</v>
      </c>
      <c r="AI957">
        <v>13</v>
      </c>
      <c r="AJ957" t="s">
        <v>321</v>
      </c>
      <c r="AK957" t="s">
        <v>409</v>
      </c>
      <c r="AL957" t="s">
        <v>289</v>
      </c>
      <c r="AM957">
        <v>4</v>
      </c>
      <c r="AN957">
        <v>19</v>
      </c>
      <c r="AO957">
        <v>3.4197083000000003E-2</v>
      </c>
      <c r="AP957">
        <v>4.3729278000000003E-2</v>
      </c>
      <c r="AQ957">
        <v>5.1403768000000002E-2</v>
      </c>
      <c r="AR957">
        <v>4.3225961E-2</v>
      </c>
      <c r="AS957">
        <v>8.4504299000000005E-2</v>
      </c>
      <c r="AT957">
        <v>6.2699590000000003E-3</v>
      </c>
    </row>
    <row r="958" spans="1:46" hidden="1" x14ac:dyDescent="0.25">
      <c r="A958" t="s">
        <v>321</v>
      </c>
      <c r="B958" t="s">
        <v>289</v>
      </c>
      <c r="C958">
        <v>20</v>
      </c>
      <c r="D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1.360228E-3</v>
      </c>
      <c r="E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1.360228E-3</v>
      </c>
      <c r="AI958">
        <v>13</v>
      </c>
      <c r="AJ958" t="s">
        <v>321</v>
      </c>
      <c r="AK958" t="s">
        <v>409</v>
      </c>
      <c r="AL958" t="s">
        <v>289</v>
      </c>
      <c r="AM958">
        <v>4</v>
      </c>
      <c r="AN958">
        <v>20</v>
      </c>
      <c r="AO958">
        <v>0</v>
      </c>
      <c r="AP958">
        <v>6.1124400000000005E-4</v>
      </c>
      <c r="AQ958">
        <v>1.360228E-3</v>
      </c>
      <c r="AR958">
        <v>8.7661200000000003E-4</v>
      </c>
      <c r="AS958">
        <v>4.3054440000000003E-3</v>
      </c>
      <c r="AT958">
        <v>0</v>
      </c>
    </row>
    <row r="959" spans="1:46" hidden="1" x14ac:dyDescent="0.25">
      <c r="A959" t="s">
        <v>321</v>
      </c>
      <c r="B959" t="s">
        <v>289</v>
      </c>
      <c r="C959">
        <v>21</v>
      </c>
      <c r="D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9">
        <v>13</v>
      </c>
      <c r="AJ959" t="s">
        <v>321</v>
      </c>
      <c r="AK959" t="s">
        <v>409</v>
      </c>
      <c r="AL959" t="s">
        <v>289</v>
      </c>
      <c r="AM959">
        <v>4</v>
      </c>
      <c r="AN959">
        <v>21</v>
      </c>
      <c r="AO959">
        <v>0</v>
      </c>
      <c r="AP959">
        <v>0</v>
      </c>
      <c r="AQ959">
        <v>0</v>
      </c>
      <c r="AR959">
        <v>0</v>
      </c>
      <c r="AS959">
        <v>0</v>
      </c>
      <c r="AT959">
        <v>0</v>
      </c>
    </row>
    <row r="960" spans="1:46" hidden="1" x14ac:dyDescent="0.25">
      <c r="A960" t="s">
        <v>321</v>
      </c>
      <c r="B960" t="s">
        <v>289</v>
      </c>
      <c r="C960">
        <v>22</v>
      </c>
      <c r="D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0">
        <v>13</v>
      </c>
      <c r="AJ960" t="s">
        <v>321</v>
      </c>
      <c r="AK960" t="s">
        <v>409</v>
      </c>
      <c r="AL960" t="s">
        <v>289</v>
      </c>
      <c r="AM960">
        <v>4</v>
      </c>
      <c r="AN960">
        <v>22</v>
      </c>
      <c r="AO960">
        <v>0</v>
      </c>
      <c r="AP960">
        <v>0</v>
      </c>
      <c r="AQ960">
        <v>0</v>
      </c>
      <c r="AR960">
        <v>0</v>
      </c>
      <c r="AS960">
        <v>0</v>
      </c>
      <c r="AT960">
        <v>0</v>
      </c>
    </row>
    <row r="961" spans="1:46" hidden="1" x14ac:dyDescent="0.25">
      <c r="A961" t="s">
        <v>321</v>
      </c>
      <c r="B961" t="s">
        <v>289</v>
      </c>
      <c r="C961">
        <v>23</v>
      </c>
      <c r="D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1">
        <v>13</v>
      </c>
      <c r="AJ961" t="s">
        <v>321</v>
      </c>
      <c r="AK961" t="s">
        <v>409</v>
      </c>
      <c r="AL961" t="s">
        <v>289</v>
      </c>
      <c r="AM961">
        <v>4</v>
      </c>
      <c r="AN961">
        <v>23</v>
      </c>
      <c r="AO961">
        <v>0</v>
      </c>
      <c r="AP961">
        <v>0</v>
      </c>
      <c r="AQ961">
        <v>0</v>
      </c>
      <c r="AR961">
        <v>0</v>
      </c>
      <c r="AS961">
        <v>0</v>
      </c>
      <c r="AT961">
        <v>0</v>
      </c>
    </row>
    <row r="962" spans="1:46" hidden="1" x14ac:dyDescent="0.25">
      <c r="A962" t="s">
        <v>321</v>
      </c>
      <c r="B962" t="s">
        <v>289</v>
      </c>
      <c r="C962">
        <v>24</v>
      </c>
      <c r="D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2">
        <v>13</v>
      </c>
      <c r="AJ962" t="s">
        <v>321</v>
      </c>
      <c r="AK962" t="s">
        <v>409</v>
      </c>
      <c r="AL962" t="s">
        <v>289</v>
      </c>
      <c r="AM962">
        <v>4</v>
      </c>
      <c r="AN962">
        <v>24</v>
      </c>
      <c r="AO962">
        <v>0</v>
      </c>
      <c r="AP962">
        <v>0</v>
      </c>
      <c r="AQ962">
        <v>0</v>
      </c>
      <c r="AR962">
        <v>0</v>
      </c>
      <c r="AS962">
        <v>0</v>
      </c>
      <c r="AT962">
        <v>0</v>
      </c>
    </row>
    <row r="963" spans="1:46" hidden="1" x14ac:dyDescent="0.25">
      <c r="A963" t="s">
        <v>321</v>
      </c>
      <c r="B963" t="s">
        <v>290</v>
      </c>
      <c r="C963">
        <v>1</v>
      </c>
      <c r="D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3">
        <v>13</v>
      </c>
      <c r="AJ963" t="s">
        <v>321</v>
      </c>
      <c r="AK963" t="s">
        <v>409</v>
      </c>
      <c r="AL963" t="s">
        <v>290</v>
      </c>
      <c r="AM963">
        <v>5</v>
      </c>
      <c r="AN963">
        <v>1</v>
      </c>
      <c r="AO963">
        <v>0</v>
      </c>
      <c r="AP963">
        <v>0</v>
      </c>
      <c r="AQ963">
        <v>0</v>
      </c>
      <c r="AR963">
        <v>0</v>
      </c>
      <c r="AS963">
        <v>0</v>
      </c>
      <c r="AT963">
        <v>0</v>
      </c>
    </row>
    <row r="964" spans="1:46" hidden="1" x14ac:dyDescent="0.25">
      <c r="A964" t="s">
        <v>321</v>
      </c>
      <c r="B964" t="s">
        <v>290</v>
      </c>
      <c r="C964">
        <v>2</v>
      </c>
      <c r="D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4">
        <v>13</v>
      </c>
      <c r="AJ964" t="s">
        <v>321</v>
      </c>
      <c r="AK964" t="s">
        <v>409</v>
      </c>
      <c r="AL964" t="s">
        <v>290</v>
      </c>
      <c r="AM964">
        <v>5</v>
      </c>
      <c r="AN964">
        <v>2</v>
      </c>
      <c r="AO964">
        <v>0</v>
      </c>
      <c r="AP964">
        <v>0</v>
      </c>
      <c r="AQ964">
        <v>0</v>
      </c>
      <c r="AR964">
        <v>0</v>
      </c>
      <c r="AS964">
        <v>0</v>
      </c>
      <c r="AT964">
        <v>0</v>
      </c>
    </row>
    <row r="965" spans="1:46" hidden="1" x14ac:dyDescent="0.25">
      <c r="A965" t="s">
        <v>321</v>
      </c>
      <c r="B965" t="s">
        <v>290</v>
      </c>
      <c r="C965">
        <v>3</v>
      </c>
      <c r="D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5">
        <v>13</v>
      </c>
      <c r="AJ965" t="s">
        <v>321</v>
      </c>
      <c r="AK965" t="s">
        <v>409</v>
      </c>
      <c r="AL965" t="s">
        <v>290</v>
      </c>
      <c r="AM965">
        <v>5</v>
      </c>
      <c r="AN965">
        <v>3</v>
      </c>
      <c r="AO965">
        <v>0</v>
      </c>
      <c r="AP965">
        <v>0</v>
      </c>
      <c r="AQ965">
        <v>0</v>
      </c>
      <c r="AR965">
        <v>0</v>
      </c>
      <c r="AS965">
        <v>0</v>
      </c>
      <c r="AT965">
        <v>0</v>
      </c>
    </row>
    <row r="966" spans="1:46" hidden="1" x14ac:dyDescent="0.25">
      <c r="A966" t="s">
        <v>321</v>
      </c>
      <c r="B966" t="s">
        <v>290</v>
      </c>
      <c r="C966">
        <v>4</v>
      </c>
      <c r="D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6">
        <v>13</v>
      </c>
      <c r="AJ966" t="s">
        <v>321</v>
      </c>
      <c r="AK966" t="s">
        <v>409</v>
      </c>
      <c r="AL966" t="s">
        <v>290</v>
      </c>
      <c r="AM966">
        <v>5</v>
      </c>
      <c r="AN966">
        <v>4</v>
      </c>
      <c r="AO966">
        <v>0</v>
      </c>
      <c r="AP966">
        <v>0</v>
      </c>
      <c r="AQ966">
        <v>0</v>
      </c>
      <c r="AR966">
        <v>0</v>
      </c>
      <c r="AS966">
        <v>0</v>
      </c>
      <c r="AT966">
        <v>0</v>
      </c>
    </row>
    <row r="967" spans="1:46" hidden="1" x14ac:dyDescent="0.25">
      <c r="A967" t="s">
        <v>321</v>
      </c>
      <c r="B967" t="s">
        <v>290</v>
      </c>
      <c r="C967">
        <v>5</v>
      </c>
      <c r="D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7">
        <v>13</v>
      </c>
      <c r="AJ967" t="s">
        <v>321</v>
      </c>
      <c r="AK967" t="s">
        <v>409</v>
      </c>
      <c r="AL967" t="s">
        <v>290</v>
      </c>
      <c r="AM967">
        <v>5</v>
      </c>
      <c r="AN967">
        <v>5</v>
      </c>
      <c r="AO967">
        <v>0</v>
      </c>
      <c r="AP967">
        <v>0</v>
      </c>
      <c r="AQ967">
        <v>0</v>
      </c>
      <c r="AR967">
        <v>0</v>
      </c>
      <c r="AS967">
        <v>0</v>
      </c>
      <c r="AT967">
        <v>0</v>
      </c>
    </row>
    <row r="968" spans="1:46" hidden="1" x14ac:dyDescent="0.25">
      <c r="A968" t="s">
        <v>321</v>
      </c>
      <c r="B968" t="s">
        <v>290</v>
      </c>
      <c r="C968">
        <v>6</v>
      </c>
      <c r="D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8">
        <v>13</v>
      </c>
      <c r="AJ968" t="s">
        <v>321</v>
      </c>
      <c r="AK968" t="s">
        <v>409</v>
      </c>
      <c r="AL968" t="s">
        <v>290</v>
      </c>
      <c r="AM968">
        <v>5</v>
      </c>
      <c r="AN968">
        <v>6</v>
      </c>
      <c r="AO968">
        <v>0</v>
      </c>
      <c r="AP968">
        <v>0</v>
      </c>
      <c r="AQ968">
        <v>0</v>
      </c>
      <c r="AR968">
        <v>0</v>
      </c>
      <c r="AS968">
        <v>0</v>
      </c>
      <c r="AT968">
        <v>0</v>
      </c>
    </row>
    <row r="969" spans="1:46" hidden="1" x14ac:dyDescent="0.25">
      <c r="A969" t="s">
        <v>321</v>
      </c>
      <c r="B969" t="s">
        <v>290</v>
      </c>
      <c r="C969">
        <v>7</v>
      </c>
      <c r="D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9">
        <v>13</v>
      </c>
      <c r="AJ969" t="s">
        <v>321</v>
      </c>
      <c r="AK969" t="s">
        <v>409</v>
      </c>
      <c r="AL969" t="s">
        <v>290</v>
      </c>
      <c r="AM969">
        <v>5</v>
      </c>
      <c r="AN969">
        <v>7</v>
      </c>
      <c r="AO969">
        <v>0</v>
      </c>
      <c r="AP969">
        <v>1.77E-5</v>
      </c>
      <c r="AQ969">
        <v>9.0000000000000006E-5</v>
      </c>
      <c r="AR969">
        <v>4.85E-5</v>
      </c>
      <c r="AS969">
        <v>2.05486E-4</v>
      </c>
      <c r="AT969">
        <v>0</v>
      </c>
    </row>
    <row r="970" spans="1:46" hidden="1" x14ac:dyDescent="0.25">
      <c r="A970" t="s">
        <v>321</v>
      </c>
      <c r="B970" t="s">
        <v>290</v>
      </c>
      <c r="C970">
        <v>8</v>
      </c>
      <c r="D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2.7031198999999999E-2</v>
      </c>
      <c r="E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2.7031198999999999E-2</v>
      </c>
      <c r="AI970">
        <v>13</v>
      </c>
      <c r="AJ970" t="s">
        <v>321</v>
      </c>
      <c r="AK970" t="s">
        <v>409</v>
      </c>
      <c r="AL970" t="s">
        <v>290</v>
      </c>
      <c r="AM970">
        <v>5</v>
      </c>
      <c r="AN970">
        <v>8</v>
      </c>
      <c r="AO970">
        <v>2.7031198999999999E-2</v>
      </c>
      <c r="AP970" s="281">
        <v>3.4975768999999997E-2</v>
      </c>
      <c r="AQ970" s="281">
        <v>4.4573978E-2</v>
      </c>
      <c r="AR970" s="281">
        <v>3.5536289999999998E-2</v>
      </c>
      <c r="AS970">
        <v>6.1915848000000002E-2</v>
      </c>
      <c r="AT970">
        <v>8.2533970000000009E-3</v>
      </c>
    </row>
    <row r="971" spans="1:46" hidden="1" x14ac:dyDescent="0.25">
      <c r="A971" t="s">
        <v>321</v>
      </c>
      <c r="B971" t="s">
        <v>290</v>
      </c>
      <c r="C971">
        <v>9</v>
      </c>
      <c r="D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0.18224021900000001</v>
      </c>
      <c r="E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0.112080125</v>
      </c>
      <c r="AI971">
        <v>13</v>
      </c>
      <c r="AJ971" t="s">
        <v>321</v>
      </c>
      <c r="AK971" t="s">
        <v>409</v>
      </c>
      <c r="AL971" t="s">
        <v>290</v>
      </c>
      <c r="AM971">
        <v>5</v>
      </c>
      <c r="AN971">
        <v>9</v>
      </c>
      <c r="AO971">
        <v>0.112080125</v>
      </c>
      <c r="AP971">
        <v>0.14733298</v>
      </c>
      <c r="AQ971">
        <v>0.18224021900000001</v>
      </c>
      <c r="AR971">
        <v>0.14548477200000001</v>
      </c>
      <c r="AS971">
        <v>0.24314533399999999</v>
      </c>
      <c r="AT971">
        <v>2.9454055999999999E-2</v>
      </c>
    </row>
    <row r="972" spans="1:46" hidden="1" x14ac:dyDescent="0.25">
      <c r="A972" t="s">
        <v>321</v>
      </c>
      <c r="B972" t="s">
        <v>290</v>
      </c>
      <c r="C972">
        <v>10</v>
      </c>
      <c r="D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0.33943113899999999</v>
      </c>
      <c r="E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0.33943113899999999</v>
      </c>
      <c r="AI972">
        <v>13</v>
      </c>
      <c r="AJ972" t="s">
        <v>321</v>
      </c>
      <c r="AK972" t="s">
        <v>409</v>
      </c>
      <c r="AL972" t="s">
        <v>290</v>
      </c>
      <c r="AM972">
        <v>5</v>
      </c>
      <c r="AN972">
        <v>10</v>
      </c>
      <c r="AO972">
        <v>0.217221358</v>
      </c>
      <c r="AP972">
        <v>0.28063190500000001</v>
      </c>
      <c r="AQ972">
        <v>0.33943113899999999</v>
      </c>
      <c r="AR972">
        <v>0.27625284900000002</v>
      </c>
      <c r="AS972">
        <v>0.43639839000000002</v>
      </c>
      <c r="AT972">
        <v>6.7276664E-2</v>
      </c>
    </row>
    <row r="973" spans="1:46" hidden="1" x14ac:dyDescent="0.25">
      <c r="A973" t="s">
        <v>321</v>
      </c>
      <c r="B973" t="s">
        <v>290</v>
      </c>
      <c r="C973">
        <v>11</v>
      </c>
      <c r="D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0.48954321000000001</v>
      </c>
      <c r="E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0.48954321000000001</v>
      </c>
      <c r="AI973">
        <v>13</v>
      </c>
      <c r="AJ973" t="s">
        <v>321</v>
      </c>
      <c r="AK973" t="s">
        <v>409</v>
      </c>
      <c r="AL973" t="s">
        <v>290</v>
      </c>
      <c r="AM973">
        <v>5</v>
      </c>
      <c r="AN973">
        <v>11</v>
      </c>
      <c r="AO973">
        <v>0.30829528299999998</v>
      </c>
      <c r="AP973">
        <v>0.400387616</v>
      </c>
      <c r="AQ973">
        <v>0.48954321000000001</v>
      </c>
      <c r="AR973">
        <v>0.39658588500000003</v>
      </c>
      <c r="AS973">
        <v>0.605650409</v>
      </c>
      <c r="AT973">
        <v>0.111381934</v>
      </c>
    </row>
    <row r="974" spans="1:46" hidden="1" x14ac:dyDescent="0.25">
      <c r="A974" t="s">
        <v>321</v>
      </c>
      <c r="B974" t="s">
        <v>290</v>
      </c>
      <c r="C974">
        <v>12</v>
      </c>
      <c r="D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0.56979722700000002</v>
      </c>
      <c r="E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0.56979722700000002</v>
      </c>
      <c r="AI974">
        <v>13</v>
      </c>
      <c r="AJ974" t="s">
        <v>321</v>
      </c>
      <c r="AK974" t="s">
        <v>409</v>
      </c>
      <c r="AL974" t="s">
        <v>290</v>
      </c>
      <c r="AM974">
        <v>5</v>
      </c>
      <c r="AN974">
        <v>12</v>
      </c>
      <c r="AO974">
        <v>0.39304761399999999</v>
      </c>
      <c r="AP974">
        <v>0.49893636000000002</v>
      </c>
      <c r="AQ974">
        <v>0.56979722700000002</v>
      </c>
      <c r="AR974">
        <v>0.47875828199999998</v>
      </c>
      <c r="AS974">
        <v>0.72885511000000003</v>
      </c>
      <c r="AT974">
        <v>0.126385783</v>
      </c>
    </row>
    <row r="975" spans="1:46" hidden="1" x14ac:dyDescent="0.25">
      <c r="A975" t="s">
        <v>321</v>
      </c>
      <c r="B975" t="s">
        <v>290</v>
      </c>
      <c r="C975">
        <v>13</v>
      </c>
      <c r="D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0.59911228599999999</v>
      </c>
      <c r="E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0.59911228599999999</v>
      </c>
      <c r="AI975">
        <v>13</v>
      </c>
      <c r="AJ975" t="s">
        <v>321</v>
      </c>
      <c r="AK975" t="s">
        <v>409</v>
      </c>
      <c r="AL975" t="s">
        <v>290</v>
      </c>
      <c r="AM975">
        <v>5</v>
      </c>
      <c r="AN975">
        <v>13</v>
      </c>
      <c r="AO975">
        <v>0.442612483</v>
      </c>
      <c r="AP975">
        <v>0.518944921</v>
      </c>
      <c r="AQ975">
        <v>0.59911228599999999</v>
      </c>
      <c r="AR975">
        <v>0.51392484900000002</v>
      </c>
      <c r="AS975">
        <v>0.74767420799999995</v>
      </c>
      <c r="AT975">
        <v>0.18245581599999999</v>
      </c>
    </row>
    <row r="976" spans="1:46" hidden="1" x14ac:dyDescent="0.25">
      <c r="A976" t="s">
        <v>321</v>
      </c>
      <c r="B976" t="s">
        <v>290</v>
      </c>
      <c r="C976">
        <v>14</v>
      </c>
      <c r="D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0.60266956999999999</v>
      </c>
      <c r="E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0.60266956999999999</v>
      </c>
      <c r="AI976">
        <v>13</v>
      </c>
      <c r="AJ976" t="s">
        <v>321</v>
      </c>
      <c r="AK976" t="s">
        <v>409</v>
      </c>
      <c r="AL976" t="s">
        <v>290</v>
      </c>
      <c r="AM976">
        <v>5</v>
      </c>
      <c r="AN976">
        <v>14</v>
      </c>
      <c r="AO976">
        <v>0.450221437</v>
      </c>
      <c r="AP976">
        <v>0.52527308699999997</v>
      </c>
      <c r="AQ976">
        <v>0.60266956999999999</v>
      </c>
      <c r="AR976">
        <v>0.51671899799999998</v>
      </c>
      <c r="AS976">
        <v>0.74010415500000004</v>
      </c>
      <c r="AT976">
        <v>0.16485382800000001</v>
      </c>
    </row>
    <row r="977" spans="1:46" hidden="1" x14ac:dyDescent="0.25">
      <c r="A977" t="s">
        <v>321</v>
      </c>
      <c r="B977" t="s">
        <v>290</v>
      </c>
      <c r="C977">
        <v>15</v>
      </c>
      <c r="D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0.55762861200000002</v>
      </c>
      <c r="E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0.55762861200000002</v>
      </c>
      <c r="AI977">
        <v>13</v>
      </c>
      <c r="AJ977" t="s">
        <v>321</v>
      </c>
      <c r="AK977" t="s">
        <v>409</v>
      </c>
      <c r="AL977" t="s">
        <v>290</v>
      </c>
      <c r="AM977">
        <v>5</v>
      </c>
      <c r="AN977">
        <v>15</v>
      </c>
      <c r="AO977">
        <v>0.41703379800000001</v>
      </c>
      <c r="AP977">
        <v>0.48695034599999998</v>
      </c>
      <c r="AQ977">
        <v>0.55762861200000002</v>
      </c>
      <c r="AR977">
        <v>0.48168021700000002</v>
      </c>
      <c r="AS977">
        <v>0.70443915099999999</v>
      </c>
      <c r="AT977">
        <v>0.19723427399999999</v>
      </c>
    </row>
    <row r="978" spans="1:46" hidden="1" x14ac:dyDescent="0.25">
      <c r="A978" t="s">
        <v>321</v>
      </c>
      <c r="B978" t="s">
        <v>290</v>
      </c>
      <c r="C978">
        <v>16</v>
      </c>
      <c r="D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0.46410530900000002</v>
      </c>
      <c r="E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0.46410530900000002</v>
      </c>
      <c r="AI978">
        <v>13</v>
      </c>
      <c r="AJ978" t="s">
        <v>321</v>
      </c>
      <c r="AK978" t="s">
        <v>409</v>
      </c>
      <c r="AL978" t="s">
        <v>290</v>
      </c>
      <c r="AM978">
        <v>5</v>
      </c>
      <c r="AN978">
        <v>16</v>
      </c>
      <c r="AO978">
        <v>0.32807842100000001</v>
      </c>
      <c r="AP978">
        <v>0.41248069300000001</v>
      </c>
      <c r="AQ978">
        <v>0.46410530900000002</v>
      </c>
      <c r="AR978">
        <v>0.39375161800000003</v>
      </c>
      <c r="AS978">
        <v>0.54739326700000002</v>
      </c>
      <c r="AT978">
        <v>0.1228451</v>
      </c>
    </row>
    <row r="979" spans="1:46" hidden="1" x14ac:dyDescent="0.25">
      <c r="A979" t="s">
        <v>321</v>
      </c>
      <c r="B979" t="s">
        <v>290</v>
      </c>
      <c r="C979">
        <v>17</v>
      </c>
      <c r="D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0.32550533399999998</v>
      </c>
      <c r="E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0.32550533399999998</v>
      </c>
      <c r="AI979">
        <v>13</v>
      </c>
      <c r="AJ979" t="s">
        <v>321</v>
      </c>
      <c r="AK979" t="s">
        <v>409</v>
      </c>
      <c r="AL979" t="s">
        <v>290</v>
      </c>
      <c r="AM979">
        <v>5</v>
      </c>
      <c r="AN979">
        <v>17</v>
      </c>
      <c r="AO979">
        <v>0.23733537699999999</v>
      </c>
      <c r="AP979">
        <v>0.28992533100000001</v>
      </c>
      <c r="AQ979">
        <v>0.32550533399999998</v>
      </c>
      <c r="AR979">
        <v>0.27879124199999999</v>
      </c>
      <c r="AS979">
        <v>0.40836798299999999</v>
      </c>
      <c r="AT979">
        <v>9.3118117E-2</v>
      </c>
    </row>
    <row r="980" spans="1:46" hidden="1" x14ac:dyDescent="0.25">
      <c r="A980" t="s">
        <v>321</v>
      </c>
      <c r="B980" t="s">
        <v>290</v>
      </c>
      <c r="C980">
        <v>18</v>
      </c>
      <c r="D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0.17226272000000001</v>
      </c>
      <c r="E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0.17226272000000001</v>
      </c>
      <c r="AI980">
        <v>13</v>
      </c>
      <c r="AJ980" t="s">
        <v>321</v>
      </c>
      <c r="AK980" t="s">
        <v>409</v>
      </c>
      <c r="AL980" t="s">
        <v>290</v>
      </c>
      <c r="AM980">
        <v>5</v>
      </c>
      <c r="AN980">
        <v>18</v>
      </c>
      <c r="AO980">
        <v>0.126191414</v>
      </c>
      <c r="AP980">
        <v>0.14882891500000001</v>
      </c>
      <c r="AQ980">
        <v>0.17226272000000001</v>
      </c>
      <c r="AR980">
        <v>0.14723473000000001</v>
      </c>
      <c r="AS980">
        <v>0.21397527099999999</v>
      </c>
      <c r="AT980">
        <v>5.9948802000000002E-2</v>
      </c>
    </row>
    <row r="981" spans="1:46" hidden="1" x14ac:dyDescent="0.25">
      <c r="A981" t="s">
        <v>321</v>
      </c>
      <c r="B981" t="s">
        <v>290</v>
      </c>
      <c r="C981">
        <v>19</v>
      </c>
      <c r="D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4.1082813000000003E-2</v>
      </c>
      <c r="E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4.1082813000000003E-2</v>
      </c>
      <c r="AI981">
        <v>13</v>
      </c>
      <c r="AJ981" t="s">
        <v>321</v>
      </c>
      <c r="AK981" t="s">
        <v>409</v>
      </c>
      <c r="AL981" t="s">
        <v>290</v>
      </c>
      <c r="AM981">
        <v>5</v>
      </c>
      <c r="AN981">
        <v>19</v>
      </c>
      <c r="AO981">
        <v>2.9760600000000002E-2</v>
      </c>
      <c r="AP981">
        <v>3.5562963000000003E-2</v>
      </c>
      <c r="AQ981">
        <v>4.1082813000000003E-2</v>
      </c>
      <c r="AR981">
        <v>3.5151032999999998E-2</v>
      </c>
      <c r="AS981">
        <v>5.2099673999999999E-2</v>
      </c>
      <c r="AT981">
        <v>1.4642199E-2</v>
      </c>
    </row>
    <row r="982" spans="1:46" hidden="1" x14ac:dyDescent="0.25">
      <c r="A982" t="s">
        <v>321</v>
      </c>
      <c r="B982" t="s">
        <v>290</v>
      </c>
      <c r="C982">
        <v>20</v>
      </c>
      <c r="D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4.9170799999999999E-4</v>
      </c>
      <c r="E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4.9170799999999999E-4</v>
      </c>
      <c r="AI982">
        <v>13</v>
      </c>
      <c r="AJ982" t="s">
        <v>321</v>
      </c>
      <c r="AK982" t="s">
        <v>409</v>
      </c>
      <c r="AL982" t="s">
        <v>290</v>
      </c>
      <c r="AM982">
        <v>5</v>
      </c>
      <c r="AN982">
        <v>20</v>
      </c>
      <c r="AO982">
        <v>0</v>
      </c>
      <c r="AP982">
        <v>1.60335E-4</v>
      </c>
      <c r="AQ982">
        <v>4.9170799999999999E-4</v>
      </c>
      <c r="AR982">
        <v>3.7738600000000001E-4</v>
      </c>
      <c r="AS982">
        <v>1.904853E-3</v>
      </c>
      <c r="AT982">
        <v>0</v>
      </c>
    </row>
    <row r="983" spans="1:46" hidden="1" x14ac:dyDescent="0.25">
      <c r="A983" t="s">
        <v>321</v>
      </c>
      <c r="B983" t="s">
        <v>290</v>
      </c>
      <c r="C983">
        <v>21</v>
      </c>
      <c r="D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3">
        <v>13</v>
      </c>
      <c r="AJ983" t="s">
        <v>321</v>
      </c>
      <c r="AK983" t="s">
        <v>409</v>
      </c>
      <c r="AL983" t="s">
        <v>290</v>
      </c>
      <c r="AM983">
        <v>5</v>
      </c>
      <c r="AN983">
        <v>21</v>
      </c>
      <c r="AO983">
        <v>0</v>
      </c>
      <c r="AP983">
        <v>0</v>
      </c>
      <c r="AQ983">
        <v>0</v>
      </c>
      <c r="AR983">
        <v>0</v>
      </c>
      <c r="AS983">
        <v>0</v>
      </c>
      <c r="AT983">
        <v>0</v>
      </c>
    </row>
    <row r="984" spans="1:46" hidden="1" x14ac:dyDescent="0.25">
      <c r="A984" t="s">
        <v>321</v>
      </c>
      <c r="B984" t="s">
        <v>290</v>
      </c>
      <c r="C984">
        <v>22</v>
      </c>
      <c r="D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4">
        <v>13</v>
      </c>
      <c r="AJ984" t="s">
        <v>321</v>
      </c>
      <c r="AK984" t="s">
        <v>409</v>
      </c>
      <c r="AL984" t="s">
        <v>290</v>
      </c>
      <c r="AM984">
        <v>5</v>
      </c>
      <c r="AN984">
        <v>22</v>
      </c>
      <c r="AO984">
        <v>0</v>
      </c>
      <c r="AP984">
        <v>0</v>
      </c>
      <c r="AQ984">
        <v>0</v>
      </c>
      <c r="AR984">
        <v>0</v>
      </c>
      <c r="AS984">
        <v>0</v>
      </c>
      <c r="AT984">
        <v>0</v>
      </c>
    </row>
    <row r="985" spans="1:46" hidden="1" x14ac:dyDescent="0.25">
      <c r="A985" t="s">
        <v>321</v>
      </c>
      <c r="B985" t="s">
        <v>290</v>
      </c>
      <c r="C985">
        <v>23</v>
      </c>
      <c r="D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5">
        <v>13</v>
      </c>
      <c r="AJ985" t="s">
        <v>321</v>
      </c>
      <c r="AK985" t="s">
        <v>409</v>
      </c>
      <c r="AL985" t="s">
        <v>290</v>
      </c>
      <c r="AM985">
        <v>5</v>
      </c>
      <c r="AN985">
        <v>23</v>
      </c>
      <c r="AO985">
        <v>0</v>
      </c>
      <c r="AP985">
        <v>0</v>
      </c>
      <c r="AQ985">
        <v>0</v>
      </c>
      <c r="AR985">
        <v>0</v>
      </c>
      <c r="AS985">
        <v>0</v>
      </c>
      <c r="AT985">
        <v>0</v>
      </c>
    </row>
    <row r="986" spans="1:46" hidden="1" x14ac:dyDescent="0.25">
      <c r="A986" t="s">
        <v>321</v>
      </c>
      <c r="B986" t="s">
        <v>290</v>
      </c>
      <c r="C986">
        <v>24</v>
      </c>
      <c r="D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6">
        <v>13</v>
      </c>
      <c r="AJ986" t="s">
        <v>321</v>
      </c>
      <c r="AK986" t="s">
        <v>409</v>
      </c>
      <c r="AL986" t="s">
        <v>290</v>
      </c>
      <c r="AM986">
        <v>5</v>
      </c>
      <c r="AN986">
        <v>24</v>
      </c>
      <c r="AO986">
        <v>0</v>
      </c>
      <c r="AP986">
        <v>0</v>
      </c>
      <c r="AQ986">
        <v>0</v>
      </c>
      <c r="AR986">
        <v>0</v>
      </c>
      <c r="AS986">
        <v>0</v>
      </c>
      <c r="AT986">
        <v>0</v>
      </c>
    </row>
    <row r="987" spans="1:46" hidden="1" x14ac:dyDescent="0.25">
      <c r="A987" t="s">
        <v>321</v>
      </c>
      <c r="B987" t="s">
        <v>291</v>
      </c>
      <c r="C987">
        <v>1</v>
      </c>
      <c r="D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7">
        <v>13</v>
      </c>
      <c r="AJ987" t="s">
        <v>321</v>
      </c>
      <c r="AK987" t="s">
        <v>409</v>
      </c>
      <c r="AL987" t="s">
        <v>291</v>
      </c>
      <c r="AM987">
        <v>6</v>
      </c>
      <c r="AN987">
        <v>1</v>
      </c>
      <c r="AO987">
        <v>0</v>
      </c>
      <c r="AP987">
        <v>0</v>
      </c>
      <c r="AQ987">
        <v>0</v>
      </c>
      <c r="AR987">
        <v>0</v>
      </c>
      <c r="AS987">
        <v>0</v>
      </c>
      <c r="AT987">
        <v>0</v>
      </c>
    </row>
    <row r="988" spans="1:46" hidden="1" x14ac:dyDescent="0.25">
      <c r="A988" t="s">
        <v>321</v>
      </c>
      <c r="B988" t="s">
        <v>291</v>
      </c>
      <c r="C988">
        <v>2</v>
      </c>
      <c r="D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8">
        <v>13</v>
      </c>
      <c r="AJ988" t="s">
        <v>321</v>
      </c>
      <c r="AK988" t="s">
        <v>409</v>
      </c>
      <c r="AL988" t="s">
        <v>291</v>
      </c>
      <c r="AM988">
        <v>6</v>
      </c>
      <c r="AN988">
        <v>2</v>
      </c>
      <c r="AO988">
        <v>0</v>
      </c>
      <c r="AP988">
        <v>0</v>
      </c>
      <c r="AQ988">
        <v>0</v>
      </c>
      <c r="AR988">
        <v>0</v>
      </c>
      <c r="AS988">
        <v>0</v>
      </c>
      <c r="AT988">
        <v>0</v>
      </c>
    </row>
    <row r="989" spans="1:46" hidden="1" x14ac:dyDescent="0.25">
      <c r="A989" t="s">
        <v>321</v>
      </c>
      <c r="B989" t="s">
        <v>291</v>
      </c>
      <c r="C989">
        <v>3</v>
      </c>
      <c r="D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9">
        <v>13</v>
      </c>
      <c r="AJ989" t="s">
        <v>321</v>
      </c>
      <c r="AK989" t="s">
        <v>409</v>
      </c>
      <c r="AL989" t="s">
        <v>291</v>
      </c>
      <c r="AM989">
        <v>6</v>
      </c>
      <c r="AN989">
        <v>3</v>
      </c>
      <c r="AO989">
        <v>0</v>
      </c>
      <c r="AP989">
        <v>0</v>
      </c>
      <c r="AQ989">
        <v>0</v>
      </c>
      <c r="AR989">
        <v>0</v>
      </c>
      <c r="AS989">
        <v>0</v>
      </c>
      <c r="AT989">
        <v>0</v>
      </c>
    </row>
    <row r="990" spans="1:46" hidden="1" x14ac:dyDescent="0.25">
      <c r="A990" t="s">
        <v>321</v>
      </c>
      <c r="B990" t="s">
        <v>291</v>
      </c>
      <c r="C990">
        <v>4</v>
      </c>
      <c r="D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0">
        <v>13</v>
      </c>
      <c r="AJ990" t="s">
        <v>321</v>
      </c>
      <c r="AK990" t="s">
        <v>409</v>
      </c>
      <c r="AL990" t="s">
        <v>291</v>
      </c>
      <c r="AM990">
        <v>6</v>
      </c>
      <c r="AN990">
        <v>4</v>
      </c>
      <c r="AO990">
        <v>0</v>
      </c>
      <c r="AP990">
        <v>0</v>
      </c>
      <c r="AQ990">
        <v>0</v>
      </c>
      <c r="AR990">
        <v>0</v>
      </c>
      <c r="AS990">
        <v>0</v>
      </c>
      <c r="AT990">
        <v>0</v>
      </c>
    </row>
    <row r="991" spans="1:46" hidden="1" x14ac:dyDescent="0.25">
      <c r="A991" t="s">
        <v>321</v>
      </c>
      <c r="B991" t="s">
        <v>291</v>
      </c>
      <c r="C991">
        <v>5</v>
      </c>
      <c r="D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1">
        <v>13</v>
      </c>
      <c r="AJ991" t="s">
        <v>321</v>
      </c>
      <c r="AK991" t="s">
        <v>409</v>
      </c>
      <c r="AL991" t="s">
        <v>291</v>
      </c>
      <c r="AM991">
        <v>6</v>
      </c>
      <c r="AN991">
        <v>5</v>
      </c>
      <c r="AO991">
        <v>0</v>
      </c>
      <c r="AP991">
        <v>0</v>
      </c>
      <c r="AQ991">
        <v>0</v>
      </c>
      <c r="AR991">
        <v>0</v>
      </c>
      <c r="AS991">
        <v>0</v>
      </c>
      <c r="AT991">
        <v>0</v>
      </c>
    </row>
    <row r="992" spans="1:46" hidden="1" x14ac:dyDescent="0.25">
      <c r="A992" t="s">
        <v>321</v>
      </c>
      <c r="B992" t="s">
        <v>291</v>
      </c>
      <c r="C992">
        <v>6</v>
      </c>
      <c r="D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2">
        <v>13</v>
      </c>
      <c r="AJ992" t="s">
        <v>321</v>
      </c>
      <c r="AK992" t="s">
        <v>409</v>
      </c>
      <c r="AL992" t="s">
        <v>291</v>
      </c>
      <c r="AM992">
        <v>6</v>
      </c>
      <c r="AN992">
        <v>6</v>
      </c>
      <c r="AO992">
        <v>0</v>
      </c>
      <c r="AP992">
        <v>0</v>
      </c>
      <c r="AQ992">
        <v>0</v>
      </c>
      <c r="AR992">
        <v>0</v>
      </c>
      <c r="AS992">
        <v>0</v>
      </c>
      <c r="AT992">
        <v>0</v>
      </c>
    </row>
    <row r="993" spans="1:46" hidden="1" x14ac:dyDescent="0.25">
      <c r="A993" t="s">
        <v>321</v>
      </c>
      <c r="B993" t="s">
        <v>291</v>
      </c>
      <c r="C993">
        <v>7</v>
      </c>
      <c r="D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3">
        <v>13</v>
      </c>
      <c r="AJ993" t="s">
        <v>321</v>
      </c>
      <c r="AK993" t="s">
        <v>409</v>
      </c>
      <c r="AL993" t="s">
        <v>291</v>
      </c>
      <c r="AM993">
        <v>6</v>
      </c>
      <c r="AN993">
        <v>7</v>
      </c>
      <c r="AO993">
        <v>0</v>
      </c>
      <c r="AP993">
        <v>2.1299999999999999E-6</v>
      </c>
      <c r="AQ993">
        <v>2.7100000000000001E-5</v>
      </c>
      <c r="AR993">
        <v>1.63E-5</v>
      </c>
      <c r="AS993">
        <v>1.02743E-4</v>
      </c>
      <c r="AT993">
        <v>0</v>
      </c>
    </row>
    <row r="994" spans="1:46" hidden="1" x14ac:dyDescent="0.25">
      <c r="A994" t="s">
        <v>321</v>
      </c>
      <c r="B994" t="s">
        <v>291</v>
      </c>
      <c r="C994">
        <v>8</v>
      </c>
      <c r="D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2.62422E-2</v>
      </c>
      <c r="E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2.62422E-2</v>
      </c>
      <c r="AI994">
        <v>13</v>
      </c>
      <c r="AJ994" t="s">
        <v>321</v>
      </c>
      <c r="AK994" t="s">
        <v>409</v>
      </c>
      <c r="AL994" t="s">
        <v>291</v>
      </c>
      <c r="AM994">
        <v>6</v>
      </c>
      <c r="AN994">
        <v>8</v>
      </c>
      <c r="AO994">
        <v>2.62422E-2</v>
      </c>
      <c r="AP994" s="281">
        <v>3.0784143E-2</v>
      </c>
      <c r="AQ994" s="281">
        <v>3.5022640000000001E-2</v>
      </c>
      <c r="AR994" s="281">
        <v>3.0855239999999999E-2</v>
      </c>
      <c r="AS994">
        <v>5.4613189999999999E-2</v>
      </c>
      <c r="AT994">
        <v>9.958171E-3</v>
      </c>
    </row>
    <row r="995" spans="1:46" hidden="1" x14ac:dyDescent="0.25">
      <c r="A995" t="s">
        <v>321</v>
      </c>
      <c r="B995" t="s">
        <v>291</v>
      </c>
      <c r="C995">
        <v>9</v>
      </c>
      <c r="D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0.16656987000000001</v>
      </c>
      <c r="E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0.121646609</v>
      </c>
      <c r="AI995">
        <v>13</v>
      </c>
      <c r="AJ995" t="s">
        <v>321</v>
      </c>
      <c r="AK995" t="s">
        <v>409</v>
      </c>
      <c r="AL995" t="s">
        <v>291</v>
      </c>
      <c r="AM995">
        <v>6</v>
      </c>
      <c r="AN995">
        <v>9</v>
      </c>
      <c r="AO995">
        <v>0.121646609</v>
      </c>
      <c r="AP995">
        <v>0.145502244</v>
      </c>
      <c r="AQ995">
        <v>0.16656987000000001</v>
      </c>
      <c r="AR995">
        <v>0.14383261</v>
      </c>
      <c r="AS995">
        <v>0.23109410399999999</v>
      </c>
      <c r="AT995">
        <v>6.0122586999999998E-2</v>
      </c>
    </row>
    <row r="996" spans="1:46" hidden="1" x14ac:dyDescent="0.25">
      <c r="A996" t="s">
        <v>321</v>
      </c>
      <c r="B996" t="s">
        <v>291</v>
      </c>
      <c r="C996">
        <v>10</v>
      </c>
      <c r="D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0.33169704999999999</v>
      </c>
      <c r="E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0.33169704999999999</v>
      </c>
      <c r="AI996">
        <v>13</v>
      </c>
      <c r="AJ996" t="s">
        <v>321</v>
      </c>
      <c r="AK996" t="s">
        <v>409</v>
      </c>
      <c r="AL996" t="s">
        <v>291</v>
      </c>
      <c r="AM996">
        <v>6</v>
      </c>
      <c r="AN996">
        <v>10</v>
      </c>
      <c r="AO996">
        <v>0.24986968300000001</v>
      </c>
      <c r="AP996">
        <v>0.29987912799999999</v>
      </c>
      <c r="AQ996">
        <v>0.33169704999999999</v>
      </c>
      <c r="AR996">
        <v>0.28960334799999998</v>
      </c>
      <c r="AS996">
        <v>0.425389079</v>
      </c>
      <c r="AT996">
        <v>0.107024517</v>
      </c>
    </row>
    <row r="997" spans="1:46" hidden="1" x14ac:dyDescent="0.25">
      <c r="A997" t="s">
        <v>321</v>
      </c>
      <c r="B997" t="s">
        <v>291</v>
      </c>
      <c r="C997">
        <v>11</v>
      </c>
      <c r="D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0.49248609599999998</v>
      </c>
      <c r="E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0.49248609599999998</v>
      </c>
      <c r="AI997">
        <v>13</v>
      </c>
      <c r="AJ997" t="s">
        <v>321</v>
      </c>
      <c r="AK997" t="s">
        <v>409</v>
      </c>
      <c r="AL997" t="s">
        <v>291</v>
      </c>
      <c r="AM997">
        <v>6</v>
      </c>
      <c r="AN997">
        <v>11</v>
      </c>
      <c r="AO997">
        <v>0.36902761099999998</v>
      </c>
      <c r="AP997">
        <v>0.44124101100000002</v>
      </c>
      <c r="AQ997">
        <v>0.49248609599999998</v>
      </c>
      <c r="AR997">
        <v>0.426877114</v>
      </c>
      <c r="AS997">
        <v>0.59194870399999999</v>
      </c>
      <c r="AT997">
        <v>5.8697883999999999E-2</v>
      </c>
    </row>
    <row r="998" spans="1:46" hidden="1" x14ac:dyDescent="0.25">
      <c r="A998" t="s">
        <v>321</v>
      </c>
      <c r="B998" t="s">
        <v>291</v>
      </c>
      <c r="C998">
        <v>12</v>
      </c>
      <c r="D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0.60400966599999995</v>
      </c>
      <c r="E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0.60400966599999995</v>
      </c>
      <c r="AI998">
        <v>13</v>
      </c>
      <c r="AJ998" t="s">
        <v>321</v>
      </c>
      <c r="AK998" t="s">
        <v>409</v>
      </c>
      <c r="AL998" t="s">
        <v>291</v>
      </c>
      <c r="AM998">
        <v>6</v>
      </c>
      <c r="AN998">
        <v>12</v>
      </c>
      <c r="AO998">
        <v>0.452239479</v>
      </c>
      <c r="AP998">
        <v>0.54831193300000003</v>
      </c>
      <c r="AQ998">
        <v>0.60400966599999995</v>
      </c>
      <c r="AR998">
        <v>0.52607871399999995</v>
      </c>
      <c r="AS998">
        <v>0.70493705900000003</v>
      </c>
      <c r="AT998">
        <v>0.18424459900000001</v>
      </c>
    </row>
    <row r="999" spans="1:46" hidden="1" x14ac:dyDescent="0.25">
      <c r="A999" t="s">
        <v>321</v>
      </c>
      <c r="B999" t="s">
        <v>291</v>
      </c>
      <c r="C999">
        <v>13</v>
      </c>
      <c r="D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0.64841098500000005</v>
      </c>
      <c r="E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0.64841098500000005</v>
      </c>
      <c r="AI999">
        <v>13</v>
      </c>
      <c r="AJ999" t="s">
        <v>321</v>
      </c>
      <c r="AK999" t="s">
        <v>409</v>
      </c>
      <c r="AL999" t="s">
        <v>291</v>
      </c>
      <c r="AM999">
        <v>6</v>
      </c>
      <c r="AN999">
        <v>13</v>
      </c>
      <c r="AO999">
        <v>0.52046377600000004</v>
      </c>
      <c r="AP999">
        <v>0.59610110299999997</v>
      </c>
      <c r="AQ999">
        <v>0.64841098500000005</v>
      </c>
      <c r="AR999">
        <v>0.57060809999999995</v>
      </c>
      <c r="AS999">
        <v>0.74108153099999996</v>
      </c>
      <c r="AT999">
        <v>0.254449702</v>
      </c>
    </row>
    <row r="1000" spans="1:46" hidden="1" x14ac:dyDescent="0.25">
      <c r="A1000" t="s">
        <v>321</v>
      </c>
      <c r="B1000" t="s">
        <v>291</v>
      </c>
      <c r="C1000">
        <v>14</v>
      </c>
      <c r="D1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0.63180439899999996</v>
      </c>
      <c r="E1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0.63180439899999996</v>
      </c>
      <c r="AI1000">
        <v>13</v>
      </c>
      <c r="AJ1000" t="s">
        <v>321</v>
      </c>
      <c r="AK1000" t="s">
        <v>409</v>
      </c>
      <c r="AL1000" t="s">
        <v>291</v>
      </c>
      <c r="AM1000">
        <v>6</v>
      </c>
      <c r="AN1000">
        <v>14</v>
      </c>
      <c r="AO1000">
        <v>0.52313244299999995</v>
      </c>
      <c r="AP1000">
        <v>0.58758234799999998</v>
      </c>
      <c r="AQ1000">
        <v>0.63180439899999996</v>
      </c>
      <c r="AR1000">
        <v>0.56878342999999998</v>
      </c>
      <c r="AS1000">
        <v>0.75262988799999997</v>
      </c>
      <c r="AT1000">
        <v>0.24961814500000001</v>
      </c>
    </row>
    <row r="1001" spans="1:46" hidden="1" x14ac:dyDescent="0.25">
      <c r="A1001" t="s">
        <v>321</v>
      </c>
      <c r="B1001" t="s">
        <v>291</v>
      </c>
      <c r="C1001">
        <v>15</v>
      </c>
      <c r="D1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0.57437213600000003</v>
      </c>
      <c r="E1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0.57437213600000003</v>
      </c>
      <c r="AI1001">
        <v>13</v>
      </c>
      <c r="AJ1001" t="s">
        <v>321</v>
      </c>
      <c r="AK1001" t="s">
        <v>409</v>
      </c>
      <c r="AL1001" t="s">
        <v>291</v>
      </c>
      <c r="AM1001">
        <v>6</v>
      </c>
      <c r="AN1001">
        <v>15</v>
      </c>
      <c r="AO1001">
        <v>0.49033388700000002</v>
      </c>
      <c r="AP1001">
        <v>0.54051429100000004</v>
      </c>
      <c r="AQ1001">
        <v>0.57437213600000003</v>
      </c>
      <c r="AR1001">
        <v>0.52492133100000005</v>
      </c>
      <c r="AS1001">
        <v>0.699171392</v>
      </c>
      <c r="AT1001">
        <v>0.24938251</v>
      </c>
    </row>
    <row r="1002" spans="1:46" hidden="1" x14ac:dyDescent="0.25">
      <c r="A1002" t="s">
        <v>321</v>
      </c>
      <c r="B1002" t="s">
        <v>291</v>
      </c>
      <c r="C1002">
        <v>16</v>
      </c>
      <c r="D1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0.47122338699999999</v>
      </c>
      <c r="E1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0.47122338699999999</v>
      </c>
      <c r="AI1002">
        <v>13</v>
      </c>
      <c r="AJ1002" t="s">
        <v>321</v>
      </c>
      <c r="AK1002" t="s">
        <v>409</v>
      </c>
      <c r="AL1002" t="s">
        <v>291</v>
      </c>
      <c r="AM1002">
        <v>6</v>
      </c>
      <c r="AN1002">
        <v>16</v>
      </c>
      <c r="AO1002">
        <v>0.40189225899999997</v>
      </c>
      <c r="AP1002">
        <v>0.44264414499999999</v>
      </c>
      <c r="AQ1002">
        <v>0.47122338699999999</v>
      </c>
      <c r="AR1002">
        <v>0.42789141200000003</v>
      </c>
      <c r="AS1002">
        <v>0.56367217999999997</v>
      </c>
      <c r="AT1002">
        <v>0.14040098600000001</v>
      </c>
    </row>
    <row r="1003" spans="1:46" hidden="1" x14ac:dyDescent="0.25">
      <c r="A1003" t="s">
        <v>321</v>
      </c>
      <c r="B1003" t="s">
        <v>291</v>
      </c>
      <c r="C1003">
        <v>17</v>
      </c>
      <c r="D1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0.32922348899999998</v>
      </c>
      <c r="E1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0.32922348899999998</v>
      </c>
      <c r="AI1003">
        <v>13</v>
      </c>
      <c r="AJ1003" t="s">
        <v>321</v>
      </c>
      <c r="AK1003" t="s">
        <v>409</v>
      </c>
      <c r="AL1003" t="s">
        <v>291</v>
      </c>
      <c r="AM1003">
        <v>6</v>
      </c>
      <c r="AN1003">
        <v>17</v>
      </c>
      <c r="AO1003">
        <v>0.28221182700000003</v>
      </c>
      <c r="AP1003">
        <v>0.31221354699999998</v>
      </c>
      <c r="AQ1003">
        <v>0.32922348899999998</v>
      </c>
      <c r="AR1003">
        <v>0.30039291299999998</v>
      </c>
      <c r="AS1003">
        <v>0.412711561</v>
      </c>
      <c r="AT1003">
        <v>0.11621554000000001</v>
      </c>
    </row>
    <row r="1004" spans="1:46" hidden="1" x14ac:dyDescent="0.25">
      <c r="A1004" t="s">
        <v>321</v>
      </c>
      <c r="B1004" t="s">
        <v>291</v>
      </c>
      <c r="C1004">
        <v>18</v>
      </c>
      <c r="D1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0.179752473</v>
      </c>
      <c r="E1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0.179752473</v>
      </c>
      <c r="AI1004">
        <v>13</v>
      </c>
      <c r="AJ1004" t="s">
        <v>321</v>
      </c>
      <c r="AK1004" t="s">
        <v>409</v>
      </c>
      <c r="AL1004" t="s">
        <v>291</v>
      </c>
      <c r="AM1004">
        <v>6</v>
      </c>
      <c r="AN1004">
        <v>18</v>
      </c>
      <c r="AO1004">
        <v>0.14361779799999999</v>
      </c>
      <c r="AP1004">
        <v>0.16404452899999999</v>
      </c>
      <c r="AQ1004">
        <v>0.179752473</v>
      </c>
      <c r="AR1004">
        <v>0.159557215</v>
      </c>
      <c r="AS1004">
        <v>0.23292473299999999</v>
      </c>
      <c r="AT1004">
        <v>7.0951966000000005E-2</v>
      </c>
    </row>
    <row r="1005" spans="1:46" hidden="1" x14ac:dyDescent="0.25">
      <c r="A1005" t="s">
        <v>321</v>
      </c>
      <c r="B1005" t="s">
        <v>291</v>
      </c>
      <c r="C1005">
        <v>19</v>
      </c>
      <c r="D1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4.4042841999999999E-2</v>
      </c>
      <c r="E1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4.4042841999999999E-2</v>
      </c>
      <c r="AI1005">
        <v>13</v>
      </c>
      <c r="AJ1005" t="s">
        <v>321</v>
      </c>
      <c r="AK1005" t="s">
        <v>409</v>
      </c>
      <c r="AL1005" t="s">
        <v>291</v>
      </c>
      <c r="AM1005">
        <v>6</v>
      </c>
      <c r="AN1005">
        <v>19</v>
      </c>
      <c r="AO1005">
        <v>3.5006395000000003E-2</v>
      </c>
      <c r="AP1005">
        <v>4.0308603999999998E-2</v>
      </c>
      <c r="AQ1005">
        <v>4.4042841999999999E-2</v>
      </c>
      <c r="AR1005">
        <v>4.0159935000000001E-2</v>
      </c>
      <c r="AS1005">
        <v>6.4040115999999994E-2</v>
      </c>
      <c r="AT1005">
        <v>2.1295323000000001E-2</v>
      </c>
    </row>
    <row r="1006" spans="1:46" hidden="1" x14ac:dyDescent="0.25">
      <c r="A1006" t="s">
        <v>321</v>
      </c>
      <c r="B1006" t="s">
        <v>291</v>
      </c>
      <c r="C1006">
        <v>20</v>
      </c>
      <c r="D1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5.0642000000000005E-4</v>
      </c>
      <c r="E1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5.0642000000000005E-4</v>
      </c>
      <c r="AI1006">
        <v>13</v>
      </c>
      <c r="AJ1006" t="s">
        <v>321</v>
      </c>
      <c r="AK1006" t="s">
        <v>409</v>
      </c>
      <c r="AL1006" t="s">
        <v>291</v>
      </c>
      <c r="AM1006">
        <v>6</v>
      </c>
      <c r="AN1006">
        <v>20</v>
      </c>
      <c r="AO1006">
        <v>0</v>
      </c>
      <c r="AP1006">
        <v>2.0336400000000001E-4</v>
      </c>
      <c r="AQ1006">
        <v>5.0642000000000005E-4</v>
      </c>
      <c r="AR1006">
        <v>4.30042E-4</v>
      </c>
      <c r="AS1006">
        <v>2.405768E-3</v>
      </c>
      <c r="AT1006">
        <v>0</v>
      </c>
    </row>
    <row r="1007" spans="1:46" hidden="1" x14ac:dyDescent="0.25">
      <c r="A1007" t="s">
        <v>321</v>
      </c>
      <c r="B1007" t="s">
        <v>291</v>
      </c>
      <c r="C1007">
        <v>21</v>
      </c>
      <c r="D1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7">
        <v>13</v>
      </c>
      <c r="AJ1007" t="s">
        <v>321</v>
      </c>
      <c r="AK1007" t="s">
        <v>409</v>
      </c>
      <c r="AL1007" t="s">
        <v>291</v>
      </c>
      <c r="AM1007">
        <v>6</v>
      </c>
      <c r="AN1007">
        <v>21</v>
      </c>
      <c r="AO1007">
        <v>0</v>
      </c>
      <c r="AP1007">
        <v>0</v>
      </c>
      <c r="AQ1007">
        <v>0</v>
      </c>
      <c r="AR1007">
        <v>0</v>
      </c>
      <c r="AS1007">
        <v>0</v>
      </c>
      <c r="AT1007">
        <v>0</v>
      </c>
    </row>
    <row r="1008" spans="1:46" hidden="1" x14ac:dyDescent="0.25">
      <c r="A1008" t="s">
        <v>321</v>
      </c>
      <c r="B1008" t="s">
        <v>291</v>
      </c>
      <c r="C1008">
        <v>22</v>
      </c>
      <c r="D1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8">
        <v>13</v>
      </c>
      <c r="AJ1008" t="s">
        <v>321</v>
      </c>
      <c r="AK1008" t="s">
        <v>409</v>
      </c>
      <c r="AL1008" t="s">
        <v>291</v>
      </c>
      <c r="AM1008">
        <v>6</v>
      </c>
      <c r="AN1008">
        <v>22</v>
      </c>
      <c r="AO1008">
        <v>0</v>
      </c>
      <c r="AP1008">
        <v>0</v>
      </c>
      <c r="AQ1008">
        <v>0</v>
      </c>
      <c r="AR1008">
        <v>0</v>
      </c>
      <c r="AS1008">
        <v>0</v>
      </c>
      <c r="AT1008">
        <v>0</v>
      </c>
    </row>
    <row r="1009" spans="1:46" hidden="1" x14ac:dyDescent="0.25">
      <c r="A1009" t="s">
        <v>321</v>
      </c>
      <c r="B1009" t="s">
        <v>291</v>
      </c>
      <c r="C1009">
        <v>23</v>
      </c>
      <c r="D1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9">
        <v>13</v>
      </c>
      <c r="AJ1009" t="s">
        <v>321</v>
      </c>
      <c r="AK1009" t="s">
        <v>409</v>
      </c>
      <c r="AL1009" t="s">
        <v>291</v>
      </c>
      <c r="AM1009">
        <v>6</v>
      </c>
      <c r="AN1009">
        <v>23</v>
      </c>
      <c r="AO1009">
        <v>0</v>
      </c>
      <c r="AP1009">
        <v>0</v>
      </c>
      <c r="AQ1009">
        <v>0</v>
      </c>
      <c r="AR1009">
        <v>0</v>
      </c>
      <c r="AS1009">
        <v>0</v>
      </c>
      <c r="AT1009">
        <v>0</v>
      </c>
    </row>
    <row r="1010" spans="1:46" hidden="1" x14ac:dyDescent="0.25">
      <c r="A1010" t="s">
        <v>321</v>
      </c>
      <c r="B1010" t="s">
        <v>291</v>
      </c>
      <c r="C1010">
        <v>24</v>
      </c>
      <c r="D1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0">
        <v>13</v>
      </c>
      <c r="AJ1010" t="s">
        <v>321</v>
      </c>
      <c r="AK1010" t="s">
        <v>409</v>
      </c>
      <c r="AL1010" t="s">
        <v>291</v>
      </c>
      <c r="AM1010">
        <v>6</v>
      </c>
      <c r="AN1010">
        <v>24</v>
      </c>
      <c r="AO1010">
        <v>0</v>
      </c>
      <c r="AP1010">
        <v>0</v>
      </c>
      <c r="AQ1010">
        <v>0</v>
      </c>
      <c r="AR1010">
        <v>0</v>
      </c>
      <c r="AS1010">
        <v>0</v>
      </c>
      <c r="AT1010">
        <v>0</v>
      </c>
    </row>
    <row r="1011" spans="1:46" hidden="1" x14ac:dyDescent="0.25">
      <c r="A1011" t="s">
        <v>321</v>
      </c>
      <c r="B1011" t="s">
        <v>292</v>
      </c>
      <c r="C1011">
        <v>1</v>
      </c>
      <c r="D1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1">
        <v>13</v>
      </c>
      <c r="AJ1011" t="s">
        <v>321</v>
      </c>
      <c r="AK1011" t="s">
        <v>409</v>
      </c>
      <c r="AL1011" t="s">
        <v>292</v>
      </c>
      <c r="AM1011">
        <v>7</v>
      </c>
      <c r="AN1011">
        <v>1</v>
      </c>
      <c r="AO1011">
        <v>0</v>
      </c>
      <c r="AP1011">
        <v>0</v>
      </c>
      <c r="AQ1011">
        <v>0</v>
      </c>
      <c r="AR1011">
        <v>0</v>
      </c>
      <c r="AS1011">
        <v>0</v>
      </c>
      <c r="AT1011">
        <v>0</v>
      </c>
    </row>
    <row r="1012" spans="1:46" hidden="1" x14ac:dyDescent="0.25">
      <c r="A1012" t="s">
        <v>321</v>
      </c>
      <c r="B1012" t="s">
        <v>292</v>
      </c>
      <c r="C1012">
        <v>2</v>
      </c>
      <c r="D1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2">
        <v>13</v>
      </c>
      <c r="AJ1012" t="s">
        <v>321</v>
      </c>
      <c r="AK1012" t="s">
        <v>409</v>
      </c>
      <c r="AL1012" t="s">
        <v>292</v>
      </c>
      <c r="AM1012">
        <v>7</v>
      </c>
      <c r="AN1012">
        <v>2</v>
      </c>
      <c r="AO1012">
        <v>0</v>
      </c>
      <c r="AP1012">
        <v>0</v>
      </c>
      <c r="AQ1012">
        <v>0</v>
      </c>
      <c r="AR1012">
        <v>0</v>
      </c>
      <c r="AS1012">
        <v>0</v>
      </c>
      <c r="AT1012">
        <v>0</v>
      </c>
    </row>
    <row r="1013" spans="1:46" hidden="1" x14ac:dyDescent="0.25">
      <c r="A1013" t="s">
        <v>321</v>
      </c>
      <c r="B1013" t="s">
        <v>292</v>
      </c>
      <c r="C1013">
        <v>3</v>
      </c>
      <c r="D1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3">
        <v>13</v>
      </c>
      <c r="AJ1013" t="s">
        <v>321</v>
      </c>
      <c r="AK1013" t="s">
        <v>409</v>
      </c>
      <c r="AL1013" t="s">
        <v>292</v>
      </c>
      <c r="AM1013">
        <v>7</v>
      </c>
      <c r="AN1013">
        <v>3</v>
      </c>
      <c r="AO1013">
        <v>0</v>
      </c>
      <c r="AP1013">
        <v>0</v>
      </c>
      <c r="AQ1013">
        <v>0</v>
      </c>
      <c r="AR1013">
        <v>0</v>
      </c>
      <c r="AS1013">
        <v>0</v>
      </c>
      <c r="AT1013">
        <v>0</v>
      </c>
    </row>
    <row r="1014" spans="1:46" hidden="1" x14ac:dyDescent="0.25">
      <c r="A1014" t="s">
        <v>321</v>
      </c>
      <c r="B1014" t="s">
        <v>292</v>
      </c>
      <c r="C1014">
        <v>4</v>
      </c>
      <c r="D1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4">
        <v>13</v>
      </c>
      <c r="AJ1014" t="s">
        <v>321</v>
      </c>
      <c r="AK1014" t="s">
        <v>409</v>
      </c>
      <c r="AL1014" t="s">
        <v>292</v>
      </c>
      <c r="AM1014">
        <v>7</v>
      </c>
      <c r="AN1014">
        <v>4</v>
      </c>
      <c r="AO1014">
        <v>0</v>
      </c>
      <c r="AP1014">
        <v>0</v>
      </c>
      <c r="AQ1014">
        <v>0</v>
      </c>
      <c r="AR1014">
        <v>0</v>
      </c>
      <c r="AS1014">
        <v>0</v>
      </c>
      <c r="AT1014">
        <v>0</v>
      </c>
    </row>
    <row r="1015" spans="1:46" hidden="1" x14ac:dyDescent="0.25">
      <c r="A1015" t="s">
        <v>321</v>
      </c>
      <c r="B1015" t="s">
        <v>292</v>
      </c>
      <c r="C1015">
        <v>5</v>
      </c>
      <c r="D1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5">
        <v>13</v>
      </c>
      <c r="AJ1015" t="s">
        <v>321</v>
      </c>
      <c r="AK1015" t="s">
        <v>409</v>
      </c>
      <c r="AL1015" t="s">
        <v>292</v>
      </c>
      <c r="AM1015">
        <v>7</v>
      </c>
      <c r="AN1015">
        <v>5</v>
      </c>
      <c r="AO1015">
        <v>0</v>
      </c>
      <c r="AP1015">
        <v>0</v>
      </c>
      <c r="AQ1015">
        <v>0</v>
      </c>
      <c r="AR1015">
        <v>0</v>
      </c>
      <c r="AS1015">
        <v>0</v>
      </c>
      <c r="AT1015">
        <v>0</v>
      </c>
    </row>
    <row r="1016" spans="1:46" hidden="1" x14ac:dyDescent="0.25">
      <c r="A1016" t="s">
        <v>321</v>
      </c>
      <c r="B1016" t="s">
        <v>292</v>
      </c>
      <c r="C1016">
        <v>6</v>
      </c>
      <c r="D1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6">
        <v>13</v>
      </c>
      <c r="AJ1016" t="s">
        <v>321</v>
      </c>
      <c r="AK1016" t="s">
        <v>409</v>
      </c>
      <c r="AL1016" t="s">
        <v>292</v>
      </c>
      <c r="AM1016">
        <v>7</v>
      </c>
      <c r="AN1016">
        <v>6</v>
      </c>
      <c r="AO1016">
        <v>0</v>
      </c>
      <c r="AP1016">
        <v>0</v>
      </c>
      <c r="AQ1016">
        <v>0</v>
      </c>
      <c r="AR1016">
        <v>0</v>
      </c>
      <c r="AS1016">
        <v>0</v>
      </c>
      <c r="AT1016">
        <v>0</v>
      </c>
    </row>
    <row r="1017" spans="1:46" hidden="1" x14ac:dyDescent="0.25">
      <c r="A1017" t="s">
        <v>321</v>
      </c>
      <c r="B1017" t="s">
        <v>292</v>
      </c>
      <c r="C1017">
        <v>7</v>
      </c>
      <c r="D1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7">
        <v>13</v>
      </c>
      <c r="AJ1017" t="s">
        <v>321</v>
      </c>
      <c r="AK1017" t="s">
        <v>409</v>
      </c>
      <c r="AL1017" t="s">
        <v>292</v>
      </c>
      <c r="AM1017">
        <v>7</v>
      </c>
      <c r="AN1017">
        <v>7</v>
      </c>
      <c r="AO1017">
        <v>0</v>
      </c>
      <c r="AP1017">
        <v>3.0699999999999998E-6</v>
      </c>
      <c r="AQ1017">
        <v>5.66E-6</v>
      </c>
      <c r="AR1017">
        <v>3.54E-6</v>
      </c>
      <c r="AS1017">
        <v>2.05E-5</v>
      </c>
      <c r="AT1017">
        <v>0</v>
      </c>
    </row>
    <row r="1018" spans="1:46" hidden="1" x14ac:dyDescent="0.25">
      <c r="A1018" t="s">
        <v>321</v>
      </c>
      <c r="B1018" t="s">
        <v>292</v>
      </c>
      <c r="C1018">
        <v>8</v>
      </c>
      <c r="D1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2.4086923E-2</v>
      </c>
      <c r="E1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2.4086923E-2</v>
      </c>
      <c r="AI1018">
        <v>13</v>
      </c>
      <c r="AJ1018" t="s">
        <v>321</v>
      </c>
      <c r="AK1018" t="s">
        <v>409</v>
      </c>
      <c r="AL1018" t="s">
        <v>292</v>
      </c>
      <c r="AM1018">
        <v>7</v>
      </c>
      <c r="AN1018">
        <v>8</v>
      </c>
      <c r="AO1018">
        <v>2.4086923E-2</v>
      </c>
      <c r="AP1018" s="281">
        <v>2.9034748999999999E-2</v>
      </c>
      <c r="AQ1018" s="281">
        <v>3.3044069000000002E-2</v>
      </c>
      <c r="AR1018" s="281">
        <v>2.8363996999999998E-2</v>
      </c>
      <c r="AS1018" s="281">
        <v>4.0800837999999999E-2</v>
      </c>
      <c r="AT1018">
        <v>7.620412E-3</v>
      </c>
    </row>
    <row r="1019" spans="1:46" hidden="1" x14ac:dyDescent="0.25">
      <c r="A1019" t="s">
        <v>321</v>
      </c>
      <c r="B1019" t="s">
        <v>292</v>
      </c>
      <c r="C1019">
        <v>9</v>
      </c>
      <c r="D1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0.174306406</v>
      </c>
      <c r="E1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0.13445374500000001</v>
      </c>
      <c r="AI1019">
        <v>13</v>
      </c>
      <c r="AJ1019" t="s">
        <v>321</v>
      </c>
      <c r="AK1019" t="s">
        <v>409</v>
      </c>
      <c r="AL1019" t="s">
        <v>292</v>
      </c>
      <c r="AM1019">
        <v>7</v>
      </c>
      <c r="AN1019">
        <v>9</v>
      </c>
      <c r="AO1019">
        <v>0.13445374500000001</v>
      </c>
      <c r="AP1019">
        <v>0.156729166</v>
      </c>
      <c r="AQ1019">
        <v>0.174306406</v>
      </c>
      <c r="AR1019">
        <v>0.152229218</v>
      </c>
      <c r="AS1019">
        <v>0.21309563200000001</v>
      </c>
      <c r="AT1019">
        <v>4.2525077000000001E-2</v>
      </c>
    </row>
    <row r="1020" spans="1:46" hidden="1" x14ac:dyDescent="0.25">
      <c r="A1020" t="s">
        <v>321</v>
      </c>
      <c r="B1020" t="s">
        <v>292</v>
      </c>
      <c r="C1020">
        <v>10</v>
      </c>
      <c r="D1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0.35481097099999998</v>
      </c>
      <c r="E1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0.35481097099999998</v>
      </c>
      <c r="AI1020">
        <v>13</v>
      </c>
      <c r="AJ1020" t="s">
        <v>321</v>
      </c>
      <c r="AK1020" t="s">
        <v>409</v>
      </c>
      <c r="AL1020" t="s">
        <v>292</v>
      </c>
      <c r="AM1020">
        <v>7</v>
      </c>
      <c r="AN1020">
        <v>10</v>
      </c>
      <c r="AO1020">
        <v>0.28454550699999998</v>
      </c>
      <c r="AP1020">
        <v>0.31950321999999998</v>
      </c>
      <c r="AQ1020">
        <v>0.35481097099999998</v>
      </c>
      <c r="AR1020">
        <v>0.31137337900000001</v>
      </c>
      <c r="AS1020">
        <v>0.411051157</v>
      </c>
      <c r="AT1020">
        <v>7.6908428000000001E-2</v>
      </c>
    </row>
    <row r="1021" spans="1:46" hidden="1" x14ac:dyDescent="0.25">
      <c r="A1021" t="s">
        <v>321</v>
      </c>
      <c r="B1021" t="s">
        <v>292</v>
      </c>
      <c r="C1021">
        <v>11</v>
      </c>
      <c r="D1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0.52051265999999996</v>
      </c>
      <c r="E1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0.52051265999999996</v>
      </c>
      <c r="AI1021">
        <v>13</v>
      </c>
      <c r="AJ1021" t="s">
        <v>321</v>
      </c>
      <c r="AK1021" t="s">
        <v>409</v>
      </c>
      <c r="AL1021" t="s">
        <v>292</v>
      </c>
      <c r="AM1021">
        <v>7</v>
      </c>
      <c r="AN1021">
        <v>11</v>
      </c>
      <c r="AO1021">
        <v>0.43199200100000001</v>
      </c>
      <c r="AP1021">
        <v>0.47599924199999999</v>
      </c>
      <c r="AQ1021">
        <v>0.52051265999999996</v>
      </c>
      <c r="AR1021">
        <v>0.465366261</v>
      </c>
      <c r="AS1021">
        <v>0.59233596600000005</v>
      </c>
      <c r="AT1021">
        <v>0.19421766400000001</v>
      </c>
    </row>
    <row r="1022" spans="1:46" hidden="1" x14ac:dyDescent="0.25">
      <c r="A1022" t="s">
        <v>321</v>
      </c>
      <c r="B1022" t="s">
        <v>292</v>
      </c>
      <c r="C1022">
        <v>12</v>
      </c>
      <c r="D1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0.64746221299999995</v>
      </c>
      <c r="E1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0.64746221299999995</v>
      </c>
      <c r="AI1022">
        <v>13</v>
      </c>
      <c r="AJ1022" t="s">
        <v>321</v>
      </c>
      <c r="AK1022" t="s">
        <v>409</v>
      </c>
      <c r="AL1022" t="s">
        <v>292</v>
      </c>
      <c r="AM1022">
        <v>7</v>
      </c>
      <c r="AN1022">
        <v>12</v>
      </c>
      <c r="AO1022">
        <v>0.54093283700000006</v>
      </c>
      <c r="AP1022">
        <v>0.60051081799999995</v>
      </c>
      <c r="AQ1022">
        <v>0.64746221299999995</v>
      </c>
      <c r="AR1022">
        <v>0.583447202</v>
      </c>
      <c r="AS1022">
        <v>0.72488208700000001</v>
      </c>
      <c r="AT1022">
        <v>0.26210061299999998</v>
      </c>
    </row>
    <row r="1023" spans="1:46" hidden="1" x14ac:dyDescent="0.25">
      <c r="A1023" t="s">
        <v>321</v>
      </c>
      <c r="B1023" t="s">
        <v>292</v>
      </c>
      <c r="C1023">
        <v>13</v>
      </c>
      <c r="D1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0.70585539500000005</v>
      </c>
      <c r="E1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0.70585539500000005</v>
      </c>
      <c r="AI1023">
        <v>13</v>
      </c>
      <c r="AJ1023" t="s">
        <v>321</v>
      </c>
      <c r="AK1023" t="s">
        <v>409</v>
      </c>
      <c r="AL1023" t="s">
        <v>292</v>
      </c>
      <c r="AM1023">
        <v>7</v>
      </c>
      <c r="AN1023">
        <v>13</v>
      </c>
      <c r="AO1023">
        <v>0.59075003500000001</v>
      </c>
      <c r="AP1023">
        <v>0.65036763399999997</v>
      </c>
      <c r="AQ1023">
        <v>0.70585539500000005</v>
      </c>
      <c r="AR1023">
        <v>0.63490311899999996</v>
      </c>
      <c r="AS1023">
        <v>0.79757468399999998</v>
      </c>
      <c r="AT1023">
        <v>0.32374480999999999</v>
      </c>
    </row>
    <row r="1024" spans="1:46" hidden="1" x14ac:dyDescent="0.25">
      <c r="A1024" t="s">
        <v>321</v>
      </c>
      <c r="B1024" t="s">
        <v>292</v>
      </c>
      <c r="C1024">
        <v>14</v>
      </c>
      <c r="D1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0.67995807100000005</v>
      </c>
      <c r="E1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0.67995807100000005</v>
      </c>
      <c r="AI1024">
        <v>13</v>
      </c>
      <c r="AJ1024" t="s">
        <v>321</v>
      </c>
      <c r="AK1024" t="s">
        <v>409</v>
      </c>
      <c r="AL1024" t="s">
        <v>292</v>
      </c>
      <c r="AM1024">
        <v>7</v>
      </c>
      <c r="AN1024">
        <v>14</v>
      </c>
      <c r="AO1024">
        <v>0.595100246</v>
      </c>
      <c r="AP1024">
        <v>0.646178217</v>
      </c>
      <c r="AQ1024">
        <v>0.67995807100000005</v>
      </c>
      <c r="AR1024">
        <v>0.627722577</v>
      </c>
      <c r="AS1024">
        <v>0.80258962700000003</v>
      </c>
      <c r="AT1024">
        <v>0.31469308899999998</v>
      </c>
    </row>
    <row r="1025" spans="1:46" hidden="1" x14ac:dyDescent="0.25">
      <c r="A1025" t="s">
        <v>321</v>
      </c>
      <c r="B1025" t="s">
        <v>292</v>
      </c>
      <c r="C1025">
        <v>15</v>
      </c>
      <c r="D1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0.61781125000000003</v>
      </c>
      <c r="E1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0.61781125000000003</v>
      </c>
      <c r="AI1025">
        <v>13</v>
      </c>
      <c r="AJ1025" t="s">
        <v>321</v>
      </c>
      <c r="AK1025" t="s">
        <v>409</v>
      </c>
      <c r="AL1025" t="s">
        <v>292</v>
      </c>
      <c r="AM1025">
        <v>7</v>
      </c>
      <c r="AN1025">
        <v>15</v>
      </c>
      <c r="AO1025">
        <v>0.53957907699999996</v>
      </c>
      <c r="AP1025">
        <v>0.58237574599999997</v>
      </c>
      <c r="AQ1025">
        <v>0.61781125000000003</v>
      </c>
      <c r="AR1025">
        <v>0.57480290300000003</v>
      </c>
      <c r="AS1025">
        <v>0.74950602</v>
      </c>
      <c r="AT1025">
        <v>0.30871605800000002</v>
      </c>
    </row>
    <row r="1026" spans="1:46" hidden="1" x14ac:dyDescent="0.25">
      <c r="A1026" t="s">
        <v>321</v>
      </c>
      <c r="B1026" t="s">
        <v>292</v>
      </c>
      <c r="C1026">
        <v>16</v>
      </c>
      <c r="D1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0.51008256900000004</v>
      </c>
      <c r="E1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0.51008256900000004</v>
      </c>
      <c r="AI1026">
        <v>13</v>
      </c>
      <c r="AJ1026" t="s">
        <v>321</v>
      </c>
      <c r="AK1026" t="s">
        <v>409</v>
      </c>
      <c r="AL1026" t="s">
        <v>292</v>
      </c>
      <c r="AM1026">
        <v>7</v>
      </c>
      <c r="AN1026">
        <v>16</v>
      </c>
      <c r="AO1026">
        <v>0.44560662400000001</v>
      </c>
      <c r="AP1026">
        <v>0.478756717</v>
      </c>
      <c r="AQ1026">
        <v>0.51008256900000004</v>
      </c>
      <c r="AR1026">
        <v>0.473845238</v>
      </c>
      <c r="AS1026">
        <v>0.62262437800000003</v>
      </c>
      <c r="AT1026">
        <v>0.168929301</v>
      </c>
    </row>
    <row r="1027" spans="1:46" hidden="1" x14ac:dyDescent="0.25">
      <c r="A1027" t="s">
        <v>321</v>
      </c>
      <c r="B1027" t="s">
        <v>292</v>
      </c>
      <c r="C1027">
        <v>17</v>
      </c>
      <c r="D1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0.370082044</v>
      </c>
      <c r="E1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0.370082044</v>
      </c>
      <c r="AI1027">
        <v>13</v>
      </c>
      <c r="AJ1027" t="s">
        <v>321</v>
      </c>
      <c r="AK1027" t="s">
        <v>409</v>
      </c>
      <c r="AL1027" t="s">
        <v>292</v>
      </c>
      <c r="AM1027">
        <v>7</v>
      </c>
      <c r="AN1027">
        <v>17</v>
      </c>
      <c r="AO1027">
        <v>0.318365381</v>
      </c>
      <c r="AP1027">
        <v>0.34537589400000002</v>
      </c>
      <c r="AQ1027">
        <v>0.370082044</v>
      </c>
      <c r="AR1027">
        <v>0.34075149900000001</v>
      </c>
      <c r="AS1027">
        <v>0.45671531199999998</v>
      </c>
      <c r="AT1027">
        <v>0.15716390699999999</v>
      </c>
    </row>
    <row r="1028" spans="1:46" hidden="1" x14ac:dyDescent="0.25">
      <c r="A1028" t="s">
        <v>321</v>
      </c>
      <c r="B1028" t="s">
        <v>292</v>
      </c>
      <c r="C1028">
        <v>18</v>
      </c>
      <c r="D1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0.202289941</v>
      </c>
      <c r="E1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0.202289941</v>
      </c>
      <c r="AI1028">
        <v>13</v>
      </c>
      <c r="AJ1028" t="s">
        <v>321</v>
      </c>
      <c r="AK1028" t="s">
        <v>409</v>
      </c>
      <c r="AL1028" t="s">
        <v>292</v>
      </c>
      <c r="AM1028">
        <v>7</v>
      </c>
      <c r="AN1028">
        <v>18</v>
      </c>
      <c r="AO1028">
        <v>0.17541543100000001</v>
      </c>
      <c r="AP1028">
        <v>0.18982822899999999</v>
      </c>
      <c r="AQ1028">
        <v>0.202289941</v>
      </c>
      <c r="AR1028">
        <v>0.18648313699999999</v>
      </c>
      <c r="AS1028">
        <v>0.258837649</v>
      </c>
      <c r="AT1028">
        <v>8.3556429000000002E-2</v>
      </c>
    </row>
    <row r="1029" spans="1:46" hidden="1" x14ac:dyDescent="0.25">
      <c r="A1029" t="s">
        <v>321</v>
      </c>
      <c r="B1029" t="s">
        <v>292</v>
      </c>
      <c r="C1029">
        <v>19</v>
      </c>
      <c r="D1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5.9011637999999998E-2</v>
      </c>
      <c r="E1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5.9011637999999998E-2</v>
      </c>
      <c r="AI1029">
        <v>13</v>
      </c>
      <c r="AJ1029" t="s">
        <v>321</v>
      </c>
      <c r="AK1029" t="s">
        <v>409</v>
      </c>
      <c r="AL1029" t="s">
        <v>292</v>
      </c>
      <c r="AM1029">
        <v>7</v>
      </c>
      <c r="AN1029">
        <v>19</v>
      </c>
      <c r="AO1029">
        <v>4.7690365999999998E-2</v>
      </c>
      <c r="AP1029">
        <v>5.3688405000000002E-2</v>
      </c>
      <c r="AQ1029">
        <v>5.9011637999999998E-2</v>
      </c>
      <c r="AR1029">
        <v>5.3028502999999998E-2</v>
      </c>
      <c r="AS1029">
        <v>7.3909707000000005E-2</v>
      </c>
      <c r="AT1029">
        <v>2.4683355000000001E-2</v>
      </c>
    </row>
    <row r="1030" spans="1:46" hidden="1" x14ac:dyDescent="0.25">
      <c r="A1030" t="s">
        <v>321</v>
      </c>
      <c r="B1030" t="s">
        <v>292</v>
      </c>
      <c r="C1030">
        <v>20</v>
      </c>
      <c r="D1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1.752583E-3</v>
      </c>
      <c r="E1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1.752583E-3</v>
      </c>
      <c r="AI1030">
        <v>13</v>
      </c>
      <c r="AJ1030" t="s">
        <v>321</v>
      </c>
      <c r="AK1030" t="s">
        <v>409</v>
      </c>
      <c r="AL1030" t="s">
        <v>292</v>
      </c>
      <c r="AM1030">
        <v>7</v>
      </c>
      <c r="AN1030">
        <v>20</v>
      </c>
      <c r="AO1030">
        <v>3.6900000000000002E-5</v>
      </c>
      <c r="AP1030">
        <v>5.3376599999999997E-4</v>
      </c>
      <c r="AQ1030">
        <v>1.752583E-3</v>
      </c>
      <c r="AR1030">
        <v>8.99058E-4</v>
      </c>
      <c r="AS1030">
        <v>3.4720409999999999E-3</v>
      </c>
      <c r="AT1030">
        <v>0</v>
      </c>
    </row>
    <row r="1031" spans="1:46" hidden="1" x14ac:dyDescent="0.25">
      <c r="A1031" t="s">
        <v>321</v>
      </c>
      <c r="B1031" t="s">
        <v>292</v>
      </c>
      <c r="C1031">
        <v>21</v>
      </c>
      <c r="D1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1">
        <v>13</v>
      </c>
      <c r="AJ1031" t="s">
        <v>321</v>
      </c>
      <c r="AK1031" t="s">
        <v>409</v>
      </c>
      <c r="AL1031" t="s">
        <v>292</v>
      </c>
      <c r="AM1031">
        <v>7</v>
      </c>
      <c r="AN1031">
        <v>21</v>
      </c>
      <c r="AO1031" s="281">
        <v>0</v>
      </c>
      <c r="AP1031">
        <v>0</v>
      </c>
      <c r="AQ1031">
        <v>0</v>
      </c>
      <c r="AR1031">
        <v>0</v>
      </c>
      <c r="AS1031">
        <v>0</v>
      </c>
      <c r="AT1031">
        <v>0</v>
      </c>
    </row>
    <row r="1032" spans="1:46" hidden="1" x14ac:dyDescent="0.25">
      <c r="A1032" t="s">
        <v>321</v>
      </c>
      <c r="B1032" t="s">
        <v>292</v>
      </c>
      <c r="C1032">
        <v>22</v>
      </c>
      <c r="D1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2">
        <v>13</v>
      </c>
      <c r="AJ1032" t="s">
        <v>321</v>
      </c>
      <c r="AK1032" t="s">
        <v>409</v>
      </c>
      <c r="AL1032" t="s">
        <v>292</v>
      </c>
      <c r="AM1032">
        <v>7</v>
      </c>
      <c r="AN1032">
        <v>22</v>
      </c>
      <c r="AO1032">
        <v>0</v>
      </c>
      <c r="AP1032">
        <v>0</v>
      </c>
      <c r="AQ1032">
        <v>0</v>
      </c>
      <c r="AR1032">
        <v>0</v>
      </c>
      <c r="AS1032">
        <v>0</v>
      </c>
      <c r="AT1032">
        <v>0</v>
      </c>
    </row>
    <row r="1033" spans="1:46" hidden="1" x14ac:dyDescent="0.25">
      <c r="A1033" t="s">
        <v>321</v>
      </c>
      <c r="B1033" t="s">
        <v>292</v>
      </c>
      <c r="C1033">
        <v>23</v>
      </c>
      <c r="D1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3">
        <v>13</v>
      </c>
      <c r="AJ1033" t="s">
        <v>321</v>
      </c>
      <c r="AK1033" t="s">
        <v>409</v>
      </c>
      <c r="AL1033" t="s">
        <v>292</v>
      </c>
      <c r="AM1033">
        <v>7</v>
      </c>
      <c r="AN1033">
        <v>23</v>
      </c>
      <c r="AO1033">
        <v>0</v>
      </c>
      <c r="AP1033">
        <v>0</v>
      </c>
      <c r="AQ1033">
        <v>0</v>
      </c>
      <c r="AR1033">
        <v>0</v>
      </c>
      <c r="AS1033">
        <v>0</v>
      </c>
      <c r="AT1033">
        <v>0</v>
      </c>
    </row>
    <row r="1034" spans="1:46" hidden="1" x14ac:dyDescent="0.25">
      <c r="A1034" t="s">
        <v>321</v>
      </c>
      <c r="B1034" t="s">
        <v>292</v>
      </c>
      <c r="C1034">
        <v>24</v>
      </c>
      <c r="D1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4">
        <v>13</v>
      </c>
      <c r="AJ1034" t="s">
        <v>321</v>
      </c>
      <c r="AK1034" t="s">
        <v>409</v>
      </c>
      <c r="AL1034" t="s">
        <v>292</v>
      </c>
      <c r="AM1034">
        <v>7</v>
      </c>
      <c r="AN1034">
        <v>24</v>
      </c>
      <c r="AO1034">
        <v>0</v>
      </c>
      <c r="AP1034">
        <v>0</v>
      </c>
      <c r="AQ1034">
        <v>0</v>
      </c>
      <c r="AR1034">
        <v>0</v>
      </c>
      <c r="AS1034">
        <v>0</v>
      </c>
      <c r="AT1034">
        <v>0</v>
      </c>
    </row>
    <row r="1035" spans="1:46" hidden="1" x14ac:dyDescent="0.25">
      <c r="A1035" t="s">
        <v>321</v>
      </c>
      <c r="B1035" t="s">
        <v>293</v>
      </c>
      <c r="C1035">
        <v>1</v>
      </c>
      <c r="D1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5">
        <v>13</v>
      </c>
      <c r="AJ1035" t="s">
        <v>321</v>
      </c>
      <c r="AK1035" t="s">
        <v>409</v>
      </c>
      <c r="AL1035" t="s">
        <v>293</v>
      </c>
      <c r="AM1035">
        <v>8</v>
      </c>
      <c r="AN1035">
        <v>1</v>
      </c>
      <c r="AO1035">
        <v>0</v>
      </c>
      <c r="AP1035">
        <v>0</v>
      </c>
      <c r="AQ1035">
        <v>0</v>
      </c>
      <c r="AR1035">
        <v>0</v>
      </c>
      <c r="AS1035">
        <v>0</v>
      </c>
      <c r="AT1035">
        <v>0</v>
      </c>
    </row>
    <row r="1036" spans="1:46" hidden="1" x14ac:dyDescent="0.25">
      <c r="A1036" t="s">
        <v>321</v>
      </c>
      <c r="B1036" t="s">
        <v>293</v>
      </c>
      <c r="C1036">
        <v>2</v>
      </c>
      <c r="D1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6">
        <v>13</v>
      </c>
      <c r="AJ1036" t="s">
        <v>321</v>
      </c>
      <c r="AK1036" t="s">
        <v>409</v>
      </c>
      <c r="AL1036" t="s">
        <v>293</v>
      </c>
      <c r="AM1036">
        <v>8</v>
      </c>
      <c r="AN1036">
        <v>2</v>
      </c>
      <c r="AO1036">
        <v>0</v>
      </c>
      <c r="AP1036">
        <v>0</v>
      </c>
      <c r="AQ1036">
        <v>0</v>
      </c>
      <c r="AR1036">
        <v>0</v>
      </c>
      <c r="AS1036">
        <v>0</v>
      </c>
      <c r="AT1036">
        <v>0</v>
      </c>
    </row>
    <row r="1037" spans="1:46" hidden="1" x14ac:dyDescent="0.25">
      <c r="A1037" t="s">
        <v>321</v>
      </c>
      <c r="B1037" t="s">
        <v>293</v>
      </c>
      <c r="C1037">
        <v>3</v>
      </c>
      <c r="D1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7">
        <v>13</v>
      </c>
      <c r="AJ1037" t="s">
        <v>321</v>
      </c>
      <c r="AK1037" t="s">
        <v>409</v>
      </c>
      <c r="AL1037" t="s">
        <v>293</v>
      </c>
      <c r="AM1037">
        <v>8</v>
      </c>
      <c r="AN1037">
        <v>3</v>
      </c>
      <c r="AO1037">
        <v>0</v>
      </c>
      <c r="AP1037">
        <v>0</v>
      </c>
      <c r="AQ1037">
        <v>0</v>
      </c>
      <c r="AR1037">
        <v>0</v>
      </c>
      <c r="AS1037">
        <v>0</v>
      </c>
      <c r="AT1037">
        <v>0</v>
      </c>
    </row>
    <row r="1038" spans="1:46" hidden="1" x14ac:dyDescent="0.25">
      <c r="A1038" t="s">
        <v>321</v>
      </c>
      <c r="B1038" t="s">
        <v>293</v>
      </c>
      <c r="C1038">
        <v>4</v>
      </c>
      <c r="D1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8">
        <v>13</v>
      </c>
      <c r="AJ1038" t="s">
        <v>321</v>
      </c>
      <c r="AK1038" t="s">
        <v>409</v>
      </c>
      <c r="AL1038" t="s">
        <v>293</v>
      </c>
      <c r="AM1038">
        <v>8</v>
      </c>
      <c r="AN1038">
        <v>4</v>
      </c>
      <c r="AO1038">
        <v>0</v>
      </c>
      <c r="AP1038">
        <v>0</v>
      </c>
      <c r="AQ1038">
        <v>0</v>
      </c>
      <c r="AR1038">
        <v>0</v>
      </c>
      <c r="AS1038">
        <v>0</v>
      </c>
      <c r="AT1038">
        <v>0</v>
      </c>
    </row>
    <row r="1039" spans="1:46" hidden="1" x14ac:dyDescent="0.25">
      <c r="A1039" t="s">
        <v>321</v>
      </c>
      <c r="B1039" t="s">
        <v>293</v>
      </c>
      <c r="C1039">
        <v>5</v>
      </c>
      <c r="D1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9">
        <v>13</v>
      </c>
      <c r="AJ1039" t="s">
        <v>321</v>
      </c>
      <c r="AK1039" t="s">
        <v>409</v>
      </c>
      <c r="AL1039" t="s">
        <v>293</v>
      </c>
      <c r="AM1039">
        <v>8</v>
      </c>
      <c r="AN1039">
        <v>5</v>
      </c>
      <c r="AO1039">
        <v>0</v>
      </c>
      <c r="AP1039">
        <v>0</v>
      </c>
      <c r="AQ1039">
        <v>0</v>
      </c>
      <c r="AR1039">
        <v>0</v>
      </c>
      <c r="AS1039">
        <v>0</v>
      </c>
      <c r="AT1039">
        <v>0</v>
      </c>
    </row>
    <row r="1040" spans="1:46" hidden="1" x14ac:dyDescent="0.25">
      <c r="A1040" t="s">
        <v>321</v>
      </c>
      <c r="B1040" t="s">
        <v>293</v>
      </c>
      <c r="C1040">
        <v>6</v>
      </c>
      <c r="D1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0">
        <v>13</v>
      </c>
      <c r="AJ1040" t="s">
        <v>321</v>
      </c>
      <c r="AK1040" t="s">
        <v>409</v>
      </c>
      <c r="AL1040" t="s">
        <v>293</v>
      </c>
      <c r="AM1040">
        <v>8</v>
      </c>
      <c r="AN1040">
        <v>6</v>
      </c>
      <c r="AO1040">
        <v>0</v>
      </c>
      <c r="AP1040">
        <v>0</v>
      </c>
      <c r="AQ1040">
        <v>0</v>
      </c>
      <c r="AR1040">
        <v>0</v>
      </c>
      <c r="AS1040">
        <v>0</v>
      </c>
      <c r="AT1040">
        <v>0</v>
      </c>
    </row>
    <row r="1041" spans="1:46" hidden="1" x14ac:dyDescent="0.25">
      <c r="A1041" t="s">
        <v>321</v>
      </c>
      <c r="B1041" t="s">
        <v>293</v>
      </c>
      <c r="C1041">
        <v>7</v>
      </c>
      <c r="D1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1">
        <v>13</v>
      </c>
      <c r="AJ1041" t="s">
        <v>321</v>
      </c>
      <c r="AK1041" t="s">
        <v>409</v>
      </c>
      <c r="AL1041" t="s">
        <v>293</v>
      </c>
      <c r="AM1041">
        <v>8</v>
      </c>
      <c r="AN1041">
        <v>7</v>
      </c>
      <c r="AO1041">
        <v>0</v>
      </c>
      <c r="AP1041">
        <v>7.17E-6</v>
      </c>
      <c r="AQ1041">
        <v>2.5199999999999999E-5</v>
      </c>
      <c r="AR1041">
        <v>1.7399999999999999E-5</v>
      </c>
      <c r="AS1041">
        <v>1.10646E-4</v>
      </c>
      <c r="AT1041">
        <v>0</v>
      </c>
    </row>
    <row r="1042" spans="1:46" hidden="1" x14ac:dyDescent="0.25">
      <c r="A1042" t="s">
        <v>321</v>
      </c>
      <c r="B1042" t="s">
        <v>293</v>
      </c>
      <c r="C1042">
        <v>8</v>
      </c>
      <c r="D1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3.3405973999999998E-2</v>
      </c>
      <c r="E1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3.3405973999999998E-2</v>
      </c>
      <c r="AI1042">
        <v>13</v>
      </c>
      <c r="AJ1042" t="s">
        <v>321</v>
      </c>
      <c r="AK1042" t="s">
        <v>409</v>
      </c>
      <c r="AL1042" t="s">
        <v>293</v>
      </c>
      <c r="AM1042">
        <v>8</v>
      </c>
      <c r="AN1042">
        <v>8</v>
      </c>
      <c r="AO1042">
        <v>3.3405973999999998E-2</v>
      </c>
      <c r="AP1042" s="281">
        <v>3.9453803000000003E-2</v>
      </c>
      <c r="AQ1042" s="281">
        <v>4.3377138000000003E-2</v>
      </c>
      <c r="AR1042" s="281">
        <v>3.8289394999999997E-2</v>
      </c>
      <c r="AS1042">
        <v>5.5055775000000001E-2</v>
      </c>
      <c r="AT1042">
        <v>1.499053E-2</v>
      </c>
    </row>
    <row r="1043" spans="1:46" hidden="1" x14ac:dyDescent="0.25">
      <c r="A1043" t="s">
        <v>321</v>
      </c>
      <c r="B1043" t="s">
        <v>293</v>
      </c>
      <c r="C1043">
        <v>9</v>
      </c>
      <c r="D1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0.20785669600000001</v>
      </c>
      <c r="E1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0.16804725100000001</v>
      </c>
      <c r="AI1043">
        <v>13</v>
      </c>
      <c r="AJ1043" t="s">
        <v>321</v>
      </c>
      <c r="AK1043" t="s">
        <v>409</v>
      </c>
      <c r="AL1043" t="s">
        <v>293</v>
      </c>
      <c r="AM1043">
        <v>8</v>
      </c>
      <c r="AN1043">
        <v>9</v>
      </c>
      <c r="AO1043">
        <v>0.16804725100000001</v>
      </c>
      <c r="AP1043">
        <v>0.191673433</v>
      </c>
      <c r="AQ1043">
        <v>0.20785669600000001</v>
      </c>
      <c r="AR1043">
        <v>0.18322497400000001</v>
      </c>
      <c r="AS1043">
        <v>0.23764067899999999</v>
      </c>
      <c r="AT1043">
        <v>7.8743312999999995E-2</v>
      </c>
    </row>
    <row r="1044" spans="1:46" hidden="1" x14ac:dyDescent="0.25">
      <c r="A1044" t="s">
        <v>321</v>
      </c>
      <c r="B1044" t="s">
        <v>293</v>
      </c>
      <c r="C1044">
        <v>10</v>
      </c>
      <c r="D1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0.40177991600000001</v>
      </c>
      <c r="E1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0.40177991600000001</v>
      </c>
      <c r="AI1044">
        <v>13</v>
      </c>
      <c r="AJ1044" t="s">
        <v>321</v>
      </c>
      <c r="AK1044" t="s">
        <v>409</v>
      </c>
      <c r="AL1044" t="s">
        <v>293</v>
      </c>
      <c r="AM1044">
        <v>8</v>
      </c>
      <c r="AN1044">
        <v>10</v>
      </c>
      <c r="AO1044">
        <v>0.332487645</v>
      </c>
      <c r="AP1044">
        <v>0.37021651</v>
      </c>
      <c r="AQ1044">
        <v>0.40177991600000001</v>
      </c>
      <c r="AR1044">
        <v>0.359052698</v>
      </c>
      <c r="AS1044">
        <v>0.44828365100000001</v>
      </c>
      <c r="AT1044">
        <v>0.15636172100000001</v>
      </c>
    </row>
    <row r="1045" spans="1:46" hidden="1" x14ac:dyDescent="0.25">
      <c r="A1045" t="s">
        <v>321</v>
      </c>
      <c r="B1045" t="s">
        <v>293</v>
      </c>
      <c r="C1045">
        <v>11</v>
      </c>
      <c r="D1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0.58235516300000001</v>
      </c>
      <c r="E1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0.58235516300000001</v>
      </c>
      <c r="AI1045">
        <v>13</v>
      </c>
      <c r="AJ1045" t="s">
        <v>321</v>
      </c>
      <c r="AK1045" t="s">
        <v>409</v>
      </c>
      <c r="AL1045" t="s">
        <v>293</v>
      </c>
      <c r="AM1045">
        <v>8</v>
      </c>
      <c r="AN1045">
        <v>11</v>
      </c>
      <c r="AO1045">
        <v>0.49230536499999999</v>
      </c>
      <c r="AP1045">
        <v>0.53850652099999996</v>
      </c>
      <c r="AQ1045">
        <v>0.58235516300000001</v>
      </c>
      <c r="AR1045">
        <v>0.52066536500000005</v>
      </c>
      <c r="AS1045">
        <v>0.63529440800000003</v>
      </c>
      <c r="AT1045">
        <v>0.27260240800000002</v>
      </c>
    </row>
    <row r="1046" spans="1:46" hidden="1" x14ac:dyDescent="0.25">
      <c r="A1046" t="s">
        <v>321</v>
      </c>
      <c r="B1046" t="s">
        <v>293</v>
      </c>
      <c r="C1046">
        <v>12</v>
      </c>
      <c r="D1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0.70504360799999999</v>
      </c>
      <c r="E1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0.70504360799999999</v>
      </c>
      <c r="AI1046">
        <v>13</v>
      </c>
      <c r="AJ1046" t="s">
        <v>321</v>
      </c>
      <c r="AK1046" t="s">
        <v>409</v>
      </c>
      <c r="AL1046" t="s">
        <v>293</v>
      </c>
      <c r="AM1046">
        <v>8</v>
      </c>
      <c r="AN1046">
        <v>12</v>
      </c>
      <c r="AO1046">
        <v>0.61048196600000004</v>
      </c>
      <c r="AP1046">
        <v>0.672348638</v>
      </c>
      <c r="AQ1046">
        <v>0.70504360799999999</v>
      </c>
      <c r="AR1046">
        <v>0.64245095600000002</v>
      </c>
      <c r="AS1046">
        <v>0.76330300399999995</v>
      </c>
      <c r="AT1046">
        <v>0.316042832</v>
      </c>
    </row>
    <row r="1047" spans="1:46" hidden="1" x14ac:dyDescent="0.25">
      <c r="A1047" t="s">
        <v>321</v>
      </c>
      <c r="B1047" t="s">
        <v>293</v>
      </c>
      <c r="C1047">
        <v>13</v>
      </c>
      <c r="D1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0.74955058600000002</v>
      </c>
      <c r="E1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0.74955058600000002</v>
      </c>
      <c r="AI1047">
        <v>13</v>
      </c>
      <c r="AJ1047" t="s">
        <v>321</v>
      </c>
      <c r="AK1047" t="s">
        <v>409</v>
      </c>
      <c r="AL1047" t="s">
        <v>293</v>
      </c>
      <c r="AM1047">
        <v>8</v>
      </c>
      <c r="AN1047">
        <v>13</v>
      </c>
      <c r="AO1047">
        <v>0.64923293500000001</v>
      </c>
      <c r="AP1047">
        <v>0.71458592300000001</v>
      </c>
      <c r="AQ1047">
        <v>0.74955058600000002</v>
      </c>
      <c r="AR1047">
        <v>0.68916542800000002</v>
      </c>
      <c r="AS1047">
        <v>0.81448615700000004</v>
      </c>
      <c r="AT1047">
        <v>0.37488321499999999</v>
      </c>
    </row>
    <row r="1048" spans="1:46" hidden="1" x14ac:dyDescent="0.25">
      <c r="A1048" t="s">
        <v>321</v>
      </c>
      <c r="B1048" t="s">
        <v>293</v>
      </c>
      <c r="C1048">
        <v>14</v>
      </c>
      <c r="D1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0.72800682100000003</v>
      </c>
      <c r="E1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0.72800682100000003</v>
      </c>
      <c r="AI1048">
        <v>13</v>
      </c>
      <c r="AJ1048" t="s">
        <v>321</v>
      </c>
      <c r="AK1048" t="s">
        <v>409</v>
      </c>
      <c r="AL1048" t="s">
        <v>293</v>
      </c>
      <c r="AM1048">
        <v>8</v>
      </c>
      <c r="AN1048">
        <v>14</v>
      </c>
      <c r="AO1048">
        <v>0.64515320200000004</v>
      </c>
      <c r="AP1048">
        <v>0.69417055599999999</v>
      </c>
      <c r="AQ1048">
        <v>0.72800682100000003</v>
      </c>
      <c r="AR1048">
        <v>0.67816472800000005</v>
      </c>
      <c r="AS1048">
        <v>0.81905031900000003</v>
      </c>
      <c r="AT1048">
        <v>0.32638826500000001</v>
      </c>
    </row>
    <row r="1049" spans="1:46" hidden="1" x14ac:dyDescent="0.25">
      <c r="A1049" t="s">
        <v>321</v>
      </c>
      <c r="B1049" t="s">
        <v>293</v>
      </c>
      <c r="C1049">
        <v>15</v>
      </c>
      <c r="D1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0.66188555800000004</v>
      </c>
      <c r="E1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0.66188555800000004</v>
      </c>
      <c r="AI1049">
        <v>13</v>
      </c>
      <c r="AJ1049" t="s">
        <v>321</v>
      </c>
      <c r="AK1049" t="s">
        <v>409</v>
      </c>
      <c r="AL1049" t="s">
        <v>293</v>
      </c>
      <c r="AM1049">
        <v>8</v>
      </c>
      <c r="AN1049">
        <v>15</v>
      </c>
      <c r="AO1049">
        <v>0.57937309800000003</v>
      </c>
      <c r="AP1049">
        <v>0.62709978499999997</v>
      </c>
      <c r="AQ1049">
        <v>0.66188555800000004</v>
      </c>
      <c r="AR1049">
        <v>0.61841025299999997</v>
      </c>
      <c r="AS1049">
        <v>0.74628190900000002</v>
      </c>
      <c r="AT1049">
        <v>0.39976523000000003</v>
      </c>
    </row>
    <row r="1050" spans="1:46" hidden="1" x14ac:dyDescent="0.25">
      <c r="A1050" t="s">
        <v>321</v>
      </c>
      <c r="B1050" t="s">
        <v>293</v>
      </c>
      <c r="C1050">
        <v>16</v>
      </c>
      <c r="D1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0.54381293500000005</v>
      </c>
      <c r="E1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0.54381293500000005</v>
      </c>
      <c r="AI1050">
        <v>13</v>
      </c>
      <c r="AJ1050" t="s">
        <v>321</v>
      </c>
      <c r="AK1050" t="s">
        <v>409</v>
      </c>
      <c r="AL1050" t="s">
        <v>293</v>
      </c>
      <c r="AM1050">
        <v>8</v>
      </c>
      <c r="AN1050">
        <v>16</v>
      </c>
      <c r="AO1050">
        <v>0.48344852599999999</v>
      </c>
      <c r="AP1050">
        <v>0.51591035900000004</v>
      </c>
      <c r="AQ1050">
        <v>0.54381293500000005</v>
      </c>
      <c r="AR1050">
        <v>0.50755130599999998</v>
      </c>
      <c r="AS1050">
        <v>0.59796970900000002</v>
      </c>
      <c r="AT1050">
        <v>0.32972609600000002</v>
      </c>
    </row>
    <row r="1051" spans="1:46" hidden="1" x14ac:dyDescent="0.25">
      <c r="A1051" t="s">
        <v>321</v>
      </c>
      <c r="B1051" t="s">
        <v>293</v>
      </c>
      <c r="C1051">
        <v>17</v>
      </c>
      <c r="D1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0.39265961799999999</v>
      </c>
      <c r="E1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0.39265961799999999</v>
      </c>
      <c r="AI1051">
        <v>13</v>
      </c>
      <c r="AJ1051" t="s">
        <v>321</v>
      </c>
      <c r="AK1051" t="s">
        <v>409</v>
      </c>
      <c r="AL1051" t="s">
        <v>293</v>
      </c>
      <c r="AM1051">
        <v>8</v>
      </c>
      <c r="AN1051">
        <v>17</v>
      </c>
      <c r="AO1051">
        <v>0.34412022599999997</v>
      </c>
      <c r="AP1051">
        <v>0.368282993</v>
      </c>
      <c r="AQ1051">
        <v>0.39265961799999999</v>
      </c>
      <c r="AR1051">
        <v>0.36478549399999999</v>
      </c>
      <c r="AS1051">
        <v>0.43820561299999999</v>
      </c>
      <c r="AT1051">
        <v>0.22495015800000001</v>
      </c>
    </row>
    <row r="1052" spans="1:46" hidden="1" x14ac:dyDescent="0.25">
      <c r="A1052" t="s">
        <v>321</v>
      </c>
      <c r="B1052" t="s">
        <v>293</v>
      </c>
      <c r="C1052">
        <v>18</v>
      </c>
      <c r="D1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0.21547912999999999</v>
      </c>
      <c r="E1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0.21547912999999999</v>
      </c>
      <c r="AI1052">
        <v>13</v>
      </c>
      <c r="AJ1052" t="s">
        <v>321</v>
      </c>
      <c r="AK1052" t="s">
        <v>409</v>
      </c>
      <c r="AL1052" t="s">
        <v>293</v>
      </c>
      <c r="AM1052">
        <v>8</v>
      </c>
      <c r="AN1052">
        <v>18</v>
      </c>
      <c r="AO1052">
        <v>0.18732677</v>
      </c>
      <c r="AP1052">
        <v>0.20291616900000001</v>
      </c>
      <c r="AQ1052">
        <v>0.21547912999999999</v>
      </c>
      <c r="AR1052">
        <v>0.19860392700000001</v>
      </c>
      <c r="AS1052">
        <v>0.24638416599999999</v>
      </c>
      <c r="AT1052">
        <v>0.13083007799999999</v>
      </c>
    </row>
    <row r="1053" spans="1:46" hidden="1" x14ac:dyDescent="0.25">
      <c r="A1053" t="s">
        <v>321</v>
      </c>
      <c r="B1053" t="s">
        <v>293</v>
      </c>
      <c r="C1053">
        <v>19</v>
      </c>
      <c r="D1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5.9815105E-2</v>
      </c>
      <c r="E1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5.9815105E-2</v>
      </c>
      <c r="AI1053">
        <v>13</v>
      </c>
      <c r="AJ1053" t="s">
        <v>321</v>
      </c>
      <c r="AK1053" t="s">
        <v>409</v>
      </c>
      <c r="AL1053" t="s">
        <v>293</v>
      </c>
      <c r="AM1053">
        <v>8</v>
      </c>
      <c r="AN1053">
        <v>19</v>
      </c>
      <c r="AO1053">
        <v>4.9292944999999998E-2</v>
      </c>
      <c r="AP1053">
        <v>5.5055775000000001E-2</v>
      </c>
      <c r="AQ1053">
        <v>5.9815105E-2</v>
      </c>
      <c r="AR1053">
        <v>5.4137870999999997E-2</v>
      </c>
      <c r="AS1053">
        <v>6.9927804999999996E-2</v>
      </c>
      <c r="AT1053">
        <v>3.1100842E-2</v>
      </c>
    </row>
    <row r="1054" spans="1:46" hidden="1" x14ac:dyDescent="0.25">
      <c r="A1054" t="s">
        <v>321</v>
      </c>
      <c r="B1054" t="s">
        <v>293</v>
      </c>
      <c r="C1054">
        <v>20</v>
      </c>
      <c r="D1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8.08054E-4</v>
      </c>
      <c r="E1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8.08054E-4</v>
      </c>
      <c r="AI1054">
        <v>13</v>
      </c>
      <c r="AJ1054" t="s">
        <v>321</v>
      </c>
      <c r="AK1054" t="s">
        <v>409</v>
      </c>
      <c r="AL1054" t="s">
        <v>293</v>
      </c>
      <c r="AM1054">
        <v>8</v>
      </c>
      <c r="AN1054">
        <v>20</v>
      </c>
      <c r="AO1054">
        <v>2.7699999999999999E-5</v>
      </c>
      <c r="AP1054">
        <v>5.8173199999999995E-4</v>
      </c>
      <c r="AQ1054">
        <v>8.08054E-4</v>
      </c>
      <c r="AR1054">
        <v>6.8802399999999997E-4</v>
      </c>
      <c r="AS1054">
        <v>2.6582440000000001E-3</v>
      </c>
      <c r="AT1054">
        <v>0</v>
      </c>
    </row>
    <row r="1055" spans="1:46" hidden="1" x14ac:dyDescent="0.25">
      <c r="A1055" t="s">
        <v>321</v>
      </c>
      <c r="B1055" t="s">
        <v>293</v>
      </c>
      <c r="C1055">
        <v>21</v>
      </c>
      <c r="D1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5">
        <v>13</v>
      </c>
      <c r="AJ1055" t="s">
        <v>321</v>
      </c>
      <c r="AK1055" t="s">
        <v>409</v>
      </c>
      <c r="AL1055" t="s">
        <v>293</v>
      </c>
      <c r="AM1055">
        <v>8</v>
      </c>
      <c r="AN1055">
        <v>21</v>
      </c>
      <c r="AO1055" s="281">
        <v>0</v>
      </c>
      <c r="AP1055">
        <v>0</v>
      </c>
      <c r="AQ1055">
        <v>0</v>
      </c>
      <c r="AR1055">
        <v>0</v>
      </c>
      <c r="AS1055">
        <v>0</v>
      </c>
      <c r="AT1055">
        <v>0</v>
      </c>
    </row>
    <row r="1056" spans="1:46" hidden="1" x14ac:dyDescent="0.25">
      <c r="A1056" t="s">
        <v>321</v>
      </c>
      <c r="B1056" t="s">
        <v>293</v>
      </c>
      <c r="C1056">
        <v>22</v>
      </c>
      <c r="D1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6">
        <v>13</v>
      </c>
      <c r="AJ1056" t="s">
        <v>321</v>
      </c>
      <c r="AK1056" t="s">
        <v>409</v>
      </c>
      <c r="AL1056" t="s">
        <v>293</v>
      </c>
      <c r="AM1056">
        <v>8</v>
      </c>
      <c r="AN1056">
        <v>22</v>
      </c>
      <c r="AO1056">
        <v>0</v>
      </c>
      <c r="AP1056">
        <v>0</v>
      </c>
      <c r="AQ1056">
        <v>0</v>
      </c>
      <c r="AR1056">
        <v>0</v>
      </c>
      <c r="AS1056">
        <v>0</v>
      </c>
      <c r="AT1056">
        <v>0</v>
      </c>
    </row>
    <row r="1057" spans="1:46" hidden="1" x14ac:dyDescent="0.25">
      <c r="A1057" t="s">
        <v>321</v>
      </c>
      <c r="B1057" t="s">
        <v>293</v>
      </c>
      <c r="C1057">
        <v>23</v>
      </c>
      <c r="D1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7">
        <v>13</v>
      </c>
      <c r="AJ1057" t="s">
        <v>321</v>
      </c>
      <c r="AK1057" t="s">
        <v>409</v>
      </c>
      <c r="AL1057" t="s">
        <v>293</v>
      </c>
      <c r="AM1057">
        <v>8</v>
      </c>
      <c r="AN1057">
        <v>23</v>
      </c>
      <c r="AO1057">
        <v>0</v>
      </c>
      <c r="AP1057">
        <v>0</v>
      </c>
      <c r="AQ1057">
        <v>0</v>
      </c>
      <c r="AR1057">
        <v>0</v>
      </c>
      <c r="AS1057">
        <v>0</v>
      </c>
      <c r="AT1057">
        <v>0</v>
      </c>
    </row>
    <row r="1058" spans="1:46" hidden="1" x14ac:dyDescent="0.25">
      <c r="A1058" t="s">
        <v>321</v>
      </c>
      <c r="B1058" t="s">
        <v>293</v>
      </c>
      <c r="C1058">
        <v>24</v>
      </c>
      <c r="D1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8">
        <v>13</v>
      </c>
      <c r="AJ1058" t="s">
        <v>321</v>
      </c>
      <c r="AK1058" t="s">
        <v>409</v>
      </c>
      <c r="AL1058" t="s">
        <v>293</v>
      </c>
      <c r="AM1058">
        <v>8</v>
      </c>
      <c r="AN1058">
        <v>24</v>
      </c>
      <c r="AO1058">
        <v>0</v>
      </c>
      <c r="AP1058">
        <v>0</v>
      </c>
      <c r="AQ1058">
        <v>0</v>
      </c>
      <c r="AR1058">
        <v>0</v>
      </c>
      <c r="AS1058">
        <v>0</v>
      </c>
      <c r="AT1058">
        <v>0</v>
      </c>
    </row>
    <row r="1059" spans="1:46" hidden="1" x14ac:dyDescent="0.25">
      <c r="A1059" t="s">
        <v>321</v>
      </c>
      <c r="B1059" t="s">
        <v>294</v>
      </c>
      <c r="C1059">
        <v>1</v>
      </c>
      <c r="D1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9">
        <v>13</v>
      </c>
      <c r="AJ1059" t="s">
        <v>321</v>
      </c>
      <c r="AK1059" t="s">
        <v>409</v>
      </c>
      <c r="AL1059" t="s">
        <v>294</v>
      </c>
      <c r="AM1059">
        <v>9</v>
      </c>
      <c r="AN1059">
        <v>1</v>
      </c>
      <c r="AO1059">
        <v>0</v>
      </c>
      <c r="AP1059">
        <v>0</v>
      </c>
      <c r="AQ1059">
        <v>0</v>
      </c>
      <c r="AR1059">
        <v>0</v>
      </c>
      <c r="AS1059">
        <v>0</v>
      </c>
      <c r="AT1059">
        <v>0</v>
      </c>
    </row>
    <row r="1060" spans="1:46" hidden="1" x14ac:dyDescent="0.25">
      <c r="A1060" t="s">
        <v>321</v>
      </c>
      <c r="B1060" t="s">
        <v>294</v>
      </c>
      <c r="C1060">
        <v>2</v>
      </c>
      <c r="D1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0">
        <v>13</v>
      </c>
      <c r="AJ1060" t="s">
        <v>321</v>
      </c>
      <c r="AK1060" t="s">
        <v>409</v>
      </c>
      <c r="AL1060" t="s">
        <v>294</v>
      </c>
      <c r="AM1060">
        <v>9</v>
      </c>
      <c r="AN1060">
        <v>2</v>
      </c>
      <c r="AO1060">
        <v>0</v>
      </c>
      <c r="AP1060">
        <v>0</v>
      </c>
      <c r="AQ1060">
        <v>0</v>
      </c>
      <c r="AR1060">
        <v>0</v>
      </c>
      <c r="AS1060">
        <v>0</v>
      </c>
      <c r="AT1060">
        <v>0</v>
      </c>
    </row>
    <row r="1061" spans="1:46" hidden="1" x14ac:dyDescent="0.25">
      <c r="A1061" t="s">
        <v>321</v>
      </c>
      <c r="B1061" t="s">
        <v>294</v>
      </c>
      <c r="C1061">
        <v>3</v>
      </c>
      <c r="D1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1">
        <v>13</v>
      </c>
      <c r="AJ1061" t="s">
        <v>321</v>
      </c>
      <c r="AK1061" t="s">
        <v>409</v>
      </c>
      <c r="AL1061" t="s">
        <v>294</v>
      </c>
      <c r="AM1061">
        <v>9</v>
      </c>
      <c r="AN1061">
        <v>3</v>
      </c>
      <c r="AO1061">
        <v>0</v>
      </c>
      <c r="AP1061">
        <v>0</v>
      </c>
      <c r="AQ1061">
        <v>0</v>
      </c>
      <c r="AR1061">
        <v>0</v>
      </c>
      <c r="AS1061">
        <v>0</v>
      </c>
      <c r="AT1061">
        <v>0</v>
      </c>
    </row>
    <row r="1062" spans="1:46" hidden="1" x14ac:dyDescent="0.25">
      <c r="A1062" t="s">
        <v>321</v>
      </c>
      <c r="B1062" t="s">
        <v>294</v>
      </c>
      <c r="C1062">
        <v>4</v>
      </c>
      <c r="D1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2">
        <v>13</v>
      </c>
      <c r="AJ1062" t="s">
        <v>321</v>
      </c>
      <c r="AK1062" t="s">
        <v>409</v>
      </c>
      <c r="AL1062" t="s">
        <v>294</v>
      </c>
      <c r="AM1062">
        <v>9</v>
      </c>
      <c r="AN1062">
        <v>4</v>
      </c>
      <c r="AO1062">
        <v>0</v>
      </c>
      <c r="AP1062">
        <v>0</v>
      </c>
      <c r="AQ1062">
        <v>0</v>
      </c>
      <c r="AR1062">
        <v>0</v>
      </c>
      <c r="AS1062">
        <v>0</v>
      </c>
      <c r="AT1062">
        <v>0</v>
      </c>
    </row>
    <row r="1063" spans="1:46" hidden="1" x14ac:dyDescent="0.25">
      <c r="A1063" t="s">
        <v>321</v>
      </c>
      <c r="B1063" t="s">
        <v>294</v>
      </c>
      <c r="C1063">
        <v>5</v>
      </c>
      <c r="D1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3">
        <v>13</v>
      </c>
      <c r="AJ1063" t="s">
        <v>321</v>
      </c>
      <c r="AK1063" t="s">
        <v>409</v>
      </c>
      <c r="AL1063" t="s">
        <v>294</v>
      </c>
      <c r="AM1063">
        <v>9</v>
      </c>
      <c r="AN1063">
        <v>5</v>
      </c>
      <c r="AO1063">
        <v>0</v>
      </c>
      <c r="AP1063">
        <v>0</v>
      </c>
      <c r="AQ1063">
        <v>0</v>
      </c>
      <c r="AR1063">
        <v>0</v>
      </c>
      <c r="AS1063">
        <v>0</v>
      </c>
      <c r="AT1063">
        <v>0</v>
      </c>
    </row>
    <row r="1064" spans="1:46" hidden="1" x14ac:dyDescent="0.25">
      <c r="A1064" t="s">
        <v>321</v>
      </c>
      <c r="B1064" t="s">
        <v>294</v>
      </c>
      <c r="C1064">
        <v>6</v>
      </c>
      <c r="D1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4">
        <v>13</v>
      </c>
      <c r="AJ1064" t="s">
        <v>321</v>
      </c>
      <c r="AK1064" t="s">
        <v>409</v>
      </c>
      <c r="AL1064" t="s">
        <v>294</v>
      </c>
      <c r="AM1064">
        <v>9</v>
      </c>
      <c r="AN1064">
        <v>6</v>
      </c>
      <c r="AO1064">
        <v>0</v>
      </c>
      <c r="AP1064">
        <v>0</v>
      </c>
      <c r="AQ1064">
        <v>0</v>
      </c>
      <c r="AR1064">
        <v>0</v>
      </c>
      <c r="AS1064">
        <v>0</v>
      </c>
      <c r="AT1064">
        <v>0</v>
      </c>
    </row>
    <row r="1065" spans="1:46" hidden="1" x14ac:dyDescent="0.25">
      <c r="A1065" t="s">
        <v>321</v>
      </c>
      <c r="B1065" t="s">
        <v>294</v>
      </c>
      <c r="C1065">
        <v>7</v>
      </c>
      <c r="D1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1.36317E-4</v>
      </c>
      <c r="E1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1.36317E-4</v>
      </c>
      <c r="AI1065">
        <v>13</v>
      </c>
      <c r="AJ1065" t="s">
        <v>321</v>
      </c>
      <c r="AK1065" t="s">
        <v>409</v>
      </c>
      <c r="AL1065" t="s">
        <v>294</v>
      </c>
      <c r="AM1065">
        <v>9</v>
      </c>
      <c r="AN1065">
        <v>7</v>
      </c>
      <c r="AO1065">
        <v>1.36317E-4</v>
      </c>
      <c r="AP1065">
        <v>3.5345400000000001E-4</v>
      </c>
      <c r="AQ1065">
        <v>6.7024499999999998E-4</v>
      </c>
      <c r="AR1065">
        <v>4.29787E-4</v>
      </c>
      <c r="AS1065">
        <v>1.6888929999999999E-3</v>
      </c>
      <c r="AT1065">
        <v>0</v>
      </c>
    </row>
    <row r="1066" spans="1:46" hidden="1" x14ac:dyDescent="0.25">
      <c r="A1066" t="s">
        <v>321</v>
      </c>
      <c r="B1066" t="s">
        <v>294</v>
      </c>
      <c r="C1066">
        <v>8</v>
      </c>
      <c r="D1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5.1943847000000001E-2</v>
      </c>
      <c r="E1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5.1943847000000001E-2</v>
      </c>
      <c r="AI1066">
        <v>13</v>
      </c>
      <c r="AJ1066" t="s">
        <v>321</v>
      </c>
      <c r="AK1066" t="s">
        <v>409</v>
      </c>
      <c r="AL1066" t="s">
        <v>294</v>
      </c>
      <c r="AM1066">
        <v>9</v>
      </c>
      <c r="AN1066">
        <v>8</v>
      </c>
      <c r="AO1066">
        <v>5.1943847000000001E-2</v>
      </c>
      <c r="AP1066">
        <v>5.9126638000000002E-2</v>
      </c>
      <c r="AQ1066">
        <v>6.8382372999999996E-2</v>
      </c>
      <c r="AR1066">
        <v>6.0133726999999998E-2</v>
      </c>
      <c r="AS1066">
        <v>9.8475244000000003E-2</v>
      </c>
      <c r="AT1066">
        <v>1.6799802999999999E-2</v>
      </c>
    </row>
    <row r="1067" spans="1:46" hidden="1" x14ac:dyDescent="0.25">
      <c r="A1067" t="s">
        <v>321</v>
      </c>
      <c r="B1067" t="s">
        <v>294</v>
      </c>
      <c r="C1067">
        <v>9</v>
      </c>
      <c r="D1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0.24278887699999999</v>
      </c>
      <c r="E1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0.20511718600000001</v>
      </c>
      <c r="AI1067">
        <v>13</v>
      </c>
      <c r="AJ1067" t="s">
        <v>321</v>
      </c>
      <c r="AK1067" t="s">
        <v>409</v>
      </c>
      <c r="AL1067" t="s">
        <v>294</v>
      </c>
      <c r="AM1067">
        <v>9</v>
      </c>
      <c r="AN1067">
        <v>9</v>
      </c>
      <c r="AO1067">
        <v>0.20511718600000001</v>
      </c>
      <c r="AP1067">
        <v>0.226050793</v>
      </c>
      <c r="AQ1067">
        <v>0.24278887699999999</v>
      </c>
      <c r="AR1067">
        <v>0.218972571</v>
      </c>
      <c r="AS1067">
        <v>0.29285320300000001</v>
      </c>
      <c r="AT1067">
        <v>5.0095131000000001E-2</v>
      </c>
    </row>
    <row r="1068" spans="1:46" hidden="1" x14ac:dyDescent="0.25">
      <c r="A1068" t="s">
        <v>321</v>
      </c>
      <c r="B1068" t="s">
        <v>294</v>
      </c>
      <c r="C1068">
        <v>10</v>
      </c>
      <c r="D1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0.44184969200000002</v>
      </c>
      <c r="E1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0.44184969200000002</v>
      </c>
      <c r="AI1068">
        <v>13</v>
      </c>
      <c r="AJ1068" t="s">
        <v>321</v>
      </c>
      <c r="AK1068" t="s">
        <v>409</v>
      </c>
      <c r="AL1068" t="s">
        <v>294</v>
      </c>
      <c r="AM1068">
        <v>9</v>
      </c>
      <c r="AN1068">
        <v>10</v>
      </c>
      <c r="AO1068">
        <v>0.37288747999999999</v>
      </c>
      <c r="AP1068">
        <v>0.40849977300000001</v>
      </c>
      <c r="AQ1068">
        <v>0.44184969200000002</v>
      </c>
      <c r="AR1068">
        <v>0.39449105600000001</v>
      </c>
      <c r="AS1068">
        <v>0.51486508600000003</v>
      </c>
      <c r="AT1068">
        <v>0.110729326</v>
      </c>
    </row>
    <row r="1069" spans="1:46" hidden="1" x14ac:dyDescent="0.25">
      <c r="A1069" t="s">
        <v>321</v>
      </c>
      <c r="B1069" t="s">
        <v>294</v>
      </c>
      <c r="C1069">
        <v>11</v>
      </c>
      <c r="D1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0.62487982099999995</v>
      </c>
      <c r="E1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0.62487982099999995</v>
      </c>
      <c r="AI1069">
        <v>13</v>
      </c>
      <c r="AJ1069" t="s">
        <v>321</v>
      </c>
      <c r="AK1069" t="s">
        <v>409</v>
      </c>
      <c r="AL1069" t="s">
        <v>294</v>
      </c>
      <c r="AM1069">
        <v>9</v>
      </c>
      <c r="AN1069">
        <v>11</v>
      </c>
      <c r="AO1069">
        <v>0.51841361799999996</v>
      </c>
      <c r="AP1069">
        <v>0.57946323</v>
      </c>
      <c r="AQ1069">
        <v>0.62487982099999995</v>
      </c>
      <c r="AR1069">
        <v>0.55377639599999995</v>
      </c>
      <c r="AS1069">
        <v>0.67836349600000001</v>
      </c>
      <c r="AT1069">
        <v>0.13233302399999999</v>
      </c>
    </row>
    <row r="1070" spans="1:46" hidden="1" x14ac:dyDescent="0.25">
      <c r="A1070" t="s">
        <v>321</v>
      </c>
      <c r="B1070" t="s">
        <v>294</v>
      </c>
      <c r="C1070">
        <v>12</v>
      </c>
      <c r="D1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0.73433247700000004</v>
      </c>
      <c r="E1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0.73433247700000004</v>
      </c>
      <c r="AI1070">
        <v>13</v>
      </c>
      <c r="AJ1070" t="s">
        <v>321</v>
      </c>
      <c r="AK1070" t="s">
        <v>409</v>
      </c>
      <c r="AL1070" t="s">
        <v>294</v>
      </c>
      <c r="AM1070">
        <v>9</v>
      </c>
      <c r="AN1070">
        <v>12</v>
      </c>
      <c r="AO1070">
        <v>0.63154687700000001</v>
      </c>
      <c r="AP1070">
        <v>0.69013469599999999</v>
      </c>
      <c r="AQ1070">
        <v>0.73433247700000004</v>
      </c>
      <c r="AR1070">
        <v>0.658732977</v>
      </c>
      <c r="AS1070">
        <v>0.78770974299999996</v>
      </c>
      <c r="AT1070">
        <v>0.14837674300000001</v>
      </c>
    </row>
    <row r="1071" spans="1:46" hidden="1" x14ac:dyDescent="0.25">
      <c r="A1071" t="s">
        <v>321</v>
      </c>
      <c r="B1071" t="s">
        <v>294</v>
      </c>
      <c r="C1071">
        <v>13</v>
      </c>
      <c r="D1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0.76791728100000001</v>
      </c>
      <c r="E1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0.76791728100000001</v>
      </c>
      <c r="AI1071">
        <v>13</v>
      </c>
      <c r="AJ1071" t="s">
        <v>321</v>
      </c>
      <c r="AK1071" t="s">
        <v>409</v>
      </c>
      <c r="AL1071" t="s">
        <v>294</v>
      </c>
      <c r="AM1071">
        <v>9</v>
      </c>
      <c r="AN1071">
        <v>13</v>
      </c>
      <c r="AO1071">
        <v>0.65869559700000002</v>
      </c>
      <c r="AP1071">
        <v>0.72911789500000002</v>
      </c>
      <c r="AQ1071">
        <v>0.76791728100000001</v>
      </c>
      <c r="AR1071">
        <v>0.70226898999999998</v>
      </c>
      <c r="AS1071">
        <v>0.85667007500000003</v>
      </c>
      <c r="AT1071">
        <v>0.21816692300000001</v>
      </c>
    </row>
    <row r="1072" spans="1:46" hidden="1" x14ac:dyDescent="0.25">
      <c r="A1072" t="s">
        <v>321</v>
      </c>
      <c r="B1072" t="s">
        <v>294</v>
      </c>
      <c r="C1072">
        <v>14</v>
      </c>
      <c r="D1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0.73715326800000003</v>
      </c>
      <c r="E1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0.73715326800000003</v>
      </c>
      <c r="AI1072">
        <v>13</v>
      </c>
      <c r="AJ1072" t="s">
        <v>321</v>
      </c>
      <c r="AK1072" t="s">
        <v>409</v>
      </c>
      <c r="AL1072" t="s">
        <v>294</v>
      </c>
      <c r="AM1072">
        <v>9</v>
      </c>
      <c r="AN1072">
        <v>14</v>
      </c>
      <c r="AO1072">
        <v>0.64973144999999999</v>
      </c>
      <c r="AP1072">
        <v>0.70275684299999996</v>
      </c>
      <c r="AQ1072">
        <v>0.73715326800000003</v>
      </c>
      <c r="AR1072">
        <v>0.68543589900000002</v>
      </c>
      <c r="AS1072">
        <v>0.80715583700000004</v>
      </c>
      <c r="AT1072">
        <v>0.26615055300000001</v>
      </c>
    </row>
    <row r="1073" spans="1:46" hidden="1" x14ac:dyDescent="0.25">
      <c r="A1073" t="s">
        <v>321</v>
      </c>
      <c r="B1073" t="s">
        <v>294</v>
      </c>
      <c r="C1073">
        <v>15</v>
      </c>
      <c r="D1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0.67887837900000003</v>
      </c>
      <c r="E1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0.67887837900000003</v>
      </c>
      <c r="AI1073">
        <v>13</v>
      </c>
      <c r="AJ1073" t="s">
        <v>321</v>
      </c>
      <c r="AK1073" t="s">
        <v>409</v>
      </c>
      <c r="AL1073" t="s">
        <v>294</v>
      </c>
      <c r="AM1073">
        <v>9</v>
      </c>
      <c r="AN1073">
        <v>15</v>
      </c>
      <c r="AO1073">
        <v>0.57760277500000001</v>
      </c>
      <c r="AP1073">
        <v>0.63503162300000005</v>
      </c>
      <c r="AQ1073">
        <v>0.67887837900000003</v>
      </c>
      <c r="AR1073">
        <v>0.62329519899999997</v>
      </c>
      <c r="AS1073">
        <v>0.76499036099999995</v>
      </c>
      <c r="AT1073">
        <v>0.287708148</v>
      </c>
    </row>
    <row r="1074" spans="1:46" hidden="1" x14ac:dyDescent="0.25">
      <c r="A1074" t="s">
        <v>321</v>
      </c>
      <c r="B1074" t="s">
        <v>294</v>
      </c>
      <c r="C1074">
        <v>16</v>
      </c>
      <c r="D1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0.54889728800000004</v>
      </c>
      <c r="E1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0.54889728800000004</v>
      </c>
      <c r="AI1074">
        <v>13</v>
      </c>
      <c r="AJ1074" t="s">
        <v>321</v>
      </c>
      <c r="AK1074" t="s">
        <v>409</v>
      </c>
      <c r="AL1074" t="s">
        <v>294</v>
      </c>
      <c r="AM1074">
        <v>9</v>
      </c>
      <c r="AN1074">
        <v>16</v>
      </c>
      <c r="AO1074">
        <v>0.47880255199999999</v>
      </c>
      <c r="AP1074">
        <v>0.516639819</v>
      </c>
      <c r="AQ1074">
        <v>0.54889728800000004</v>
      </c>
      <c r="AR1074">
        <v>0.50672853799999995</v>
      </c>
      <c r="AS1074">
        <v>0.63207644399999996</v>
      </c>
      <c r="AT1074">
        <v>0.285255488</v>
      </c>
    </row>
    <row r="1075" spans="1:46" hidden="1" x14ac:dyDescent="0.25">
      <c r="A1075" t="s">
        <v>321</v>
      </c>
      <c r="B1075" t="s">
        <v>294</v>
      </c>
      <c r="C1075">
        <v>17</v>
      </c>
      <c r="D1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0.39270654999999999</v>
      </c>
      <c r="E1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0.39270654999999999</v>
      </c>
      <c r="AI1075">
        <v>13</v>
      </c>
      <c r="AJ1075" t="s">
        <v>321</v>
      </c>
      <c r="AK1075" t="s">
        <v>409</v>
      </c>
      <c r="AL1075" t="s">
        <v>294</v>
      </c>
      <c r="AM1075">
        <v>9</v>
      </c>
      <c r="AN1075">
        <v>17</v>
      </c>
      <c r="AO1075">
        <v>0.32564568300000002</v>
      </c>
      <c r="AP1075">
        <v>0.36927601599999998</v>
      </c>
      <c r="AQ1075">
        <v>0.39270654999999999</v>
      </c>
      <c r="AR1075">
        <v>0.35665630599999998</v>
      </c>
      <c r="AS1075">
        <v>0.43876806499999998</v>
      </c>
      <c r="AT1075">
        <v>0.16809023300000001</v>
      </c>
    </row>
    <row r="1076" spans="1:46" hidden="1" x14ac:dyDescent="0.25">
      <c r="A1076" t="s">
        <v>321</v>
      </c>
      <c r="B1076" t="s">
        <v>294</v>
      </c>
      <c r="C1076">
        <v>18</v>
      </c>
      <c r="D1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0.203083396</v>
      </c>
      <c r="E1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0.203083396</v>
      </c>
      <c r="AI1076">
        <v>13</v>
      </c>
      <c r="AJ1076" t="s">
        <v>321</v>
      </c>
      <c r="AK1076" t="s">
        <v>409</v>
      </c>
      <c r="AL1076" t="s">
        <v>294</v>
      </c>
      <c r="AM1076">
        <v>9</v>
      </c>
      <c r="AN1076">
        <v>18</v>
      </c>
      <c r="AO1076">
        <v>0.17343451700000001</v>
      </c>
      <c r="AP1076">
        <v>0.19264867099999999</v>
      </c>
      <c r="AQ1076">
        <v>0.203083396</v>
      </c>
      <c r="AR1076">
        <v>0.18592872999999999</v>
      </c>
      <c r="AS1076">
        <v>0.23207148</v>
      </c>
      <c r="AT1076">
        <v>5.6060813000000001E-2</v>
      </c>
    </row>
    <row r="1077" spans="1:46" hidden="1" x14ac:dyDescent="0.25">
      <c r="A1077" t="s">
        <v>321</v>
      </c>
      <c r="B1077" t="s">
        <v>294</v>
      </c>
      <c r="C1077">
        <v>19</v>
      </c>
      <c r="D1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5.0640985999999999E-2</v>
      </c>
      <c r="E1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5.0640985999999999E-2</v>
      </c>
      <c r="AI1077">
        <v>13</v>
      </c>
      <c r="AJ1077" t="s">
        <v>321</v>
      </c>
      <c r="AK1077" t="s">
        <v>409</v>
      </c>
      <c r="AL1077" t="s">
        <v>294</v>
      </c>
      <c r="AM1077">
        <v>9</v>
      </c>
      <c r="AN1077">
        <v>19</v>
      </c>
      <c r="AO1077">
        <v>3.9544541000000002E-2</v>
      </c>
      <c r="AP1077">
        <v>4.6011402E-2</v>
      </c>
      <c r="AQ1077">
        <v>5.0640985999999999E-2</v>
      </c>
      <c r="AR1077">
        <v>4.4508790999999999E-2</v>
      </c>
      <c r="AS1077">
        <v>6.0871880000000003E-2</v>
      </c>
      <c r="AT1077">
        <v>1.4614538E-2</v>
      </c>
    </row>
    <row r="1078" spans="1:46" hidden="1" x14ac:dyDescent="0.25">
      <c r="A1078" t="s">
        <v>321</v>
      </c>
      <c r="B1078" t="s">
        <v>294</v>
      </c>
      <c r="C1078">
        <v>20</v>
      </c>
      <c r="D1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6.1107000000000002E-4</v>
      </c>
      <c r="E1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6.1107000000000002E-4</v>
      </c>
      <c r="AI1078">
        <v>13</v>
      </c>
      <c r="AJ1078" t="s">
        <v>321</v>
      </c>
      <c r="AK1078" t="s">
        <v>409</v>
      </c>
      <c r="AL1078" t="s">
        <v>294</v>
      </c>
      <c r="AM1078">
        <v>9</v>
      </c>
      <c r="AN1078">
        <v>20</v>
      </c>
      <c r="AO1078">
        <v>0</v>
      </c>
      <c r="AP1078">
        <v>3.63552E-4</v>
      </c>
      <c r="AQ1078">
        <v>6.1107000000000002E-4</v>
      </c>
      <c r="AR1078">
        <v>5.6046299999999998E-4</v>
      </c>
      <c r="AS1078">
        <v>2.6094099999999999E-3</v>
      </c>
      <c r="AT1078">
        <v>0</v>
      </c>
    </row>
    <row r="1079" spans="1:46" hidden="1" x14ac:dyDescent="0.25">
      <c r="A1079" t="s">
        <v>321</v>
      </c>
      <c r="B1079" t="s">
        <v>294</v>
      </c>
      <c r="C1079">
        <v>21</v>
      </c>
      <c r="D1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79">
        <v>13</v>
      </c>
      <c r="AJ1079" t="s">
        <v>321</v>
      </c>
      <c r="AK1079" t="s">
        <v>409</v>
      </c>
      <c r="AL1079" t="s">
        <v>294</v>
      </c>
      <c r="AM1079">
        <v>9</v>
      </c>
      <c r="AN1079">
        <v>21</v>
      </c>
      <c r="AO1079">
        <v>0</v>
      </c>
      <c r="AP1079">
        <v>0</v>
      </c>
      <c r="AQ1079">
        <v>0</v>
      </c>
      <c r="AR1079">
        <v>0</v>
      </c>
      <c r="AS1079">
        <v>0</v>
      </c>
      <c r="AT1079">
        <v>0</v>
      </c>
    </row>
    <row r="1080" spans="1:46" hidden="1" x14ac:dyDescent="0.25">
      <c r="A1080" t="s">
        <v>321</v>
      </c>
      <c r="B1080" t="s">
        <v>294</v>
      </c>
      <c r="C1080">
        <v>22</v>
      </c>
      <c r="D1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0">
        <v>13</v>
      </c>
      <c r="AJ1080" t="s">
        <v>321</v>
      </c>
      <c r="AK1080" t="s">
        <v>409</v>
      </c>
      <c r="AL1080" t="s">
        <v>294</v>
      </c>
      <c r="AM1080">
        <v>9</v>
      </c>
      <c r="AN1080">
        <v>22</v>
      </c>
      <c r="AO1080">
        <v>0</v>
      </c>
      <c r="AP1080">
        <v>0</v>
      </c>
      <c r="AQ1080">
        <v>0</v>
      </c>
      <c r="AR1080">
        <v>0</v>
      </c>
      <c r="AS1080">
        <v>0</v>
      </c>
      <c r="AT1080">
        <v>0</v>
      </c>
    </row>
    <row r="1081" spans="1:46" hidden="1" x14ac:dyDescent="0.25">
      <c r="A1081" t="s">
        <v>321</v>
      </c>
      <c r="B1081" t="s">
        <v>294</v>
      </c>
      <c r="C1081">
        <v>23</v>
      </c>
      <c r="D1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1">
        <v>13</v>
      </c>
      <c r="AJ1081" t="s">
        <v>321</v>
      </c>
      <c r="AK1081" t="s">
        <v>409</v>
      </c>
      <c r="AL1081" t="s">
        <v>294</v>
      </c>
      <c r="AM1081">
        <v>9</v>
      </c>
      <c r="AN1081">
        <v>23</v>
      </c>
      <c r="AO1081">
        <v>0</v>
      </c>
      <c r="AP1081">
        <v>0</v>
      </c>
      <c r="AQ1081">
        <v>0</v>
      </c>
      <c r="AR1081">
        <v>0</v>
      </c>
      <c r="AS1081">
        <v>0</v>
      </c>
      <c r="AT1081">
        <v>0</v>
      </c>
    </row>
    <row r="1082" spans="1:46" hidden="1" x14ac:dyDescent="0.25">
      <c r="A1082" t="s">
        <v>321</v>
      </c>
      <c r="B1082" t="s">
        <v>294</v>
      </c>
      <c r="C1082">
        <v>24</v>
      </c>
      <c r="D1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2">
        <v>13</v>
      </c>
      <c r="AJ1082" t="s">
        <v>321</v>
      </c>
      <c r="AK1082" t="s">
        <v>409</v>
      </c>
      <c r="AL1082" t="s">
        <v>294</v>
      </c>
      <c r="AM1082">
        <v>9</v>
      </c>
      <c r="AN1082">
        <v>24</v>
      </c>
      <c r="AO1082">
        <v>0</v>
      </c>
      <c r="AP1082">
        <v>0</v>
      </c>
      <c r="AQ1082">
        <v>0</v>
      </c>
      <c r="AR1082">
        <v>0</v>
      </c>
      <c r="AS1082">
        <v>0</v>
      </c>
      <c r="AT1082">
        <v>0</v>
      </c>
    </row>
    <row r="1083" spans="1:46" hidden="1" x14ac:dyDescent="0.25">
      <c r="A1083" t="s">
        <v>321</v>
      </c>
      <c r="B1083" t="s">
        <v>295</v>
      </c>
      <c r="C1083">
        <v>1</v>
      </c>
      <c r="D1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3">
        <v>13</v>
      </c>
      <c r="AJ1083" t="s">
        <v>321</v>
      </c>
      <c r="AK1083" t="s">
        <v>409</v>
      </c>
      <c r="AL1083" t="s">
        <v>295</v>
      </c>
      <c r="AM1083">
        <v>10</v>
      </c>
      <c r="AN1083">
        <v>1</v>
      </c>
      <c r="AO1083">
        <v>0</v>
      </c>
      <c r="AP1083">
        <v>0</v>
      </c>
      <c r="AQ1083">
        <v>0</v>
      </c>
      <c r="AR1083">
        <v>0</v>
      </c>
      <c r="AS1083">
        <v>0</v>
      </c>
      <c r="AT1083">
        <v>0</v>
      </c>
    </row>
    <row r="1084" spans="1:46" hidden="1" x14ac:dyDescent="0.25">
      <c r="A1084" t="s">
        <v>321</v>
      </c>
      <c r="B1084" t="s">
        <v>295</v>
      </c>
      <c r="C1084">
        <v>2</v>
      </c>
      <c r="D1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4">
        <v>13</v>
      </c>
      <c r="AJ1084" t="s">
        <v>321</v>
      </c>
      <c r="AK1084" t="s">
        <v>409</v>
      </c>
      <c r="AL1084" t="s">
        <v>295</v>
      </c>
      <c r="AM1084">
        <v>10</v>
      </c>
      <c r="AN1084">
        <v>2</v>
      </c>
      <c r="AO1084">
        <v>0</v>
      </c>
      <c r="AP1084">
        <v>0</v>
      </c>
      <c r="AQ1084">
        <v>0</v>
      </c>
      <c r="AR1084">
        <v>0</v>
      </c>
      <c r="AS1084">
        <v>0</v>
      </c>
      <c r="AT1084">
        <v>0</v>
      </c>
    </row>
    <row r="1085" spans="1:46" hidden="1" x14ac:dyDescent="0.25">
      <c r="A1085" t="s">
        <v>321</v>
      </c>
      <c r="B1085" t="s">
        <v>295</v>
      </c>
      <c r="C1085">
        <v>3</v>
      </c>
      <c r="D1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5">
        <v>13</v>
      </c>
      <c r="AJ1085" t="s">
        <v>321</v>
      </c>
      <c r="AK1085" t="s">
        <v>409</v>
      </c>
      <c r="AL1085" t="s">
        <v>295</v>
      </c>
      <c r="AM1085">
        <v>10</v>
      </c>
      <c r="AN1085">
        <v>3</v>
      </c>
      <c r="AO1085">
        <v>0</v>
      </c>
      <c r="AP1085">
        <v>0</v>
      </c>
      <c r="AQ1085">
        <v>0</v>
      </c>
      <c r="AR1085">
        <v>0</v>
      </c>
      <c r="AS1085">
        <v>0</v>
      </c>
      <c r="AT1085">
        <v>0</v>
      </c>
    </row>
    <row r="1086" spans="1:46" hidden="1" x14ac:dyDescent="0.25">
      <c r="A1086" t="s">
        <v>321</v>
      </c>
      <c r="B1086" t="s">
        <v>295</v>
      </c>
      <c r="C1086">
        <v>4</v>
      </c>
      <c r="D1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6">
        <v>13</v>
      </c>
      <c r="AJ1086" t="s">
        <v>321</v>
      </c>
      <c r="AK1086" t="s">
        <v>409</v>
      </c>
      <c r="AL1086" t="s">
        <v>295</v>
      </c>
      <c r="AM1086">
        <v>10</v>
      </c>
      <c r="AN1086">
        <v>4</v>
      </c>
      <c r="AO1086">
        <v>0</v>
      </c>
      <c r="AP1086">
        <v>0</v>
      </c>
      <c r="AQ1086">
        <v>0</v>
      </c>
      <c r="AR1086">
        <v>0</v>
      </c>
      <c r="AS1086">
        <v>0</v>
      </c>
      <c r="AT1086">
        <v>0</v>
      </c>
    </row>
    <row r="1087" spans="1:46" hidden="1" x14ac:dyDescent="0.25">
      <c r="A1087" t="s">
        <v>321</v>
      </c>
      <c r="B1087" t="s">
        <v>295</v>
      </c>
      <c r="C1087">
        <v>5</v>
      </c>
      <c r="D1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7">
        <v>13</v>
      </c>
      <c r="AJ1087" t="s">
        <v>321</v>
      </c>
      <c r="AK1087" t="s">
        <v>409</v>
      </c>
      <c r="AL1087" t="s">
        <v>295</v>
      </c>
      <c r="AM1087">
        <v>10</v>
      </c>
      <c r="AN1087">
        <v>5</v>
      </c>
      <c r="AO1087">
        <v>0</v>
      </c>
      <c r="AP1087">
        <v>0</v>
      </c>
      <c r="AQ1087">
        <v>0</v>
      </c>
      <c r="AR1087">
        <v>0</v>
      </c>
      <c r="AS1087">
        <v>0</v>
      </c>
      <c r="AT1087">
        <v>0</v>
      </c>
    </row>
    <row r="1088" spans="1:46" hidden="1" x14ac:dyDescent="0.25">
      <c r="A1088" t="s">
        <v>321</v>
      </c>
      <c r="B1088" t="s">
        <v>295</v>
      </c>
      <c r="C1088">
        <v>6</v>
      </c>
      <c r="D1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8">
        <v>13</v>
      </c>
      <c r="AJ1088" t="s">
        <v>321</v>
      </c>
      <c r="AK1088" t="s">
        <v>409</v>
      </c>
      <c r="AL1088" t="s">
        <v>295</v>
      </c>
      <c r="AM1088">
        <v>10</v>
      </c>
      <c r="AN1088">
        <v>6</v>
      </c>
      <c r="AO1088">
        <v>0</v>
      </c>
      <c r="AP1088">
        <v>0</v>
      </c>
      <c r="AQ1088">
        <v>0</v>
      </c>
      <c r="AR1088">
        <v>0</v>
      </c>
      <c r="AS1088">
        <v>0</v>
      </c>
      <c r="AT1088">
        <v>0</v>
      </c>
    </row>
    <row r="1089" spans="1:46" hidden="1" x14ac:dyDescent="0.25">
      <c r="A1089" t="s">
        <v>321</v>
      </c>
      <c r="B1089" t="s">
        <v>295</v>
      </c>
      <c r="C1089">
        <v>7</v>
      </c>
      <c r="D1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1.6383999999999999E-3</v>
      </c>
      <c r="E1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1.6383999999999999E-3</v>
      </c>
      <c r="AI1089">
        <v>13</v>
      </c>
      <c r="AJ1089" t="s">
        <v>321</v>
      </c>
      <c r="AK1089" t="s">
        <v>409</v>
      </c>
      <c r="AL1089" t="s">
        <v>295</v>
      </c>
      <c r="AM1089">
        <v>10</v>
      </c>
      <c r="AN1089">
        <v>7</v>
      </c>
      <c r="AO1089">
        <v>1.6383999999999999E-3</v>
      </c>
      <c r="AP1089">
        <v>2.5725269999999998E-3</v>
      </c>
      <c r="AQ1089">
        <v>3.4392569999999998E-3</v>
      </c>
      <c r="AR1089">
        <v>2.493561E-3</v>
      </c>
      <c r="AS1089">
        <v>4.9790850000000003E-3</v>
      </c>
      <c r="AT1089">
        <v>0</v>
      </c>
    </row>
    <row r="1090" spans="1:46" hidden="1" x14ac:dyDescent="0.25">
      <c r="A1090" t="s">
        <v>321</v>
      </c>
      <c r="B1090" t="s">
        <v>295</v>
      </c>
      <c r="C1090">
        <v>8</v>
      </c>
      <c r="D1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6.5001805999999995E-2</v>
      </c>
      <c r="E1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6.5001805999999995E-2</v>
      </c>
      <c r="AI1090">
        <v>13</v>
      </c>
      <c r="AJ1090" t="s">
        <v>321</v>
      </c>
      <c r="AK1090" t="s">
        <v>409</v>
      </c>
      <c r="AL1090" t="s">
        <v>295</v>
      </c>
      <c r="AM1090">
        <v>10</v>
      </c>
      <c r="AN1090">
        <v>8</v>
      </c>
      <c r="AO1090">
        <v>6.5001805999999995E-2</v>
      </c>
      <c r="AP1090">
        <v>8.2717360000000004E-2</v>
      </c>
      <c r="AQ1090">
        <v>9.9525724999999995E-2</v>
      </c>
      <c r="AR1090">
        <v>7.6110267999999995E-2</v>
      </c>
      <c r="AS1090">
        <v>0.12920726499999999</v>
      </c>
      <c r="AT1090">
        <v>1.0234790000000001E-3</v>
      </c>
    </row>
    <row r="1091" spans="1:46" hidden="1" x14ac:dyDescent="0.25">
      <c r="A1091" t="s">
        <v>321</v>
      </c>
      <c r="B1091" t="s">
        <v>295</v>
      </c>
      <c r="C1091">
        <v>9</v>
      </c>
      <c r="D1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0.27865835900000002</v>
      </c>
      <c r="E1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0.188303937</v>
      </c>
      <c r="AI1091">
        <v>13</v>
      </c>
      <c r="AJ1091" t="s">
        <v>321</v>
      </c>
      <c r="AK1091" t="s">
        <v>409</v>
      </c>
      <c r="AL1091" t="s">
        <v>295</v>
      </c>
      <c r="AM1091">
        <v>10</v>
      </c>
      <c r="AN1091">
        <v>9</v>
      </c>
      <c r="AO1091">
        <v>0.188303937</v>
      </c>
      <c r="AP1091">
        <v>0.24253370599999999</v>
      </c>
      <c r="AQ1091">
        <v>0.27865835900000002</v>
      </c>
      <c r="AR1091">
        <v>0.226841072</v>
      </c>
      <c r="AS1091">
        <v>0.34246886700000001</v>
      </c>
      <c r="AT1091">
        <v>1.9390771000000001E-2</v>
      </c>
    </row>
    <row r="1092" spans="1:46" hidden="1" x14ac:dyDescent="0.25">
      <c r="A1092" t="s">
        <v>321</v>
      </c>
      <c r="B1092" t="s">
        <v>295</v>
      </c>
      <c r="C1092">
        <v>10</v>
      </c>
      <c r="D1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0.47218866500000001</v>
      </c>
      <c r="E1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0.47218866500000001</v>
      </c>
      <c r="AI1092">
        <v>13</v>
      </c>
      <c r="AJ1092" t="s">
        <v>321</v>
      </c>
      <c r="AK1092" t="s">
        <v>409</v>
      </c>
      <c r="AL1092" t="s">
        <v>295</v>
      </c>
      <c r="AM1092">
        <v>10</v>
      </c>
      <c r="AN1092">
        <v>10</v>
      </c>
      <c r="AO1092">
        <v>0.32750010699999998</v>
      </c>
      <c r="AP1092">
        <v>0.420362134</v>
      </c>
      <c r="AQ1092">
        <v>0.47218866500000001</v>
      </c>
      <c r="AR1092">
        <v>0.39075843900000001</v>
      </c>
      <c r="AS1092">
        <v>0.54528361000000003</v>
      </c>
      <c r="AT1092">
        <v>7.1763373000000005E-2</v>
      </c>
    </row>
    <row r="1093" spans="1:46" hidden="1" x14ac:dyDescent="0.25">
      <c r="A1093" t="s">
        <v>321</v>
      </c>
      <c r="B1093" t="s">
        <v>295</v>
      </c>
      <c r="C1093">
        <v>11</v>
      </c>
      <c r="D1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0.64395270400000004</v>
      </c>
      <c r="E1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0.64395270400000004</v>
      </c>
      <c r="AI1093">
        <v>13</v>
      </c>
      <c r="AJ1093" t="s">
        <v>321</v>
      </c>
      <c r="AK1093" t="s">
        <v>409</v>
      </c>
      <c r="AL1093" t="s">
        <v>295</v>
      </c>
      <c r="AM1093">
        <v>10</v>
      </c>
      <c r="AN1093">
        <v>11</v>
      </c>
      <c r="AO1093">
        <v>0.45693558000000001</v>
      </c>
      <c r="AP1093">
        <v>0.56961351100000002</v>
      </c>
      <c r="AQ1093">
        <v>0.64395270400000004</v>
      </c>
      <c r="AR1093">
        <v>0.53819283799999995</v>
      </c>
      <c r="AS1093">
        <v>0.71744009600000003</v>
      </c>
      <c r="AT1093">
        <v>0.14711353099999999</v>
      </c>
    </row>
    <row r="1094" spans="1:46" hidden="1" x14ac:dyDescent="0.25">
      <c r="A1094" t="s">
        <v>321</v>
      </c>
      <c r="B1094" t="s">
        <v>295</v>
      </c>
      <c r="C1094">
        <v>12</v>
      </c>
      <c r="D1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0.73001250600000001</v>
      </c>
      <c r="E1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0.73001250600000001</v>
      </c>
      <c r="AI1094">
        <v>13</v>
      </c>
      <c r="AJ1094" t="s">
        <v>321</v>
      </c>
      <c r="AK1094" t="s">
        <v>409</v>
      </c>
      <c r="AL1094" t="s">
        <v>295</v>
      </c>
      <c r="AM1094">
        <v>10</v>
      </c>
      <c r="AN1094">
        <v>12</v>
      </c>
      <c r="AO1094">
        <v>0.54442148999999995</v>
      </c>
      <c r="AP1094">
        <v>0.65594378099999995</v>
      </c>
      <c r="AQ1094">
        <v>0.73001250600000001</v>
      </c>
      <c r="AR1094">
        <v>0.62637120400000001</v>
      </c>
      <c r="AS1094">
        <v>0.82730269199999995</v>
      </c>
      <c r="AT1094">
        <v>0.182548022</v>
      </c>
    </row>
    <row r="1095" spans="1:46" hidden="1" x14ac:dyDescent="0.25">
      <c r="A1095" t="s">
        <v>321</v>
      </c>
      <c r="B1095" t="s">
        <v>295</v>
      </c>
      <c r="C1095">
        <v>13</v>
      </c>
      <c r="D1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0.74526984600000001</v>
      </c>
      <c r="E1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0.74526984600000001</v>
      </c>
      <c r="AI1095">
        <v>13</v>
      </c>
      <c r="AJ1095" t="s">
        <v>321</v>
      </c>
      <c r="AK1095" t="s">
        <v>409</v>
      </c>
      <c r="AL1095" t="s">
        <v>295</v>
      </c>
      <c r="AM1095">
        <v>10</v>
      </c>
      <c r="AN1095">
        <v>13</v>
      </c>
      <c r="AO1095">
        <v>0.602971955</v>
      </c>
      <c r="AP1095">
        <v>0.67981111900000002</v>
      </c>
      <c r="AQ1095">
        <v>0.74526984600000001</v>
      </c>
      <c r="AR1095">
        <v>0.66044513999999999</v>
      </c>
      <c r="AS1095">
        <v>0.85148813800000001</v>
      </c>
      <c r="AT1095">
        <v>0.22630865</v>
      </c>
    </row>
    <row r="1096" spans="1:46" hidden="1" x14ac:dyDescent="0.25">
      <c r="A1096" t="s">
        <v>321</v>
      </c>
      <c r="B1096" t="s">
        <v>295</v>
      </c>
      <c r="C1096">
        <v>14</v>
      </c>
      <c r="D1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0.73050712100000004</v>
      </c>
      <c r="E1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0.73050712100000004</v>
      </c>
      <c r="AI1096">
        <v>13</v>
      </c>
      <c r="AJ1096" t="s">
        <v>321</v>
      </c>
      <c r="AK1096" t="s">
        <v>409</v>
      </c>
      <c r="AL1096" t="s">
        <v>295</v>
      </c>
      <c r="AM1096">
        <v>10</v>
      </c>
      <c r="AN1096">
        <v>14</v>
      </c>
      <c r="AO1096">
        <v>0.60089031100000001</v>
      </c>
      <c r="AP1096">
        <v>0.66451979500000002</v>
      </c>
      <c r="AQ1096">
        <v>0.73050712100000004</v>
      </c>
      <c r="AR1096">
        <v>0.645453312</v>
      </c>
      <c r="AS1096">
        <v>0.84379821700000002</v>
      </c>
      <c r="AT1096">
        <v>0.14319480600000001</v>
      </c>
    </row>
    <row r="1097" spans="1:46" hidden="1" x14ac:dyDescent="0.25">
      <c r="A1097" t="s">
        <v>321</v>
      </c>
      <c r="B1097" t="s">
        <v>295</v>
      </c>
      <c r="C1097">
        <v>15</v>
      </c>
      <c r="D1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0.65240331799999995</v>
      </c>
      <c r="E1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0.65240331799999995</v>
      </c>
      <c r="AI1097">
        <v>13</v>
      </c>
      <c r="AJ1097" t="s">
        <v>321</v>
      </c>
      <c r="AK1097" t="s">
        <v>409</v>
      </c>
      <c r="AL1097" t="s">
        <v>295</v>
      </c>
      <c r="AM1097">
        <v>10</v>
      </c>
      <c r="AN1097">
        <v>15</v>
      </c>
      <c r="AO1097">
        <v>0.53569425999999998</v>
      </c>
      <c r="AP1097">
        <v>0.59941733200000002</v>
      </c>
      <c r="AQ1097">
        <v>0.65240331799999995</v>
      </c>
      <c r="AR1097">
        <v>0.58407647900000004</v>
      </c>
      <c r="AS1097">
        <v>0.81159091100000003</v>
      </c>
      <c r="AT1097">
        <v>0.25533487300000002</v>
      </c>
    </row>
    <row r="1098" spans="1:46" hidden="1" x14ac:dyDescent="0.25">
      <c r="A1098" t="s">
        <v>321</v>
      </c>
      <c r="B1098" t="s">
        <v>295</v>
      </c>
      <c r="C1098">
        <v>16</v>
      </c>
      <c r="D1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0.54257815300000001</v>
      </c>
      <c r="E1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0.54257815300000001</v>
      </c>
      <c r="AI1098">
        <v>13</v>
      </c>
      <c r="AJ1098" t="s">
        <v>321</v>
      </c>
      <c r="AK1098" t="s">
        <v>409</v>
      </c>
      <c r="AL1098" t="s">
        <v>295</v>
      </c>
      <c r="AM1098">
        <v>10</v>
      </c>
      <c r="AN1098">
        <v>16</v>
      </c>
      <c r="AO1098">
        <v>0.44378249600000003</v>
      </c>
      <c r="AP1098">
        <v>0.494848856</v>
      </c>
      <c r="AQ1098">
        <v>0.54257815300000001</v>
      </c>
      <c r="AR1098">
        <v>0.48168698999999998</v>
      </c>
      <c r="AS1098">
        <v>0.71007289399999995</v>
      </c>
      <c r="AT1098">
        <v>0.17706180699999999</v>
      </c>
    </row>
    <row r="1099" spans="1:46" hidden="1" x14ac:dyDescent="0.25">
      <c r="A1099" t="s">
        <v>321</v>
      </c>
      <c r="B1099" t="s">
        <v>295</v>
      </c>
      <c r="C1099">
        <v>17</v>
      </c>
      <c r="D1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0.38083658300000001</v>
      </c>
      <c r="E1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0.38083658300000001</v>
      </c>
      <c r="AI1099">
        <v>13</v>
      </c>
      <c r="AJ1099" t="s">
        <v>321</v>
      </c>
      <c r="AK1099" t="s">
        <v>409</v>
      </c>
      <c r="AL1099" t="s">
        <v>295</v>
      </c>
      <c r="AM1099">
        <v>10</v>
      </c>
      <c r="AN1099">
        <v>17</v>
      </c>
      <c r="AO1099">
        <v>0.29746807800000002</v>
      </c>
      <c r="AP1099">
        <v>0.341994668</v>
      </c>
      <c r="AQ1099">
        <v>0.38083658300000001</v>
      </c>
      <c r="AR1099">
        <v>0.34193056799999999</v>
      </c>
      <c r="AS1099">
        <v>0.56415803099999995</v>
      </c>
      <c r="AT1099">
        <v>8.4847302999999999E-2</v>
      </c>
    </row>
    <row r="1100" spans="1:46" hidden="1" x14ac:dyDescent="0.25">
      <c r="A1100" t="s">
        <v>321</v>
      </c>
      <c r="B1100" t="s">
        <v>295</v>
      </c>
      <c r="C1100">
        <v>18</v>
      </c>
      <c r="D1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0.198685695</v>
      </c>
      <c r="E1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0.198685695</v>
      </c>
      <c r="AI1100">
        <v>13</v>
      </c>
      <c r="AJ1100" t="s">
        <v>321</v>
      </c>
      <c r="AK1100" t="s">
        <v>409</v>
      </c>
      <c r="AL1100" t="s">
        <v>295</v>
      </c>
      <c r="AM1100">
        <v>10</v>
      </c>
      <c r="AN1100">
        <v>18</v>
      </c>
      <c r="AO1100">
        <v>0.14618840499999999</v>
      </c>
      <c r="AP1100">
        <v>0.17216263300000001</v>
      </c>
      <c r="AQ1100">
        <v>0.198685695</v>
      </c>
      <c r="AR1100">
        <v>0.18178596999999999</v>
      </c>
      <c r="AS1100">
        <v>0.42155333900000003</v>
      </c>
      <c r="AT1100">
        <v>6.0403682E-2</v>
      </c>
    </row>
    <row r="1101" spans="1:46" hidden="1" x14ac:dyDescent="0.25">
      <c r="A1101" t="s">
        <v>321</v>
      </c>
      <c r="B1101" t="s">
        <v>295</v>
      </c>
      <c r="C1101">
        <v>19</v>
      </c>
      <c r="D1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4.3839309999999999E-2</v>
      </c>
      <c r="E1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4.3839309999999999E-2</v>
      </c>
      <c r="AI1101">
        <v>13</v>
      </c>
      <c r="AJ1101" t="s">
        <v>321</v>
      </c>
      <c r="AK1101" t="s">
        <v>409</v>
      </c>
      <c r="AL1101" t="s">
        <v>295</v>
      </c>
      <c r="AM1101">
        <v>10</v>
      </c>
      <c r="AN1101">
        <v>19</v>
      </c>
      <c r="AO1101">
        <v>3.1508850999999997E-2</v>
      </c>
      <c r="AP1101">
        <v>3.6826790999999998E-2</v>
      </c>
      <c r="AQ1101">
        <v>4.3839309999999999E-2</v>
      </c>
      <c r="AR1101">
        <v>4.7664317999999997E-2</v>
      </c>
      <c r="AS1101">
        <v>0.21044934100000001</v>
      </c>
      <c r="AT1101">
        <v>1.1534881E-2</v>
      </c>
    </row>
    <row r="1102" spans="1:46" hidden="1" x14ac:dyDescent="0.25">
      <c r="A1102" t="s">
        <v>321</v>
      </c>
      <c r="B1102" t="s">
        <v>295</v>
      </c>
      <c r="C1102">
        <v>20</v>
      </c>
      <c r="D1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1.4470080000000001E-3</v>
      </c>
      <c r="E1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1.4470080000000001E-3</v>
      </c>
      <c r="AI1102">
        <v>13</v>
      </c>
      <c r="AJ1102" t="s">
        <v>321</v>
      </c>
      <c r="AK1102" t="s">
        <v>409</v>
      </c>
      <c r="AL1102" t="s">
        <v>295</v>
      </c>
      <c r="AM1102">
        <v>10</v>
      </c>
      <c r="AN1102">
        <v>20</v>
      </c>
      <c r="AO1102">
        <v>0</v>
      </c>
      <c r="AP1102">
        <v>3.3281700000000001E-4</v>
      </c>
      <c r="AQ1102">
        <v>1.4470080000000001E-3</v>
      </c>
      <c r="AR1102">
        <v>3.2830630000000001E-3</v>
      </c>
      <c r="AS1102">
        <v>3.3903883000000003E-2</v>
      </c>
      <c r="AT1102">
        <v>0</v>
      </c>
    </row>
    <row r="1103" spans="1:46" hidden="1" x14ac:dyDescent="0.25">
      <c r="A1103" t="s">
        <v>321</v>
      </c>
      <c r="B1103" t="s">
        <v>295</v>
      </c>
      <c r="C1103">
        <v>21</v>
      </c>
      <c r="D1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3">
        <v>13</v>
      </c>
      <c r="AJ1103" t="s">
        <v>321</v>
      </c>
      <c r="AK1103" t="s">
        <v>409</v>
      </c>
      <c r="AL1103" t="s">
        <v>295</v>
      </c>
      <c r="AM1103">
        <v>10</v>
      </c>
      <c r="AN1103">
        <v>21</v>
      </c>
      <c r="AO1103">
        <v>0</v>
      </c>
      <c r="AP1103">
        <v>0</v>
      </c>
      <c r="AQ1103">
        <v>0</v>
      </c>
      <c r="AR1103">
        <v>0</v>
      </c>
      <c r="AS1103">
        <v>0</v>
      </c>
      <c r="AT1103">
        <v>0</v>
      </c>
    </row>
    <row r="1104" spans="1:46" hidden="1" x14ac:dyDescent="0.25">
      <c r="A1104" t="s">
        <v>321</v>
      </c>
      <c r="B1104" t="s">
        <v>295</v>
      </c>
      <c r="C1104">
        <v>22</v>
      </c>
      <c r="D1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4">
        <v>13</v>
      </c>
      <c r="AJ1104" t="s">
        <v>321</v>
      </c>
      <c r="AK1104" t="s">
        <v>409</v>
      </c>
      <c r="AL1104" t="s">
        <v>295</v>
      </c>
      <c r="AM1104">
        <v>10</v>
      </c>
      <c r="AN1104">
        <v>22</v>
      </c>
      <c r="AO1104">
        <v>0</v>
      </c>
      <c r="AP1104">
        <v>0</v>
      </c>
      <c r="AQ1104">
        <v>0</v>
      </c>
      <c r="AR1104">
        <v>0</v>
      </c>
      <c r="AS1104">
        <v>0</v>
      </c>
      <c r="AT1104">
        <v>0</v>
      </c>
    </row>
    <row r="1105" spans="1:46" hidden="1" x14ac:dyDescent="0.25">
      <c r="A1105" t="s">
        <v>321</v>
      </c>
      <c r="B1105" t="s">
        <v>295</v>
      </c>
      <c r="C1105">
        <v>23</v>
      </c>
      <c r="D1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5">
        <v>13</v>
      </c>
      <c r="AJ1105" t="s">
        <v>321</v>
      </c>
      <c r="AK1105" t="s">
        <v>409</v>
      </c>
      <c r="AL1105" t="s">
        <v>295</v>
      </c>
      <c r="AM1105">
        <v>10</v>
      </c>
      <c r="AN1105">
        <v>23</v>
      </c>
      <c r="AO1105">
        <v>0</v>
      </c>
      <c r="AP1105">
        <v>0</v>
      </c>
      <c r="AQ1105">
        <v>0</v>
      </c>
      <c r="AR1105">
        <v>0</v>
      </c>
      <c r="AS1105">
        <v>0</v>
      </c>
      <c r="AT1105">
        <v>0</v>
      </c>
    </row>
    <row r="1106" spans="1:46" hidden="1" x14ac:dyDescent="0.25">
      <c r="A1106" t="s">
        <v>321</v>
      </c>
      <c r="B1106" t="s">
        <v>295</v>
      </c>
      <c r="C1106">
        <v>24</v>
      </c>
      <c r="D1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6">
        <v>13</v>
      </c>
      <c r="AJ1106" t="s">
        <v>321</v>
      </c>
      <c r="AK1106" t="s">
        <v>409</v>
      </c>
      <c r="AL1106" t="s">
        <v>295</v>
      </c>
      <c r="AM1106">
        <v>10</v>
      </c>
      <c r="AN1106">
        <v>24</v>
      </c>
      <c r="AO1106">
        <v>0</v>
      </c>
      <c r="AP1106">
        <v>0</v>
      </c>
      <c r="AQ1106">
        <v>0</v>
      </c>
      <c r="AR1106">
        <v>0</v>
      </c>
      <c r="AS1106">
        <v>0</v>
      </c>
      <c r="AT1106">
        <v>0</v>
      </c>
    </row>
    <row r="1107" spans="1:46" hidden="1" x14ac:dyDescent="0.25">
      <c r="A1107" t="s">
        <v>321</v>
      </c>
      <c r="B1107" t="s">
        <v>296</v>
      </c>
      <c r="C1107">
        <v>1</v>
      </c>
      <c r="D1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7">
        <v>13</v>
      </c>
      <c r="AJ1107" t="s">
        <v>321</v>
      </c>
      <c r="AK1107" t="s">
        <v>409</v>
      </c>
      <c r="AL1107" t="s">
        <v>296</v>
      </c>
      <c r="AM1107">
        <v>11</v>
      </c>
      <c r="AN1107">
        <v>1</v>
      </c>
      <c r="AO1107">
        <v>0</v>
      </c>
      <c r="AP1107">
        <v>0</v>
      </c>
      <c r="AQ1107">
        <v>0</v>
      </c>
      <c r="AR1107">
        <v>0</v>
      </c>
      <c r="AS1107">
        <v>0</v>
      </c>
      <c r="AT1107">
        <v>0</v>
      </c>
    </row>
    <row r="1108" spans="1:46" hidden="1" x14ac:dyDescent="0.25">
      <c r="A1108" t="s">
        <v>321</v>
      </c>
      <c r="B1108" t="s">
        <v>296</v>
      </c>
      <c r="C1108">
        <v>2</v>
      </c>
      <c r="D1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8">
        <v>13</v>
      </c>
      <c r="AJ1108" t="s">
        <v>321</v>
      </c>
      <c r="AK1108" t="s">
        <v>409</v>
      </c>
      <c r="AL1108" t="s">
        <v>296</v>
      </c>
      <c r="AM1108">
        <v>11</v>
      </c>
      <c r="AN1108">
        <v>2</v>
      </c>
      <c r="AO1108">
        <v>0</v>
      </c>
      <c r="AP1108">
        <v>0</v>
      </c>
      <c r="AQ1108">
        <v>0</v>
      </c>
      <c r="AR1108">
        <v>0</v>
      </c>
      <c r="AS1108">
        <v>0</v>
      </c>
      <c r="AT1108">
        <v>0</v>
      </c>
    </row>
    <row r="1109" spans="1:46" hidden="1" x14ac:dyDescent="0.25">
      <c r="A1109" t="s">
        <v>321</v>
      </c>
      <c r="B1109" t="s">
        <v>296</v>
      </c>
      <c r="C1109">
        <v>3</v>
      </c>
      <c r="D1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9">
        <v>13</v>
      </c>
      <c r="AJ1109" t="s">
        <v>321</v>
      </c>
      <c r="AK1109" t="s">
        <v>409</v>
      </c>
      <c r="AL1109" t="s">
        <v>296</v>
      </c>
      <c r="AM1109">
        <v>11</v>
      </c>
      <c r="AN1109">
        <v>3</v>
      </c>
      <c r="AO1109">
        <v>0</v>
      </c>
      <c r="AP1109">
        <v>0</v>
      </c>
      <c r="AQ1109">
        <v>0</v>
      </c>
      <c r="AR1109">
        <v>0</v>
      </c>
      <c r="AS1109">
        <v>0</v>
      </c>
      <c r="AT1109">
        <v>0</v>
      </c>
    </row>
    <row r="1110" spans="1:46" hidden="1" x14ac:dyDescent="0.25">
      <c r="A1110" t="s">
        <v>321</v>
      </c>
      <c r="B1110" t="s">
        <v>296</v>
      </c>
      <c r="C1110">
        <v>4</v>
      </c>
      <c r="D1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0">
        <v>13</v>
      </c>
      <c r="AJ1110" t="s">
        <v>321</v>
      </c>
      <c r="AK1110" t="s">
        <v>409</v>
      </c>
      <c r="AL1110" t="s">
        <v>296</v>
      </c>
      <c r="AM1110">
        <v>11</v>
      </c>
      <c r="AN1110">
        <v>4</v>
      </c>
      <c r="AO1110">
        <v>0</v>
      </c>
      <c r="AP1110">
        <v>0</v>
      </c>
      <c r="AQ1110">
        <v>0</v>
      </c>
      <c r="AR1110">
        <v>0</v>
      </c>
      <c r="AS1110">
        <v>0</v>
      </c>
      <c r="AT1110">
        <v>0</v>
      </c>
    </row>
    <row r="1111" spans="1:46" hidden="1" x14ac:dyDescent="0.25">
      <c r="A1111" t="s">
        <v>321</v>
      </c>
      <c r="B1111" t="s">
        <v>296</v>
      </c>
      <c r="C1111">
        <v>5</v>
      </c>
      <c r="D1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1">
        <v>13</v>
      </c>
      <c r="AJ1111" t="s">
        <v>321</v>
      </c>
      <c r="AK1111" t="s">
        <v>409</v>
      </c>
      <c r="AL1111" t="s">
        <v>296</v>
      </c>
      <c r="AM1111">
        <v>11</v>
      </c>
      <c r="AN1111">
        <v>5</v>
      </c>
      <c r="AO1111">
        <v>0</v>
      </c>
      <c r="AP1111">
        <v>0</v>
      </c>
      <c r="AQ1111">
        <v>0</v>
      </c>
      <c r="AR1111">
        <v>0</v>
      </c>
      <c r="AS1111">
        <v>0</v>
      </c>
      <c r="AT1111">
        <v>0</v>
      </c>
    </row>
    <row r="1112" spans="1:46" hidden="1" x14ac:dyDescent="0.25">
      <c r="A1112" t="s">
        <v>321</v>
      </c>
      <c r="B1112" t="s">
        <v>296</v>
      </c>
      <c r="C1112">
        <v>6</v>
      </c>
      <c r="D1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2">
        <v>13</v>
      </c>
      <c r="AJ1112" t="s">
        <v>321</v>
      </c>
      <c r="AK1112" t="s">
        <v>409</v>
      </c>
      <c r="AL1112" t="s">
        <v>296</v>
      </c>
      <c r="AM1112">
        <v>11</v>
      </c>
      <c r="AN1112">
        <v>6</v>
      </c>
      <c r="AO1112">
        <v>0</v>
      </c>
      <c r="AP1112">
        <v>0</v>
      </c>
      <c r="AQ1112">
        <v>0</v>
      </c>
      <c r="AR1112">
        <v>0</v>
      </c>
      <c r="AS1112">
        <v>0</v>
      </c>
      <c r="AT1112">
        <v>0</v>
      </c>
    </row>
    <row r="1113" spans="1:46" hidden="1" x14ac:dyDescent="0.25">
      <c r="A1113" t="s">
        <v>321</v>
      </c>
      <c r="B1113" t="s">
        <v>296</v>
      </c>
      <c r="C1113">
        <v>7</v>
      </c>
      <c r="D1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3">
        <v>13</v>
      </c>
      <c r="AJ1113" t="s">
        <v>321</v>
      </c>
      <c r="AK1113" t="s">
        <v>409</v>
      </c>
      <c r="AL1113" t="s">
        <v>296</v>
      </c>
      <c r="AM1113">
        <v>11</v>
      </c>
      <c r="AN1113">
        <v>7</v>
      </c>
      <c r="AO1113">
        <v>0</v>
      </c>
      <c r="AP1113">
        <v>2.3605509999999998E-3</v>
      </c>
      <c r="AQ1113">
        <v>3.524115E-3</v>
      </c>
      <c r="AR1113">
        <v>2.0492179999999998E-3</v>
      </c>
      <c r="AS1113">
        <v>5.9948800000000002E-3</v>
      </c>
      <c r="AT1113">
        <v>0</v>
      </c>
    </row>
    <row r="1114" spans="1:46" hidden="1" x14ac:dyDescent="0.25">
      <c r="A1114" t="s">
        <v>321</v>
      </c>
      <c r="B1114" t="s">
        <v>296</v>
      </c>
      <c r="C1114">
        <v>8</v>
      </c>
      <c r="D1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4.2529689999999997E-3</v>
      </c>
      <c r="E1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4.2529689999999997E-3</v>
      </c>
      <c r="AI1114">
        <v>13</v>
      </c>
      <c r="AJ1114" t="s">
        <v>321</v>
      </c>
      <c r="AK1114" t="s">
        <v>409</v>
      </c>
      <c r="AL1114" t="s">
        <v>296</v>
      </c>
      <c r="AM1114">
        <v>11</v>
      </c>
      <c r="AN1114">
        <v>8</v>
      </c>
      <c r="AO1114">
        <v>4.2529689999999997E-3</v>
      </c>
      <c r="AP1114">
        <v>4.9860322999999998E-2</v>
      </c>
      <c r="AQ1114">
        <v>7.6308084999999998E-2</v>
      </c>
      <c r="AR1114">
        <v>4.5512589999999999E-2</v>
      </c>
      <c r="AS1114">
        <v>0.114509742</v>
      </c>
      <c r="AT1114">
        <v>9.9581699999999997E-4</v>
      </c>
    </row>
    <row r="1115" spans="1:46" hidden="1" x14ac:dyDescent="0.25">
      <c r="A1115" t="s">
        <v>321</v>
      </c>
      <c r="B1115" t="s">
        <v>296</v>
      </c>
      <c r="C1115">
        <v>9</v>
      </c>
      <c r="D1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0.221436259</v>
      </c>
      <c r="E1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9.6412150000000002E-2</v>
      </c>
      <c r="AI1115">
        <v>13</v>
      </c>
      <c r="AJ1115" t="s">
        <v>321</v>
      </c>
      <c r="AK1115" t="s">
        <v>409</v>
      </c>
      <c r="AL1115" t="s">
        <v>296</v>
      </c>
      <c r="AM1115">
        <v>11</v>
      </c>
      <c r="AN1115">
        <v>9</v>
      </c>
      <c r="AO1115">
        <v>9.6412150000000002E-2</v>
      </c>
      <c r="AP1115">
        <v>0.145843691</v>
      </c>
      <c r="AQ1115">
        <v>0.221436259</v>
      </c>
      <c r="AR1115">
        <v>0.15614640699999999</v>
      </c>
      <c r="AS1115">
        <v>0.30991776700000001</v>
      </c>
      <c r="AT1115">
        <v>2.6103316000000001E-2</v>
      </c>
    </row>
    <row r="1116" spans="1:46" hidden="1" x14ac:dyDescent="0.25">
      <c r="A1116" t="s">
        <v>321</v>
      </c>
      <c r="B1116" t="s">
        <v>296</v>
      </c>
      <c r="C1116">
        <v>10</v>
      </c>
      <c r="D1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0.38116204599999998</v>
      </c>
      <c r="E1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0.38116204599999998</v>
      </c>
      <c r="AI1116">
        <v>13</v>
      </c>
      <c r="AJ1116" t="s">
        <v>321</v>
      </c>
      <c r="AK1116" t="s">
        <v>409</v>
      </c>
      <c r="AL1116" t="s">
        <v>296</v>
      </c>
      <c r="AM1116">
        <v>11</v>
      </c>
      <c r="AN1116">
        <v>10</v>
      </c>
      <c r="AO1116">
        <v>0.224111859</v>
      </c>
      <c r="AP1116">
        <v>0.29089307199999997</v>
      </c>
      <c r="AQ1116">
        <v>0.38116204599999998</v>
      </c>
      <c r="AR1116">
        <v>0.294656584</v>
      </c>
      <c r="AS1116">
        <v>0.49595378299999998</v>
      </c>
      <c r="AT1116">
        <v>8.1389604000000004E-2</v>
      </c>
    </row>
    <row r="1117" spans="1:46" hidden="1" x14ac:dyDescent="0.25">
      <c r="A1117" t="s">
        <v>321</v>
      </c>
      <c r="B1117" t="s">
        <v>296</v>
      </c>
      <c r="C1117">
        <v>11</v>
      </c>
      <c r="D1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0.51535723200000005</v>
      </c>
      <c r="E1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0.51535723200000005</v>
      </c>
      <c r="AI1117">
        <v>13</v>
      </c>
      <c r="AJ1117" t="s">
        <v>321</v>
      </c>
      <c r="AK1117" t="s">
        <v>409</v>
      </c>
      <c r="AL1117" t="s">
        <v>296</v>
      </c>
      <c r="AM1117">
        <v>11</v>
      </c>
      <c r="AN1117">
        <v>11</v>
      </c>
      <c r="AO1117">
        <v>0.34779405099999999</v>
      </c>
      <c r="AP1117">
        <v>0.42687413299999999</v>
      </c>
      <c r="AQ1117">
        <v>0.51535723200000005</v>
      </c>
      <c r="AR1117">
        <v>0.421416758</v>
      </c>
      <c r="AS1117">
        <v>0.65746670500000004</v>
      </c>
      <c r="AT1117">
        <v>0.12001439799999999</v>
      </c>
    </row>
    <row r="1118" spans="1:46" hidden="1" x14ac:dyDescent="0.25">
      <c r="A1118" t="s">
        <v>321</v>
      </c>
      <c r="B1118" t="s">
        <v>296</v>
      </c>
      <c r="C1118">
        <v>12</v>
      </c>
      <c r="D1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0.61684984600000003</v>
      </c>
      <c r="E1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0.61684984600000003</v>
      </c>
      <c r="AI1118">
        <v>13</v>
      </c>
      <c r="AJ1118" t="s">
        <v>321</v>
      </c>
      <c r="AK1118" t="s">
        <v>409</v>
      </c>
      <c r="AL1118" t="s">
        <v>296</v>
      </c>
      <c r="AM1118">
        <v>11</v>
      </c>
      <c r="AN1118">
        <v>12</v>
      </c>
      <c r="AO1118">
        <v>0.44020838899999998</v>
      </c>
      <c r="AP1118">
        <v>0.53866941700000004</v>
      </c>
      <c r="AQ1118">
        <v>0.61684984600000003</v>
      </c>
      <c r="AR1118">
        <v>0.51484220700000005</v>
      </c>
      <c r="AS1118">
        <v>0.75845300599999999</v>
      </c>
      <c r="AT1118">
        <v>9.6861650999999993E-2</v>
      </c>
    </row>
    <row r="1119" spans="1:46" hidden="1" x14ac:dyDescent="0.25">
      <c r="A1119" t="s">
        <v>321</v>
      </c>
      <c r="B1119" t="s">
        <v>296</v>
      </c>
      <c r="C1119">
        <v>13</v>
      </c>
      <c r="D1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0.671679162</v>
      </c>
      <c r="E1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0.671679162</v>
      </c>
      <c r="AI1119">
        <v>13</v>
      </c>
      <c r="AJ1119" t="s">
        <v>321</v>
      </c>
      <c r="AK1119" t="s">
        <v>409</v>
      </c>
      <c r="AL1119" t="s">
        <v>296</v>
      </c>
      <c r="AM1119">
        <v>11</v>
      </c>
      <c r="AN1119">
        <v>13</v>
      </c>
      <c r="AO1119">
        <v>0.47608747499999998</v>
      </c>
      <c r="AP1119">
        <v>0.57756489899999996</v>
      </c>
      <c r="AQ1119">
        <v>0.671679162</v>
      </c>
      <c r="AR1119">
        <v>0.56192061000000004</v>
      </c>
      <c r="AS1119">
        <v>0.79417333300000004</v>
      </c>
      <c r="AT1119">
        <v>0.117100711</v>
      </c>
    </row>
    <row r="1120" spans="1:46" hidden="1" x14ac:dyDescent="0.25">
      <c r="A1120" t="s">
        <v>321</v>
      </c>
      <c r="B1120" t="s">
        <v>296</v>
      </c>
      <c r="C1120">
        <v>14</v>
      </c>
      <c r="D1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0.658270668</v>
      </c>
      <c r="E1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0.658270668</v>
      </c>
      <c r="AI1120">
        <v>13</v>
      </c>
      <c r="AJ1120" t="s">
        <v>321</v>
      </c>
      <c r="AK1120" t="s">
        <v>409</v>
      </c>
      <c r="AL1120" t="s">
        <v>296</v>
      </c>
      <c r="AM1120">
        <v>11</v>
      </c>
      <c r="AN1120">
        <v>14</v>
      </c>
      <c r="AO1120">
        <v>0.51060433800000005</v>
      </c>
      <c r="AP1120">
        <v>0.58249458899999995</v>
      </c>
      <c r="AQ1120">
        <v>0.658270668</v>
      </c>
      <c r="AR1120">
        <v>0.57831078999999996</v>
      </c>
      <c r="AS1120">
        <v>0.86400039500000003</v>
      </c>
      <c r="AT1120">
        <v>0.16143301199999999</v>
      </c>
    </row>
    <row r="1121" spans="1:46" hidden="1" x14ac:dyDescent="0.25">
      <c r="A1121" t="s">
        <v>321</v>
      </c>
      <c r="B1121" t="s">
        <v>296</v>
      </c>
      <c r="C1121">
        <v>15</v>
      </c>
      <c r="D1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0.60644567999999999</v>
      </c>
      <c r="E1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0.60644567999999999</v>
      </c>
      <c r="AI1121">
        <v>13</v>
      </c>
      <c r="AJ1121" t="s">
        <v>321</v>
      </c>
      <c r="AK1121" t="s">
        <v>409</v>
      </c>
      <c r="AL1121" t="s">
        <v>296</v>
      </c>
      <c r="AM1121">
        <v>11</v>
      </c>
      <c r="AN1121">
        <v>15</v>
      </c>
      <c r="AO1121">
        <v>0.45801602800000002</v>
      </c>
      <c r="AP1121">
        <v>0.53635308900000001</v>
      </c>
      <c r="AQ1121">
        <v>0.60644567999999999</v>
      </c>
      <c r="AR1121">
        <v>0.53300247300000003</v>
      </c>
      <c r="AS1121">
        <v>0.84039584199999995</v>
      </c>
      <c r="AT1121">
        <v>0.19942158900000001</v>
      </c>
    </row>
    <row r="1122" spans="1:46" hidden="1" x14ac:dyDescent="0.25">
      <c r="A1122" t="s">
        <v>321</v>
      </c>
      <c r="B1122" t="s">
        <v>296</v>
      </c>
      <c r="C1122">
        <v>16</v>
      </c>
      <c r="D1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0.51515438000000002</v>
      </c>
      <c r="E1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0.51515438000000002</v>
      </c>
      <c r="AI1122">
        <v>13</v>
      </c>
      <c r="AJ1122" t="s">
        <v>321</v>
      </c>
      <c r="AK1122" t="s">
        <v>409</v>
      </c>
      <c r="AL1122" t="s">
        <v>296</v>
      </c>
      <c r="AM1122">
        <v>11</v>
      </c>
      <c r="AN1122">
        <v>16</v>
      </c>
      <c r="AO1122">
        <v>0.37641177199999998</v>
      </c>
      <c r="AP1122">
        <v>0.44514186500000003</v>
      </c>
      <c r="AQ1122">
        <v>0.51515438000000002</v>
      </c>
      <c r="AR1122">
        <v>0.45568974499999998</v>
      </c>
      <c r="AS1122">
        <v>0.74790472200000002</v>
      </c>
      <c r="AT1122">
        <v>0.138630645</v>
      </c>
    </row>
    <row r="1123" spans="1:46" hidden="1" x14ac:dyDescent="0.25">
      <c r="A1123" t="s">
        <v>321</v>
      </c>
      <c r="B1123" t="s">
        <v>296</v>
      </c>
      <c r="C1123">
        <v>17</v>
      </c>
      <c r="D1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0.40548426300000001</v>
      </c>
      <c r="E1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0.40548426300000001</v>
      </c>
      <c r="AI1123">
        <v>13</v>
      </c>
      <c r="AJ1123" t="s">
        <v>321</v>
      </c>
      <c r="AK1123" t="s">
        <v>409</v>
      </c>
      <c r="AL1123" t="s">
        <v>296</v>
      </c>
      <c r="AM1123">
        <v>11</v>
      </c>
      <c r="AN1123">
        <v>17</v>
      </c>
      <c r="AO1123">
        <v>0.270781563</v>
      </c>
      <c r="AP1123">
        <v>0.31631795000000001</v>
      </c>
      <c r="AQ1123">
        <v>0.40548426300000001</v>
      </c>
      <c r="AR1123">
        <v>0.34073518800000002</v>
      </c>
      <c r="AS1123">
        <v>0.56783702199999997</v>
      </c>
      <c r="AT1123">
        <v>0.16460487300000001</v>
      </c>
    </row>
    <row r="1124" spans="1:46" hidden="1" x14ac:dyDescent="0.25">
      <c r="A1124" t="s">
        <v>321</v>
      </c>
      <c r="B1124" t="s">
        <v>296</v>
      </c>
      <c r="C1124">
        <v>18</v>
      </c>
      <c r="D1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0.24420338999999999</v>
      </c>
      <c r="E1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0.24420338999999999</v>
      </c>
      <c r="AI1124">
        <v>13</v>
      </c>
      <c r="AJ1124" t="s">
        <v>321</v>
      </c>
      <c r="AK1124" t="s">
        <v>409</v>
      </c>
      <c r="AL1124" t="s">
        <v>296</v>
      </c>
      <c r="AM1124">
        <v>11</v>
      </c>
      <c r="AN1124">
        <v>18</v>
      </c>
      <c r="AO1124">
        <v>0.13853285500000001</v>
      </c>
      <c r="AP1124">
        <v>0.16880799399999999</v>
      </c>
      <c r="AQ1124">
        <v>0.24420338999999999</v>
      </c>
      <c r="AR1124">
        <v>0.198574528</v>
      </c>
      <c r="AS1124">
        <v>0.40038300599999999</v>
      </c>
      <c r="AT1124">
        <v>7.4492648999999994E-2</v>
      </c>
    </row>
    <row r="1125" spans="1:46" hidden="1" x14ac:dyDescent="0.25">
      <c r="A1125" t="s">
        <v>321</v>
      </c>
      <c r="B1125" t="s">
        <v>296</v>
      </c>
      <c r="C1125">
        <v>19</v>
      </c>
      <c r="D1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0.11952110000000001</v>
      </c>
      <c r="E1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0.11952110000000001</v>
      </c>
      <c r="AI1125">
        <v>13</v>
      </c>
      <c r="AJ1125" t="s">
        <v>321</v>
      </c>
      <c r="AK1125" t="s">
        <v>409</v>
      </c>
      <c r="AL1125" t="s">
        <v>296</v>
      </c>
      <c r="AM1125">
        <v>11</v>
      </c>
      <c r="AN1125">
        <v>19</v>
      </c>
      <c r="AO1125">
        <v>3.6053363999999997E-2</v>
      </c>
      <c r="AP1125">
        <v>4.5616240000000002E-2</v>
      </c>
      <c r="AQ1125">
        <v>0.11952110000000001</v>
      </c>
      <c r="AR1125">
        <v>7.6504001000000002E-2</v>
      </c>
      <c r="AS1125">
        <v>0.20954572899999999</v>
      </c>
      <c r="AT1125">
        <v>1.883754E-2</v>
      </c>
    </row>
    <row r="1126" spans="1:46" hidden="1" x14ac:dyDescent="0.25">
      <c r="A1126" t="s">
        <v>321</v>
      </c>
      <c r="B1126" t="s">
        <v>296</v>
      </c>
      <c r="C1126">
        <v>20</v>
      </c>
      <c r="D1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2.3793574000000001E-2</v>
      </c>
      <c r="E1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2.3793574000000001E-2</v>
      </c>
      <c r="AI1126">
        <v>13</v>
      </c>
      <c r="AJ1126" t="s">
        <v>321</v>
      </c>
      <c r="AK1126" t="s">
        <v>409</v>
      </c>
      <c r="AL1126" t="s">
        <v>296</v>
      </c>
      <c r="AM1126">
        <v>11</v>
      </c>
      <c r="AN1126">
        <v>20</v>
      </c>
      <c r="AO1126">
        <v>5.67447E-4</v>
      </c>
      <c r="AP1126">
        <v>2.202266E-3</v>
      </c>
      <c r="AQ1126">
        <v>2.3793574000000001E-2</v>
      </c>
      <c r="AR1126">
        <v>1.1366842E-2</v>
      </c>
      <c r="AS1126">
        <v>4.0385914000000002E-2</v>
      </c>
      <c r="AT1126">
        <v>0</v>
      </c>
    </row>
    <row r="1127" spans="1:46" hidden="1" x14ac:dyDescent="0.25">
      <c r="A1127" t="s">
        <v>321</v>
      </c>
      <c r="B1127" t="s">
        <v>296</v>
      </c>
      <c r="C1127">
        <v>21</v>
      </c>
      <c r="D1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7">
        <v>13</v>
      </c>
      <c r="AJ1127" t="s">
        <v>321</v>
      </c>
      <c r="AK1127" t="s">
        <v>409</v>
      </c>
      <c r="AL1127" t="s">
        <v>296</v>
      </c>
      <c r="AM1127">
        <v>11</v>
      </c>
      <c r="AN1127">
        <v>21</v>
      </c>
      <c r="AO1127">
        <v>0</v>
      </c>
      <c r="AP1127">
        <v>0</v>
      </c>
      <c r="AQ1127">
        <v>0</v>
      </c>
      <c r="AR1127">
        <v>0</v>
      </c>
      <c r="AS1127">
        <v>0</v>
      </c>
      <c r="AT1127">
        <v>0</v>
      </c>
    </row>
    <row r="1128" spans="1:46" hidden="1" x14ac:dyDescent="0.25">
      <c r="A1128" t="s">
        <v>321</v>
      </c>
      <c r="B1128" t="s">
        <v>296</v>
      </c>
      <c r="C1128">
        <v>22</v>
      </c>
      <c r="D1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8">
        <v>13</v>
      </c>
      <c r="AJ1128" t="s">
        <v>321</v>
      </c>
      <c r="AK1128" t="s">
        <v>409</v>
      </c>
      <c r="AL1128" t="s">
        <v>296</v>
      </c>
      <c r="AM1128">
        <v>11</v>
      </c>
      <c r="AN1128">
        <v>22</v>
      </c>
      <c r="AO1128">
        <v>0</v>
      </c>
      <c r="AP1128">
        <v>0</v>
      </c>
      <c r="AQ1128">
        <v>0</v>
      </c>
      <c r="AR1128">
        <v>0</v>
      </c>
      <c r="AS1128">
        <v>0</v>
      </c>
      <c r="AT1128">
        <v>0</v>
      </c>
    </row>
    <row r="1129" spans="1:46" hidden="1" x14ac:dyDescent="0.25">
      <c r="A1129" t="s">
        <v>321</v>
      </c>
      <c r="B1129" t="s">
        <v>296</v>
      </c>
      <c r="C1129">
        <v>23</v>
      </c>
      <c r="D1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9">
        <v>13</v>
      </c>
      <c r="AJ1129" t="s">
        <v>321</v>
      </c>
      <c r="AK1129" t="s">
        <v>409</v>
      </c>
      <c r="AL1129" t="s">
        <v>296</v>
      </c>
      <c r="AM1129">
        <v>11</v>
      </c>
      <c r="AN1129">
        <v>23</v>
      </c>
      <c r="AO1129">
        <v>0</v>
      </c>
      <c r="AP1129">
        <v>0</v>
      </c>
      <c r="AQ1129">
        <v>0</v>
      </c>
      <c r="AR1129">
        <v>0</v>
      </c>
      <c r="AS1129">
        <v>0</v>
      </c>
      <c r="AT1129">
        <v>0</v>
      </c>
    </row>
    <row r="1130" spans="1:46" hidden="1" x14ac:dyDescent="0.25">
      <c r="A1130" t="s">
        <v>321</v>
      </c>
      <c r="B1130" t="s">
        <v>296</v>
      </c>
      <c r="C1130">
        <v>24</v>
      </c>
      <c r="D1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0">
        <v>13</v>
      </c>
      <c r="AJ1130" t="s">
        <v>321</v>
      </c>
      <c r="AK1130" t="s">
        <v>409</v>
      </c>
      <c r="AL1130" t="s">
        <v>296</v>
      </c>
      <c r="AM1130">
        <v>11</v>
      </c>
      <c r="AN1130">
        <v>24</v>
      </c>
      <c r="AO1130">
        <v>0</v>
      </c>
      <c r="AP1130">
        <v>0</v>
      </c>
      <c r="AQ1130">
        <v>0</v>
      </c>
      <c r="AR1130">
        <v>0</v>
      </c>
      <c r="AS1130">
        <v>0</v>
      </c>
      <c r="AT1130">
        <v>0</v>
      </c>
    </row>
    <row r="1131" spans="1:46" hidden="1" x14ac:dyDescent="0.25">
      <c r="A1131" t="s">
        <v>321</v>
      </c>
      <c r="B1131" t="s">
        <v>297</v>
      </c>
      <c r="C1131">
        <v>1</v>
      </c>
      <c r="D1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1">
        <v>13</v>
      </c>
      <c r="AJ1131" t="s">
        <v>321</v>
      </c>
      <c r="AK1131" t="s">
        <v>409</v>
      </c>
      <c r="AL1131" t="s">
        <v>297</v>
      </c>
      <c r="AM1131">
        <v>12</v>
      </c>
      <c r="AN1131">
        <v>1</v>
      </c>
      <c r="AO1131">
        <v>0</v>
      </c>
      <c r="AP1131">
        <v>0</v>
      </c>
      <c r="AQ1131">
        <v>0</v>
      </c>
      <c r="AR1131">
        <v>0</v>
      </c>
      <c r="AS1131">
        <v>0</v>
      </c>
      <c r="AT1131">
        <v>0</v>
      </c>
    </row>
    <row r="1132" spans="1:46" hidden="1" x14ac:dyDescent="0.25">
      <c r="A1132" t="s">
        <v>321</v>
      </c>
      <c r="B1132" t="s">
        <v>297</v>
      </c>
      <c r="C1132">
        <v>2</v>
      </c>
      <c r="D1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2">
        <v>13</v>
      </c>
      <c r="AJ1132" t="s">
        <v>321</v>
      </c>
      <c r="AK1132" t="s">
        <v>409</v>
      </c>
      <c r="AL1132" t="s">
        <v>297</v>
      </c>
      <c r="AM1132">
        <v>12</v>
      </c>
      <c r="AN1132">
        <v>2</v>
      </c>
      <c r="AO1132">
        <v>0</v>
      </c>
      <c r="AP1132">
        <v>0</v>
      </c>
      <c r="AQ1132">
        <v>0</v>
      </c>
      <c r="AR1132">
        <v>0</v>
      </c>
      <c r="AS1132">
        <v>0</v>
      </c>
      <c r="AT1132">
        <v>0</v>
      </c>
    </row>
    <row r="1133" spans="1:46" hidden="1" x14ac:dyDescent="0.25">
      <c r="A1133" t="s">
        <v>321</v>
      </c>
      <c r="B1133" t="s">
        <v>297</v>
      </c>
      <c r="C1133">
        <v>3</v>
      </c>
      <c r="D1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3">
        <v>13</v>
      </c>
      <c r="AJ1133" t="s">
        <v>321</v>
      </c>
      <c r="AK1133" t="s">
        <v>409</v>
      </c>
      <c r="AL1133" t="s">
        <v>297</v>
      </c>
      <c r="AM1133">
        <v>12</v>
      </c>
      <c r="AN1133">
        <v>3</v>
      </c>
      <c r="AO1133">
        <v>0</v>
      </c>
      <c r="AP1133">
        <v>0</v>
      </c>
      <c r="AQ1133">
        <v>0</v>
      </c>
      <c r="AR1133">
        <v>0</v>
      </c>
      <c r="AS1133">
        <v>0</v>
      </c>
      <c r="AT1133">
        <v>0</v>
      </c>
    </row>
    <row r="1134" spans="1:46" hidden="1" x14ac:dyDescent="0.25">
      <c r="A1134" t="s">
        <v>321</v>
      </c>
      <c r="B1134" t="s">
        <v>297</v>
      </c>
      <c r="C1134">
        <v>4</v>
      </c>
      <c r="D1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4">
        <v>13</v>
      </c>
      <c r="AJ1134" t="s">
        <v>321</v>
      </c>
      <c r="AK1134" t="s">
        <v>409</v>
      </c>
      <c r="AL1134" t="s">
        <v>297</v>
      </c>
      <c r="AM1134">
        <v>12</v>
      </c>
      <c r="AN1134">
        <v>4</v>
      </c>
      <c r="AO1134">
        <v>0</v>
      </c>
      <c r="AP1134">
        <v>0</v>
      </c>
      <c r="AQ1134">
        <v>0</v>
      </c>
      <c r="AR1134">
        <v>0</v>
      </c>
      <c r="AS1134">
        <v>0</v>
      </c>
      <c r="AT1134">
        <v>0</v>
      </c>
    </row>
    <row r="1135" spans="1:46" hidden="1" x14ac:dyDescent="0.25">
      <c r="A1135" t="s">
        <v>321</v>
      </c>
      <c r="B1135" t="s">
        <v>297</v>
      </c>
      <c r="C1135">
        <v>5</v>
      </c>
      <c r="D1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5">
        <v>13</v>
      </c>
      <c r="AJ1135" t="s">
        <v>321</v>
      </c>
      <c r="AK1135" t="s">
        <v>409</v>
      </c>
      <c r="AL1135" t="s">
        <v>297</v>
      </c>
      <c r="AM1135">
        <v>12</v>
      </c>
      <c r="AN1135">
        <v>5</v>
      </c>
      <c r="AO1135">
        <v>0</v>
      </c>
      <c r="AP1135">
        <v>0</v>
      </c>
      <c r="AQ1135">
        <v>0</v>
      </c>
      <c r="AR1135">
        <v>0</v>
      </c>
      <c r="AS1135">
        <v>0</v>
      </c>
      <c r="AT1135">
        <v>0</v>
      </c>
    </row>
    <row r="1136" spans="1:46" hidden="1" x14ac:dyDescent="0.25">
      <c r="A1136" t="s">
        <v>321</v>
      </c>
      <c r="B1136" t="s">
        <v>297</v>
      </c>
      <c r="C1136">
        <v>6</v>
      </c>
      <c r="D1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6">
        <v>13</v>
      </c>
      <c r="AJ1136" t="s">
        <v>321</v>
      </c>
      <c r="AK1136" t="s">
        <v>409</v>
      </c>
      <c r="AL1136" t="s">
        <v>297</v>
      </c>
      <c r="AM1136">
        <v>12</v>
      </c>
      <c r="AN1136">
        <v>6</v>
      </c>
      <c r="AO1136">
        <v>0</v>
      </c>
      <c r="AP1136">
        <v>0</v>
      </c>
      <c r="AQ1136">
        <v>0</v>
      </c>
      <c r="AR1136">
        <v>0</v>
      </c>
      <c r="AS1136">
        <v>0</v>
      </c>
      <c r="AT1136">
        <v>0</v>
      </c>
    </row>
    <row r="1137" spans="1:46" hidden="1" x14ac:dyDescent="0.25">
      <c r="A1137" t="s">
        <v>321</v>
      </c>
      <c r="B1137" t="s">
        <v>297</v>
      </c>
      <c r="C1137">
        <v>7</v>
      </c>
      <c r="D1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7">
        <v>13</v>
      </c>
      <c r="AJ1137" t="s">
        <v>321</v>
      </c>
      <c r="AK1137" t="s">
        <v>409</v>
      </c>
      <c r="AL1137" t="s">
        <v>297</v>
      </c>
      <c r="AM1137">
        <v>12</v>
      </c>
      <c r="AN1137">
        <v>7</v>
      </c>
      <c r="AO1137">
        <v>0</v>
      </c>
      <c r="AP1137">
        <v>3.2315799999999998E-4</v>
      </c>
      <c r="AQ1137">
        <v>9.9693500000000001E-4</v>
      </c>
      <c r="AR1137">
        <v>6.8210600000000003E-4</v>
      </c>
      <c r="AS1137">
        <v>3.9970989999999996E-3</v>
      </c>
      <c r="AT1137">
        <v>0</v>
      </c>
    </row>
    <row r="1138" spans="1:46" hidden="1" x14ac:dyDescent="0.25">
      <c r="A1138" t="s">
        <v>321</v>
      </c>
      <c r="B1138" t="s">
        <v>297</v>
      </c>
      <c r="C1138">
        <v>8</v>
      </c>
      <c r="D1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8.5289899999999995E-4</v>
      </c>
      <c r="E1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8.5289899999999995E-4</v>
      </c>
      <c r="AI1138">
        <v>13</v>
      </c>
      <c r="AJ1138" t="s">
        <v>321</v>
      </c>
      <c r="AK1138" t="s">
        <v>409</v>
      </c>
      <c r="AL1138" t="s">
        <v>297</v>
      </c>
      <c r="AM1138">
        <v>12</v>
      </c>
      <c r="AN1138">
        <v>8</v>
      </c>
      <c r="AO1138">
        <v>8.5289899999999995E-4</v>
      </c>
      <c r="AP1138">
        <v>3.3450760000000003E-2</v>
      </c>
      <c r="AQ1138">
        <v>5.2229024999999998E-2</v>
      </c>
      <c r="AR1138">
        <v>3.1056987000000001E-2</v>
      </c>
      <c r="AS1138">
        <v>0.10480974699999999</v>
      </c>
      <c r="AT1138">
        <v>1.84E-5</v>
      </c>
    </row>
    <row r="1139" spans="1:46" hidden="1" x14ac:dyDescent="0.25">
      <c r="A1139" t="s">
        <v>321</v>
      </c>
      <c r="B1139" t="s">
        <v>297</v>
      </c>
      <c r="C1139">
        <v>9</v>
      </c>
      <c r="D1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0.16405493500000001</v>
      </c>
      <c r="E1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5.9025213E-2</v>
      </c>
      <c r="AI1139">
        <v>13</v>
      </c>
      <c r="AJ1139" t="s">
        <v>321</v>
      </c>
      <c r="AK1139" t="s">
        <v>409</v>
      </c>
      <c r="AL1139" t="s">
        <v>297</v>
      </c>
      <c r="AM1139">
        <v>12</v>
      </c>
      <c r="AN1139">
        <v>9</v>
      </c>
      <c r="AO1139">
        <v>5.9025213E-2</v>
      </c>
      <c r="AP1139">
        <v>0.111548197</v>
      </c>
      <c r="AQ1139">
        <v>0.16405493500000001</v>
      </c>
      <c r="AR1139">
        <v>0.116260617</v>
      </c>
      <c r="AS1139">
        <v>0.28029484300000002</v>
      </c>
      <c r="AT1139" s="281">
        <v>1.3683264000000001E-2</v>
      </c>
    </row>
    <row r="1140" spans="1:46" hidden="1" x14ac:dyDescent="0.25">
      <c r="A1140" t="s">
        <v>321</v>
      </c>
      <c r="B1140" t="s">
        <v>297</v>
      </c>
      <c r="C1140">
        <v>10</v>
      </c>
      <c r="D1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0.29965599700000001</v>
      </c>
      <c r="E1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0.29965599700000001</v>
      </c>
      <c r="AI1140">
        <v>13</v>
      </c>
      <c r="AJ1140" t="s">
        <v>321</v>
      </c>
      <c r="AK1140" t="s">
        <v>409</v>
      </c>
      <c r="AL1140" t="s">
        <v>297</v>
      </c>
      <c r="AM1140">
        <v>12</v>
      </c>
      <c r="AN1140">
        <v>10</v>
      </c>
      <c r="AO1140">
        <v>0.16090744100000001</v>
      </c>
      <c r="AP1140">
        <v>0.222989259</v>
      </c>
      <c r="AQ1140">
        <v>0.29965599700000001</v>
      </c>
      <c r="AR1140">
        <v>0.230356323</v>
      </c>
      <c r="AS1140">
        <v>0.46583339000000001</v>
      </c>
      <c r="AT1140">
        <v>4.3742187000000002E-2</v>
      </c>
    </row>
    <row r="1141" spans="1:46" hidden="1" x14ac:dyDescent="0.25">
      <c r="A1141" t="s">
        <v>321</v>
      </c>
      <c r="B1141" t="s">
        <v>297</v>
      </c>
      <c r="C1141">
        <v>11</v>
      </c>
      <c r="D1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0.42594933499999998</v>
      </c>
      <c r="E1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0.42594933499999998</v>
      </c>
      <c r="AI1141">
        <v>13</v>
      </c>
      <c r="AJ1141" t="s">
        <v>321</v>
      </c>
      <c r="AK1141" t="s">
        <v>409</v>
      </c>
      <c r="AL1141" t="s">
        <v>297</v>
      </c>
      <c r="AM1141">
        <v>12</v>
      </c>
      <c r="AN1141">
        <v>11</v>
      </c>
      <c r="AO1141">
        <v>0.24699490499999999</v>
      </c>
      <c r="AP1141">
        <v>0.35243581899999998</v>
      </c>
      <c r="AQ1141">
        <v>0.42594933499999998</v>
      </c>
      <c r="AR1141">
        <v>0.34153663200000001</v>
      </c>
      <c r="AS1141">
        <v>0.63020555499999997</v>
      </c>
      <c r="AT1141">
        <v>7.5045880999999995E-2</v>
      </c>
    </row>
    <row r="1142" spans="1:46" hidden="1" x14ac:dyDescent="0.25">
      <c r="A1142" t="s">
        <v>321</v>
      </c>
      <c r="B1142" t="s">
        <v>297</v>
      </c>
      <c r="C1142">
        <v>12</v>
      </c>
      <c r="D1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0.54478109100000005</v>
      </c>
      <c r="E1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0.54478109100000005</v>
      </c>
      <c r="AI1142">
        <v>13</v>
      </c>
      <c r="AJ1142" t="s">
        <v>321</v>
      </c>
      <c r="AK1142" t="s">
        <v>409</v>
      </c>
      <c r="AL1142" t="s">
        <v>297</v>
      </c>
      <c r="AM1142">
        <v>12</v>
      </c>
      <c r="AN1142">
        <v>12</v>
      </c>
      <c r="AO1142">
        <v>0.34985451000000001</v>
      </c>
      <c r="AP1142">
        <v>0.43750736800000001</v>
      </c>
      <c r="AQ1142">
        <v>0.54478109100000005</v>
      </c>
      <c r="AR1142">
        <v>0.43621470000000001</v>
      </c>
      <c r="AS1142">
        <v>0.72661276500000005</v>
      </c>
      <c r="AT1142">
        <v>9.6188551999999997E-2</v>
      </c>
    </row>
    <row r="1143" spans="1:46" hidden="1" x14ac:dyDescent="0.25">
      <c r="A1143" t="s">
        <v>321</v>
      </c>
      <c r="B1143" t="s">
        <v>297</v>
      </c>
      <c r="C1143">
        <v>13</v>
      </c>
      <c r="D1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0.58671166299999999</v>
      </c>
      <c r="E1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0.58671166299999999</v>
      </c>
      <c r="AI1143">
        <v>13</v>
      </c>
      <c r="AJ1143" t="s">
        <v>321</v>
      </c>
      <c r="AK1143" t="s">
        <v>409</v>
      </c>
      <c r="AL1143" t="s">
        <v>297</v>
      </c>
      <c r="AM1143">
        <v>12</v>
      </c>
      <c r="AN1143">
        <v>13</v>
      </c>
      <c r="AO1143">
        <v>0.40278006399999999</v>
      </c>
      <c r="AP1143">
        <v>0.50128324800000001</v>
      </c>
      <c r="AQ1143">
        <v>0.58671166299999999</v>
      </c>
      <c r="AR1143">
        <v>0.49199914900000002</v>
      </c>
      <c r="AS1143">
        <v>0.78997184600000003</v>
      </c>
      <c r="AT1143">
        <v>0.119110786</v>
      </c>
    </row>
    <row r="1144" spans="1:46" hidden="1" x14ac:dyDescent="0.25">
      <c r="A1144" t="s">
        <v>321</v>
      </c>
      <c r="B1144" t="s">
        <v>297</v>
      </c>
      <c r="C1144">
        <v>14</v>
      </c>
      <c r="D1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0.610703259</v>
      </c>
      <c r="E1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0.610703259</v>
      </c>
      <c r="AI1144">
        <v>13</v>
      </c>
      <c r="AJ1144" t="s">
        <v>321</v>
      </c>
      <c r="AK1144" t="s">
        <v>409</v>
      </c>
      <c r="AL1144" t="s">
        <v>297</v>
      </c>
      <c r="AM1144">
        <v>12</v>
      </c>
      <c r="AN1144">
        <v>14</v>
      </c>
      <c r="AO1144">
        <v>0.41864663699999999</v>
      </c>
      <c r="AP1144">
        <v>0.52550473799999997</v>
      </c>
      <c r="AQ1144">
        <v>0.610703259</v>
      </c>
      <c r="AR1144">
        <v>0.51913285899999995</v>
      </c>
      <c r="AS1144">
        <v>0.81810060500000004</v>
      </c>
      <c r="AT1144">
        <v>0.13887959899999999</v>
      </c>
    </row>
    <row r="1145" spans="1:46" hidden="1" x14ac:dyDescent="0.25">
      <c r="A1145" t="s">
        <v>321</v>
      </c>
      <c r="B1145" t="s">
        <v>297</v>
      </c>
      <c r="C1145">
        <v>15</v>
      </c>
      <c r="D1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0.58123752299999998</v>
      </c>
      <c r="E1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0.58123752299999998</v>
      </c>
      <c r="AI1145">
        <v>13</v>
      </c>
      <c r="AJ1145" t="s">
        <v>321</v>
      </c>
      <c r="AK1145" t="s">
        <v>409</v>
      </c>
      <c r="AL1145" t="s">
        <v>297</v>
      </c>
      <c r="AM1145">
        <v>12</v>
      </c>
      <c r="AN1145">
        <v>15</v>
      </c>
      <c r="AO1145">
        <v>0.40801760300000001</v>
      </c>
      <c r="AP1145">
        <v>0.49008729099999998</v>
      </c>
      <c r="AQ1145">
        <v>0.58123752299999998</v>
      </c>
      <c r="AR1145">
        <v>0.49015178100000001</v>
      </c>
      <c r="AS1145">
        <v>0.76529463799999997</v>
      </c>
      <c r="AT1145">
        <v>0.14650497600000001</v>
      </c>
    </row>
    <row r="1146" spans="1:46" hidden="1" x14ac:dyDescent="0.25">
      <c r="A1146" t="s">
        <v>321</v>
      </c>
      <c r="B1146" t="s">
        <v>297</v>
      </c>
      <c r="C1146">
        <v>16</v>
      </c>
      <c r="D1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0.50106415100000001</v>
      </c>
      <c r="E1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0.50106415100000001</v>
      </c>
      <c r="AI1146">
        <v>13</v>
      </c>
      <c r="AJ1146" t="s">
        <v>321</v>
      </c>
      <c r="AK1146" t="s">
        <v>409</v>
      </c>
      <c r="AL1146" t="s">
        <v>297</v>
      </c>
      <c r="AM1146">
        <v>12</v>
      </c>
      <c r="AN1146">
        <v>16</v>
      </c>
      <c r="AO1146">
        <v>0.34669005200000003</v>
      </c>
      <c r="AP1146">
        <v>0.42416610100000002</v>
      </c>
      <c r="AQ1146">
        <v>0.50106415100000001</v>
      </c>
      <c r="AR1146">
        <v>0.43030009699999999</v>
      </c>
      <c r="AS1146">
        <v>0.69877774599999998</v>
      </c>
      <c r="AT1146">
        <v>8.8397206000000006E-2</v>
      </c>
    </row>
    <row r="1147" spans="1:46" hidden="1" x14ac:dyDescent="0.25">
      <c r="A1147" t="s">
        <v>321</v>
      </c>
      <c r="B1147" t="s">
        <v>297</v>
      </c>
      <c r="C1147">
        <v>17</v>
      </c>
      <c r="D1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0.36644547399999999</v>
      </c>
      <c r="E1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0.36644547399999999</v>
      </c>
      <c r="AI1147">
        <v>13</v>
      </c>
      <c r="AJ1147" t="s">
        <v>321</v>
      </c>
      <c r="AK1147" t="s">
        <v>409</v>
      </c>
      <c r="AL1147" t="s">
        <v>297</v>
      </c>
      <c r="AM1147">
        <v>12</v>
      </c>
      <c r="AN1147">
        <v>17</v>
      </c>
      <c r="AO1147">
        <v>0.240587735</v>
      </c>
      <c r="AP1147">
        <v>0.30685457599999999</v>
      </c>
      <c r="AQ1147">
        <v>0.36644547399999999</v>
      </c>
      <c r="AR1147">
        <v>0.31885065699999998</v>
      </c>
      <c r="AS1147">
        <v>0.59831086899999997</v>
      </c>
      <c r="AT1147">
        <v>7.5405480999999996E-2</v>
      </c>
    </row>
    <row r="1148" spans="1:46" hidden="1" x14ac:dyDescent="0.25">
      <c r="A1148" t="s">
        <v>321</v>
      </c>
      <c r="B1148" t="s">
        <v>297</v>
      </c>
      <c r="C1148">
        <v>18</v>
      </c>
      <c r="D1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0.23753925300000001</v>
      </c>
      <c r="E1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0.23753925300000001</v>
      </c>
      <c r="AI1148">
        <v>13</v>
      </c>
      <c r="AJ1148" t="s">
        <v>321</v>
      </c>
      <c r="AK1148" t="s">
        <v>409</v>
      </c>
      <c r="AL1148" t="s">
        <v>297</v>
      </c>
      <c r="AM1148">
        <v>12</v>
      </c>
      <c r="AN1148">
        <v>18</v>
      </c>
      <c r="AO1148">
        <v>0.14841210899999999</v>
      </c>
      <c r="AP1148">
        <v>0.17828671900000001</v>
      </c>
      <c r="AQ1148">
        <v>0.23753925300000001</v>
      </c>
      <c r="AR1148">
        <v>0.20256374599999999</v>
      </c>
      <c r="AS1148">
        <v>0.43257187000000002</v>
      </c>
      <c r="AT1148">
        <v>3.7536770999999997E-2</v>
      </c>
    </row>
    <row r="1149" spans="1:46" hidden="1" x14ac:dyDescent="0.25">
      <c r="A1149" t="s">
        <v>321</v>
      </c>
      <c r="B1149" t="s">
        <v>297</v>
      </c>
      <c r="C1149">
        <v>19</v>
      </c>
      <c r="D1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0.121609549</v>
      </c>
      <c r="E1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0.121609549</v>
      </c>
      <c r="AI1149">
        <v>13</v>
      </c>
      <c r="AJ1149" t="s">
        <v>321</v>
      </c>
      <c r="AK1149" t="s">
        <v>409</v>
      </c>
      <c r="AL1149" t="s">
        <v>297</v>
      </c>
      <c r="AM1149">
        <v>12</v>
      </c>
      <c r="AN1149">
        <v>19</v>
      </c>
      <c r="AO1149">
        <v>5.2027271E-2</v>
      </c>
      <c r="AP1149">
        <v>6.0563064999999999E-2</v>
      </c>
      <c r="AQ1149">
        <v>0.121609549</v>
      </c>
      <c r="AR1149">
        <v>8.9526889999999998E-2</v>
      </c>
      <c r="AS1149">
        <v>0.240701894</v>
      </c>
      <c r="AT1149">
        <v>1.6182027000000002E-2</v>
      </c>
    </row>
    <row r="1150" spans="1:46" hidden="1" x14ac:dyDescent="0.25">
      <c r="A1150" t="s">
        <v>321</v>
      </c>
      <c r="B1150" t="s">
        <v>297</v>
      </c>
      <c r="C1150">
        <v>20</v>
      </c>
      <c r="D1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3.4374130000000003E-2</v>
      </c>
      <c r="E1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3.4374130000000003E-2</v>
      </c>
      <c r="AI1150">
        <v>13</v>
      </c>
      <c r="AJ1150" t="s">
        <v>321</v>
      </c>
      <c r="AK1150" t="s">
        <v>409</v>
      </c>
      <c r="AL1150" t="s">
        <v>297</v>
      </c>
      <c r="AM1150">
        <v>12</v>
      </c>
      <c r="AN1150">
        <v>20</v>
      </c>
      <c r="AO1150">
        <v>1.9717659999999998E-3</v>
      </c>
      <c r="AP1150">
        <v>4.959527E-3</v>
      </c>
      <c r="AQ1150">
        <v>3.4374130000000003E-2</v>
      </c>
      <c r="AR1150">
        <v>1.7949024000000001E-2</v>
      </c>
      <c r="AS1150">
        <v>7.7599967000000006E-2</v>
      </c>
      <c r="AT1150">
        <v>3.1196099999999998E-4</v>
      </c>
    </row>
    <row r="1151" spans="1:46" hidden="1" x14ac:dyDescent="0.25">
      <c r="A1151" t="s">
        <v>321</v>
      </c>
      <c r="B1151" t="s">
        <v>297</v>
      </c>
      <c r="C1151">
        <v>21</v>
      </c>
      <c r="D1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2.79E-6</v>
      </c>
      <c r="E1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2.79E-6</v>
      </c>
      <c r="AI1151">
        <v>13</v>
      </c>
      <c r="AJ1151" t="s">
        <v>321</v>
      </c>
      <c r="AK1151" t="s">
        <v>409</v>
      </c>
      <c r="AL1151" t="s">
        <v>297</v>
      </c>
      <c r="AM1151">
        <v>12</v>
      </c>
      <c r="AN1151">
        <v>21</v>
      </c>
      <c r="AO1151">
        <v>0</v>
      </c>
      <c r="AP1151">
        <v>0</v>
      </c>
      <c r="AQ1151">
        <v>2.79E-6</v>
      </c>
      <c r="AR1151">
        <v>4.8300000000000002E-5</v>
      </c>
      <c r="AS1151">
        <v>7.0998100000000005E-4</v>
      </c>
      <c r="AT1151">
        <v>0</v>
      </c>
    </row>
    <row r="1152" spans="1:46" hidden="1" x14ac:dyDescent="0.25">
      <c r="A1152" t="s">
        <v>321</v>
      </c>
      <c r="B1152" t="s">
        <v>297</v>
      </c>
      <c r="C1152">
        <v>22</v>
      </c>
      <c r="D1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2">
        <v>13</v>
      </c>
      <c r="AJ1152" t="s">
        <v>321</v>
      </c>
      <c r="AK1152" t="s">
        <v>409</v>
      </c>
      <c r="AL1152" t="s">
        <v>297</v>
      </c>
      <c r="AM1152">
        <v>12</v>
      </c>
      <c r="AN1152">
        <v>22</v>
      </c>
      <c r="AO1152">
        <v>0</v>
      </c>
      <c r="AP1152">
        <v>0</v>
      </c>
      <c r="AQ1152" s="281">
        <v>0</v>
      </c>
      <c r="AR1152" s="281">
        <v>0</v>
      </c>
      <c r="AS1152">
        <v>0</v>
      </c>
      <c r="AT1152">
        <v>0</v>
      </c>
    </row>
    <row r="1153" spans="1:46" hidden="1" x14ac:dyDescent="0.25">
      <c r="A1153" t="s">
        <v>321</v>
      </c>
      <c r="B1153" t="s">
        <v>297</v>
      </c>
      <c r="C1153">
        <v>23</v>
      </c>
      <c r="D1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3">
        <v>13</v>
      </c>
      <c r="AJ1153" t="s">
        <v>321</v>
      </c>
      <c r="AK1153" t="s">
        <v>409</v>
      </c>
      <c r="AL1153" t="s">
        <v>297</v>
      </c>
      <c r="AM1153">
        <v>12</v>
      </c>
      <c r="AN1153">
        <v>23</v>
      </c>
      <c r="AO1153">
        <v>0</v>
      </c>
      <c r="AP1153">
        <v>0</v>
      </c>
      <c r="AQ1153">
        <v>0</v>
      </c>
      <c r="AR1153">
        <v>0</v>
      </c>
      <c r="AS1153">
        <v>0</v>
      </c>
      <c r="AT1153">
        <v>0</v>
      </c>
    </row>
    <row r="1154" spans="1:46" hidden="1" x14ac:dyDescent="0.25">
      <c r="A1154" t="s">
        <v>321</v>
      </c>
      <c r="B1154" t="s">
        <v>297</v>
      </c>
      <c r="C1154">
        <v>24</v>
      </c>
      <c r="D1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4">
        <v>13</v>
      </c>
      <c r="AJ1154" t="s">
        <v>321</v>
      </c>
      <c r="AK1154" t="s">
        <v>409</v>
      </c>
      <c r="AL1154" t="s">
        <v>297</v>
      </c>
      <c r="AM1154">
        <v>12</v>
      </c>
      <c r="AN1154">
        <v>24</v>
      </c>
      <c r="AO1154">
        <v>0</v>
      </c>
      <c r="AP1154">
        <v>0</v>
      </c>
      <c r="AQ1154">
        <v>0</v>
      </c>
      <c r="AR1154">
        <v>0</v>
      </c>
      <c r="AS1154">
        <v>0</v>
      </c>
      <c r="AT1154">
        <v>0</v>
      </c>
    </row>
    <row r="1155" spans="1:46" hidden="1" x14ac:dyDescent="0.25">
      <c r="A1155" t="s">
        <v>326</v>
      </c>
      <c r="B1155" t="s">
        <v>286</v>
      </c>
      <c r="C1155">
        <v>1</v>
      </c>
      <c r="D1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5">
        <v>29</v>
      </c>
      <c r="AJ1155" t="s">
        <v>326</v>
      </c>
      <c r="AK1155" t="s">
        <v>410</v>
      </c>
      <c r="AL1155" t="s">
        <v>286</v>
      </c>
      <c r="AM1155">
        <v>1</v>
      </c>
      <c r="AN1155">
        <v>1</v>
      </c>
      <c r="AO1155">
        <v>0</v>
      </c>
      <c r="AP1155">
        <v>0</v>
      </c>
      <c r="AQ1155">
        <v>0</v>
      </c>
      <c r="AR1155">
        <v>0</v>
      </c>
      <c r="AS1155">
        <v>0</v>
      </c>
      <c r="AT1155">
        <v>0</v>
      </c>
    </row>
    <row r="1156" spans="1:46" hidden="1" x14ac:dyDescent="0.25">
      <c r="A1156" t="s">
        <v>326</v>
      </c>
      <c r="B1156" t="s">
        <v>286</v>
      </c>
      <c r="C1156">
        <v>2</v>
      </c>
      <c r="D1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6">
        <v>29</v>
      </c>
      <c r="AJ1156" t="s">
        <v>326</v>
      </c>
      <c r="AK1156" t="s">
        <v>410</v>
      </c>
      <c r="AL1156" t="s">
        <v>286</v>
      </c>
      <c r="AM1156">
        <v>1</v>
      </c>
      <c r="AN1156">
        <v>2</v>
      </c>
      <c r="AO1156">
        <v>0</v>
      </c>
      <c r="AP1156">
        <v>0</v>
      </c>
      <c r="AQ1156">
        <v>0</v>
      </c>
      <c r="AR1156">
        <v>0</v>
      </c>
      <c r="AS1156">
        <v>0</v>
      </c>
      <c r="AT1156">
        <v>0</v>
      </c>
    </row>
    <row r="1157" spans="1:46" hidden="1" x14ac:dyDescent="0.25">
      <c r="A1157" t="s">
        <v>326</v>
      </c>
      <c r="B1157" t="s">
        <v>286</v>
      </c>
      <c r="C1157">
        <v>3</v>
      </c>
      <c r="D1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7">
        <v>29</v>
      </c>
      <c r="AJ1157" t="s">
        <v>326</v>
      </c>
      <c r="AK1157" t="s">
        <v>410</v>
      </c>
      <c r="AL1157" t="s">
        <v>286</v>
      </c>
      <c r="AM1157">
        <v>1</v>
      </c>
      <c r="AN1157">
        <v>3</v>
      </c>
      <c r="AO1157">
        <v>0</v>
      </c>
      <c r="AP1157">
        <v>0</v>
      </c>
      <c r="AQ1157">
        <v>0</v>
      </c>
      <c r="AR1157">
        <v>0</v>
      </c>
      <c r="AS1157">
        <v>0</v>
      </c>
      <c r="AT1157">
        <v>0</v>
      </c>
    </row>
    <row r="1158" spans="1:46" hidden="1" x14ac:dyDescent="0.25">
      <c r="A1158" t="s">
        <v>326</v>
      </c>
      <c r="B1158" t="s">
        <v>286</v>
      </c>
      <c r="C1158">
        <v>4</v>
      </c>
      <c r="D1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8">
        <v>29</v>
      </c>
      <c r="AJ1158" t="s">
        <v>326</v>
      </c>
      <c r="AK1158" t="s">
        <v>410</v>
      </c>
      <c r="AL1158" t="s">
        <v>286</v>
      </c>
      <c r="AM1158">
        <v>1</v>
      </c>
      <c r="AN1158">
        <v>4</v>
      </c>
      <c r="AO1158">
        <v>0</v>
      </c>
      <c r="AP1158">
        <v>0</v>
      </c>
      <c r="AQ1158">
        <v>0</v>
      </c>
      <c r="AR1158">
        <v>0</v>
      </c>
      <c r="AS1158">
        <v>0</v>
      </c>
      <c r="AT1158">
        <v>0</v>
      </c>
    </row>
    <row r="1159" spans="1:46" hidden="1" x14ac:dyDescent="0.25">
      <c r="A1159" t="s">
        <v>326</v>
      </c>
      <c r="B1159" t="s">
        <v>286</v>
      </c>
      <c r="C1159">
        <v>5</v>
      </c>
      <c r="D1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9">
        <v>29</v>
      </c>
      <c r="AJ1159" t="s">
        <v>326</v>
      </c>
      <c r="AK1159" t="s">
        <v>410</v>
      </c>
      <c r="AL1159" t="s">
        <v>286</v>
      </c>
      <c r="AM1159">
        <v>1</v>
      </c>
      <c r="AN1159">
        <v>5</v>
      </c>
      <c r="AO1159">
        <v>0</v>
      </c>
      <c r="AP1159">
        <v>0</v>
      </c>
      <c r="AQ1159">
        <v>0</v>
      </c>
      <c r="AR1159">
        <v>0</v>
      </c>
      <c r="AS1159">
        <v>0</v>
      </c>
      <c r="AT1159">
        <v>0</v>
      </c>
    </row>
    <row r="1160" spans="1:46" hidden="1" x14ac:dyDescent="0.25">
      <c r="A1160" t="s">
        <v>326</v>
      </c>
      <c r="B1160" t="s">
        <v>286</v>
      </c>
      <c r="C1160">
        <v>6</v>
      </c>
      <c r="D1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60">
        <v>29</v>
      </c>
      <c r="AJ1160" t="s">
        <v>326</v>
      </c>
      <c r="AK1160" t="s">
        <v>410</v>
      </c>
      <c r="AL1160" t="s">
        <v>286</v>
      </c>
      <c r="AM1160">
        <v>1</v>
      </c>
      <c r="AN1160">
        <v>6</v>
      </c>
      <c r="AO1160">
        <v>0</v>
      </c>
      <c r="AP1160">
        <v>1.12078E-3</v>
      </c>
      <c r="AQ1160">
        <v>8.8180069999999992E-3</v>
      </c>
      <c r="AR1160">
        <v>4.4232289999999999E-3</v>
      </c>
      <c r="AS1160">
        <v>1.6741033999999998E-2</v>
      </c>
      <c r="AT1160">
        <v>0</v>
      </c>
    </row>
    <row r="1161" spans="1:46" hidden="1" x14ac:dyDescent="0.25">
      <c r="A1161" t="s">
        <v>326</v>
      </c>
      <c r="B1161" t="s">
        <v>286</v>
      </c>
      <c r="C1161">
        <v>7</v>
      </c>
      <c r="D1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1.1722750000000001E-2</v>
      </c>
      <c r="E1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1.1722750000000001E-2</v>
      </c>
      <c r="AI1161">
        <v>29</v>
      </c>
      <c r="AJ1161" t="s">
        <v>326</v>
      </c>
      <c r="AK1161" t="s">
        <v>410</v>
      </c>
      <c r="AL1161" t="s">
        <v>286</v>
      </c>
      <c r="AM1161">
        <v>1</v>
      </c>
      <c r="AN1161">
        <v>7</v>
      </c>
      <c r="AO1161">
        <v>1.1722750000000001E-2</v>
      </c>
      <c r="AP1161">
        <v>2.5929391E-2</v>
      </c>
      <c r="AQ1161">
        <v>0.10168097600000001</v>
      </c>
      <c r="AR1161">
        <v>5.7759211999999997E-2</v>
      </c>
      <c r="AS1161">
        <v>0.14517682100000001</v>
      </c>
      <c r="AT1161">
        <v>3.4440819999999998E-3</v>
      </c>
    </row>
    <row r="1162" spans="1:46" hidden="1" x14ac:dyDescent="0.25">
      <c r="A1162" t="s">
        <v>326</v>
      </c>
      <c r="B1162" t="s">
        <v>286</v>
      </c>
      <c r="C1162">
        <v>8</v>
      </c>
      <c r="D1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0.12205954199999999</v>
      </c>
      <c r="E1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0.12205954199999999</v>
      </c>
      <c r="AI1162">
        <v>29</v>
      </c>
      <c r="AJ1162" t="s">
        <v>326</v>
      </c>
      <c r="AK1162" t="s">
        <v>410</v>
      </c>
      <c r="AL1162" t="s">
        <v>286</v>
      </c>
      <c r="AM1162">
        <v>1</v>
      </c>
      <c r="AN1162">
        <v>8</v>
      </c>
      <c r="AO1162">
        <v>0.12205954199999999</v>
      </c>
      <c r="AP1162">
        <v>0.142989695</v>
      </c>
      <c r="AQ1162">
        <v>0.264784454</v>
      </c>
      <c r="AR1162">
        <v>0.19095779900000001</v>
      </c>
      <c r="AS1162">
        <v>0.34210385700000001</v>
      </c>
      <c r="AT1162">
        <v>6.9058434000000002E-2</v>
      </c>
    </row>
    <row r="1163" spans="1:46" hidden="1" x14ac:dyDescent="0.25">
      <c r="A1163" t="s">
        <v>326</v>
      </c>
      <c r="B1163" t="s">
        <v>286</v>
      </c>
      <c r="C1163">
        <v>9</v>
      </c>
      <c r="D1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0.42843009500000001</v>
      </c>
      <c r="E1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0.292002763</v>
      </c>
      <c r="AI1163">
        <v>29</v>
      </c>
      <c r="AJ1163" t="s">
        <v>326</v>
      </c>
      <c r="AK1163" t="s">
        <v>410</v>
      </c>
      <c r="AL1163" t="s">
        <v>286</v>
      </c>
      <c r="AM1163">
        <v>1</v>
      </c>
      <c r="AN1163">
        <v>9</v>
      </c>
      <c r="AO1163">
        <v>0.292002763</v>
      </c>
      <c r="AP1163">
        <v>0.32225839000000001</v>
      </c>
      <c r="AQ1163">
        <v>0.42843009500000001</v>
      </c>
      <c r="AR1163">
        <v>0.355119189</v>
      </c>
      <c r="AS1163">
        <v>0.52457357699999996</v>
      </c>
      <c r="AT1163">
        <v>0.13814568699999999</v>
      </c>
    </row>
    <row r="1164" spans="1:46" hidden="1" x14ac:dyDescent="0.25">
      <c r="A1164" t="s">
        <v>326</v>
      </c>
      <c r="B1164" t="s">
        <v>286</v>
      </c>
      <c r="C1164">
        <v>10</v>
      </c>
      <c r="D1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0.57294719000000005</v>
      </c>
      <c r="E1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0.57294719000000005</v>
      </c>
      <c r="AI1164">
        <v>29</v>
      </c>
      <c r="AJ1164" t="s">
        <v>326</v>
      </c>
      <c r="AK1164" t="s">
        <v>410</v>
      </c>
      <c r="AL1164" t="s">
        <v>286</v>
      </c>
      <c r="AM1164">
        <v>1</v>
      </c>
      <c r="AN1164">
        <v>10</v>
      </c>
      <c r="AO1164">
        <v>0.45733987799999998</v>
      </c>
      <c r="AP1164">
        <v>0.48824383999999998</v>
      </c>
      <c r="AQ1164">
        <v>0.57294719000000005</v>
      </c>
      <c r="AR1164">
        <v>0.50693534500000004</v>
      </c>
      <c r="AS1164">
        <v>0.68238676899999995</v>
      </c>
      <c r="AT1164">
        <v>0.17417924900000001</v>
      </c>
    </row>
    <row r="1165" spans="1:46" hidden="1" x14ac:dyDescent="0.25">
      <c r="A1165" t="s">
        <v>326</v>
      </c>
      <c r="B1165" t="s">
        <v>286</v>
      </c>
      <c r="C1165">
        <v>11</v>
      </c>
      <c r="D1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0.66798525399999997</v>
      </c>
      <c r="E1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0.66798525399999997</v>
      </c>
      <c r="AI1165">
        <v>29</v>
      </c>
      <c r="AJ1165" t="s">
        <v>326</v>
      </c>
      <c r="AK1165" t="s">
        <v>410</v>
      </c>
      <c r="AL1165" t="s">
        <v>286</v>
      </c>
      <c r="AM1165">
        <v>1</v>
      </c>
      <c r="AN1165">
        <v>11</v>
      </c>
      <c r="AO1165">
        <v>0.59220867499999996</v>
      </c>
      <c r="AP1165">
        <v>0.62768462400000002</v>
      </c>
      <c r="AQ1165">
        <v>0.66798525399999997</v>
      </c>
      <c r="AR1165">
        <v>0.62650616599999998</v>
      </c>
      <c r="AS1165">
        <v>0.80826800399999998</v>
      </c>
      <c r="AT1165">
        <v>0.22144803900000001</v>
      </c>
    </row>
    <row r="1166" spans="1:46" hidden="1" x14ac:dyDescent="0.25">
      <c r="A1166" t="s">
        <v>326</v>
      </c>
      <c r="B1166" t="s">
        <v>286</v>
      </c>
      <c r="C1166">
        <v>12</v>
      </c>
      <c r="D1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0.74764795699999997</v>
      </c>
      <c r="E1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0.74764795699999997</v>
      </c>
      <c r="AI1166">
        <v>29</v>
      </c>
      <c r="AJ1166" t="s">
        <v>326</v>
      </c>
      <c r="AK1166" t="s">
        <v>410</v>
      </c>
      <c r="AL1166" t="s">
        <v>286</v>
      </c>
      <c r="AM1166">
        <v>1</v>
      </c>
      <c r="AN1166">
        <v>12</v>
      </c>
      <c r="AO1166">
        <v>0.66535565500000005</v>
      </c>
      <c r="AP1166">
        <v>0.71052718999999998</v>
      </c>
      <c r="AQ1166">
        <v>0.74764795699999997</v>
      </c>
      <c r="AR1166">
        <v>0.69524428900000002</v>
      </c>
      <c r="AS1166">
        <v>0.86246371099999997</v>
      </c>
      <c r="AT1166">
        <v>0.25012509100000002</v>
      </c>
    </row>
    <row r="1167" spans="1:46" hidden="1" x14ac:dyDescent="0.25">
      <c r="A1167" t="s">
        <v>326</v>
      </c>
      <c r="B1167" t="s">
        <v>286</v>
      </c>
      <c r="C1167">
        <v>13</v>
      </c>
      <c r="D1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0.77538046900000002</v>
      </c>
      <c r="E1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0.77538046900000002</v>
      </c>
      <c r="AI1167">
        <v>29</v>
      </c>
      <c r="AJ1167" t="s">
        <v>326</v>
      </c>
      <c r="AK1167" t="s">
        <v>410</v>
      </c>
      <c r="AL1167" t="s">
        <v>286</v>
      </c>
      <c r="AM1167">
        <v>1</v>
      </c>
      <c r="AN1167">
        <v>13</v>
      </c>
      <c r="AO1167">
        <v>0.67653465300000004</v>
      </c>
      <c r="AP1167">
        <v>0.73139843900000001</v>
      </c>
      <c r="AQ1167">
        <v>0.77538046900000002</v>
      </c>
      <c r="AR1167">
        <v>0.71006343999999999</v>
      </c>
      <c r="AS1167">
        <v>0.84506571799999997</v>
      </c>
      <c r="AT1167">
        <v>0.29446269800000002</v>
      </c>
    </row>
    <row r="1168" spans="1:46" hidden="1" x14ac:dyDescent="0.25">
      <c r="A1168" t="s">
        <v>326</v>
      </c>
      <c r="B1168" t="s">
        <v>286</v>
      </c>
      <c r="C1168">
        <v>14</v>
      </c>
      <c r="D1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0.74598560700000005</v>
      </c>
      <c r="E1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0.74598560700000005</v>
      </c>
      <c r="AI1168">
        <v>29</v>
      </c>
      <c r="AJ1168" t="s">
        <v>326</v>
      </c>
      <c r="AK1168" t="s">
        <v>410</v>
      </c>
      <c r="AL1168" t="s">
        <v>286</v>
      </c>
      <c r="AM1168">
        <v>1</v>
      </c>
      <c r="AN1168">
        <v>14</v>
      </c>
      <c r="AO1168">
        <v>0.62751604500000002</v>
      </c>
      <c r="AP1168">
        <v>0.69224680299999997</v>
      </c>
      <c r="AQ1168">
        <v>0.74598560700000005</v>
      </c>
      <c r="AR1168">
        <v>0.67192630900000005</v>
      </c>
      <c r="AS1168">
        <v>0.846881412</v>
      </c>
      <c r="AT1168">
        <v>0.28570235500000002</v>
      </c>
    </row>
    <row r="1169" spans="1:46" hidden="1" x14ac:dyDescent="0.25">
      <c r="A1169" t="s">
        <v>326</v>
      </c>
      <c r="B1169" t="s">
        <v>286</v>
      </c>
      <c r="C1169">
        <v>15</v>
      </c>
      <c r="D1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0.67124545700000005</v>
      </c>
      <c r="E1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0.67124545700000005</v>
      </c>
      <c r="AI1169">
        <v>29</v>
      </c>
      <c r="AJ1169" t="s">
        <v>326</v>
      </c>
      <c r="AK1169" t="s">
        <v>410</v>
      </c>
      <c r="AL1169" t="s">
        <v>286</v>
      </c>
      <c r="AM1169">
        <v>1</v>
      </c>
      <c r="AN1169">
        <v>15</v>
      </c>
      <c r="AO1169">
        <v>0.524980012</v>
      </c>
      <c r="AP1169">
        <v>0.60894696000000004</v>
      </c>
      <c r="AQ1169">
        <v>0.67124545700000005</v>
      </c>
      <c r="AR1169">
        <v>0.58868035900000004</v>
      </c>
      <c r="AS1169">
        <v>0.77843410599999996</v>
      </c>
      <c r="AT1169">
        <v>0.23384258299999999</v>
      </c>
    </row>
    <row r="1170" spans="1:46" hidden="1" x14ac:dyDescent="0.25">
      <c r="A1170" t="s">
        <v>326</v>
      </c>
      <c r="B1170" t="s">
        <v>286</v>
      </c>
      <c r="C1170">
        <v>16</v>
      </c>
      <c r="D1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0.55815474799999998</v>
      </c>
      <c r="E1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0.55815474799999998</v>
      </c>
      <c r="AI1170">
        <v>29</v>
      </c>
      <c r="AJ1170" t="s">
        <v>326</v>
      </c>
      <c r="AK1170" t="s">
        <v>410</v>
      </c>
      <c r="AL1170" t="s">
        <v>286</v>
      </c>
      <c r="AM1170">
        <v>1</v>
      </c>
      <c r="AN1170">
        <v>16</v>
      </c>
      <c r="AO1170">
        <v>0.37856298799999999</v>
      </c>
      <c r="AP1170">
        <v>0.45866972</v>
      </c>
      <c r="AQ1170">
        <v>0.55815474799999998</v>
      </c>
      <c r="AR1170">
        <v>0.45706485600000002</v>
      </c>
      <c r="AS1170">
        <v>0.66786592499999997</v>
      </c>
      <c r="AT1170">
        <v>0.121603218</v>
      </c>
    </row>
    <row r="1171" spans="1:46" hidden="1" x14ac:dyDescent="0.25">
      <c r="A1171" t="s">
        <v>326</v>
      </c>
      <c r="B1171" t="s">
        <v>286</v>
      </c>
      <c r="C1171">
        <v>17</v>
      </c>
      <c r="D1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0.40220084299999997</v>
      </c>
      <c r="E1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0.40220084299999997</v>
      </c>
      <c r="AI1171">
        <v>29</v>
      </c>
      <c r="AJ1171" t="s">
        <v>326</v>
      </c>
      <c r="AK1171" t="s">
        <v>410</v>
      </c>
      <c r="AL1171" t="s">
        <v>286</v>
      </c>
      <c r="AM1171">
        <v>1</v>
      </c>
      <c r="AN1171">
        <v>17</v>
      </c>
      <c r="AO1171">
        <v>0.22184215500000001</v>
      </c>
      <c r="AP1171">
        <v>0.301628754</v>
      </c>
      <c r="AQ1171">
        <v>0.40220084299999997</v>
      </c>
      <c r="AR1171">
        <v>0.30803900699999998</v>
      </c>
      <c r="AS1171">
        <v>0.50467125599999996</v>
      </c>
      <c r="AT1171">
        <v>8.2347619999999996E-2</v>
      </c>
    </row>
    <row r="1172" spans="1:46" hidden="1" x14ac:dyDescent="0.25">
      <c r="A1172" t="s">
        <v>326</v>
      </c>
      <c r="B1172" t="s">
        <v>286</v>
      </c>
      <c r="C1172">
        <v>18</v>
      </c>
      <c r="D1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0.23999472399999999</v>
      </c>
      <c r="E1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0.23999472399999999</v>
      </c>
      <c r="AI1172">
        <v>29</v>
      </c>
      <c r="AJ1172" t="s">
        <v>326</v>
      </c>
      <c r="AK1172" t="s">
        <v>410</v>
      </c>
      <c r="AL1172" t="s">
        <v>286</v>
      </c>
      <c r="AM1172">
        <v>1</v>
      </c>
      <c r="AN1172">
        <v>18</v>
      </c>
      <c r="AO1172">
        <v>7.8604138000000004E-2</v>
      </c>
      <c r="AP1172">
        <v>0.14176198600000001</v>
      </c>
      <c r="AQ1172">
        <v>0.23999472399999999</v>
      </c>
      <c r="AR1172">
        <v>0.15660616299999999</v>
      </c>
      <c r="AS1172">
        <v>0.30348211400000003</v>
      </c>
      <c r="AT1172">
        <v>2.5471774999999999E-2</v>
      </c>
    </row>
    <row r="1173" spans="1:46" hidden="1" x14ac:dyDescent="0.25">
      <c r="A1173" t="s">
        <v>326</v>
      </c>
      <c r="B1173" t="s">
        <v>286</v>
      </c>
      <c r="C1173">
        <v>19</v>
      </c>
      <c r="D1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7.9614409999999997E-2</v>
      </c>
      <c r="E1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7.9614409999999997E-2</v>
      </c>
      <c r="AI1173">
        <v>29</v>
      </c>
      <c r="AJ1173" t="s">
        <v>326</v>
      </c>
      <c r="AK1173" t="s">
        <v>410</v>
      </c>
      <c r="AL1173" t="s">
        <v>286</v>
      </c>
      <c r="AM1173">
        <v>1</v>
      </c>
      <c r="AN1173">
        <v>19</v>
      </c>
      <c r="AO1173">
        <v>2.7220220000000002E-3</v>
      </c>
      <c r="AP1173">
        <v>3.0517638E-2</v>
      </c>
      <c r="AQ1173">
        <v>7.9614409999999997E-2</v>
      </c>
      <c r="AR1173">
        <v>4.1529458999999998E-2</v>
      </c>
      <c r="AS1173">
        <v>0.107597027</v>
      </c>
      <c r="AT1173">
        <v>9.25555E-4</v>
      </c>
    </row>
    <row r="1174" spans="1:46" hidden="1" x14ac:dyDescent="0.25">
      <c r="A1174" t="s">
        <v>326</v>
      </c>
      <c r="B1174" t="s">
        <v>286</v>
      </c>
      <c r="C1174">
        <v>20</v>
      </c>
      <c r="D1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2.0291850000000002E-3</v>
      </c>
      <c r="E1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2.0291850000000002E-3</v>
      </c>
      <c r="AI1174">
        <v>29</v>
      </c>
      <c r="AJ1174" t="s">
        <v>326</v>
      </c>
      <c r="AK1174" t="s">
        <v>410</v>
      </c>
      <c r="AL1174" t="s">
        <v>286</v>
      </c>
      <c r="AM1174">
        <v>1</v>
      </c>
      <c r="AN1174">
        <v>20</v>
      </c>
      <c r="AO1174">
        <v>0</v>
      </c>
      <c r="AP1174">
        <v>5.7438499999999996E-4</v>
      </c>
      <c r="AQ1174">
        <v>2.0291850000000002E-3</v>
      </c>
      <c r="AR1174">
        <v>1.076856E-3</v>
      </c>
      <c r="AS1174">
        <v>3.553442E-3</v>
      </c>
      <c r="AT1174">
        <v>0</v>
      </c>
    </row>
    <row r="1175" spans="1:46" hidden="1" x14ac:dyDescent="0.25">
      <c r="A1175" t="s">
        <v>326</v>
      </c>
      <c r="B1175" t="s">
        <v>286</v>
      </c>
      <c r="C1175">
        <v>21</v>
      </c>
      <c r="D1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5">
        <v>29</v>
      </c>
      <c r="AJ1175" t="s">
        <v>326</v>
      </c>
      <c r="AK1175" t="s">
        <v>410</v>
      </c>
      <c r="AL1175" t="s">
        <v>286</v>
      </c>
      <c r="AM1175">
        <v>1</v>
      </c>
      <c r="AN1175">
        <v>21</v>
      </c>
      <c r="AO1175">
        <v>0</v>
      </c>
      <c r="AP1175">
        <v>0</v>
      </c>
      <c r="AQ1175">
        <v>0</v>
      </c>
      <c r="AR1175">
        <v>0</v>
      </c>
      <c r="AS1175">
        <v>0</v>
      </c>
      <c r="AT1175">
        <v>0</v>
      </c>
    </row>
    <row r="1176" spans="1:46" hidden="1" x14ac:dyDescent="0.25">
      <c r="A1176" t="s">
        <v>326</v>
      </c>
      <c r="B1176" t="s">
        <v>286</v>
      </c>
      <c r="C1176">
        <v>22</v>
      </c>
      <c r="D1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6">
        <v>29</v>
      </c>
      <c r="AJ1176" t="s">
        <v>326</v>
      </c>
      <c r="AK1176" t="s">
        <v>410</v>
      </c>
      <c r="AL1176" t="s">
        <v>286</v>
      </c>
      <c r="AM1176">
        <v>1</v>
      </c>
      <c r="AN1176">
        <v>22</v>
      </c>
      <c r="AO1176">
        <v>0</v>
      </c>
      <c r="AP1176">
        <v>0</v>
      </c>
      <c r="AQ1176">
        <v>0</v>
      </c>
      <c r="AR1176">
        <v>0</v>
      </c>
      <c r="AS1176">
        <v>0</v>
      </c>
      <c r="AT1176">
        <v>0</v>
      </c>
    </row>
    <row r="1177" spans="1:46" hidden="1" x14ac:dyDescent="0.25">
      <c r="A1177" t="s">
        <v>326</v>
      </c>
      <c r="B1177" t="s">
        <v>286</v>
      </c>
      <c r="C1177">
        <v>23</v>
      </c>
      <c r="D1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7">
        <v>29</v>
      </c>
      <c r="AJ1177" t="s">
        <v>326</v>
      </c>
      <c r="AK1177" t="s">
        <v>410</v>
      </c>
      <c r="AL1177" t="s">
        <v>286</v>
      </c>
      <c r="AM1177">
        <v>1</v>
      </c>
      <c r="AN1177">
        <v>23</v>
      </c>
      <c r="AO1177">
        <v>0</v>
      </c>
      <c r="AP1177">
        <v>0</v>
      </c>
      <c r="AQ1177">
        <v>0</v>
      </c>
      <c r="AR1177">
        <v>0</v>
      </c>
      <c r="AS1177">
        <v>0</v>
      </c>
      <c r="AT1177">
        <v>0</v>
      </c>
    </row>
    <row r="1178" spans="1:46" hidden="1" x14ac:dyDescent="0.25">
      <c r="A1178" t="s">
        <v>326</v>
      </c>
      <c r="B1178" t="s">
        <v>286</v>
      </c>
      <c r="C1178">
        <v>24</v>
      </c>
      <c r="D1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8">
        <v>29</v>
      </c>
      <c r="AJ1178" t="s">
        <v>326</v>
      </c>
      <c r="AK1178" t="s">
        <v>410</v>
      </c>
      <c r="AL1178" t="s">
        <v>286</v>
      </c>
      <c r="AM1178">
        <v>1</v>
      </c>
      <c r="AN1178">
        <v>24</v>
      </c>
      <c r="AO1178">
        <v>0</v>
      </c>
      <c r="AP1178">
        <v>0</v>
      </c>
      <c r="AQ1178">
        <v>0</v>
      </c>
      <c r="AR1178">
        <v>0</v>
      </c>
      <c r="AS1178">
        <v>0</v>
      </c>
      <c r="AT1178">
        <v>0</v>
      </c>
    </row>
    <row r="1179" spans="1:46" hidden="1" x14ac:dyDescent="0.25">
      <c r="A1179" t="s">
        <v>326</v>
      </c>
      <c r="B1179" t="s">
        <v>287</v>
      </c>
      <c r="C1179">
        <v>1</v>
      </c>
      <c r="D1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9">
        <v>29</v>
      </c>
      <c r="AJ1179" t="s">
        <v>326</v>
      </c>
      <c r="AK1179" t="s">
        <v>410</v>
      </c>
      <c r="AL1179" t="s">
        <v>287</v>
      </c>
      <c r="AM1179">
        <v>2</v>
      </c>
      <c r="AN1179">
        <v>1</v>
      </c>
      <c r="AO1179">
        <v>0</v>
      </c>
      <c r="AP1179">
        <v>0</v>
      </c>
      <c r="AQ1179">
        <v>0</v>
      </c>
      <c r="AR1179">
        <v>0</v>
      </c>
      <c r="AS1179">
        <v>0</v>
      </c>
      <c r="AT1179">
        <v>0</v>
      </c>
    </row>
    <row r="1180" spans="1:46" hidden="1" x14ac:dyDescent="0.25">
      <c r="A1180" t="s">
        <v>326</v>
      </c>
      <c r="B1180" t="s">
        <v>287</v>
      </c>
      <c r="C1180">
        <v>2</v>
      </c>
      <c r="D1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0">
        <v>29</v>
      </c>
      <c r="AJ1180" t="s">
        <v>326</v>
      </c>
      <c r="AK1180" t="s">
        <v>410</v>
      </c>
      <c r="AL1180" t="s">
        <v>287</v>
      </c>
      <c r="AM1180">
        <v>2</v>
      </c>
      <c r="AN1180">
        <v>2</v>
      </c>
      <c r="AO1180">
        <v>0</v>
      </c>
      <c r="AP1180">
        <v>0</v>
      </c>
      <c r="AQ1180">
        <v>0</v>
      </c>
      <c r="AR1180">
        <v>0</v>
      </c>
      <c r="AS1180">
        <v>0</v>
      </c>
      <c r="AT1180">
        <v>0</v>
      </c>
    </row>
    <row r="1181" spans="1:46" hidden="1" x14ac:dyDescent="0.25">
      <c r="A1181" t="s">
        <v>326</v>
      </c>
      <c r="B1181" t="s">
        <v>287</v>
      </c>
      <c r="C1181">
        <v>3</v>
      </c>
      <c r="D1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1">
        <v>29</v>
      </c>
      <c r="AJ1181" t="s">
        <v>326</v>
      </c>
      <c r="AK1181" t="s">
        <v>410</v>
      </c>
      <c r="AL1181" t="s">
        <v>287</v>
      </c>
      <c r="AM1181">
        <v>2</v>
      </c>
      <c r="AN1181">
        <v>3</v>
      </c>
      <c r="AO1181">
        <v>0</v>
      </c>
      <c r="AP1181">
        <v>0</v>
      </c>
      <c r="AQ1181">
        <v>0</v>
      </c>
      <c r="AR1181">
        <v>0</v>
      </c>
      <c r="AS1181">
        <v>0</v>
      </c>
      <c r="AT1181">
        <v>0</v>
      </c>
    </row>
    <row r="1182" spans="1:46" hidden="1" x14ac:dyDescent="0.25">
      <c r="A1182" t="s">
        <v>326</v>
      </c>
      <c r="B1182" t="s">
        <v>287</v>
      </c>
      <c r="C1182">
        <v>4</v>
      </c>
      <c r="D1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2">
        <v>29</v>
      </c>
      <c r="AJ1182" t="s">
        <v>326</v>
      </c>
      <c r="AK1182" t="s">
        <v>410</v>
      </c>
      <c r="AL1182" t="s">
        <v>287</v>
      </c>
      <c r="AM1182">
        <v>2</v>
      </c>
      <c r="AN1182">
        <v>4</v>
      </c>
      <c r="AO1182">
        <v>0</v>
      </c>
      <c r="AP1182">
        <v>0</v>
      </c>
      <c r="AQ1182">
        <v>0</v>
      </c>
      <c r="AR1182">
        <v>0</v>
      </c>
      <c r="AS1182">
        <v>0</v>
      </c>
      <c r="AT1182">
        <v>0</v>
      </c>
    </row>
    <row r="1183" spans="1:46" hidden="1" x14ac:dyDescent="0.25">
      <c r="A1183" t="s">
        <v>326</v>
      </c>
      <c r="B1183" t="s">
        <v>287</v>
      </c>
      <c r="C1183">
        <v>5</v>
      </c>
      <c r="D1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3">
        <v>29</v>
      </c>
      <c r="AJ1183" t="s">
        <v>326</v>
      </c>
      <c r="AK1183" t="s">
        <v>410</v>
      </c>
      <c r="AL1183" t="s">
        <v>287</v>
      </c>
      <c r="AM1183">
        <v>2</v>
      </c>
      <c r="AN1183">
        <v>5</v>
      </c>
      <c r="AO1183">
        <v>0</v>
      </c>
      <c r="AP1183">
        <v>0</v>
      </c>
      <c r="AQ1183">
        <v>0</v>
      </c>
      <c r="AR1183">
        <v>0</v>
      </c>
      <c r="AS1183">
        <v>0</v>
      </c>
      <c r="AT1183">
        <v>0</v>
      </c>
    </row>
    <row r="1184" spans="1:46" hidden="1" x14ac:dyDescent="0.25">
      <c r="A1184" t="s">
        <v>326</v>
      </c>
      <c r="B1184" t="s">
        <v>287</v>
      </c>
      <c r="C1184">
        <v>6</v>
      </c>
      <c r="D1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4">
        <v>29</v>
      </c>
      <c r="AJ1184" t="s">
        <v>326</v>
      </c>
      <c r="AK1184" t="s">
        <v>410</v>
      </c>
      <c r="AL1184" t="s">
        <v>287</v>
      </c>
      <c r="AM1184">
        <v>2</v>
      </c>
      <c r="AN1184">
        <v>6</v>
      </c>
      <c r="AO1184">
        <v>0</v>
      </c>
      <c r="AP1184">
        <v>2.2678490000000002E-3</v>
      </c>
      <c r="AQ1184">
        <v>3.0807899999999999E-3</v>
      </c>
      <c r="AR1184">
        <v>1.9749479999999998E-3</v>
      </c>
      <c r="AS1184">
        <v>5.1844680000000002E-3</v>
      </c>
      <c r="AT1184">
        <v>0</v>
      </c>
    </row>
    <row r="1185" spans="1:46" hidden="1" x14ac:dyDescent="0.25">
      <c r="A1185" t="s">
        <v>326</v>
      </c>
      <c r="B1185" t="s">
        <v>287</v>
      </c>
      <c r="C1185">
        <v>7</v>
      </c>
      <c r="D1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5.6207949999999996E-3</v>
      </c>
      <c r="E1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5.6207949999999996E-3</v>
      </c>
      <c r="AI1185">
        <v>29</v>
      </c>
      <c r="AJ1185" t="s">
        <v>326</v>
      </c>
      <c r="AK1185" t="s">
        <v>410</v>
      </c>
      <c r="AL1185" t="s">
        <v>287</v>
      </c>
      <c r="AM1185">
        <v>2</v>
      </c>
      <c r="AN1185">
        <v>7</v>
      </c>
      <c r="AO1185">
        <v>5.6207949999999996E-3</v>
      </c>
      <c r="AP1185">
        <v>7.5149868999999994E-2</v>
      </c>
      <c r="AQ1185">
        <v>8.6875024999999995E-2</v>
      </c>
      <c r="AR1185">
        <v>5.7768624999999997E-2</v>
      </c>
      <c r="AS1185">
        <v>0.107180471</v>
      </c>
      <c r="AT1185">
        <v>2.9234199999999999E-3</v>
      </c>
    </row>
    <row r="1186" spans="1:46" hidden="1" x14ac:dyDescent="0.25">
      <c r="A1186" t="s">
        <v>326</v>
      </c>
      <c r="B1186" t="s">
        <v>287</v>
      </c>
      <c r="C1186">
        <v>8</v>
      </c>
      <c r="D1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0.101075861</v>
      </c>
      <c r="E1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0.101075861</v>
      </c>
      <c r="AI1186">
        <v>29</v>
      </c>
      <c r="AJ1186" t="s">
        <v>326</v>
      </c>
      <c r="AK1186" t="s">
        <v>410</v>
      </c>
      <c r="AL1186" t="s">
        <v>287</v>
      </c>
      <c r="AM1186">
        <v>2</v>
      </c>
      <c r="AN1186">
        <v>8</v>
      </c>
      <c r="AO1186">
        <v>0.101075861</v>
      </c>
      <c r="AP1186">
        <v>0.22889612600000001</v>
      </c>
      <c r="AQ1186">
        <v>0.25501205900000001</v>
      </c>
      <c r="AR1186">
        <v>0.19366014200000001</v>
      </c>
      <c r="AS1186">
        <v>0.29744922099999999</v>
      </c>
      <c r="AT1186">
        <v>6.0510796999999998E-2</v>
      </c>
    </row>
    <row r="1187" spans="1:46" hidden="1" x14ac:dyDescent="0.25">
      <c r="A1187" t="s">
        <v>326</v>
      </c>
      <c r="B1187" t="s">
        <v>287</v>
      </c>
      <c r="C1187">
        <v>9</v>
      </c>
      <c r="D1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0.43063617399999998</v>
      </c>
      <c r="E1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0.26709700199999997</v>
      </c>
      <c r="AI1187">
        <v>29</v>
      </c>
      <c r="AJ1187" t="s">
        <v>326</v>
      </c>
      <c r="AK1187" t="s">
        <v>410</v>
      </c>
      <c r="AL1187" t="s">
        <v>287</v>
      </c>
      <c r="AM1187">
        <v>2</v>
      </c>
      <c r="AN1187">
        <v>9</v>
      </c>
      <c r="AO1187">
        <v>0.26709700199999997</v>
      </c>
      <c r="AP1187">
        <v>0.38360507900000002</v>
      </c>
      <c r="AQ1187">
        <v>0.43063617399999998</v>
      </c>
      <c r="AR1187">
        <v>0.35593227900000002</v>
      </c>
      <c r="AS1187">
        <v>0.48823268199999997</v>
      </c>
      <c r="AT1187">
        <v>0.166155099</v>
      </c>
    </row>
    <row r="1188" spans="1:46" hidden="1" x14ac:dyDescent="0.25">
      <c r="A1188" t="s">
        <v>326</v>
      </c>
      <c r="B1188" t="s">
        <v>287</v>
      </c>
      <c r="C1188">
        <v>10</v>
      </c>
      <c r="D1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0.58226456100000001</v>
      </c>
      <c r="E1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0.58226456100000001</v>
      </c>
      <c r="AI1188">
        <v>29</v>
      </c>
      <c r="AJ1188" t="s">
        <v>326</v>
      </c>
      <c r="AK1188" t="s">
        <v>410</v>
      </c>
      <c r="AL1188" t="s">
        <v>287</v>
      </c>
      <c r="AM1188">
        <v>2</v>
      </c>
      <c r="AN1188">
        <v>10</v>
      </c>
      <c r="AO1188">
        <v>0.43186434800000001</v>
      </c>
      <c r="AP1188">
        <v>0.53212484299999996</v>
      </c>
      <c r="AQ1188">
        <v>0.58226456100000001</v>
      </c>
      <c r="AR1188">
        <v>0.50858717600000003</v>
      </c>
      <c r="AS1188">
        <v>0.66033855900000005</v>
      </c>
      <c r="AT1188">
        <v>0.26360313699999999</v>
      </c>
    </row>
    <row r="1189" spans="1:46" hidden="1" x14ac:dyDescent="0.25">
      <c r="A1189" t="s">
        <v>326</v>
      </c>
      <c r="B1189" t="s">
        <v>287</v>
      </c>
      <c r="C1189">
        <v>11</v>
      </c>
      <c r="D1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0.69216139600000004</v>
      </c>
      <c r="E1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0.69216139600000004</v>
      </c>
      <c r="AI1189">
        <v>29</v>
      </c>
      <c r="AJ1189" t="s">
        <v>326</v>
      </c>
      <c r="AK1189" t="s">
        <v>410</v>
      </c>
      <c r="AL1189" t="s">
        <v>287</v>
      </c>
      <c r="AM1189">
        <v>2</v>
      </c>
      <c r="AN1189">
        <v>11</v>
      </c>
      <c r="AO1189">
        <v>0.56329720999999999</v>
      </c>
      <c r="AP1189">
        <v>0.63621131500000005</v>
      </c>
      <c r="AQ1189">
        <v>0.69216139600000004</v>
      </c>
      <c r="AR1189">
        <v>0.61946857899999996</v>
      </c>
      <c r="AS1189">
        <v>0.77428270700000001</v>
      </c>
      <c r="AT1189">
        <v>0.38487759100000002</v>
      </c>
    </row>
    <row r="1190" spans="1:46" hidden="1" x14ac:dyDescent="0.25">
      <c r="A1190" t="s">
        <v>326</v>
      </c>
      <c r="B1190" t="s">
        <v>287</v>
      </c>
      <c r="C1190">
        <v>12</v>
      </c>
      <c r="D1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0.73167459700000004</v>
      </c>
      <c r="E1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0.73167459700000004</v>
      </c>
      <c r="AI1190">
        <v>29</v>
      </c>
      <c r="AJ1190" t="s">
        <v>326</v>
      </c>
      <c r="AK1190" t="s">
        <v>410</v>
      </c>
      <c r="AL1190" t="s">
        <v>287</v>
      </c>
      <c r="AM1190">
        <v>2</v>
      </c>
      <c r="AN1190">
        <v>12</v>
      </c>
      <c r="AO1190">
        <v>0.64216535799999996</v>
      </c>
      <c r="AP1190">
        <v>0.69544650100000005</v>
      </c>
      <c r="AQ1190">
        <v>0.73167459700000004</v>
      </c>
      <c r="AR1190">
        <v>0.67564603400000001</v>
      </c>
      <c r="AS1190">
        <v>0.83689403900000003</v>
      </c>
      <c r="AT1190">
        <v>0.423685019</v>
      </c>
    </row>
    <row r="1191" spans="1:46" hidden="1" x14ac:dyDescent="0.25">
      <c r="A1191" t="s">
        <v>326</v>
      </c>
      <c r="B1191" t="s">
        <v>287</v>
      </c>
      <c r="C1191">
        <v>13</v>
      </c>
      <c r="D1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0.736960371</v>
      </c>
      <c r="E1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0.736960371</v>
      </c>
      <c r="AI1191">
        <v>29</v>
      </c>
      <c r="AJ1191" t="s">
        <v>326</v>
      </c>
      <c r="AK1191" t="s">
        <v>410</v>
      </c>
      <c r="AL1191" t="s">
        <v>287</v>
      </c>
      <c r="AM1191">
        <v>2</v>
      </c>
      <c r="AN1191">
        <v>13</v>
      </c>
      <c r="AO1191">
        <v>0.643912492</v>
      </c>
      <c r="AP1191">
        <v>0.70050986800000004</v>
      </c>
      <c r="AQ1191">
        <v>0.736960371</v>
      </c>
      <c r="AR1191">
        <v>0.68416874000000005</v>
      </c>
      <c r="AS1191">
        <v>0.86660223199999997</v>
      </c>
      <c r="AT1191">
        <v>0.42353303199999998</v>
      </c>
    </row>
    <row r="1192" spans="1:46" hidden="1" x14ac:dyDescent="0.25">
      <c r="A1192" t="s">
        <v>326</v>
      </c>
      <c r="B1192" t="s">
        <v>287</v>
      </c>
      <c r="C1192">
        <v>14</v>
      </c>
      <c r="D1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0.68421095099999996</v>
      </c>
      <c r="E1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0.68421095099999996</v>
      </c>
      <c r="AI1192">
        <v>29</v>
      </c>
      <c r="AJ1192" t="s">
        <v>326</v>
      </c>
      <c r="AK1192" t="s">
        <v>410</v>
      </c>
      <c r="AL1192" t="s">
        <v>287</v>
      </c>
      <c r="AM1192">
        <v>2</v>
      </c>
      <c r="AN1192">
        <v>14</v>
      </c>
      <c r="AO1192">
        <v>0.60427192200000002</v>
      </c>
      <c r="AP1192">
        <v>0.64664482899999998</v>
      </c>
      <c r="AQ1192">
        <v>0.68421095099999996</v>
      </c>
      <c r="AR1192">
        <v>0.63819041600000004</v>
      </c>
      <c r="AS1192">
        <v>0.85785025100000001</v>
      </c>
      <c r="AT1192">
        <v>0.39812269099999997</v>
      </c>
    </row>
    <row r="1193" spans="1:46" hidden="1" x14ac:dyDescent="0.25">
      <c r="A1193" t="s">
        <v>326</v>
      </c>
      <c r="B1193" t="s">
        <v>287</v>
      </c>
      <c r="C1193">
        <v>15</v>
      </c>
      <c r="D1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0.58989257699999997</v>
      </c>
      <c r="E1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0.58989257699999997</v>
      </c>
      <c r="AI1193">
        <v>29</v>
      </c>
      <c r="AJ1193" t="s">
        <v>326</v>
      </c>
      <c r="AK1193" t="s">
        <v>410</v>
      </c>
      <c r="AL1193" t="s">
        <v>287</v>
      </c>
      <c r="AM1193">
        <v>2</v>
      </c>
      <c r="AN1193">
        <v>15</v>
      </c>
      <c r="AO1193">
        <v>0.51445759000000002</v>
      </c>
      <c r="AP1193">
        <v>0.54639421499999996</v>
      </c>
      <c r="AQ1193">
        <v>0.58989257699999997</v>
      </c>
      <c r="AR1193">
        <v>0.54809410599999997</v>
      </c>
      <c r="AS1193">
        <v>0.75443002299999995</v>
      </c>
      <c r="AT1193">
        <v>0.33413189100000001</v>
      </c>
    </row>
    <row r="1194" spans="1:46" hidden="1" x14ac:dyDescent="0.25">
      <c r="A1194" t="s">
        <v>326</v>
      </c>
      <c r="B1194" t="s">
        <v>287</v>
      </c>
      <c r="C1194">
        <v>16</v>
      </c>
      <c r="D1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0.45871835</v>
      </c>
      <c r="E1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0.45871835</v>
      </c>
      <c r="AI1194">
        <v>29</v>
      </c>
      <c r="AJ1194" t="s">
        <v>326</v>
      </c>
      <c r="AK1194" t="s">
        <v>410</v>
      </c>
      <c r="AL1194" t="s">
        <v>287</v>
      </c>
      <c r="AM1194">
        <v>2</v>
      </c>
      <c r="AN1194">
        <v>16</v>
      </c>
      <c r="AO1194">
        <v>0.36204477699999998</v>
      </c>
      <c r="AP1194">
        <v>0.39320043100000002</v>
      </c>
      <c r="AQ1194">
        <v>0.45871835</v>
      </c>
      <c r="AR1194">
        <v>0.41071581499999998</v>
      </c>
      <c r="AS1194">
        <v>0.62764281200000005</v>
      </c>
      <c r="AT1194">
        <v>0.215702859</v>
      </c>
    </row>
    <row r="1195" spans="1:46" hidden="1" x14ac:dyDescent="0.25">
      <c r="A1195" t="s">
        <v>326</v>
      </c>
      <c r="B1195" t="s">
        <v>287</v>
      </c>
      <c r="C1195">
        <v>17</v>
      </c>
      <c r="D1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0.298821214</v>
      </c>
      <c r="E1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0.298821214</v>
      </c>
      <c r="AI1195">
        <v>29</v>
      </c>
      <c r="AJ1195" t="s">
        <v>326</v>
      </c>
      <c r="AK1195" t="s">
        <v>410</v>
      </c>
      <c r="AL1195" t="s">
        <v>287</v>
      </c>
      <c r="AM1195">
        <v>2</v>
      </c>
      <c r="AN1195">
        <v>17</v>
      </c>
      <c r="AO1195">
        <v>0.206216181</v>
      </c>
      <c r="AP1195">
        <v>0.23052972399999999</v>
      </c>
      <c r="AQ1195">
        <v>0.298821214</v>
      </c>
      <c r="AR1195">
        <v>0.25773027399999998</v>
      </c>
      <c r="AS1195">
        <v>0.45641595099999999</v>
      </c>
      <c r="AT1195">
        <v>0.121686136</v>
      </c>
    </row>
    <row r="1196" spans="1:46" hidden="1" x14ac:dyDescent="0.25">
      <c r="A1196" t="s">
        <v>326</v>
      </c>
      <c r="B1196" t="s">
        <v>287</v>
      </c>
      <c r="C1196">
        <v>18</v>
      </c>
      <c r="D1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0.16813677499999999</v>
      </c>
      <c r="E1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0.16813677499999999</v>
      </c>
      <c r="AI1196">
        <v>29</v>
      </c>
      <c r="AJ1196" t="s">
        <v>326</v>
      </c>
      <c r="AK1196" t="s">
        <v>410</v>
      </c>
      <c r="AL1196" t="s">
        <v>287</v>
      </c>
      <c r="AM1196">
        <v>2</v>
      </c>
      <c r="AN1196">
        <v>18</v>
      </c>
      <c r="AO1196">
        <v>6.3669557000000002E-2</v>
      </c>
      <c r="AP1196">
        <v>7.4835290999999998E-2</v>
      </c>
      <c r="AQ1196">
        <v>0.16813677499999999</v>
      </c>
      <c r="AR1196">
        <v>0.110375285</v>
      </c>
      <c r="AS1196">
        <v>0.28241097999999998</v>
      </c>
      <c r="AT1196">
        <v>3.6391092E-2</v>
      </c>
    </row>
    <row r="1197" spans="1:46" hidden="1" x14ac:dyDescent="0.25">
      <c r="A1197" t="s">
        <v>326</v>
      </c>
      <c r="B1197" t="s">
        <v>287</v>
      </c>
      <c r="C1197">
        <v>19</v>
      </c>
      <c r="D1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5.4087043000000001E-2</v>
      </c>
      <c r="E1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5.4087043000000001E-2</v>
      </c>
      <c r="AI1197">
        <v>29</v>
      </c>
      <c r="AJ1197" t="s">
        <v>326</v>
      </c>
      <c r="AK1197" t="s">
        <v>410</v>
      </c>
      <c r="AL1197" t="s">
        <v>287</v>
      </c>
      <c r="AM1197">
        <v>2</v>
      </c>
      <c r="AN1197">
        <v>19</v>
      </c>
      <c r="AO1197">
        <v>9.5416100000000003E-4</v>
      </c>
      <c r="AP1197">
        <v>1.641867E-3</v>
      </c>
      <c r="AQ1197">
        <v>5.4087043000000001E-2</v>
      </c>
      <c r="AR1197">
        <v>2.1361985E-2</v>
      </c>
      <c r="AS1197">
        <v>9.7201677E-2</v>
      </c>
      <c r="AT1197">
        <v>2.4273599999999999E-4</v>
      </c>
    </row>
    <row r="1198" spans="1:46" hidden="1" x14ac:dyDescent="0.25">
      <c r="A1198" t="s">
        <v>326</v>
      </c>
      <c r="B1198" t="s">
        <v>287</v>
      </c>
      <c r="C1198">
        <v>20</v>
      </c>
      <c r="D1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8.9831500000000001E-4</v>
      </c>
      <c r="E1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8.9831500000000001E-4</v>
      </c>
      <c r="AI1198">
        <v>29</v>
      </c>
      <c r="AJ1198" t="s">
        <v>326</v>
      </c>
      <c r="AK1198" t="s">
        <v>410</v>
      </c>
      <c r="AL1198" t="s">
        <v>287</v>
      </c>
      <c r="AM1198">
        <v>2</v>
      </c>
      <c r="AN1198">
        <v>20</v>
      </c>
      <c r="AO1198">
        <v>0</v>
      </c>
      <c r="AP1198">
        <v>0</v>
      </c>
      <c r="AQ1198">
        <v>8.9831500000000001E-4</v>
      </c>
      <c r="AR1198">
        <v>4.3278199999999999E-4</v>
      </c>
      <c r="AS1198">
        <v>2.6426969999999998E-3</v>
      </c>
      <c r="AT1198">
        <v>0</v>
      </c>
    </row>
    <row r="1199" spans="1:46" hidden="1" x14ac:dyDescent="0.25">
      <c r="A1199" t="s">
        <v>326</v>
      </c>
      <c r="B1199" t="s">
        <v>287</v>
      </c>
      <c r="C1199">
        <v>21</v>
      </c>
      <c r="D1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9">
        <v>29</v>
      </c>
      <c r="AJ1199" t="s">
        <v>326</v>
      </c>
      <c r="AK1199" t="s">
        <v>410</v>
      </c>
      <c r="AL1199" t="s">
        <v>287</v>
      </c>
      <c r="AM1199">
        <v>2</v>
      </c>
      <c r="AN1199">
        <v>21</v>
      </c>
      <c r="AO1199">
        <v>0</v>
      </c>
      <c r="AP1199">
        <v>0</v>
      </c>
      <c r="AQ1199">
        <v>0</v>
      </c>
      <c r="AR1199">
        <v>0</v>
      </c>
      <c r="AS1199">
        <v>0</v>
      </c>
      <c r="AT1199">
        <v>0</v>
      </c>
    </row>
    <row r="1200" spans="1:46" hidden="1" x14ac:dyDescent="0.25">
      <c r="A1200" t="s">
        <v>326</v>
      </c>
      <c r="B1200" t="s">
        <v>287</v>
      </c>
      <c r="C1200">
        <v>22</v>
      </c>
      <c r="D1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0">
        <v>29</v>
      </c>
      <c r="AJ1200" t="s">
        <v>326</v>
      </c>
      <c r="AK1200" t="s">
        <v>410</v>
      </c>
      <c r="AL1200" t="s">
        <v>287</v>
      </c>
      <c r="AM1200">
        <v>2</v>
      </c>
      <c r="AN1200">
        <v>22</v>
      </c>
      <c r="AO1200">
        <v>0</v>
      </c>
      <c r="AP1200">
        <v>0</v>
      </c>
      <c r="AQ1200">
        <v>0</v>
      </c>
      <c r="AR1200">
        <v>0</v>
      </c>
      <c r="AS1200">
        <v>0</v>
      </c>
      <c r="AT1200">
        <v>0</v>
      </c>
    </row>
    <row r="1201" spans="1:46" hidden="1" x14ac:dyDescent="0.25">
      <c r="A1201" t="s">
        <v>326</v>
      </c>
      <c r="B1201" t="s">
        <v>287</v>
      </c>
      <c r="C1201">
        <v>23</v>
      </c>
      <c r="D1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1">
        <v>29</v>
      </c>
      <c r="AJ1201" t="s">
        <v>326</v>
      </c>
      <c r="AK1201" t="s">
        <v>410</v>
      </c>
      <c r="AL1201" t="s">
        <v>287</v>
      </c>
      <c r="AM1201">
        <v>2</v>
      </c>
      <c r="AN1201">
        <v>23</v>
      </c>
      <c r="AO1201">
        <v>0</v>
      </c>
      <c r="AP1201">
        <v>0</v>
      </c>
      <c r="AQ1201">
        <v>0</v>
      </c>
      <c r="AR1201">
        <v>0</v>
      </c>
      <c r="AS1201">
        <v>0</v>
      </c>
      <c r="AT1201">
        <v>0</v>
      </c>
    </row>
    <row r="1202" spans="1:46" hidden="1" x14ac:dyDescent="0.25">
      <c r="A1202" t="s">
        <v>326</v>
      </c>
      <c r="B1202" t="s">
        <v>287</v>
      </c>
      <c r="C1202">
        <v>24</v>
      </c>
      <c r="D1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2">
        <v>29</v>
      </c>
      <c r="AJ1202" t="s">
        <v>326</v>
      </c>
      <c r="AK1202" t="s">
        <v>410</v>
      </c>
      <c r="AL1202" t="s">
        <v>287</v>
      </c>
      <c r="AM1202">
        <v>2</v>
      </c>
      <c r="AN1202">
        <v>24</v>
      </c>
      <c r="AO1202">
        <v>0</v>
      </c>
      <c r="AP1202">
        <v>0</v>
      </c>
      <c r="AQ1202">
        <v>0</v>
      </c>
      <c r="AR1202">
        <v>0</v>
      </c>
      <c r="AS1202">
        <v>0</v>
      </c>
      <c r="AT1202">
        <v>0</v>
      </c>
    </row>
    <row r="1203" spans="1:46" hidden="1" x14ac:dyDescent="0.25">
      <c r="A1203" t="s">
        <v>326</v>
      </c>
      <c r="B1203" t="s">
        <v>288</v>
      </c>
      <c r="C1203">
        <v>1</v>
      </c>
      <c r="D1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3">
        <v>29</v>
      </c>
      <c r="AJ1203" t="s">
        <v>326</v>
      </c>
      <c r="AK1203" t="s">
        <v>410</v>
      </c>
      <c r="AL1203" t="s">
        <v>288</v>
      </c>
      <c r="AM1203">
        <v>3</v>
      </c>
      <c r="AN1203">
        <v>1</v>
      </c>
      <c r="AO1203">
        <v>0</v>
      </c>
      <c r="AP1203">
        <v>0</v>
      </c>
      <c r="AQ1203">
        <v>0</v>
      </c>
      <c r="AR1203">
        <v>0</v>
      </c>
      <c r="AS1203">
        <v>0</v>
      </c>
      <c r="AT1203">
        <v>0</v>
      </c>
    </row>
    <row r="1204" spans="1:46" hidden="1" x14ac:dyDescent="0.25">
      <c r="A1204" t="s">
        <v>326</v>
      </c>
      <c r="B1204" t="s">
        <v>288</v>
      </c>
      <c r="C1204">
        <v>2</v>
      </c>
      <c r="D1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4">
        <v>29</v>
      </c>
      <c r="AJ1204" t="s">
        <v>326</v>
      </c>
      <c r="AK1204" t="s">
        <v>410</v>
      </c>
      <c r="AL1204" t="s">
        <v>288</v>
      </c>
      <c r="AM1204">
        <v>3</v>
      </c>
      <c r="AN1204">
        <v>2</v>
      </c>
      <c r="AO1204">
        <v>0</v>
      </c>
      <c r="AP1204">
        <v>0</v>
      </c>
      <c r="AQ1204">
        <v>0</v>
      </c>
      <c r="AR1204">
        <v>0</v>
      </c>
      <c r="AS1204">
        <v>0</v>
      </c>
      <c r="AT1204">
        <v>0</v>
      </c>
    </row>
    <row r="1205" spans="1:46" hidden="1" x14ac:dyDescent="0.25">
      <c r="A1205" t="s">
        <v>326</v>
      </c>
      <c r="B1205" t="s">
        <v>288</v>
      </c>
      <c r="C1205">
        <v>3</v>
      </c>
      <c r="D1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5">
        <v>29</v>
      </c>
      <c r="AJ1205" t="s">
        <v>326</v>
      </c>
      <c r="AK1205" t="s">
        <v>410</v>
      </c>
      <c r="AL1205" t="s">
        <v>288</v>
      </c>
      <c r="AM1205">
        <v>3</v>
      </c>
      <c r="AN1205">
        <v>3</v>
      </c>
      <c r="AO1205">
        <v>0</v>
      </c>
      <c r="AP1205">
        <v>0</v>
      </c>
      <c r="AQ1205">
        <v>0</v>
      </c>
      <c r="AR1205">
        <v>0</v>
      </c>
      <c r="AS1205">
        <v>0</v>
      </c>
      <c r="AT1205">
        <v>0</v>
      </c>
    </row>
    <row r="1206" spans="1:46" hidden="1" x14ac:dyDescent="0.25">
      <c r="A1206" t="s">
        <v>326</v>
      </c>
      <c r="B1206" t="s">
        <v>288</v>
      </c>
      <c r="C1206">
        <v>4</v>
      </c>
      <c r="D1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6">
        <v>29</v>
      </c>
      <c r="AJ1206" t="s">
        <v>326</v>
      </c>
      <c r="AK1206" t="s">
        <v>410</v>
      </c>
      <c r="AL1206" t="s">
        <v>288</v>
      </c>
      <c r="AM1206">
        <v>3</v>
      </c>
      <c r="AN1206">
        <v>4</v>
      </c>
      <c r="AO1206">
        <v>0</v>
      </c>
      <c r="AP1206">
        <v>0</v>
      </c>
      <c r="AQ1206">
        <v>0</v>
      </c>
      <c r="AR1206">
        <v>0</v>
      </c>
      <c r="AS1206">
        <v>0</v>
      </c>
      <c r="AT1206">
        <v>0</v>
      </c>
    </row>
    <row r="1207" spans="1:46" hidden="1" x14ac:dyDescent="0.25">
      <c r="A1207" t="s">
        <v>326</v>
      </c>
      <c r="B1207" t="s">
        <v>288</v>
      </c>
      <c r="C1207">
        <v>5</v>
      </c>
      <c r="D1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7">
        <v>29</v>
      </c>
      <c r="AJ1207" t="s">
        <v>326</v>
      </c>
      <c r="AK1207" t="s">
        <v>410</v>
      </c>
      <c r="AL1207" t="s">
        <v>288</v>
      </c>
      <c r="AM1207">
        <v>3</v>
      </c>
      <c r="AN1207">
        <v>5</v>
      </c>
      <c r="AO1207">
        <v>0</v>
      </c>
      <c r="AP1207">
        <v>0</v>
      </c>
      <c r="AQ1207">
        <v>0</v>
      </c>
      <c r="AR1207">
        <v>0</v>
      </c>
      <c r="AS1207">
        <v>0</v>
      </c>
      <c r="AT1207">
        <v>0</v>
      </c>
    </row>
    <row r="1208" spans="1:46" hidden="1" x14ac:dyDescent="0.25">
      <c r="A1208" t="s">
        <v>326</v>
      </c>
      <c r="B1208" t="s">
        <v>288</v>
      </c>
      <c r="C1208">
        <v>6</v>
      </c>
      <c r="D1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1.204999E-3</v>
      </c>
      <c r="E1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1.204999E-3</v>
      </c>
      <c r="AI1208">
        <v>29</v>
      </c>
      <c r="AJ1208" t="s">
        <v>326</v>
      </c>
      <c r="AK1208" t="s">
        <v>410</v>
      </c>
      <c r="AL1208" t="s">
        <v>288</v>
      </c>
      <c r="AM1208">
        <v>3</v>
      </c>
      <c r="AN1208">
        <v>6</v>
      </c>
      <c r="AO1208">
        <v>1.204999E-3</v>
      </c>
      <c r="AP1208">
        <v>1.603139E-3</v>
      </c>
      <c r="AQ1208">
        <v>2.0389029999999999E-3</v>
      </c>
      <c r="AR1208">
        <v>1.6685960000000001E-3</v>
      </c>
      <c r="AS1208">
        <v>3.6101589999999999E-3</v>
      </c>
      <c r="AT1208">
        <v>5.8138099999999996E-4</v>
      </c>
    </row>
    <row r="1209" spans="1:46" hidden="1" x14ac:dyDescent="0.25">
      <c r="A1209" t="s">
        <v>326</v>
      </c>
      <c r="B1209" t="s">
        <v>288</v>
      </c>
      <c r="C1209">
        <v>7</v>
      </c>
      <c r="D1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6.1842618000000002E-2</v>
      </c>
      <c r="E1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6.1842618000000002E-2</v>
      </c>
      <c r="AI1209">
        <v>29</v>
      </c>
      <c r="AJ1209" t="s">
        <v>326</v>
      </c>
      <c r="AK1209" t="s">
        <v>410</v>
      </c>
      <c r="AL1209" t="s">
        <v>288</v>
      </c>
      <c r="AM1209">
        <v>3</v>
      </c>
      <c r="AN1209">
        <v>7</v>
      </c>
      <c r="AO1209">
        <v>6.1842618000000002E-2</v>
      </c>
      <c r="AP1209">
        <v>7.4731475000000006E-2</v>
      </c>
      <c r="AQ1209">
        <v>8.3188948999999998E-2</v>
      </c>
      <c r="AR1209">
        <v>7.2312464000000007E-2</v>
      </c>
      <c r="AS1209">
        <v>0.10682218</v>
      </c>
      <c r="AT1209">
        <v>2.7024375999999999E-2</v>
      </c>
    </row>
    <row r="1210" spans="1:46" hidden="1" x14ac:dyDescent="0.25">
      <c r="A1210" t="s">
        <v>326</v>
      </c>
      <c r="B1210" t="s">
        <v>288</v>
      </c>
      <c r="C1210">
        <v>8</v>
      </c>
      <c r="D1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0.20141315400000001</v>
      </c>
      <c r="E1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0.20141315400000001</v>
      </c>
      <c r="AI1210">
        <v>29</v>
      </c>
      <c r="AJ1210" t="s">
        <v>326</v>
      </c>
      <c r="AK1210" t="s">
        <v>410</v>
      </c>
      <c r="AL1210" t="s">
        <v>288</v>
      </c>
      <c r="AM1210">
        <v>3</v>
      </c>
      <c r="AN1210">
        <v>8</v>
      </c>
      <c r="AO1210">
        <v>0.20141315400000001</v>
      </c>
      <c r="AP1210">
        <v>0.235374475</v>
      </c>
      <c r="AQ1210">
        <v>0.25905181199999999</v>
      </c>
      <c r="AR1210">
        <v>0.22570654400000001</v>
      </c>
      <c r="AS1210">
        <v>0.30973621600000001</v>
      </c>
      <c r="AT1210">
        <v>9.0377160999999998E-2</v>
      </c>
    </row>
    <row r="1211" spans="1:46" hidden="1" x14ac:dyDescent="0.25">
      <c r="A1211" t="s">
        <v>326</v>
      </c>
      <c r="B1211" t="s">
        <v>288</v>
      </c>
      <c r="C1211">
        <v>9</v>
      </c>
      <c r="D1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0.44680460300000002</v>
      </c>
      <c r="E1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0.35762557699999997</v>
      </c>
      <c r="AI1211">
        <v>29</v>
      </c>
      <c r="AJ1211" t="s">
        <v>326</v>
      </c>
      <c r="AK1211" t="s">
        <v>410</v>
      </c>
      <c r="AL1211" t="s">
        <v>288</v>
      </c>
      <c r="AM1211">
        <v>3</v>
      </c>
      <c r="AN1211">
        <v>9</v>
      </c>
      <c r="AO1211">
        <v>0.35762557699999997</v>
      </c>
      <c r="AP1211">
        <v>0.40519270000000002</v>
      </c>
      <c r="AQ1211">
        <v>0.44680460300000002</v>
      </c>
      <c r="AR1211">
        <v>0.39198665500000002</v>
      </c>
      <c r="AS1211">
        <v>0.51647694799999999</v>
      </c>
      <c r="AT1211">
        <v>0.13786401700000001</v>
      </c>
    </row>
    <row r="1212" spans="1:46" hidden="1" x14ac:dyDescent="0.25">
      <c r="A1212" t="s">
        <v>326</v>
      </c>
      <c r="B1212" t="s">
        <v>288</v>
      </c>
      <c r="C1212">
        <v>10</v>
      </c>
      <c r="D1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0.60736762700000002</v>
      </c>
      <c r="E1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0.60736762700000002</v>
      </c>
      <c r="AI1212">
        <v>29</v>
      </c>
      <c r="AJ1212" t="s">
        <v>326</v>
      </c>
      <c r="AK1212" t="s">
        <v>410</v>
      </c>
      <c r="AL1212" t="s">
        <v>288</v>
      </c>
      <c r="AM1212">
        <v>3</v>
      </c>
      <c r="AN1212">
        <v>10</v>
      </c>
      <c r="AO1212">
        <v>0.49094614399999997</v>
      </c>
      <c r="AP1212">
        <v>0.55298724799999999</v>
      </c>
      <c r="AQ1212">
        <v>0.60736762700000002</v>
      </c>
      <c r="AR1212">
        <v>0.53570843999999995</v>
      </c>
      <c r="AS1212">
        <v>0.69820885799999999</v>
      </c>
      <c r="AT1212">
        <v>0.213761165</v>
      </c>
    </row>
    <row r="1213" spans="1:46" hidden="1" x14ac:dyDescent="0.25">
      <c r="A1213" t="s">
        <v>326</v>
      </c>
      <c r="B1213" t="s">
        <v>288</v>
      </c>
      <c r="C1213">
        <v>11</v>
      </c>
      <c r="D1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0.70812933600000005</v>
      </c>
      <c r="E1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0.70812933600000005</v>
      </c>
      <c r="AI1213">
        <v>29</v>
      </c>
      <c r="AJ1213" t="s">
        <v>326</v>
      </c>
      <c r="AK1213" t="s">
        <v>410</v>
      </c>
      <c r="AL1213" t="s">
        <v>288</v>
      </c>
      <c r="AM1213">
        <v>3</v>
      </c>
      <c r="AN1213">
        <v>11</v>
      </c>
      <c r="AO1213">
        <v>0.57540219599999998</v>
      </c>
      <c r="AP1213">
        <v>0.65304214900000002</v>
      </c>
      <c r="AQ1213">
        <v>0.70812933600000005</v>
      </c>
      <c r="AR1213">
        <v>0.63341411800000003</v>
      </c>
      <c r="AS1213">
        <v>0.81675237499999997</v>
      </c>
      <c r="AT1213">
        <v>0.26780632300000001</v>
      </c>
    </row>
    <row r="1214" spans="1:46" hidden="1" x14ac:dyDescent="0.25">
      <c r="A1214" t="s">
        <v>326</v>
      </c>
      <c r="B1214" t="s">
        <v>288</v>
      </c>
      <c r="C1214">
        <v>12</v>
      </c>
      <c r="D1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0.743705112</v>
      </c>
      <c r="E1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0.743705112</v>
      </c>
      <c r="AI1214">
        <v>29</v>
      </c>
      <c r="AJ1214" t="s">
        <v>326</v>
      </c>
      <c r="AK1214" t="s">
        <v>410</v>
      </c>
      <c r="AL1214" t="s">
        <v>288</v>
      </c>
      <c r="AM1214">
        <v>3</v>
      </c>
      <c r="AN1214">
        <v>12</v>
      </c>
      <c r="AO1214">
        <v>0.61596275899999997</v>
      </c>
      <c r="AP1214">
        <v>0.68982664100000002</v>
      </c>
      <c r="AQ1214">
        <v>0.743705112</v>
      </c>
      <c r="AR1214">
        <v>0.67216039299999997</v>
      </c>
      <c r="AS1214">
        <v>0.88544267700000001</v>
      </c>
      <c r="AT1214">
        <v>0.29328505500000002</v>
      </c>
    </row>
    <row r="1215" spans="1:46" hidden="1" x14ac:dyDescent="0.25">
      <c r="A1215" t="s">
        <v>326</v>
      </c>
      <c r="B1215" t="s">
        <v>288</v>
      </c>
      <c r="C1215">
        <v>13</v>
      </c>
      <c r="D1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0.73132544499999996</v>
      </c>
      <c r="E1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0.73132544499999996</v>
      </c>
      <c r="AI1215">
        <v>29</v>
      </c>
      <c r="AJ1215" t="s">
        <v>326</v>
      </c>
      <c r="AK1215" t="s">
        <v>410</v>
      </c>
      <c r="AL1215" t="s">
        <v>288</v>
      </c>
      <c r="AM1215">
        <v>3</v>
      </c>
      <c r="AN1215">
        <v>13</v>
      </c>
      <c r="AO1215">
        <v>0.60678122599999995</v>
      </c>
      <c r="AP1215">
        <v>0.67409683799999998</v>
      </c>
      <c r="AQ1215">
        <v>0.73132544499999996</v>
      </c>
      <c r="AR1215">
        <v>0.65750204099999998</v>
      </c>
      <c r="AS1215">
        <v>0.86807846499999997</v>
      </c>
      <c r="AT1215">
        <v>0.32014289400000001</v>
      </c>
    </row>
    <row r="1216" spans="1:46" hidden="1" x14ac:dyDescent="0.25">
      <c r="A1216" t="s">
        <v>326</v>
      </c>
      <c r="B1216" t="s">
        <v>288</v>
      </c>
      <c r="C1216">
        <v>14</v>
      </c>
      <c r="D1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0.65659793799999999</v>
      </c>
      <c r="E1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0.65659793799999999</v>
      </c>
      <c r="AI1216">
        <v>29</v>
      </c>
      <c r="AJ1216" t="s">
        <v>326</v>
      </c>
      <c r="AK1216" t="s">
        <v>410</v>
      </c>
      <c r="AL1216" t="s">
        <v>288</v>
      </c>
      <c r="AM1216">
        <v>3</v>
      </c>
      <c r="AN1216">
        <v>14</v>
      </c>
      <c r="AO1216">
        <v>0.547345784</v>
      </c>
      <c r="AP1216">
        <v>0.60568913199999996</v>
      </c>
      <c r="AQ1216">
        <v>0.65659793799999999</v>
      </c>
      <c r="AR1216">
        <v>0.59535034499999995</v>
      </c>
      <c r="AS1216">
        <v>0.78513258600000002</v>
      </c>
      <c r="AT1216">
        <v>0.31761835999999999</v>
      </c>
    </row>
    <row r="1217" spans="1:46" hidden="1" x14ac:dyDescent="0.25">
      <c r="A1217" t="s">
        <v>326</v>
      </c>
      <c r="B1217" t="s">
        <v>288</v>
      </c>
      <c r="C1217">
        <v>15</v>
      </c>
      <c r="D1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0.53687052899999999</v>
      </c>
      <c r="E1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0.53687052899999999</v>
      </c>
      <c r="AI1217">
        <v>29</v>
      </c>
      <c r="AJ1217" t="s">
        <v>326</v>
      </c>
      <c r="AK1217" t="s">
        <v>410</v>
      </c>
      <c r="AL1217" t="s">
        <v>288</v>
      </c>
      <c r="AM1217">
        <v>3</v>
      </c>
      <c r="AN1217">
        <v>15</v>
      </c>
      <c r="AO1217">
        <v>0.44343877300000001</v>
      </c>
      <c r="AP1217">
        <v>0.49196858599999999</v>
      </c>
      <c r="AQ1217">
        <v>0.53687052899999999</v>
      </c>
      <c r="AR1217">
        <v>0.48276315199999997</v>
      </c>
      <c r="AS1217">
        <v>0.66024869600000002</v>
      </c>
      <c r="AT1217">
        <v>0.243376746</v>
      </c>
    </row>
    <row r="1218" spans="1:46" hidden="1" x14ac:dyDescent="0.25">
      <c r="A1218" t="s">
        <v>326</v>
      </c>
      <c r="B1218" t="s">
        <v>288</v>
      </c>
      <c r="C1218">
        <v>16</v>
      </c>
      <c r="D1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0.37463805900000002</v>
      </c>
      <c r="E1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0.37463805900000002</v>
      </c>
      <c r="AI1218">
        <v>29</v>
      </c>
      <c r="AJ1218" t="s">
        <v>326</v>
      </c>
      <c r="AK1218" t="s">
        <v>410</v>
      </c>
      <c r="AL1218" t="s">
        <v>288</v>
      </c>
      <c r="AM1218">
        <v>3</v>
      </c>
      <c r="AN1218">
        <v>16</v>
      </c>
      <c r="AO1218">
        <v>0.30043984200000001</v>
      </c>
      <c r="AP1218">
        <v>0.33384866200000002</v>
      </c>
      <c r="AQ1218">
        <v>0.37463805900000002</v>
      </c>
      <c r="AR1218">
        <v>0.333129917</v>
      </c>
      <c r="AS1218">
        <v>0.47182994499999997</v>
      </c>
      <c r="AT1218">
        <v>0.15278529099999999</v>
      </c>
    </row>
    <row r="1219" spans="1:46" hidden="1" x14ac:dyDescent="0.25">
      <c r="A1219" t="s">
        <v>326</v>
      </c>
      <c r="B1219" t="s">
        <v>288</v>
      </c>
      <c r="C1219">
        <v>17</v>
      </c>
      <c r="D1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0.206942393</v>
      </c>
      <c r="E1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0.206942393</v>
      </c>
      <c r="AI1219">
        <v>29</v>
      </c>
      <c r="AJ1219" t="s">
        <v>326</v>
      </c>
      <c r="AK1219" t="s">
        <v>410</v>
      </c>
      <c r="AL1219" t="s">
        <v>288</v>
      </c>
      <c r="AM1219">
        <v>3</v>
      </c>
      <c r="AN1219">
        <v>17</v>
      </c>
      <c r="AO1219">
        <v>0.15564583800000001</v>
      </c>
      <c r="AP1219">
        <v>0.175379537</v>
      </c>
      <c r="AQ1219">
        <v>0.206942393</v>
      </c>
      <c r="AR1219">
        <v>0.17745151200000001</v>
      </c>
      <c r="AS1219">
        <v>0.27067207399999998</v>
      </c>
      <c r="AT1219">
        <v>6.9568177999999994E-2</v>
      </c>
    </row>
    <row r="1220" spans="1:46" hidden="1" x14ac:dyDescent="0.25">
      <c r="A1220" t="s">
        <v>326</v>
      </c>
      <c r="B1220" t="s">
        <v>288</v>
      </c>
      <c r="C1220">
        <v>18</v>
      </c>
      <c r="D1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5.0575267E-2</v>
      </c>
      <c r="E1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5.0575267E-2</v>
      </c>
      <c r="AI1220">
        <v>29</v>
      </c>
      <c r="AJ1220" t="s">
        <v>326</v>
      </c>
      <c r="AK1220" t="s">
        <v>410</v>
      </c>
      <c r="AL1220" t="s">
        <v>288</v>
      </c>
      <c r="AM1220">
        <v>3</v>
      </c>
      <c r="AN1220">
        <v>18</v>
      </c>
      <c r="AO1220">
        <v>3.1377421000000003E-2</v>
      </c>
      <c r="AP1220">
        <v>3.8921108000000003E-2</v>
      </c>
      <c r="AQ1220">
        <v>5.0575267E-2</v>
      </c>
      <c r="AR1220">
        <v>4.1034771999999997E-2</v>
      </c>
      <c r="AS1220">
        <v>7.3628893000000001E-2</v>
      </c>
      <c r="AT1220">
        <v>1.2527892000000001E-2</v>
      </c>
    </row>
    <row r="1221" spans="1:46" hidden="1" x14ac:dyDescent="0.25">
      <c r="A1221" t="s">
        <v>326</v>
      </c>
      <c r="B1221" t="s">
        <v>288</v>
      </c>
      <c r="C1221">
        <v>19</v>
      </c>
      <c r="D1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2.3966800000000001E-4</v>
      </c>
      <c r="E1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2.3966800000000001E-4</v>
      </c>
      <c r="AI1221">
        <v>29</v>
      </c>
      <c r="AJ1221" t="s">
        <v>326</v>
      </c>
      <c r="AK1221" t="s">
        <v>410</v>
      </c>
      <c r="AL1221" t="s">
        <v>288</v>
      </c>
      <c r="AM1221">
        <v>3</v>
      </c>
      <c r="AN1221">
        <v>19</v>
      </c>
      <c r="AO1221">
        <v>2.69E-5</v>
      </c>
      <c r="AP1221">
        <v>9.9300000000000001E-5</v>
      </c>
      <c r="AQ1221">
        <v>2.3966800000000001E-4</v>
      </c>
      <c r="AR1221">
        <v>1.6108800000000001E-4</v>
      </c>
      <c r="AS1221">
        <v>7.7958699999999999E-4</v>
      </c>
      <c r="AT1221">
        <v>4.0600000000000001E-6</v>
      </c>
    </row>
    <row r="1222" spans="1:46" hidden="1" x14ac:dyDescent="0.25">
      <c r="A1222" t="s">
        <v>326</v>
      </c>
      <c r="B1222" t="s">
        <v>288</v>
      </c>
      <c r="C1222">
        <v>20</v>
      </c>
      <c r="D1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2">
        <v>29</v>
      </c>
      <c r="AJ1222" t="s">
        <v>326</v>
      </c>
      <c r="AK1222" t="s">
        <v>410</v>
      </c>
      <c r="AL1222" t="s">
        <v>288</v>
      </c>
      <c r="AM1222">
        <v>3</v>
      </c>
      <c r="AN1222">
        <v>20</v>
      </c>
      <c r="AO1222" s="281">
        <v>0</v>
      </c>
      <c r="AP1222" s="281">
        <v>0</v>
      </c>
      <c r="AQ1222">
        <v>0</v>
      </c>
      <c r="AR1222">
        <v>0</v>
      </c>
      <c r="AS1222">
        <v>0</v>
      </c>
      <c r="AT1222" s="281">
        <v>0</v>
      </c>
    </row>
    <row r="1223" spans="1:46" hidden="1" x14ac:dyDescent="0.25">
      <c r="A1223" t="s">
        <v>326</v>
      </c>
      <c r="B1223" t="s">
        <v>288</v>
      </c>
      <c r="C1223">
        <v>21</v>
      </c>
      <c r="D1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3">
        <v>29</v>
      </c>
      <c r="AJ1223" t="s">
        <v>326</v>
      </c>
      <c r="AK1223" t="s">
        <v>410</v>
      </c>
      <c r="AL1223" t="s">
        <v>288</v>
      </c>
      <c r="AM1223">
        <v>3</v>
      </c>
      <c r="AN1223">
        <v>21</v>
      </c>
      <c r="AO1223">
        <v>0</v>
      </c>
      <c r="AP1223">
        <v>0</v>
      </c>
      <c r="AQ1223">
        <v>0</v>
      </c>
      <c r="AR1223">
        <v>0</v>
      </c>
      <c r="AS1223">
        <v>0</v>
      </c>
      <c r="AT1223">
        <v>0</v>
      </c>
    </row>
    <row r="1224" spans="1:46" hidden="1" x14ac:dyDescent="0.25">
      <c r="A1224" t="s">
        <v>326</v>
      </c>
      <c r="B1224" t="s">
        <v>288</v>
      </c>
      <c r="C1224">
        <v>22</v>
      </c>
      <c r="D1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4">
        <v>29</v>
      </c>
      <c r="AJ1224" t="s">
        <v>326</v>
      </c>
      <c r="AK1224" t="s">
        <v>410</v>
      </c>
      <c r="AL1224" t="s">
        <v>288</v>
      </c>
      <c r="AM1224">
        <v>3</v>
      </c>
      <c r="AN1224">
        <v>22</v>
      </c>
      <c r="AO1224">
        <v>0</v>
      </c>
      <c r="AP1224">
        <v>0</v>
      </c>
      <c r="AQ1224">
        <v>0</v>
      </c>
      <c r="AR1224">
        <v>0</v>
      </c>
      <c r="AS1224">
        <v>0</v>
      </c>
      <c r="AT1224">
        <v>0</v>
      </c>
    </row>
    <row r="1225" spans="1:46" hidden="1" x14ac:dyDescent="0.25">
      <c r="A1225" t="s">
        <v>326</v>
      </c>
      <c r="B1225" t="s">
        <v>288</v>
      </c>
      <c r="C1225">
        <v>23</v>
      </c>
      <c r="D1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5">
        <v>29</v>
      </c>
      <c r="AJ1225" t="s">
        <v>326</v>
      </c>
      <c r="AK1225" t="s">
        <v>410</v>
      </c>
      <c r="AL1225" t="s">
        <v>288</v>
      </c>
      <c r="AM1225">
        <v>3</v>
      </c>
      <c r="AN1225">
        <v>23</v>
      </c>
      <c r="AO1225">
        <v>0</v>
      </c>
      <c r="AP1225">
        <v>0</v>
      </c>
      <c r="AQ1225">
        <v>0</v>
      </c>
      <c r="AR1225">
        <v>0</v>
      </c>
      <c r="AS1225">
        <v>0</v>
      </c>
      <c r="AT1225">
        <v>0</v>
      </c>
    </row>
    <row r="1226" spans="1:46" hidden="1" x14ac:dyDescent="0.25">
      <c r="A1226" t="s">
        <v>326</v>
      </c>
      <c r="B1226" t="s">
        <v>288</v>
      </c>
      <c r="C1226">
        <v>24</v>
      </c>
      <c r="D1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6">
        <v>29</v>
      </c>
      <c r="AJ1226" t="s">
        <v>326</v>
      </c>
      <c r="AK1226" t="s">
        <v>410</v>
      </c>
      <c r="AL1226" t="s">
        <v>288</v>
      </c>
      <c r="AM1226">
        <v>3</v>
      </c>
      <c r="AN1226">
        <v>24</v>
      </c>
      <c r="AO1226">
        <v>0</v>
      </c>
      <c r="AP1226">
        <v>0</v>
      </c>
      <c r="AQ1226">
        <v>0</v>
      </c>
      <c r="AR1226">
        <v>0</v>
      </c>
      <c r="AS1226">
        <v>0</v>
      </c>
      <c r="AT1226">
        <v>0</v>
      </c>
    </row>
    <row r="1227" spans="1:46" hidden="1" x14ac:dyDescent="0.25">
      <c r="A1227" t="s">
        <v>326</v>
      </c>
      <c r="B1227" t="s">
        <v>289</v>
      </c>
      <c r="C1227">
        <v>1</v>
      </c>
      <c r="D1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7">
        <v>29</v>
      </c>
      <c r="AJ1227" t="s">
        <v>326</v>
      </c>
      <c r="AK1227" t="s">
        <v>410</v>
      </c>
      <c r="AL1227" t="s">
        <v>289</v>
      </c>
      <c r="AM1227">
        <v>4</v>
      </c>
      <c r="AN1227">
        <v>1</v>
      </c>
      <c r="AO1227">
        <v>0</v>
      </c>
      <c r="AP1227">
        <v>0</v>
      </c>
      <c r="AQ1227">
        <v>0</v>
      </c>
      <c r="AR1227">
        <v>0</v>
      </c>
      <c r="AS1227">
        <v>0</v>
      </c>
      <c r="AT1227">
        <v>0</v>
      </c>
    </row>
    <row r="1228" spans="1:46" hidden="1" x14ac:dyDescent="0.25">
      <c r="A1228" t="s">
        <v>326</v>
      </c>
      <c r="B1228" t="s">
        <v>289</v>
      </c>
      <c r="C1228">
        <v>2</v>
      </c>
      <c r="D1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8">
        <v>29</v>
      </c>
      <c r="AJ1228" t="s">
        <v>326</v>
      </c>
      <c r="AK1228" t="s">
        <v>410</v>
      </c>
      <c r="AL1228" t="s">
        <v>289</v>
      </c>
      <c r="AM1228">
        <v>4</v>
      </c>
      <c r="AN1228">
        <v>2</v>
      </c>
      <c r="AO1228">
        <v>0</v>
      </c>
      <c r="AP1228">
        <v>0</v>
      </c>
      <c r="AQ1228">
        <v>0</v>
      </c>
      <c r="AR1228">
        <v>0</v>
      </c>
      <c r="AS1228">
        <v>0</v>
      </c>
      <c r="AT1228">
        <v>0</v>
      </c>
    </row>
    <row r="1229" spans="1:46" hidden="1" x14ac:dyDescent="0.25">
      <c r="A1229" t="s">
        <v>326</v>
      </c>
      <c r="B1229" t="s">
        <v>289</v>
      </c>
      <c r="C1229">
        <v>3</v>
      </c>
      <c r="D1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9">
        <v>29</v>
      </c>
      <c r="AJ1229" t="s">
        <v>326</v>
      </c>
      <c r="AK1229" t="s">
        <v>410</v>
      </c>
      <c r="AL1229" t="s">
        <v>289</v>
      </c>
      <c r="AM1229">
        <v>4</v>
      </c>
      <c r="AN1229">
        <v>3</v>
      </c>
      <c r="AO1229">
        <v>0</v>
      </c>
      <c r="AP1229">
        <v>0</v>
      </c>
      <c r="AQ1229">
        <v>0</v>
      </c>
      <c r="AR1229">
        <v>0</v>
      </c>
      <c r="AS1229">
        <v>0</v>
      </c>
      <c r="AT1229">
        <v>0</v>
      </c>
    </row>
    <row r="1230" spans="1:46" hidden="1" x14ac:dyDescent="0.25">
      <c r="A1230" t="s">
        <v>326</v>
      </c>
      <c r="B1230" t="s">
        <v>289</v>
      </c>
      <c r="C1230">
        <v>4</v>
      </c>
      <c r="D1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0">
        <v>29</v>
      </c>
      <c r="AJ1230" t="s">
        <v>326</v>
      </c>
      <c r="AK1230" t="s">
        <v>410</v>
      </c>
      <c r="AL1230" t="s">
        <v>289</v>
      </c>
      <c r="AM1230">
        <v>4</v>
      </c>
      <c r="AN1230">
        <v>4</v>
      </c>
      <c r="AO1230">
        <v>0</v>
      </c>
      <c r="AP1230">
        <v>0</v>
      </c>
      <c r="AQ1230">
        <v>0</v>
      </c>
      <c r="AR1230">
        <v>0</v>
      </c>
      <c r="AS1230">
        <v>0</v>
      </c>
      <c r="AT1230">
        <v>0</v>
      </c>
    </row>
    <row r="1231" spans="1:46" hidden="1" x14ac:dyDescent="0.25">
      <c r="A1231" t="s">
        <v>326</v>
      </c>
      <c r="B1231" t="s">
        <v>289</v>
      </c>
      <c r="C1231">
        <v>5</v>
      </c>
      <c r="D1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1">
        <v>29</v>
      </c>
      <c r="AJ1231" t="s">
        <v>326</v>
      </c>
      <c r="AK1231" t="s">
        <v>410</v>
      </c>
      <c r="AL1231" t="s">
        <v>289</v>
      </c>
      <c r="AM1231">
        <v>4</v>
      </c>
      <c r="AN1231">
        <v>5</v>
      </c>
      <c r="AO1231">
        <v>0</v>
      </c>
      <c r="AP1231">
        <v>0</v>
      </c>
      <c r="AQ1231">
        <v>0</v>
      </c>
      <c r="AR1231">
        <v>0</v>
      </c>
      <c r="AS1231">
        <v>0</v>
      </c>
      <c r="AT1231">
        <v>0</v>
      </c>
    </row>
    <row r="1232" spans="1:46" hidden="1" x14ac:dyDescent="0.25">
      <c r="A1232" t="s">
        <v>326</v>
      </c>
      <c r="B1232" t="s">
        <v>289</v>
      </c>
      <c r="C1232">
        <v>6</v>
      </c>
      <c r="D1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7.8173999999999995E-4</v>
      </c>
      <c r="E1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7.8173999999999995E-4</v>
      </c>
      <c r="AI1232">
        <v>29</v>
      </c>
      <c r="AJ1232" t="s">
        <v>326</v>
      </c>
      <c r="AK1232" t="s">
        <v>410</v>
      </c>
      <c r="AL1232" t="s">
        <v>289</v>
      </c>
      <c r="AM1232">
        <v>4</v>
      </c>
      <c r="AN1232">
        <v>6</v>
      </c>
      <c r="AO1232">
        <v>7.8173999999999995E-4</v>
      </c>
      <c r="AP1232">
        <v>1.0225410000000001E-3</v>
      </c>
      <c r="AQ1232">
        <v>1.24416E-3</v>
      </c>
      <c r="AR1232">
        <v>1.0557170000000001E-3</v>
      </c>
      <c r="AS1232">
        <v>2.244196E-3</v>
      </c>
      <c r="AT1232">
        <v>3.8077899999999998E-4</v>
      </c>
    </row>
    <row r="1233" spans="1:46" hidden="1" x14ac:dyDescent="0.25">
      <c r="A1233" t="s">
        <v>326</v>
      </c>
      <c r="B1233" t="s">
        <v>289</v>
      </c>
      <c r="C1233">
        <v>7</v>
      </c>
      <c r="D1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5.2788102000000003E-2</v>
      </c>
      <c r="E1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5.2788102000000003E-2</v>
      </c>
      <c r="AI1233">
        <v>29</v>
      </c>
      <c r="AJ1233" t="s">
        <v>326</v>
      </c>
      <c r="AK1233" t="s">
        <v>410</v>
      </c>
      <c r="AL1233" t="s">
        <v>289</v>
      </c>
      <c r="AM1233">
        <v>4</v>
      </c>
      <c r="AN1233">
        <v>7</v>
      </c>
      <c r="AO1233">
        <v>5.2788102000000003E-2</v>
      </c>
      <c r="AP1233">
        <v>6.1956362000000001E-2</v>
      </c>
      <c r="AQ1233">
        <v>6.9863544999999999E-2</v>
      </c>
      <c r="AR1233">
        <v>6.1378215E-2</v>
      </c>
      <c r="AS1233">
        <v>9.2850958999999997E-2</v>
      </c>
      <c r="AT1233">
        <v>3.0515482999999999E-2</v>
      </c>
    </row>
    <row r="1234" spans="1:46" hidden="1" x14ac:dyDescent="0.25">
      <c r="A1234" t="s">
        <v>326</v>
      </c>
      <c r="B1234" t="s">
        <v>289</v>
      </c>
      <c r="C1234">
        <v>8</v>
      </c>
      <c r="D1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0.182268193</v>
      </c>
      <c r="E1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0.182268193</v>
      </c>
      <c r="AI1234">
        <v>29</v>
      </c>
      <c r="AJ1234" t="s">
        <v>326</v>
      </c>
      <c r="AK1234" t="s">
        <v>410</v>
      </c>
      <c r="AL1234" t="s">
        <v>289</v>
      </c>
      <c r="AM1234">
        <v>4</v>
      </c>
      <c r="AN1234">
        <v>8</v>
      </c>
      <c r="AO1234">
        <v>0.182268193</v>
      </c>
      <c r="AP1234">
        <v>0.20768635299999999</v>
      </c>
      <c r="AQ1234">
        <v>0.22936710099999999</v>
      </c>
      <c r="AR1234">
        <v>0.203887821</v>
      </c>
      <c r="AS1234">
        <v>0.29258151900000001</v>
      </c>
      <c r="AT1234">
        <v>0.10826841700000001</v>
      </c>
    </row>
    <row r="1235" spans="1:46" hidden="1" x14ac:dyDescent="0.25">
      <c r="A1235" t="s">
        <v>326</v>
      </c>
      <c r="B1235" t="s">
        <v>289</v>
      </c>
      <c r="C1235">
        <v>9</v>
      </c>
      <c r="D1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0.397668988</v>
      </c>
      <c r="E1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0.32310030200000001</v>
      </c>
      <c r="AI1235">
        <v>29</v>
      </c>
      <c r="AJ1235" t="s">
        <v>326</v>
      </c>
      <c r="AK1235" t="s">
        <v>410</v>
      </c>
      <c r="AL1235" t="s">
        <v>289</v>
      </c>
      <c r="AM1235">
        <v>4</v>
      </c>
      <c r="AN1235">
        <v>9</v>
      </c>
      <c r="AO1235">
        <v>0.32310030200000001</v>
      </c>
      <c r="AP1235">
        <v>0.36794324</v>
      </c>
      <c r="AQ1235">
        <v>0.397668988</v>
      </c>
      <c r="AR1235">
        <v>0.35843941000000001</v>
      </c>
      <c r="AS1235">
        <v>0.48942064499999999</v>
      </c>
      <c r="AT1235">
        <v>0.18562847099999999</v>
      </c>
    </row>
    <row r="1236" spans="1:46" hidden="1" x14ac:dyDescent="0.25">
      <c r="A1236" t="s">
        <v>326</v>
      </c>
      <c r="B1236" t="s">
        <v>289</v>
      </c>
      <c r="C1236">
        <v>10</v>
      </c>
      <c r="D1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0.54243606799999999</v>
      </c>
      <c r="E1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0.54243606799999999</v>
      </c>
      <c r="AI1236">
        <v>29</v>
      </c>
      <c r="AJ1236" t="s">
        <v>326</v>
      </c>
      <c r="AK1236" t="s">
        <v>410</v>
      </c>
      <c r="AL1236" t="s">
        <v>289</v>
      </c>
      <c r="AM1236">
        <v>4</v>
      </c>
      <c r="AN1236">
        <v>10</v>
      </c>
      <c r="AO1236">
        <v>0.445774542</v>
      </c>
      <c r="AP1236">
        <v>0.49978812299999997</v>
      </c>
      <c r="AQ1236">
        <v>0.54243606799999999</v>
      </c>
      <c r="AR1236">
        <v>0.489052496</v>
      </c>
      <c r="AS1236">
        <v>0.65471355799999997</v>
      </c>
      <c r="AT1236">
        <v>0.26887197699999998</v>
      </c>
    </row>
    <row r="1237" spans="1:46" hidden="1" x14ac:dyDescent="0.25">
      <c r="A1237" t="s">
        <v>326</v>
      </c>
      <c r="B1237" t="s">
        <v>289</v>
      </c>
      <c r="C1237">
        <v>11</v>
      </c>
      <c r="D1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0.63259998299999998</v>
      </c>
      <c r="E1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0.63259998299999998</v>
      </c>
      <c r="AI1237">
        <v>29</v>
      </c>
      <c r="AJ1237" t="s">
        <v>326</v>
      </c>
      <c r="AK1237" t="s">
        <v>410</v>
      </c>
      <c r="AL1237" t="s">
        <v>289</v>
      </c>
      <c r="AM1237">
        <v>4</v>
      </c>
      <c r="AN1237">
        <v>11</v>
      </c>
      <c r="AO1237">
        <v>0.52020751300000001</v>
      </c>
      <c r="AP1237">
        <v>0.58406381799999996</v>
      </c>
      <c r="AQ1237">
        <v>0.63259998299999998</v>
      </c>
      <c r="AR1237">
        <v>0.57261252399999996</v>
      </c>
      <c r="AS1237">
        <v>0.778403077</v>
      </c>
      <c r="AT1237">
        <v>0.31439055700000001</v>
      </c>
    </row>
    <row r="1238" spans="1:46" hidden="1" x14ac:dyDescent="0.25">
      <c r="A1238" t="s">
        <v>326</v>
      </c>
      <c r="B1238" t="s">
        <v>289</v>
      </c>
      <c r="C1238">
        <v>12</v>
      </c>
      <c r="D1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0.66714029500000005</v>
      </c>
      <c r="E1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0.66714029500000005</v>
      </c>
      <c r="AI1238">
        <v>29</v>
      </c>
      <c r="AJ1238" t="s">
        <v>326</v>
      </c>
      <c r="AK1238" t="s">
        <v>410</v>
      </c>
      <c r="AL1238" t="s">
        <v>289</v>
      </c>
      <c r="AM1238">
        <v>4</v>
      </c>
      <c r="AN1238">
        <v>12</v>
      </c>
      <c r="AO1238">
        <v>0.55071985099999998</v>
      </c>
      <c r="AP1238">
        <v>0.617835986</v>
      </c>
      <c r="AQ1238">
        <v>0.66714029500000005</v>
      </c>
      <c r="AR1238">
        <v>0.60316608199999999</v>
      </c>
      <c r="AS1238">
        <v>0.82963386100000003</v>
      </c>
      <c r="AT1238">
        <v>0.303196943</v>
      </c>
    </row>
    <row r="1239" spans="1:46" hidden="1" x14ac:dyDescent="0.25">
      <c r="A1239" t="s">
        <v>326</v>
      </c>
      <c r="B1239" t="s">
        <v>289</v>
      </c>
      <c r="C1239">
        <v>13</v>
      </c>
      <c r="D1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0.64684737000000003</v>
      </c>
      <c r="E1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0.64684737000000003</v>
      </c>
      <c r="AI1239">
        <v>29</v>
      </c>
      <c r="AJ1239" t="s">
        <v>326</v>
      </c>
      <c r="AK1239" t="s">
        <v>410</v>
      </c>
      <c r="AL1239" t="s">
        <v>289</v>
      </c>
      <c r="AM1239">
        <v>4</v>
      </c>
      <c r="AN1239">
        <v>13</v>
      </c>
      <c r="AO1239">
        <v>0.53737688400000005</v>
      </c>
      <c r="AP1239">
        <v>0.59946458999999996</v>
      </c>
      <c r="AQ1239">
        <v>0.64684737000000003</v>
      </c>
      <c r="AR1239">
        <v>0.58623736000000004</v>
      </c>
      <c r="AS1239">
        <v>0.80582707799999997</v>
      </c>
      <c r="AT1239">
        <v>0.31704815800000002</v>
      </c>
    </row>
    <row r="1240" spans="1:46" hidden="1" x14ac:dyDescent="0.25">
      <c r="A1240" t="s">
        <v>326</v>
      </c>
      <c r="B1240" t="s">
        <v>289</v>
      </c>
      <c r="C1240">
        <v>14</v>
      </c>
      <c r="D1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0.57478678800000005</v>
      </c>
      <c r="E1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0.57478678800000005</v>
      </c>
      <c r="AI1240">
        <v>29</v>
      </c>
      <c r="AJ1240" t="s">
        <v>326</v>
      </c>
      <c r="AK1240" t="s">
        <v>410</v>
      </c>
      <c r="AL1240" t="s">
        <v>289</v>
      </c>
      <c r="AM1240">
        <v>4</v>
      </c>
      <c r="AN1240">
        <v>14</v>
      </c>
      <c r="AO1240">
        <v>0.46713765499999998</v>
      </c>
      <c r="AP1240">
        <v>0.52580442999999999</v>
      </c>
      <c r="AQ1240">
        <v>0.57478678800000005</v>
      </c>
      <c r="AR1240">
        <v>0.51647536800000005</v>
      </c>
      <c r="AS1240">
        <v>0.72934494500000002</v>
      </c>
      <c r="AT1240">
        <v>0.25777935800000001</v>
      </c>
    </row>
    <row r="1241" spans="1:46" hidden="1" x14ac:dyDescent="0.25">
      <c r="A1241" t="s">
        <v>326</v>
      </c>
      <c r="B1241" t="s">
        <v>289</v>
      </c>
      <c r="C1241">
        <v>15</v>
      </c>
      <c r="D1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0.45787049299999999</v>
      </c>
      <c r="E1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0.45787049299999999</v>
      </c>
      <c r="AI1241">
        <v>29</v>
      </c>
      <c r="AJ1241" t="s">
        <v>326</v>
      </c>
      <c r="AK1241" t="s">
        <v>410</v>
      </c>
      <c r="AL1241" t="s">
        <v>289</v>
      </c>
      <c r="AM1241">
        <v>4</v>
      </c>
      <c r="AN1241">
        <v>15</v>
      </c>
      <c r="AO1241">
        <v>0.36795133499999999</v>
      </c>
      <c r="AP1241">
        <v>0.41738877000000002</v>
      </c>
      <c r="AQ1241">
        <v>0.45787049299999999</v>
      </c>
      <c r="AR1241">
        <v>0.41048518499999997</v>
      </c>
      <c r="AS1241">
        <v>0.58966989599999997</v>
      </c>
      <c r="AT1241">
        <v>0.208548291</v>
      </c>
    </row>
    <row r="1242" spans="1:46" hidden="1" x14ac:dyDescent="0.25">
      <c r="A1242" t="s">
        <v>326</v>
      </c>
      <c r="B1242" t="s">
        <v>289</v>
      </c>
      <c r="C1242">
        <v>16</v>
      </c>
      <c r="D1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0.30253624800000001</v>
      </c>
      <c r="E1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0.30253624800000001</v>
      </c>
      <c r="AI1242">
        <v>29</v>
      </c>
      <c r="AJ1242" t="s">
        <v>326</v>
      </c>
      <c r="AK1242" t="s">
        <v>410</v>
      </c>
      <c r="AL1242" t="s">
        <v>289</v>
      </c>
      <c r="AM1242">
        <v>4</v>
      </c>
      <c r="AN1242">
        <v>16</v>
      </c>
      <c r="AO1242">
        <v>0.23627747299999999</v>
      </c>
      <c r="AP1242">
        <v>0.27237320500000001</v>
      </c>
      <c r="AQ1242">
        <v>0.30253624800000001</v>
      </c>
      <c r="AR1242">
        <v>0.26526370199999999</v>
      </c>
      <c r="AS1242">
        <v>0.380016191</v>
      </c>
      <c r="AT1242">
        <v>0.12945928100000001</v>
      </c>
    </row>
    <row r="1243" spans="1:46" hidden="1" x14ac:dyDescent="0.25">
      <c r="A1243" t="s">
        <v>326</v>
      </c>
      <c r="B1243" t="s">
        <v>289</v>
      </c>
      <c r="C1243">
        <v>17</v>
      </c>
      <c r="D1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0.14116677499999999</v>
      </c>
      <c r="E1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0.14116677499999999</v>
      </c>
      <c r="AI1243">
        <v>29</v>
      </c>
      <c r="AJ1243" t="s">
        <v>326</v>
      </c>
      <c r="AK1243" t="s">
        <v>410</v>
      </c>
      <c r="AL1243" t="s">
        <v>289</v>
      </c>
      <c r="AM1243">
        <v>4</v>
      </c>
      <c r="AN1243">
        <v>17</v>
      </c>
      <c r="AO1243">
        <v>0.104208104</v>
      </c>
      <c r="AP1243">
        <v>0.123739297</v>
      </c>
      <c r="AQ1243">
        <v>0.14116677499999999</v>
      </c>
      <c r="AR1243">
        <v>0.12377719600000001</v>
      </c>
      <c r="AS1243">
        <v>0.193025265</v>
      </c>
      <c r="AT1243">
        <v>5.6232868999999998E-2</v>
      </c>
    </row>
    <row r="1244" spans="1:46" hidden="1" x14ac:dyDescent="0.25">
      <c r="A1244" t="s">
        <v>326</v>
      </c>
      <c r="B1244" t="s">
        <v>289</v>
      </c>
      <c r="C1244">
        <v>18</v>
      </c>
      <c r="D1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1.9456536E-2</v>
      </c>
      <c r="E1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1.9456536E-2</v>
      </c>
      <c r="AI1244">
        <v>29</v>
      </c>
      <c r="AJ1244" t="s">
        <v>326</v>
      </c>
      <c r="AK1244" t="s">
        <v>410</v>
      </c>
      <c r="AL1244" t="s">
        <v>289</v>
      </c>
      <c r="AM1244">
        <v>4</v>
      </c>
      <c r="AN1244">
        <v>18</v>
      </c>
      <c r="AO1244">
        <v>1.0913223E-2</v>
      </c>
      <c r="AP1244">
        <v>1.3807952E-2</v>
      </c>
      <c r="AQ1244">
        <v>1.9456536E-2</v>
      </c>
      <c r="AR1244">
        <v>1.5582831E-2</v>
      </c>
      <c r="AS1244">
        <v>3.2741092999999999E-2</v>
      </c>
      <c r="AT1244">
        <v>6.8368370000000001E-3</v>
      </c>
    </row>
    <row r="1245" spans="1:46" hidden="1" x14ac:dyDescent="0.25">
      <c r="A1245" t="s">
        <v>326</v>
      </c>
      <c r="B1245" t="s">
        <v>289</v>
      </c>
      <c r="C1245">
        <v>19</v>
      </c>
      <c r="D1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5">
        <v>29</v>
      </c>
      <c r="AJ1245" t="s">
        <v>326</v>
      </c>
      <c r="AK1245" t="s">
        <v>410</v>
      </c>
      <c r="AL1245" t="s">
        <v>289</v>
      </c>
      <c r="AM1245">
        <v>4</v>
      </c>
      <c r="AN1245">
        <v>19</v>
      </c>
      <c r="AO1245">
        <v>0</v>
      </c>
      <c r="AP1245">
        <v>0</v>
      </c>
      <c r="AQ1245">
        <v>0</v>
      </c>
      <c r="AR1245">
        <v>2.3900000000000001E-7</v>
      </c>
      <c r="AS1245">
        <v>4.2400000000000001E-6</v>
      </c>
      <c r="AT1245">
        <v>0</v>
      </c>
    </row>
    <row r="1246" spans="1:46" hidden="1" x14ac:dyDescent="0.25">
      <c r="A1246" t="s">
        <v>326</v>
      </c>
      <c r="B1246" t="s">
        <v>289</v>
      </c>
      <c r="C1246">
        <v>20</v>
      </c>
      <c r="D1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6">
        <v>29</v>
      </c>
      <c r="AJ1246" t="s">
        <v>326</v>
      </c>
      <c r="AK1246" t="s">
        <v>410</v>
      </c>
      <c r="AL1246" t="s">
        <v>289</v>
      </c>
      <c r="AM1246">
        <v>4</v>
      </c>
      <c r="AN1246">
        <v>20</v>
      </c>
      <c r="AO1246">
        <v>0</v>
      </c>
      <c r="AP1246">
        <v>0</v>
      </c>
      <c r="AQ1246">
        <v>0</v>
      </c>
      <c r="AR1246" s="281">
        <v>0</v>
      </c>
      <c r="AS1246" s="281">
        <v>0</v>
      </c>
      <c r="AT1246">
        <v>0</v>
      </c>
    </row>
    <row r="1247" spans="1:46" hidden="1" x14ac:dyDescent="0.25">
      <c r="A1247" t="s">
        <v>326</v>
      </c>
      <c r="B1247" t="s">
        <v>289</v>
      </c>
      <c r="C1247">
        <v>21</v>
      </c>
      <c r="D1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7">
        <v>29</v>
      </c>
      <c r="AJ1247" t="s">
        <v>326</v>
      </c>
      <c r="AK1247" t="s">
        <v>410</v>
      </c>
      <c r="AL1247" t="s">
        <v>289</v>
      </c>
      <c r="AM1247">
        <v>4</v>
      </c>
      <c r="AN1247">
        <v>21</v>
      </c>
      <c r="AO1247">
        <v>0</v>
      </c>
      <c r="AP1247">
        <v>0</v>
      </c>
      <c r="AQ1247">
        <v>0</v>
      </c>
      <c r="AR1247">
        <v>0</v>
      </c>
      <c r="AS1247">
        <v>0</v>
      </c>
      <c r="AT1247">
        <v>0</v>
      </c>
    </row>
    <row r="1248" spans="1:46" hidden="1" x14ac:dyDescent="0.25">
      <c r="A1248" t="s">
        <v>326</v>
      </c>
      <c r="B1248" t="s">
        <v>289</v>
      </c>
      <c r="C1248">
        <v>22</v>
      </c>
      <c r="D1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8">
        <v>29</v>
      </c>
      <c r="AJ1248" t="s">
        <v>326</v>
      </c>
      <c r="AK1248" t="s">
        <v>410</v>
      </c>
      <c r="AL1248" t="s">
        <v>289</v>
      </c>
      <c r="AM1248">
        <v>4</v>
      </c>
      <c r="AN1248">
        <v>22</v>
      </c>
      <c r="AO1248">
        <v>0</v>
      </c>
      <c r="AP1248">
        <v>0</v>
      </c>
      <c r="AQ1248">
        <v>0</v>
      </c>
      <c r="AR1248">
        <v>0</v>
      </c>
      <c r="AS1248">
        <v>0</v>
      </c>
      <c r="AT1248">
        <v>0</v>
      </c>
    </row>
    <row r="1249" spans="1:46" hidden="1" x14ac:dyDescent="0.25">
      <c r="A1249" t="s">
        <v>326</v>
      </c>
      <c r="B1249" t="s">
        <v>289</v>
      </c>
      <c r="C1249">
        <v>23</v>
      </c>
      <c r="D1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9">
        <v>29</v>
      </c>
      <c r="AJ1249" t="s">
        <v>326</v>
      </c>
      <c r="AK1249" t="s">
        <v>410</v>
      </c>
      <c r="AL1249" t="s">
        <v>289</v>
      </c>
      <c r="AM1249">
        <v>4</v>
      </c>
      <c r="AN1249">
        <v>23</v>
      </c>
      <c r="AO1249">
        <v>0</v>
      </c>
      <c r="AP1249">
        <v>0</v>
      </c>
      <c r="AQ1249">
        <v>0</v>
      </c>
      <c r="AR1249">
        <v>0</v>
      </c>
      <c r="AS1249">
        <v>0</v>
      </c>
      <c r="AT1249">
        <v>0</v>
      </c>
    </row>
    <row r="1250" spans="1:46" hidden="1" x14ac:dyDescent="0.25">
      <c r="A1250" t="s">
        <v>326</v>
      </c>
      <c r="B1250" t="s">
        <v>289</v>
      </c>
      <c r="C1250">
        <v>24</v>
      </c>
      <c r="D1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0">
        <v>29</v>
      </c>
      <c r="AJ1250" t="s">
        <v>326</v>
      </c>
      <c r="AK1250" t="s">
        <v>410</v>
      </c>
      <c r="AL1250" t="s">
        <v>289</v>
      </c>
      <c r="AM1250">
        <v>4</v>
      </c>
      <c r="AN1250">
        <v>24</v>
      </c>
      <c r="AO1250">
        <v>0</v>
      </c>
      <c r="AP1250">
        <v>0</v>
      </c>
      <c r="AQ1250">
        <v>0</v>
      </c>
      <c r="AR1250">
        <v>0</v>
      </c>
      <c r="AS1250">
        <v>0</v>
      </c>
      <c r="AT1250">
        <v>0</v>
      </c>
    </row>
    <row r="1251" spans="1:46" hidden="1" x14ac:dyDescent="0.25">
      <c r="A1251" t="s">
        <v>326</v>
      </c>
      <c r="B1251" t="s">
        <v>290</v>
      </c>
      <c r="C1251">
        <v>1</v>
      </c>
      <c r="D1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1">
        <v>29</v>
      </c>
      <c r="AJ1251" t="s">
        <v>326</v>
      </c>
      <c r="AK1251" t="s">
        <v>410</v>
      </c>
      <c r="AL1251" t="s">
        <v>290</v>
      </c>
      <c r="AM1251">
        <v>5</v>
      </c>
      <c r="AN1251">
        <v>1</v>
      </c>
      <c r="AO1251">
        <v>0</v>
      </c>
      <c r="AP1251">
        <v>0</v>
      </c>
      <c r="AQ1251">
        <v>0</v>
      </c>
      <c r="AR1251">
        <v>0</v>
      </c>
      <c r="AS1251">
        <v>0</v>
      </c>
      <c r="AT1251">
        <v>0</v>
      </c>
    </row>
    <row r="1252" spans="1:46" hidden="1" x14ac:dyDescent="0.25">
      <c r="A1252" t="s">
        <v>326</v>
      </c>
      <c r="B1252" t="s">
        <v>290</v>
      </c>
      <c r="C1252">
        <v>2</v>
      </c>
      <c r="D1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2">
        <v>29</v>
      </c>
      <c r="AJ1252" t="s">
        <v>326</v>
      </c>
      <c r="AK1252" t="s">
        <v>410</v>
      </c>
      <c r="AL1252" t="s">
        <v>290</v>
      </c>
      <c r="AM1252">
        <v>5</v>
      </c>
      <c r="AN1252">
        <v>2</v>
      </c>
      <c r="AO1252">
        <v>0</v>
      </c>
      <c r="AP1252">
        <v>0</v>
      </c>
      <c r="AQ1252">
        <v>0</v>
      </c>
      <c r="AR1252">
        <v>0</v>
      </c>
      <c r="AS1252">
        <v>0</v>
      </c>
      <c r="AT1252">
        <v>0</v>
      </c>
    </row>
    <row r="1253" spans="1:46" hidden="1" x14ac:dyDescent="0.25">
      <c r="A1253" t="s">
        <v>326</v>
      </c>
      <c r="B1253" t="s">
        <v>290</v>
      </c>
      <c r="C1253">
        <v>3</v>
      </c>
      <c r="D1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3">
        <v>29</v>
      </c>
      <c r="AJ1253" t="s">
        <v>326</v>
      </c>
      <c r="AK1253" t="s">
        <v>410</v>
      </c>
      <c r="AL1253" t="s">
        <v>290</v>
      </c>
      <c r="AM1253">
        <v>5</v>
      </c>
      <c r="AN1253">
        <v>3</v>
      </c>
      <c r="AO1253">
        <v>0</v>
      </c>
      <c r="AP1253">
        <v>0</v>
      </c>
      <c r="AQ1253">
        <v>0</v>
      </c>
      <c r="AR1253">
        <v>0</v>
      </c>
      <c r="AS1253">
        <v>0</v>
      </c>
      <c r="AT1253">
        <v>0</v>
      </c>
    </row>
    <row r="1254" spans="1:46" hidden="1" x14ac:dyDescent="0.25">
      <c r="A1254" t="s">
        <v>326</v>
      </c>
      <c r="B1254" t="s">
        <v>290</v>
      </c>
      <c r="C1254">
        <v>4</v>
      </c>
      <c r="D1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4">
        <v>29</v>
      </c>
      <c r="AJ1254" t="s">
        <v>326</v>
      </c>
      <c r="AK1254" t="s">
        <v>410</v>
      </c>
      <c r="AL1254" t="s">
        <v>290</v>
      </c>
      <c r="AM1254">
        <v>5</v>
      </c>
      <c r="AN1254">
        <v>4</v>
      </c>
      <c r="AO1254">
        <v>0</v>
      </c>
      <c r="AP1254">
        <v>0</v>
      </c>
      <c r="AQ1254">
        <v>0</v>
      </c>
      <c r="AR1254">
        <v>0</v>
      </c>
      <c r="AS1254">
        <v>0</v>
      </c>
      <c r="AT1254">
        <v>0</v>
      </c>
    </row>
    <row r="1255" spans="1:46" hidden="1" x14ac:dyDescent="0.25">
      <c r="A1255" t="s">
        <v>326</v>
      </c>
      <c r="B1255" t="s">
        <v>290</v>
      </c>
      <c r="C1255">
        <v>5</v>
      </c>
      <c r="D1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5">
        <v>29</v>
      </c>
      <c r="AJ1255" t="s">
        <v>326</v>
      </c>
      <c r="AK1255" t="s">
        <v>410</v>
      </c>
      <c r="AL1255" t="s">
        <v>290</v>
      </c>
      <c r="AM1255">
        <v>5</v>
      </c>
      <c r="AN1255">
        <v>5</v>
      </c>
      <c r="AO1255">
        <v>0</v>
      </c>
      <c r="AP1255">
        <v>0</v>
      </c>
      <c r="AQ1255">
        <v>0</v>
      </c>
      <c r="AR1255">
        <v>0</v>
      </c>
      <c r="AS1255">
        <v>0</v>
      </c>
      <c r="AT1255">
        <v>0</v>
      </c>
    </row>
    <row r="1256" spans="1:46" hidden="1" x14ac:dyDescent="0.25">
      <c r="A1256" t="s">
        <v>326</v>
      </c>
      <c r="B1256" t="s">
        <v>290</v>
      </c>
      <c r="C1256">
        <v>6</v>
      </c>
      <c r="D1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2.4746300000000001E-4</v>
      </c>
      <c r="E1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2.4746300000000001E-4</v>
      </c>
      <c r="AI1256">
        <v>29</v>
      </c>
      <c r="AJ1256" t="s">
        <v>326</v>
      </c>
      <c r="AK1256" t="s">
        <v>410</v>
      </c>
      <c r="AL1256" t="s">
        <v>290</v>
      </c>
      <c r="AM1256">
        <v>5</v>
      </c>
      <c r="AN1256">
        <v>6</v>
      </c>
      <c r="AO1256">
        <v>2.4746300000000001E-4</v>
      </c>
      <c r="AP1256">
        <v>3.68561E-4</v>
      </c>
      <c r="AQ1256">
        <v>5.3644499999999998E-4</v>
      </c>
      <c r="AR1256">
        <v>4.0755199999999999E-4</v>
      </c>
      <c r="AS1256">
        <v>1.08983E-3</v>
      </c>
      <c r="AT1256">
        <v>8.5400000000000002E-5</v>
      </c>
    </row>
    <row r="1257" spans="1:46" hidden="1" x14ac:dyDescent="0.25">
      <c r="A1257" t="s">
        <v>326</v>
      </c>
      <c r="B1257" t="s">
        <v>290</v>
      </c>
      <c r="C1257">
        <v>7</v>
      </c>
      <c r="D1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4.2787013999999998E-2</v>
      </c>
      <c r="E1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4.2787013999999998E-2</v>
      </c>
      <c r="AI1257">
        <v>29</v>
      </c>
      <c r="AJ1257" t="s">
        <v>326</v>
      </c>
      <c r="AK1257" t="s">
        <v>410</v>
      </c>
      <c r="AL1257" t="s">
        <v>290</v>
      </c>
      <c r="AM1257">
        <v>5</v>
      </c>
      <c r="AN1257">
        <v>7</v>
      </c>
      <c r="AO1257">
        <v>4.2787013999999998E-2</v>
      </c>
      <c r="AP1257">
        <v>4.7442422999999997E-2</v>
      </c>
      <c r="AQ1257">
        <v>5.4570169000000002E-2</v>
      </c>
      <c r="AR1257">
        <v>4.7550542000000001E-2</v>
      </c>
      <c r="AS1257">
        <v>6.7219099000000004E-2</v>
      </c>
      <c r="AT1257" s="281">
        <v>2.1092179999999999E-2</v>
      </c>
    </row>
    <row r="1258" spans="1:46" hidden="1" x14ac:dyDescent="0.25">
      <c r="A1258" t="s">
        <v>326</v>
      </c>
      <c r="B1258" t="s">
        <v>290</v>
      </c>
      <c r="C1258">
        <v>8</v>
      </c>
      <c r="D1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0.156661727</v>
      </c>
      <c r="E1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0.156661727</v>
      </c>
      <c r="AI1258">
        <v>29</v>
      </c>
      <c r="AJ1258" t="s">
        <v>326</v>
      </c>
      <c r="AK1258" t="s">
        <v>410</v>
      </c>
      <c r="AL1258" t="s">
        <v>290</v>
      </c>
      <c r="AM1258">
        <v>5</v>
      </c>
      <c r="AN1258">
        <v>8</v>
      </c>
      <c r="AO1258">
        <v>0.156661727</v>
      </c>
      <c r="AP1258">
        <v>0.178728637</v>
      </c>
      <c r="AQ1258">
        <v>0.196871147</v>
      </c>
      <c r="AR1258">
        <v>0.17599551599999999</v>
      </c>
      <c r="AS1258">
        <v>0.22822562699999999</v>
      </c>
      <c r="AT1258">
        <v>9.7606030999999996E-2</v>
      </c>
    </row>
    <row r="1259" spans="1:46" hidden="1" x14ac:dyDescent="0.25">
      <c r="A1259" t="s">
        <v>326</v>
      </c>
      <c r="B1259" t="s">
        <v>290</v>
      </c>
      <c r="C1259">
        <v>9</v>
      </c>
      <c r="D1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0.356979343</v>
      </c>
      <c r="E1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0.29167905599999999</v>
      </c>
      <c r="AI1259">
        <v>29</v>
      </c>
      <c r="AJ1259" t="s">
        <v>326</v>
      </c>
      <c r="AK1259" t="s">
        <v>410</v>
      </c>
      <c r="AL1259" t="s">
        <v>290</v>
      </c>
      <c r="AM1259">
        <v>5</v>
      </c>
      <c r="AN1259">
        <v>9</v>
      </c>
      <c r="AO1259">
        <v>0.29167905599999999</v>
      </c>
      <c r="AP1259">
        <v>0.32343125299999997</v>
      </c>
      <c r="AQ1259">
        <v>0.356979343</v>
      </c>
      <c r="AR1259">
        <v>0.32014343299999998</v>
      </c>
      <c r="AS1259">
        <v>0.413785509</v>
      </c>
      <c r="AT1259">
        <v>0.18885929600000001</v>
      </c>
    </row>
    <row r="1260" spans="1:46" hidden="1" x14ac:dyDescent="0.25">
      <c r="A1260" t="s">
        <v>326</v>
      </c>
      <c r="B1260" t="s">
        <v>290</v>
      </c>
      <c r="C1260">
        <v>10</v>
      </c>
      <c r="D1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0.49115491300000003</v>
      </c>
      <c r="E1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0.49115491300000003</v>
      </c>
      <c r="AI1260">
        <v>29</v>
      </c>
      <c r="AJ1260" t="s">
        <v>326</v>
      </c>
      <c r="AK1260" t="s">
        <v>410</v>
      </c>
      <c r="AL1260" t="s">
        <v>290</v>
      </c>
      <c r="AM1260">
        <v>5</v>
      </c>
      <c r="AN1260">
        <v>10</v>
      </c>
      <c r="AO1260">
        <v>0.398297864</v>
      </c>
      <c r="AP1260">
        <v>0.44566860600000002</v>
      </c>
      <c r="AQ1260">
        <v>0.49115491300000003</v>
      </c>
      <c r="AR1260">
        <v>0.439364806</v>
      </c>
      <c r="AS1260">
        <v>0.56499642299999997</v>
      </c>
      <c r="AT1260">
        <v>0.26872384900000001</v>
      </c>
    </row>
    <row r="1261" spans="1:46" hidden="1" x14ac:dyDescent="0.25">
      <c r="A1261" t="s">
        <v>326</v>
      </c>
      <c r="B1261" t="s">
        <v>290</v>
      </c>
      <c r="C1261">
        <v>11</v>
      </c>
      <c r="D1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0.57698935500000004</v>
      </c>
      <c r="E1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0.57698935500000004</v>
      </c>
      <c r="AI1261">
        <v>29</v>
      </c>
      <c r="AJ1261" t="s">
        <v>326</v>
      </c>
      <c r="AK1261" t="s">
        <v>410</v>
      </c>
      <c r="AL1261" t="s">
        <v>290</v>
      </c>
      <c r="AM1261">
        <v>5</v>
      </c>
      <c r="AN1261">
        <v>11</v>
      </c>
      <c r="AO1261">
        <v>0.46644502399999999</v>
      </c>
      <c r="AP1261">
        <v>0.51847313900000003</v>
      </c>
      <c r="AQ1261">
        <v>0.57698935500000004</v>
      </c>
      <c r="AR1261">
        <v>0.51554633999999999</v>
      </c>
      <c r="AS1261">
        <v>0.66517884999999999</v>
      </c>
      <c r="AT1261">
        <v>0.30977264700000001</v>
      </c>
    </row>
    <row r="1262" spans="1:46" hidden="1" x14ac:dyDescent="0.25">
      <c r="A1262" t="s">
        <v>326</v>
      </c>
      <c r="B1262" t="s">
        <v>290</v>
      </c>
      <c r="C1262">
        <v>12</v>
      </c>
      <c r="D1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0.60478136199999999</v>
      </c>
      <c r="E1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0.60478136199999999</v>
      </c>
      <c r="AI1262">
        <v>29</v>
      </c>
      <c r="AJ1262" t="s">
        <v>326</v>
      </c>
      <c r="AK1262" t="s">
        <v>410</v>
      </c>
      <c r="AL1262" t="s">
        <v>290</v>
      </c>
      <c r="AM1262">
        <v>5</v>
      </c>
      <c r="AN1262">
        <v>12</v>
      </c>
      <c r="AO1262">
        <v>0.49445403399999999</v>
      </c>
      <c r="AP1262">
        <v>0.546304766</v>
      </c>
      <c r="AQ1262">
        <v>0.60478136199999999</v>
      </c>
      <c r="AR1262">
        <v>0.54593973100000004</v>
      </c>
      <c r="AS1262">
        <v>0.70956753800000005</v>
      </c>
      <c r="AT1262">
        <v>0.31782619099999998</v>
      </c>
    </row>
    <row r="1263" spans="1:46" hidden="1" x14ac:dyDescent="0.25">
      <c r="A1263" t="s">
        <v>326</v>
      </c>
      <c r="B1263" t="s">
        <v>290</v>
      </c>
      <c r="C1263">
        <v>13</v>
      </c>
      <c r="D1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0.58667493900000001</v>
      </c>
      <c r="E1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0.58667493900000001</v>
      </c>
      <c r="AI1263">
        <v>29</v>
      </c>
      <c r="AJ1263" t="s">
        <v>326</v>
      </c>
      <c r="AK1263" t="s">
        <v>410</v>
      </c>
      <c r="AL1263" t="s">
        <v>290</v>
      </c>
      <c r="AM1263">
        <v>5</v>
      </c>
      <c r="AN1263">
        <v>13</v>
      </c>
      <c r="AO1263">
        <v>0.47744939199999997</v>
      </c>
      <c r="AP1263">
        <v>0.52724650500000003</v>
      </c>
      <c r="AQ1263">
        <v>0.58667493900000001</v>
      </c>
      <c r="AR1263">
        <v>0.52544451599999997</v>
      </c>
      <c r="AS1263">
        <v>0.68281597100000002</v>
      </c>
      <c r="AT1263">
        <v>0.27668252100000001</v>
      </c>
    </row>
    <row r="1264" spans="1:46" hidden="1" x14ac:dyDescent="0.25">
      <c r="A1264" t="s">
        <v>326</v>
      </c>
      <c r="B1264" t="s">
        <v>290</v>
      </c>
      <c r="C1264">
        <v>14</v>
      </c>
      <c r="D1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0.501715307</v>
      </c>
      <c r="E1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0.501715307</v>
      </c>
      <c r="AI1264">
        <v>29</v>
      </c>
      <c r="AJ1264" t="s">
        <v>326</v>
      </c>
      <c r="AK1264" t="s">
        <v>410</v>
      </c>
      <c r="AL1264" t="s">
        <v>290</v>
      </c>
      <c r="AM1264">
        <v>5</v>
      </c>
      <c r="AN1264">
        <v>14</v>
      </c>
      <c r="AO1264">
        <v>0.41665454000000002</v>
      </c>
      <c r="AP1264">
        <v>0.464756797</v>
      </c>
      <c r="AQ1264">
        <v>0.501715307</v>
      </c>
      <c r="AR1264">
        <v>0.45776554400000002</v>
      </c>
      <c r="AS1264">
        <v>0.60284130800000002</v>
      </c>
      <c r="AT1264">
        <v>0.22993480299999999</v>
      </c>
    </row>
    <row r="1265" spans="1:46" hidden="1" x14ac:dyDescent="0.25">
      <c r="A1265" t="s">
        <v>326</v>
      </c>
      <c r="B1265" t="s">
        <v>290</v>
      </c>
      <c r="C1265">
        <v>15</v>
      </c>
      <c r="D1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0.389111506</v>
      </c>
      <c r="E1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0.389111506</v>
      </c>
      <c r="AI1265">
        <v>29</v>
      </c>
      <c r="AJ1265" t="s">
        <v>326</v>
      </c>
      <c r="AK1265" t="s">
        <v>410</v>
      </c>
      <c r="AL1265" t="s">
        <v>290</v>
      </c>
      <c r="AM1265">
        <v>5</v>
      </c>
      <c r="AN1265">
        <v>15</v>
      </c>
      <c r="AO1265">
        <v>0.32280245099999999</v>
      </c>
      <c r="AP1265">
        <v>0.358705793</v>
      </c>
      <c r="AQ1265">
        <v>0.389111506</v>
      </c>
      <c r="AR1265">
        <v>0.35362248699999999</v>
      </c>
      <c r="AS1265">
        <v>0.47314959400000001</v>
      </c>
      <c r="AT1265">
        <v>0.19376811899999999</v>
      </c>
    </row>
    <row r="1266" spans="1:46" hidden="1" x14ac:dyDescent="0.25">
      <c r="A1266" t="s">
        <v>326</v>
      </c>
      <c r="B1266" t="s">
        <v>290</v>
      </c>
      <c r="C1266">
        <v>16</v>
      </c>
      <c r="D1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0.246547446</v>
      </c>
      <c r="E1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0.246547446</v>
      </c>
      <c r="AI1266">
        <v>29</v>
      </c>
      <c r="AJ1266" t="s">
        <v>326</v>
      </c>
      <c r="AK1266" t="s">
        <v>410</v>
      </c>
      <c r="AL1266" t="s">
        <v>290</v>
      </c>
      <c r="AM1266">
        <v>5</v>
      </c>
      <c r="AN1266">
        <v>16</v>
      </c>
      <c r="AO1266">
        <v>0.195581158</v>
      </c>
      <c r="AP1266">
        <v>0.223315655</v>
      </c>
      <c r="AQ1266">
        <v>0.246547446</v>
      </c>
      <c r="AR1266">
        <v>0.22034297899999999</v>
      </c>
      <c r="AS1266">
        <v>0.306808882</v>
      </c>
      <c r="AT1266">
        <v>0.104790221</v>
      </c>
    </row>
    <row r="1267" spans="1:46" hidden="1" x14ac:dyDescent="0.25">
      <c r="A1267" t="s">
        <v>326</v>
      </c>
      <c r="B1267" t="s">
        <v>290</v>
      </c>
      <c r="C1267">
        <v>17</v>
      </c>
      <c r="D1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0.10133656200000001</v>
      </c>
      <c r="E1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0.10133656200000001</v>
      </c>
      <c r="AI1267">
        <v>29</v>
      </c>
      <c r="AJ1267" t="s">
        <v>326</v>
      </c>
      <c r="AK1267" t="s">
        <v>410</v>
      </c>
      <c r="AL1267" t="s">
        <v>290</v>
      </c>
      <c r="AM1267">
        <v>5</v>
      </c>
      <c r="AN1267">
        <v>17</v>
      </c>
      <c r="AO1267">
        <v>7.8723454999999998E-2</v>
      </c>
      <c r="AP1267">
        <v>9.0824474000000002E-2</v>
      </c>
      <c r="AQ1267">
        <v>0.10133656200000001</v>
      </c>
      <c r="AR1267">
        <v>8.9754042000000006E-2</v>
      </c>
      <c r="AS1267">
        <v>0.122801786</v>
      </c>
      <c r="AT1267">
        <v>4.4108341000000002E-2</v>
      </c>
    </row>
    <row r="1268" spans="1:46" hidden="1" x14ac:dyDescent="0.25">
      <c r="A1268" t="s">
        <v>326</v>
      </c>
      <c r="B1268" t="s">
        <v>290</v>
      </c>
      <c r="C1268">
        <v>18</v>
      </c>
      <c r="D1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7.2630819999999997E-3</v>
      </c>
      <c r="E1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7.2630819999999997E-3</v>
      </c>
      <c r="AI1268">
        <v>29</v>
      </c>
      <c r="AJ1268" t="s">
        <v>326</v>
      </c>
      <c r="AK1268" t="s">
        <v>410</v>
      </c>
      <c r="AL1268" t="s">
        <v>290</v>
      </c>
      <c r="AM1268">
        <v>5</v>
      </c>
      <c r="AN1268">
        <v>18</v>
      </c>
      <c r="AO1268">
        <v>5.1262340000000003E-3</v>
      </c>
      <c r="AP1268">
        <v>5.9682219999999996E-3</v>
      </c>
      <c r="AQ1268">
        <v>7.2630819999999997E-3</v>
      </c>
      <c r="AR1268">
        <v>6.0809699999999998E-3</v>
      </c>
      <c r="AS1268">
        <v>1.0152786E-2</v>
      </c>
      <c r="AT1268">
        <v>2.8625389999999999E-3</v>
      </c>
    </row>
    <row r="1269" spans="1:46" hidden="1" x14ac:dyDescent="0.25">
      <c r="A1269" t="s">
        <v>326</v>
      </c>
      <c r="B1269" t="s">
        <v>290</v>
      </c>
      <c r="C1269">
        <v>19</v>
      </c>
      <c r="D1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9">
        <v>29</v>
      </c>
      <c r="AJ1269" t="s">
        <v>326</v>
      </c>
      <c r="AK1269" t="s">
        <v>410</v>
      </c>
      <c r="AL1269" t="s">
        <v>290</v>
      </c>
      <c r="AM1269">
        <v>5</v>
      </c>
      <c r="AN1269">
        <v>19</v>
      </c>
      <c r="AO1269">
        <v>0</v>
      </c>
      <c r="AP1269">
        <v>0</v>
      </c>
      <c r="AQ1269">
        <v>0</v>
      </c>
      <c r="AR1269">
        <v>0</v>
      </c>
      <c r="AS1269">
        <v>0</v>
      </c>
      <c r="AT1269">
        <v>0</v>
      </c>
    </row>
    <row r="1270" spans="1:46" hidden="1" x14ac:dyDescent="0.25">
      <c r="A1270" t="s">
        <v>326</v>
      </c>
      <c r="B1270" t="s">
        <v>290</v>
      </c>
      <c r="C1270">
        <v>20</v>
      </c>
      <c r="D1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0">
        <v>29</v>
      </c>
      <c r="AJ1270" t="s">
        <v>326</v>
      </c>
      <c r="AK1270" t="s">
        <v>410</v>
      </c>
      <c r="AL1270" t="s">
        <v>290</v>
      </c>
      <c r="AM1270">
        <v>5</v>
      </c>
      <c r="AN1270">
        <v>20</v>
      </c>
      <c r="AO1270">
        <v>0</v>
      </c>
      <c r="AP1270">
        <v>0</v>
      </c>
      <c r="AQ1270">
        <v>0</v>
      </c>
      <c r="AR1270">
        <v>0</v>
      </c>
      <c r="AS1270">
        <v>0</v>
      </c>
      <c r="AT1270">
        <v>0</v>
      </c>
    </row>
    <row r="1271" spans="1:46" hidden="1" x14ac:dyDescent="0.25">
      <c r="A1271" t="s">
        <v>326</v>
      </c>
      <c r="B1271" t="s">
        <v>290</v>
      </c>
      <c r="C1271">
        <v>21</v>
      </c>
      <c r="D1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1">
        <v>29</v>
      </c>
      <c r="AJ1271" t="s">
        <v>326</v>
      </c>
      <c r="AK1271" t="s">
        <v>410</v>
      </c>
      <c r="AL1271" t="s">
        <v>290</v>
      </c>
      <c r="AM1271">
        <v>5</v>
      </c>
      <c r="AN1271">
        <v>21</v>
      </c>
      <c r="AO1271">
        <v>0</v>
      </c>
      <c r="AP1271">
        <v>0</v>
      </c>
      <c r="AQ1271">
        <v>0</v>
      </c>
      <c r="AR1271">
        <v>0</v>
      </c>
      <c r="AS1271">
        <v>0</v>
      </c>
      <c r="AT1271">
        <v>0</v>
      </c>
    </row>
    <row r="1272" spans="1:46" hidden="1" x14ac:dyDescent="0.25">
      <c r="A1272" t="s">
        <v>326</v>
      </c>
      <c r="B1272" t="s">
        <v>290</v>
      </c>
      <c r="C1272">
        <v>22</v>
      </c>
      <c r="D1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2">
        <v>29</v>
      </c>
      <c r="AJ1272" t="s">
        <v>326</v>
      </c>
      <c r="AK1272" t="s">
        <v>410</v>
      </c>
      <c r="AL1272" t="s">
        <v>290</v>
      </c>
      <c r="AM1272">
        <v>5</v>
      </c>
      <c r="AN1272">
        <v>22</v>
      </c>
      <c r="AO1272">
        <v>0</v>
      </c>
      <c r="AP1272">
        <v>0</v>
      </c>
      <c r="AQ1272">
        <v>0</v>
      </c>
      <c r="AR1272">
        <v>0</v>
      </c>
      <c r="AS1272">
        <v>0</v>
      </c>
      <c r="AT1272">
        <v>0</v>
      </c>
    </row>
    <row r="1273" spans="1:46" hidden="1" x14ac:dyDescent="0.25">
      <c r="A1273" t="s">
        <v>326</v>
      </c>
      <c r="B1273" t="s">
        <v>290</v>
      </c>
      <c r="C1273">
        <v>23</v>
      </c>
      <c r="D1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3">
        <v>29</v>
      </c>
      <c r="AJ1273" t="s">
        <v>326</v>
      </c>
      <c r="AK1273" t="s">
        <v>410</v>
      </c>
      <c r="AL1273" t="s">
        <v>290</v>
      </c>
      <c r="AM1273">
        <v>5</v>
      </c>
      <c r="AN1273">
        <v>23</v>
      </c>
      <c r="AO1273">
        <v>0</v>
      </c>
      <c r="AP1273">
        <v>0</v>
      </c>
      <c r="AQ1273">
        <v>0</v>
      </c>
      <c r="AR1273">
        <v>0</v>
      </c>
      <c r="AS1273">
        <v>0</v>
      </c>
      <c r="AT1273">
        <v>0</v>
      </c>
    </row>
    <row r="1274" spans="1:46" hidden="1" x14ac:dyDescent="0.25">
      <c r="A1274" t="s">
        <v>326</v>
      </c>
      <c r="B1274" t="s">
        <v>290</v>
      </c>
      <c r="C1274">
        <v>24</v>
      </c>
      <c r="D1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4">
        <v>29</v>
      </c>
      <c r="AJ1274" t="s">
        <v>326</v>
      </c>
      <c r="AK1274" t="s">
        <v>410</v>
      </c>
      <c r="AL1274" t="s">
        <v>290</v>
      </c>
      <c r="AM1274">
        <v>5</v>
      </c>
      <c r="AN1274">
        <v>24</v>
      </c>
      <c r="AO1274">
        <v>0</v>
      </c>
      <c r="AP1274">
        <v>0</v>
      </c>
      <c r="AQ1274">
        <v>0</v>
      </c>
      <c r="AR1274">
        <v>0</v>
      </c>
      <c r="AS1274">
        <v>0</v>
      </c>
      <c r="AT1274">
        <v>0</v>
      </c>
    </row>
    <row r="1275" spans="1:46" hidden="1" x14ac:dyDescent="0.25">
      <c r="A1275" t="s">
        <v>326</v>
      </c>
      <c r="B1275" t="s">
        <v>291</v>
      </c>
      <c r="C1275">
        <v>1</v>
      </c>
      <c r="D1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5">
        <v>29</v>
      </c>
      <c r="AJ1275" t="s">
        <v>326</v>
      </c>
      <c r="AK1275" t="s">
        <v>410</v>
      </c>
      <c r="AL1275" t="s">
        <v>291</v>
      </c>
      <c r="AM1275">
        <v>6</v>
      </c>
      <c r="AN1275">
        <v>1</v>
      </c>
      <c r="AO1275">
        <v>0</v>
      </c>
      <c r="AP1275">
        <v>0</v>
      </c>
      <c r="AQ1275">
        <v>0</v>
      </c>
      <c r="AR1275">
        <v>0</v>
      </c>
      <c r="AS1275">
        <v>0</v>
      </c>
      <c r="AT1275">
        <v>0</v>
      </c>
    </row>
    <row r="1276" spans="1:46" hidden="1" x14ac:dyDescent="0.25">
      <c r="A1276" t="s">
        <v>326</v>
      </c>
      <c r="B1276" t="s">
        <v>291</v>
      </c>
      <c r="C1276">
        <v>2</v>
      </c>
      <c r="D1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6">
        <v>29</v>
      </c>
      <c r="AJ1276" t="s">
        <v>326</v>
      </c>
      <c r="AK1276" t="s">
        <v>410</v>
      </c>
      <c r="AL1276" t="s">
        <v>291</v>
      </c>
      <c r="AM1276">
        <v>6</v>
      </c>
      <c r="AN1276">
        <v>2</v>
      </c>
      <c r="AO1276">
        <v>0</v>
      </c>
      <c r="AP1276">
        <v>0</v>
      </c>
      <c r="AQ1276">
        <v>0</v>
      </c>
      <c r="AR1276">
        <v>0</v>
      </c>
      <c r="AS1276">
        <v>0</v>
      </c>
      <c r="AT1276">
        <v>0</v>
      </c>
    </row>
    <row r="1277" spans="1:46" hidden="1" x14ac:dyDescent="0.25">
      <c r="A1277" t="s">
        <v>326</v>
      </c>
      <c r="B1277" t="s">
        <v>291</v>
      </c>
      <c r="C1277">
        <v>3</v>
      </c>
      <c r="D1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7">
        <v>29</v>
      </c>
      <c r="AJ1277" t="s">
        <v>326</v>
      </c>
      <c r="AK1277" t="s">
        <v>410</v>
      </c>
      <c r="AL1277" t="s">
        <v>291</v>
      </c>
      <c r="AM1277">
        <v>6</v>
      </c>
      <c r="AN1277">
        <v>3</v>
      </c>
      <c r="AO1277">
        <v>0</v>
      </c>
      <c r="AP1277">
        <v>0</v>
      </c>
      <c r="AQ1277">
        <v>0</v>
      </c>
      <c r="AR1277">
        <v>0</v>
      </c>
      <c r="AS1277">
        <v>0</v>
      </c>
      <c r="AT1277">
        <v>0</v>
      </c>
    </row>
    <row r="1278" spans="1:46" hidden="1" x14ac:dyDescent="0.25">
      <c r="A1278" t="s">
        <v>326</v>
      </c>
      <c r="B1278" t="s">
        <v>291</v>
      </c>
      <c r="C1278">
        <v>4</v>
      </c>
      <c r="D1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8">
        <v>29</v>
      </c>
      <c r="AJ1278" t="s">
        <v>326</v>
      </c>
      <c r="AK1278" t="s">
        <v>410</v>
      </c>
      <c r="AL1278" t="s">
        <v>291</v>
      </c>
      <c r="AM1278">
        <v>6</v>
      </c>
      <c r="AN1278">
        <v>4</v>
      </c>
      <c r="AO1278">
        <v>0</v>
      </c>
      <c r="AP1278">
        <v>0</v>
      </c>
      <c r="AQ1278">
        <v>0</v>
      </c>
      <c r="AR1278">
        <v>0</v>
      </c>
      <c r="AS1278">
        <v>0</v>
      </c>
      <c r="AT1278">
        <v>0</v>
      </c>
    </row>
    <row r="1279" spans="1:46" hidden="1" x14ac:dyDescent="0.25">
      <c r="A1279" t="s">
        <v>326</v>
      </c>
      <c r="B1279" t="s">
        <v>291</v>
      </c>
      <c r="C1279">
        <v>5</v>
      </c>
      <c r="D1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9">
        <v>29</v>
      </c>
      <c r="AJ1279" t="s">
        <v>326</v>
      </c>
      <c r="AK1279" t="s">
        <v>410</v>
      </c>
      <c r="AL1279" t="s">
        <v>291</v>
      </c>
      <c r="AM1279">
        <v>6</v>
      </c>
      <c r="AN1279">
        <v>5</v>
      </c>
      <c r="AO1279">
        <v>0</v>
      </c>
      <c r="AP1279">
        <v>0</v>
      </c>
      <c r="AQ1279">
        <v>0</v>
      </c>
      <c r="AR1279">
        <v>0</v>
      </c>
      <c r="AS1279">
        <v>0</v>
      </c>
      <c r="AT1279">
        <v>0</v>
      </c>
    </row>
    <row r="1280" spans="1:46" hidden="1" x14ac:dyDescent="0.25">
      <c r="A1280" t="s">
        <v>326</v>
      </c>
      <c r="B1280" t="s">
        <v>291</v>
      </c>
      <c r="C1280">
        <v>6</v>
      </c>
      <c r="D1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2.3E-5</v>
      </c>
      <c r="E1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2.3E-5</v>
      </c>
      <c r="AI1280">
        <v>29</v>
      </c>
      <c r="AJ1280" t="s">
        <v>326</v>
      </c>
      <c r="AK1280" t="s">
        <v>410</v>
      </c>
      <c r="AL1280" t="s">
        <v>291</v>
      </c>
      <c r="AM1280">
        <v>6</v>
      </c>
      <c r="AN1280">
        <v>6</v>
      </c>
      <c r="AO1280">
        <v>2.3E-5</v>
      </c>
      <c r="AP1280">
        <v>4.1199999999999999E-5</v>
      </c>
      <c r="AQ1280">
        <v>8.4599999999999996E-5</v>
      </c>
      <c r="AR1280">
        <v>5.5500000000000001E-5</v>
      </c>
      <c r="AS1280">
        <v>1.7569300000000001E-4</v>
      </c>
      <c r="AT1280">
        <v>3.8800000000000001E-6</v>
      </c>
    </row>
    <row r="1281" spans="1:46" hidden="1" x14ac:dyDescent="0.25">
      <c r="A1281" t="s">
        <v>326</v>
      </c>
      <c r="B1281" t="s">
        <v>291</v>
      </c>
      <c r="C1281">
        <v>7</v>
      </c>
      <c r="D1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2.8734512E-2</v>
      </c>
      <c r="E1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2.8734512E-2</v>
      </c>
      <c r="AI1281">
        <v>29</v>
      </c>
      <c r="AJ1281" t="s">
        <v>326</v>
      </c>
      <c r="AK1281" t="s">
        <v>410</v>
      </c>
      <c r="AL1281" t="s">
        <v>291</v>
      </c>
      <c r="AM1281">
        <v>6</v>
      </c>
      <c r="AN1281">
        <v>7</v>
      </c>
      <c r="AO1281" s="281">
        <v>2.8734512E-2</v>
      </c>
      <c r="AP1281" s="281">
        <v>3.2395286000000002E-2</v>
      </c>
      <c r="AQ1281" s="281">
        <v>3.6423136000000002E-2</v>
      </c>
      <c r="AR1281" s="281">
        <v>3.269354E-2</v>
      </c>
      <c r="AS1281">
        <v>4.9522116999999997E-2</v>
      </c>
      <c r="AT1281" s="281">
        <v>1.7966717E-2</v>
      </c>
    </row>
    <row r="1282" spans="1:46" hidden="1" x14ac:dyDescent="0.25">
      <c r="A1282" t="s">
        <v>326</v>
      </c>
      <c r="B1282" t="s">
        <v>291</v>
      </c>
      <c r="C1282">
        <v>8</v>
      </c>
      <c r="D1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0.131520889</v>
      </c>
      <c r="E1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0.131520889</v>
      </c>
      <c r="AI1282">
        <v>29</v>
      </c>
      <c r="AJ1282" t="s">
        <v>326</v>
      </c>
      <c r="AK1282" t="s">
        <v>410</v>
      </c>
      <c r="AL1282" t="s">
        <v>291</v>
      </c>
      <c r="AM1282">
        <v>6</v>
      </c>
      <c r="AN1282">
        <v>8</v>
      </c>
      <c r="AO1282">
        <v>0.131520889</v>
      </c>
      <c r="AP1282">
        <v>0.146235578</v>
      </c>
      <c r="AQ1282">
        <v>0.16274585599999999</v>
      </c>
      <c r="AR1282">
        <v>0.14655253500000001</v>
      </c>
      <c r="AS1282">
        <v>0.198230129</v>
      </c>
      <c r="AT1282">
        <v>9.0141502999999998E-2</v>
      </c>
    </row>
    <row r="1283" spans="1:46" hidden="1" x14ac:dyDescent="0.25">
      <c r="A1283" t="s">
        <v>326</v>
      </c>
      <c r="B1283" t="s">
        <v>291</v>
      </c>
      <c r="C1283">
        <v>9</v>
      </c>
      <c r="D1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0.31299682499999998</v>
      </c>
      <c r="E1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0.25555401100000003</v>
      </c>
      <c r="AI1283">
        <v>29</v>
      </c>
      <c r="AJ1283" t="s">
        <v>326</v>
      </c>
      <c r="AK1283" t="s">
        <v>410</v>
      </c>
      <c r="AL1283" t="s">
        <v>291</v>
      </c>
      <c r="AM1283">
        <v>6</v>
      </c>
      <c r="AN1283">
        <v>9</v>
      </c>
      <c r="AO1283">
        <v>0.25555401100000003</v>
      </c>
      <c r="AP1283">
        <v>0.28926067100000002</v>
      </c>
      <c r="AQ1283">
        <v>0.31299682499999998</v>
      </c>
      <c r="AR1283">
        <v>0.28493564399999999</v>
      </c>
      <c r="AS1283">
        <v>0.36976729899999999</v>
      </c>
      <c r="AT1283">
        <v>0.18258522699999999</v>
      </c>
    </row>
    <row r="1284" spans="1:46" hidden="1" x14ac:dyDescent="0.25">
      <c r="A1284" t="s">
        <v>326</v>
      </c>
      <c r="B1284" t="s">
        <v>291</v>
      </c>
      <c r="C1284">
        <v>10</v>
      </c>
      <c r="D1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0.43850068800000003</v>
      </c>
      <c r="E1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0.43850068800000003</v>
      </c>
      <c r="AI1284">
        <v>29</v>
      </c>
      <c r="AJ1284" t="s">
        <v>326</v>
      </c>
      <c r="AK1284" t="s">
        <v>410</v>
      </c>
      <c r="AL1284" t="s">
        <v>291</v>
      </c>
      <c r="AM1284">
        <v>6</v>
      </c>
      <c r="AN1284">
        <v>10</v>
      </c>
      <c r="AO1284">
        <v>0.36270864899999999</v>
      </c>
      <c r="AP1284">
        <v>0.40904302999999997</v>
      </c>
      <c r="AQ1284">
        <v>0.43850068800000003</v>
      </c>
      <c r="AR1284">
        <v>0.40300733300000002</v>
      </c>
      <c r="AS1284">
        <v>0.52675138799999999</v>
      </c>
      <c r="AT1284">
        <v>0.24296124699999999</v>
      </c>
    </row>
    <row r="1285" spans="1:46" hidden="1" x14ac:dyDescent="0.25">
      <c r="A1285" t="s">
        <v>326</v>
      </c>
      <c r="B1285" t="s">
        <v>291</v>
      </c>
      <c r="C1285">
        <v>11</v>
      </c>
      <c r="D1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0.52842612899999997</v>
      </c>
      <c r="E1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0.52842612899999997</v>
      </c>
      <c r="AI1285">
        <v>29</v>
      </c>
      <c r="AJ1285" t="s">
        <v>326</v>
      </c>
      <c r="AK1285" t="s">
        <v>410</v>
      </c>
      <c r="AL1285" t="s">
        <v>291</v>
      </c>
      <c r="AM1285">
        <v>6</v>
      </c>
      <c r="AN1285">
        <v>11</v>
      </c>
      <c r="AO1285">
        <v>0.44063422299999999</v>
      </c>
      <c r="AP1285">
        <v>0.48844842799999999</v>
      </c>
      <c r="AQ1285">
        <v>0.52842612899999997</v>
      </c>
      <c r="AR1285">
        <v>0.48470529800000001</v>
      </c>
      <c r="AS1285">
        <v>0.62674159699999998</v>
      </c>
      <c r="AT1285">
        <v>0.30161545499999998</v>
      </c>
    </row>
    <row r="1286" spans="1:46" hidden="1" x14ac:dyDescent="0.25">
      <c r="A1286" t="s">
        <v>326</v>
      </c>
      <c r="B1286" t="s">
        <v>291</v>
      </c>
      <c r="C1286">
        <v>12</v>
      </c>
      <c r="D1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0.56367022200000005</v>
      </c>
      <c r="E1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0.56367022200000005</v>
      </c>
      <c r="AI1286">
        <v>29</v>
      </c>
      <c r="AJ1286" t="s">
        <v>326</v>
      </c>
      <c r="AK1286" t="s">
        <v>410</v>
      </c>
      <c r="AL1286" t="s">
        <v>291</v>
      </c>
      <c r="AM1286">
        <v>6</v>
      </c>
      <c r="AN1286">
        <v>12</v>
      </c>
      <c r="AO1286">
        <v>0.478949291</v>
      </c>
      <c r="AP1286">
        <v>0.52259946899999998</v>
      </c>
      <c r="AQ1286">
        <v>0.56367022200000005</v>
      </c>
      <c r="AR1286">
        <v>0.51911379800000002</v>
      </c>
      <c r="AS1286">
        <v>0.66966104000000004</v>
      </c>
      <c r="AT1286">
        <v>0.30982496100000001</v>
      </c>
    </row>
    <row r="1287" spans="1:46" hidden="1" x14ac:dyDescent="0.25">
      <c r="A1287" t="s">
        <v>326</v>
      </c>
      <c r="B1287" t="s">
        <v>291</v>
      </c>
      <c r="C1287">
        <v>13</v>
      </c>
      <c r="D1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0.54310451400000004</v>
      </c>
      <c r="E1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0.54310451400000004</v>
      </c>
      <c r="AI1287">
        <v>29</v>
      </c>
      <c r="AJ1287" t="s">
        <v>326</v>
      </c>
      <c r="AK1287" t="s">
        <v>410</v>
      </c>
      <c r="AL1287" t="s">
        <v>291</v>
      </c>
      <c r="AM1287">
        <v>6</v>
      </c>
      <c r="AN1287">
        <v>13</v>
      </c>
      <c r="AO1287">
        <v>0.46413022100000001</v>
      </c>
      <c r="AP1287">
        <v>0.50385478400000006</v>
      </c>
      <c r="AQ1287">
        <v>0.54310451400000004</v>
      </c>
      <c r="AR1287">
        <v>0.50099242600000005</v>
      </c>
      <c r="AS1287">
        <v>0.65320594799999998</v>
      </c>
      <c r="AT1287">
        <v>0.30040319799999998</v>
      </c>
    </row>
    <row r="1288" spans="1:46" hidden="1" x14ac:dyDescent="0.25">
      <c r="A1288" t="s">
        <v>326</v>
      </c>
      <c r="B1288" t="s">
        <v>291</v>
      </c>
      <c r="C1288">
        <v>14</v>
      </c>
      <c r="D1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0.47312528300000001</v>
      </c>
      <c r="E1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0.47312528300000001</v>
      </c>
      <c r="AI1288">
        <v>29</v>
      </c>
      <c r="AJ1288" t="s">
        <v>326</v>
      </c>
      <c r="AK1288" t="s">
        <v>410</v>
      </c>
      <c r="AL1288" t="s">
        <v>291</v>
      </c>
      <c r="AM1288">
        <v>6</v>
      </c>
      <c r="AN1288">
        <v>14</v>
      </c>
      <c r="AO1288">
        <v>0.410538393</v>
      </c>
      <c r="AP1288">
        <v>0.44007754399999999</v>
      </c>
      <c r="AQ1288">
        <v>0.47312528300000001</v>
      </c>
      <c r="AR1288">
        <v>0.43949517999999999</v>
      </c>
      <c r="AS1288">
        <v>0.58048095</v>
      </c>
      <c r="AT1288">
        <v>0.25762479900000002</v>
      </c>
    </row>
    <row r="1289" spans="1:46" hidden="1" x14ac:dyDescent="0.25">
      <c r="A1289" t="s">
        <v>326</v>
      </c>
      <c r="B1289" t="s">
        <v>291</v>
      </c>
      <c r="C1289">
        <v>15</v>
      </c>
      <c r="D1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0.36903615899999997</v>
      </c>
      <c r="E1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0.36903615899999997</v>
      </c>
      <c r="AI1289">
        <v>29</v>
      </c>
      <c r="AJ1289" t="s">
        <v>326</v>
      </c>
      <c r="AK1289" t="s">
        <v>410</v>
      </c>
      <c r="AL1289" t="s">
        <v>291</v>
      </c>
      <c r="AM1289">
        <v>6</v>
      </c>
      <c r="AN1289">
        <v>15</v>
      </c>
      <c r="AO1289">
        <v>0.32091714399999999</v>
      </c>
      <c r="AP1289">
        <v>0.34293058900000001</v>
      </c>
      <c r="AQ1289">
        <v>0.36903615899999997</v>
      </c>
      <c r="AR1289">
        <v>0.34245202200000002</v>
      </c>
      <c r="AS1289">
        <v>0.45730373099999999</v>
      </c>
      <c r="AT1289">
        <v>0.18542191499999999</v>
      </c>
    </row>
    <row r="1290" spans="1:46" hidden="1" x14ac:dyDescent="0.25">
      <c r="A1290" t="s">
        <v>326</v>
      </c>
      <c r="B1290" t="s">
        <v>291</v>
      </c>
      <c r="C1290">
        <v>16</v>
      </c>
      <c r="D1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0.23540581299999999</v>
      </c>
      <c r="E1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0.23540581299999999</v>
      </c>
      <c r="AI1290">
        <v>29</v>
      </c>
      <c r="AJ1290" t="s">
        <v>326</v>
      </c>
      <c r="AK1290" t="s">
        <v>410</v>
      </c>
      <c r="AL1290" t="s">
        <v>291</v>
      </c>
      <c r="AM1290">
        <v>6</v>
      </c>
      <c r="AN1290">
        <v>16</v>
      </c>
      <c r="AO1290">
        <v>0.196173448</v>
      </c>
      <c r="AP1290">
        <v>0.215308046</v>
      </c>
      <c r="AQ1290">
        <v>0.23540581299999999</v>
      </c>
      <c r="AR1290">
        <v>0.21311566000000001</v>
      </c>
      <c r="AS1290">
        <v>0.28926333199999998</v>
      </c>
      <c r="AT1290">
        <v>0.100892963</v>
      </c>
    </row>
    <row r="1291" spans="1:46" hidden="1" x14ac:dyDescent="0.25">
      <c r="A1291" t="s">
        <v>326</v>
      </c>
      <c r="B1291" t="s">
        <v>291</v>
      </c>
      <c r="C1291">
        <v>17</v>
      </c>
      <c r="D1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9.7491413999999998E-2</v>
      </c>
      <c r="E1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9.7491413999999998E-2</v>
      </c>
      <c r="AI1291">
        <v>29</v>
      </c>
      <c r="AJ1291" t="s">
        <v>326</v>
      </c>
      <c r="AK1291" t="s">
        <v>410</v>
      </c>
      <c r="AL1291" t="s">
        <v>291</v>
      </c>
      <c r="AM1291">
        <v>6</v>
      </c>
      <c r="AN1291">
        <v>17</v>
      </c>
      <c r="AO1291">
        <v>8.0096358000000006E-2</v>
      </c>
      <c r="AP1291">
        <v>8.9404958000000007E-2</v>
      </c>
      <c r="AQ1291">
        <v>9.7491413999999998E-2</v>
      </c>
      <c r="AR1291">
        <v>8.8118634000000001E-2</v>
      </c>
      <c r="AS1291">
        <v>0.119111324</v>
      </c>
      <c r="AT1291">
        <v>3.8535338000000002E-2</v>
      </c>
    </row>
    <row r="1292" spans="1:46" hidden="1" x14ac:dyDescent="0.25">
      <c r="A1292" t="s">
        <v>326</v>
      </c>
      <c r="B1292" t="s">
        <v>291</v>
      </c>
      <c r="C1292">
        <v>18</v>
      </c>
      <c r="D1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7.003619E-3</v>
      </c>
      <c r="E1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7.003619E-3</v>
      </c>
      <c r="AI1292">
        <v>29</v>
      </c>
      <c r="AJ1292" t="s">
        <v>326</v>
      </c>
      <c r="AK1292" t="s">
        <v>410</v>
      </c>
      <c r="AL1292" t="s">
        <v>291</v>
      </c>
      <c r="AM1292">
        <v>6</v>
      </c>
      <c r="AN1292">
        <v>18</v>
      </c>
      <c r="AO1292">
        <v>4.866156E-3</v>
      </c>
      <c r="AP1292">
        <v>5.8672899999999998E-3</v>
      </c>
      <c r="AQ1292">
        <v>7.003619E-3</v>
      </c>
      <c r="AR1292">
        <v>6.0050809999999998E-3</v>
      </c>
      <c r="AS1292">
        <v>9.9728089999999991E-3</v>
      </c>
      <c r="AT1292">
        <v>3.300126E-3</v>
      </c>
    </row>
    <row r="1293" spans="1:46" hidden="1" x14ac:dyDescent="0.25">
      <c r="A1293" t="s">
        <v>326</v>
      </c>
      <c r="B1293" t="s">
        <v>291</v>
      </c>
      <c r="C1293">
        <v>19</v>
      </c>
      <c r="D1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3">
        <v>29</v>
      </c>
      <c r="AJ1293" t="s">
        <v>326</v>
      </c>
      <c r="AK1293" t="s">
        <v>410</v>
      </c>
      <c r="AL1293" t="s">
        <v>291</v>
      </c>
      <c r="AM1293">
        <v>6</v>
      </c>
      <c r="AN1293">
        <v>19</v>
      </c>
      <c r="AO1293">
        <v>0</v>
      </c>
      <c r="AP1293">
        <v>0</v>
      </c>
      <c r="AQ1293">
        <v>0</v>
      </c>
      <c r="AR1293">
        <v>0</v>
      </c>
      <c r="AS1293">
        <v>0</v>
      </c>
      <c r="AT1293">
        <v>0</v>
      </c>
    </row>
    <row r="1294" spans="1:46" hidden="1" x14ac:dyDescent="0.25">
      <c r="A1294" t="s">
        <v>326</v>
      </c>
      <c r="B1294" t="s">
        <v>291</v>
      </c>
      <c r="C1294">
        <v>20</v>
      </c>
      <c r="D1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4">
        <v>29</v>
      </c>
      <c r="AJ1294" t="s">
        <v>326</v>
      </c>
      <c r="AK1294" t="s">
        <v>410</v>
      </c>
      <c r="AL1294" t="s">
        <v>291</v>
      </c>
      <c r="AM1294">
        <v>6</v>
      </c>
      <c r="AN1294">
        <v>20</v>
      </c>
      <c r="AO1294">
        <v>0</v>
      </c>
      <c r="AP1294">
        <v>0</v>
      </c>
      <c r="AQ1294">
        <v>0</v>
      </c>
      <c r="AR1294">
        <v>0</v>
      </c>
      <c r="AS1294">
        <v>0</v>
      </c>
      <c r="AT1294">
        <v>0</v>
      </c>
    </row>
    <row r="1295" spans="1:46" hidden="1" x14ac:dyDescent="0.25">
      <c r="A1295" t="s">
        <v>326</v>
      </c>
      <c r="B1295" t="s">
        <v>291</v>
      </c>
      <c r="C1295">
        <v>21</v>
      </c>
      <c r="D1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5">
        <v>29</v>
      </c>
      <c r="AJ1295" t="s">
        <v>326</v>
      </c>
      <c r="AK1295" t="s">
        <v>410</v>
      </c>
      <c r="AL1295" t="s">
        <v>291</v>
      </c>
      <c r="AM1295">
        <v>6</v>
      </c>
      <c r="AN1295">
        <v>21</v>
      </c>
      <c r="AO1295">
        <v>0</v>
      </c>
      <c r="AP1295">
        <v>0</v>
      </c>
      <c r="AQ1295">
        <v>0</v>
      </c>
      <c r="AR1295">
        <v>0</v>
      </c>
      <c r="AS1295">
        <v>0</v>
      </c>
      <c r="AT1295">
        <v>0</v>
      </c>
    </row>
    <row r="1296" spans="1:46" hidden="1" x14ac:dyDescent="0.25">
      <c r="A1296" t="s">
        <v>326</v>
      </c>
      <c r="B1296" t="s">
        <v>291</v>
      </c>
      <c r="C1296">
        <v>22</v>
      </c>
      <c r="D1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6">
        <v>29</v>
      </c>
      <c r="AJ1296" t="s">
        <v>326</v>
      </c>
      <c r="AK1296" t="s">
        <v>410</v>
      </c>
      <c r="AL1296" t="s">
        <v>291</v>
      </c>
      <c r="AM1296">
        <v>6</v>
      </c>
      <c r="AN1296">
        <v>22</v>
      </c>
      <c r="AO1296">
        <v>0</v>
      </c>
      <c r="AP1296">
        <v>0</v>
      </c>
      <c r="AQ1296">
        <v>0</v>
      </c>
      <c r="AR1296">
        <v>0</v>
      </c>
      <c r="AS1296">
        <v>0</v>
      </c>
      <c r="AT1296">
        <v>0</v>
      </c>
    </row>
    <row r="1297" spans="1:46" hidden="1" x14ac:dyDescent="0.25">
      <c r="A1297" t="s">
        <v>326</v>
      </c>
      <c r="B1297" t="s">
        <v>291</v>
      </c>
      <c r="C1297">
        <v>23</v>
      </c>
      <c r="D1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7">
        <v>29</v>
      </c>
      <c r="AJ1297" t="s">
        <v>326</v>
      </c>
      <c r="AK1297" t="s">
        <v>410</v>
      </c>
      <c r="AL1297" t="s">
        <v>291</v>
      </c>
      <c r="AM1297">
        <v>6</v>
      </c>
      <c r="AN1297">
        <v>23</v>
      </c>
      <c r="AO1297">
        <v>0</v>
      </c>
      <c r="AP1297">
        <v>0</v>
      </c>
      <c r="AQ1297">
        <v>0</v>
      </c>
      <c r="AR1297">
        <v>0</v>
      </c>
      <c r="AS1297">
        <v>0</v>
      </c>
      <c r="AT1297">
        <v>0</v>
      </c>
    </row>
    <row r="1298" spans="1:46" hidden="1" x14ac:dyDescent="0.25">
      <c r="A1298" t="s">
        <v>326</v>
      </c>
      <c r="B1298" t="s">
        <v>291</v>
      </c>
      <c r="C1298">
        <v>24</v>
      </c>
      <c r="D1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8">
        <v>29</v>
      </c>
      <c r="AJ1298" t="s">
        <v>326</v>
      </c>
      <c r="AK1298" t="s">
        <v>410</v>
      </c>
      <c r="AL1298" t="s">
        <v>291</v>
      </c>
      <c r="AM1298">
        <v>6</v>
      </c>
      <c r="AN1298">
        <v>24</v>
      </c>
      <c r="AO1298">
        <v>0</v>
      </c>
      <c r="AP1298">
        <v>0</v>
      </c>
      <c r="AQ1298">
        <v>0</v>
      </c>
      <c r="AR1298">
        <v>0</v>
      </c>
      <c r="AS1298">
        <v>0</v>
      </c>
      <c r="AT1298">
        <v>0</v>
      </c>
    </row>
    <row r="1299" spans="1:46" hidden="1" x14ac:dyDescent="0.25">
      <c r="A1299" t="s">
        <v>326</v>
      </c>
      <c r="B1299" t="s">
        <v>292</v>
      </c>
      <c r="C1299">
        <v>1</v>
      </c>
      <c r="D1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9">
        <v>29</v>
      </c>
      <c r="AJ1299" t="s">
        <v>326</v>
      </c>
      <c r="AK1299" t="s">
        <v>410</v>
      </c>
      <c r="AL1299" t="s">
        <v>292</v>
      </c>
      <c r="AM1299">
        <v>7</v>
      </c>
      <c r="AN1299">
        <v>1</v>
      </c>
      <c r="AO1299">
        <v>0</v>
      </c>
      <c r="AP1299">
        <v>0</v>
      </c>
      <c r="AQ1299">
        <v>0</v>
      </c>
      <c r="AR1299">
        <v>0</v>
      </c>
      <c r="AS1299">
        <v>0</v>
      </c>
      <c r="AT1299">
        <v>0</v>
      </c>
    </row>
    <row r="1300" spans="1:46" hidden="1" x14ac:dyDescent="0.25">
      <c r="A1300" t="s">
        <v>326</v>
      </c>
      <c r="B1300" t="s">
        <v>292</v>
      </c>
      <c r="C1300">
        <v>2</v>
      </c>
      <c r="D1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0">
        <v>29</v>
      </c>
      <c r="AJ1300" t="s">
        <v>326</v>
      </c>
      <c r="AK1300" t="s">
        <v>410</v>
      </c>
      <c r="AL1300" t="s">
        <v>292</v>
      </c>
      <c r="AM1300">
        <v>7</v>
      </c>
      <c r="AN1300">
        <v>2</v>
      </c>
      <c r="AO1300">
        <v>0</v>
      </c>
      <c r="AP1300">
        <v>0</v>
      </c>
      <c r="AQ1300">
        <v>0</v>
      </c>
      <c r="AR1300">
        <v>0</v>
      </c>
      <c r="AS1300">
        <v>0</v>
      </c>
      <c r="AT1300">
        <v>0</v>
      </c>
    </row>
    <row r="1301" spans="1:46" hidden="1" x14ac:dyDescent="0.25">
      <c r="A1301" t="s">
        <v>326</v>
      </c>
      <c r="B1301" t="s">
        <v>292</v>
      </c>
      <c r="C1301">
        <v>3</v>
      </c>
      <c r="D1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1">
        <v>29</v>
      </c>
      <c r="AJ1301" t="s">
        <v>326</v>
      </c>
      <c r="AK1301" t="s">
        <v>410</v>
      </c>
      <c r="AL1301" t="s">
        <v>292</v>
      </c>
      <c r="AM1301">
        <v>7</v>
      </c>
      <c r="AN1301">
        <v>3</v>
      </c>
      <c r="AO1301">
        <v>0</v>
      </c>
      <c r="AP1301">
        <v>0</v>
      </c>
      <c r="AQ1301">
        <v>0</v>
      </c>
      <c r="AR1301">
        <v>0</v>
      </c>
      <c r="AS1301">
        <v>0</v>
      </c>
      <c r="AT1301">
        <v>0</v>
      </c>
    </row>
    <row r="1302" spans="1:46" hidden="1" x14ac:dyDescent="0.25">
      <c r="A1302" t="s">
        <v>326</v>
      </c>
      <c r="B1302" t="s">
        <v>292</v>
      </c>
      <c r="C1302">
        <v>4</v>
      </c>
      <c r="D1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2">
        <v>29</v>
      </c>
      <c r="AJ1302" t="s">
        <v>326</v>
      </c>
      <c r="AK1302" t="s">
        <v>410</v>
      </c>
      <c r="AL1302" t="s">
        <v>292</v>
      </c>
      <c r="AM1302">
        <v>7</v>
      </c>
      <c r="AN1302">
        <v>4</v>
      </c>
      <c r="AO1302">
        <v>0</v>
      </c>
      <c r="AP1302">
        <v>0</v>
      </c>
      <c r="AQ1302">
        <v>0</v>
      </c>
      <c r="AR1302">
        <v>0</v>
      </c>
      <c r="AS1302">
        <v>0</v>
      </c>
      <c r="AT1302">
        <v>0</v>
      </c>
    </row>
    <row r="1303" spans="1:46" hidden="1" x14ac:dyDescent="0.25">
      <c r="A1303" t="s">
        <v>326</v>
      </c>
      <c r="B1303" t="s">
        <v>292</v>
      </c>
      <c r="C1303">
        <v>5</v>
      </c>
      <c r="D1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3">
        <v>29</v>
      </c>
      <c r="AJ1303" t="s">
        <v>326</v>
      </c>
      <c r="AK1303" t="s">
        <v>410</v>
      </c>
      <c r="AL1303" t="s">
        <v>292</v>
      </c>
      <c r="AM1303">
        <v>7</v>
      </c>
      <c r="AN1303">
        <v>5</v>
      </c>
      <c r="AO1303">
        <v>0</v>
      </c>
      <c r="AP1303">
        <v>0</v>
      </c>
      <c r="AQ1303">
        <v>0</v>
      </c>
      <c r="AR1303">
        <v>0</v>
      </c>
      <c r="AS1303">
        <v>0</v>
      </c>
      <c r="AT1303">
        <v>0</v>
      </c>
    </row>
    <row r="1304" spans="1:46" hidden="1" x14ac:dyDescent="0.25">
      <c r="A1304" t="s">
        <v>326</v>
      </c>
      <c r="B1304" t="s">
        <v>292</v>
      </c>
      <c r="C1304">
        <v>6</v>
      </c>
      <c r="D1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8.2500000000000006E-6</v>
      </c>
      <c r="E1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8.2500000000000006E-6</v>
      </c>
      <c r="AI1304">
        <v>29</v>
      </c>
      <c r="AJ1304" t="s">
        <v>326</v>
      </c>
      <c r="AK1304" t="s">
        <v>410</v>
      </c>
      <c r="AL1304" t="s">
        <v>292</v>
      </c>
      <c r="AM1304">
        <v>7</v>
      </c>
      <c r="AN1304">
        <v>6</v>
      </c>
      <c r="AO1304">
        <v>8.2500000000000006E-6</v>
      </c>
      <c r="AP1304">
        <v>1.1399999999999999E-5</v>
      </c>
      <c r="AQ1304">
        <v>1.56E-5</v>
      </c>
      <c r="AR1304">
        <v>1.2999999999999999E-5</v>
      </c>
      <c r="AS1304">
        <v>4.3600000000000003E-5</v>
      </c>
      <c r="AT1304">
        <v>3.4800000000000001E-6</v>
      </c>
    </row>
    <row r="1305" spans="1:46" hidden="1" x14ac:dyDescent="0.25">
      <c r="A1305" t="s">
        <v>326</v>
      </c>
      <c r="B1305" t="s">
        <v>292</v>
      </c>
      <c r="C1305">
        <v>7</v>
      </c>
      <c r="D1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2.5745463E-2</v>
      </c>
      <c r="E1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2.5745463E-2</v>
      </c>
      <c r="AI1305">
        <v>29</v>
      </c>
      <c r="AJ1305" t="s">
        <v>326</v>
      </c>
      <c r="AK1305" t="s">
        <v>410</v>
      </c>
      <c r="AL1305" t="s">
        <v>292</v>
      </c>
      <c r="AM1305">
        <v>7</v>
      </c>
      <c r="AN1305">
        <v>7</v>
      </c>
      <c r="AO1305" s="281">
        <v>2.5745463E-2</v>
      </c>
      <c r="AP1305" s="281">
        <v>2.9116886000000002E-2</v>
      </c>
      <c r="AQ1305" s="281">
        <v>3.3078638E-2</v>
      </c>
      <c r="AR1305" s="281">
        <v>2.9624804000000001E-2</v>
      </c>
      <c r="AS1305" s="281">
        <v>4.4110861000000001E-2</v>
      </c>
      <c r="AT1305" s="281">
        <v>1.8560424999999998E-2</v>
      </c>
    </row>
    <row r="1306" spans="1:46" hidden="1" x14ac:dyDescent="0.25">
      <c r="A1306" t="s">
        <v>326</v>
      </c>
      <c r="B1306" t="s">
        <v>292</v>
      </c>
      <c r="C1306">
        <v>8</v>
      </c>
      <c r="D1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0.13043930200000001</v>
      </c>
      <c r="E1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0.13043930200000001</v>
      </c>
      <c r="AI1306">
        <v>29</v>
      </c>
      <c r="AJ1306" t="s">
        <v>326</v>
      </c>
      <c r="AK1306" t="s">
        <v>410</v>
      </c>
      <c r="AL1306" t="s">
        <v>292</v>
      </c>
      <c r="AM1306">
        <v>7</v>
      </c>
      <c r="AN1306">
        <v>8</v>
      </c>
      <c r="AO1306">
        <v>0.13043930200000001</v>
      </c>
      <c r="AP1306">
        <v>0.14224882599999999</v>
      </c>
      <c r="AQ1306">
        <v>0.15751651</v>
      </c>
      <c r="AR1306">
        <v>0.14287014000000001</v>
      </c>
      <c r="AS1306">
        <v>0.20401175899999999</v>
      </c>
      <c r="AT1306">
        <v>9.8457763000000004E-2</v>
      </c>
    </row>
    <row r="1307" spans="1:46" hidden="1" x14ac:dyDescent="0.25">
      <c r="A1307" t="s">
        <v>326</v>
      </c>
      <c r="B1307" t="s">
        <v>292</v>
      </c>
      <c r="C1307">
        <v>9</v>
      </c>
      <c r="D1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0.30473771300000002</v>
      </c>
      <c r="E1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0.25873847300000002</v>
      </c>
      <c r="AI1307">
        <v>29</v>
      </c>
      <c r="AJ1307" t="s">
        <v>326</v>
      </c>
      <c r="AK1307" t="s">
        <v>410</v>
      </c>
      <c r="AL1307" t="s">
        <v>292</v>
      </c>
      <c r="AM1307">
        <v>7</v>
      </c>
      <c r="AN1307">
        <v>9</v>
      </c>
      <c r="AO1307">
        <v>0.25873847300000002</v>
      </c>
      <c r="AP1307">
        <v>0.28136053599999999</v>
      </c>
      <c r="AQ1307">
        <v>0.30473771300000002</v>
      </c>
      <c r="AR1307">
        <v>0.28213906599999999</v>
      </c>
      <c r="AS1307">
        <v>0.392222287</v>
      </c>
      <c r="AT1307">
        <v>0.191137327</v>
      </c>
    </row>
    <row r="1308" spans="1:46" hidden="1" x14ac:dyDescent="0.25">
      <c r="A1308" t="s">
        <v>326</v>
      </c>
      <c r="B1308" t="s">
        <v>292</v>
      </c>
      <c r="C1308">
        <v>10</v>
      </c>
      <c r="D1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0.441054051</v>
      </c>
      <c r="E1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0.441054051</v>
      </c>
      <c r="AI1308">
        <v>29</v>
      </c>
      <c r="AJ1308" t="s">
        <v>326</v>
      </c>
      <c r="AK1308" t="s">
        <v>410</v>
      </c>
      <c r="AL1308" t="s">
        <v>292</v>
      </c>
      <c r="AM1308">
        <v>7</v>
      </c>
      <c r="AN1308">
        <v>10</v>
      </c>
      <c r="AO1308">
        <v>0.367499837</v>
      </c>
      <c r="AP1308">
        <v>0.39913628800000001</v>
      </c>
      <c r="AQ1308">
        <v>0.441054051</v>
      </c>
      <c r="AR1308">
        <v>0.404438574</v>
      </c>
      <c r="AS1308">
        <v>0.55673521199999998</v>
      </c>
      <c r="AT1308">
        <v>0.29044473799999998</v>
      </c>
    </row>
    <row r="1309" spans="1:46" hidden="1" x14ac:dyDescent="0.25">
      <c r="A1309" t="s">
        <v>326</v>
      </c>
      <c r="B1309" t="s">
        <v>292</v>
      </c>
      <c r="C1309">
        <v>11</v>
      </c>
      <c r="D1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0.52637244299999997</v>
      </c>
      <c r="E1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0.52637244299999997</v>
      </c>
      <c r="AI1309">
        <v>29</v>
      </c>
      <c r="AJ1309" t="s">
        <v>326</v>
      </c>
      <c r="AK1309" t="s">
        <v>410</v>
      </c>
      <c r="AL1309" t="s">
        <v>292</v>
      </c>
      <c r="AM1309">
        <v>7</v>
      </c>
      <c r="AN1309">
        <v>11</v>
      </c>
      <c r="AO1309">
        <v>0.44534352700000002</v>
      </c>
      <c r="AP1309">
        <v>0.48292496200000001</v>
      </c>
      <c r="AQ1309">
        <v>0.52637244299999997</v>
      </c>
      <c r="AR1309">
        <v>0.48865356599999998</v>
      </c>
      <c r="AS1309">
        <v>0.66845778300000003</v>
      </c>
      <c r="AT1309">
        <v>0.34884804000000003</v>
      </c>
    </row>
    <row r="1310" spans="1:46" hidden="1" x14ac:dyDescent="0.25">
      <c r="A1310" t="s">
        <v>326</v>
      </c>
      <c r="B1310" t="s">
        <v>292</v>
      </c>
      <c r="C1310">
        <v>12</v>
      </c>
      <c r="D1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0.56411584999999997</v>
      </c>
      <c r="E1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0.56411584999999997</v>
      </c>
      <c r="AI1310">
        <v>29</v>
      </c>
      <c r="AJ1310" t="s">
        <v>326</v>
      </c>
      <c r="AK1310" t="s">
        <v>410</v>
      </c>
      <c r="AL1310" t="s">
        <v>292</v>
      </c>
      <c r="AM1310">
        <v>7</v>
      </c>
      <c r="AN1310">
        <v>12</v>
      </c>
      <c r="AO1310">
        <v>0.47926007700000001</v>
      </c>
      <c r="AP1310">
        <v>0.52561752399999995</v>
      </c>
      <c r="AQ1310">
        <v>0.56411584999999997</v>
      </c>
      <c r="AR1310">
        <v>0.52438239099999995</v>
      </c>
      <c r="AS1310">
        <v>0.71814324399999996</v>
      </c>
      <c r="AT1310">
        <v>0.38331051799999999</v>
      </c>
    </row>
    <row r="1311" spans="1:46" hidden="1" x14ac:dyDescent="0.25">
      <c r="A1311" t="s">
        <v>326</v>
      </c>
      <c r="B1311" t="s">
        <v>292</v>
      </c>
      <c r="C1311">
        <v>13</v>
      </c>
      <c r="D1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0.54845969800000005</v>
      </c>
      <c r="E1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0.54845969800000005</v>
      </c>
      <c r="AI1311">
        <v>29</v>
      </c>
      <c r="AJ1311" t="s">
        <v>326</v>
      </c>
      <c r="AK1311" t="s">
        <v>410</v>
      </c>
      <c r="AL1311" t="s">
        <v>292</v>
      </c>
      <c r="AM1311">
        <v>7</v>
      </c>
      <c r="AN1311">
        <v>13</v>
      </c>
      <c r="AO1311">
        <v>0.46328782299999999</v>
      </c>
      <c r="AP1311">
        <v>0.51075943199999996</v>
      </c>
      <c r="AQ1311">
        <v>0.54845969800000005</v>
      </c>
      <c r="AR1311">
        <v>0.51011297300000003</v>
      </c>
      <c r="AS1311">
        <v>0.70129487700000004</v>
      </c>
      <c r="AT1311">
        <v>0.36503920499999998</v>
      </c>
    </row>
    <row r="1312" spans="1:46" hidden="1" x14ac:dyDescent="0.25">
      <c r="A1312" t="s">
        <v>326</v>
      </c>
      <c r="B1312" t="s">
        <v>292</v>
      </c>
      <c r="C1312">
        <v>14</v>
      </c>
      <c r="D1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0.48503683199999997</v>
      </c>
      <c r="E1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0.48503683199999997</v>
      </c>
      <c r="AI1312">
        <v>29</v>
      </c>
      <c r="AJ1312" t="s">
        <v>326</v>
      </c>
      <c r="AK1312" t="s">
        <v>410</v>
      </c>
      <c r="AL1312" t="s">
        <v>292</v>
      </c>
      <c r="AM1312">
        <v>7</v>
      </c>
      <c r="AN1312">
        <v>14</v>
      </c>
      <c r="AO1312">
        <v>0.413073827</v>
      </c>
      <c r="AP1312">
        <v>0.44783495099999998</v>
      </c>
      <c r="AQ1312">
        <v>0.48503683199999997</v>
      </c>
      <c r="AR1312">
        <v>0.45221485900000002</v>
      </c>
      <c r="AS1312">
        <v>0.62169802299999999</v>
      </c>
      <c r="AT1312">
        <v>0.32112679900000002</v>
      </c>
    </row>
    <row r="1313" spans="1:46" hidden="1" x14ac:dyDescent="0.25">
      <c r="A1313" t="s">
        <v>326</v>
      </c>
      <c r="B1313" t="s">
        <v>292</v>
      </c>
      <c r="C1313">
        <v>15</v>
      </c>
      <c r="D1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0.38478973500000002</v>
      </c>
      <c r="E1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0.38478973500000002</v>
      </c>
      <c r="AI1313">
        <v>29</v>
      </c>
      <c r="AJ1313" t="s">
        <v>326</v>
      </c>
      <c r="AK1313" t="s">
        <v>410</v>
      </c>
      <c r="AL1313" t="s">
        <v>292</v>
      </c>
      <c r="AM1313">
        <v>7</v>
      </c>
      <c r="AN1313">
        <v>15</v>
      </c>
      <c r="AO1313">
        <v>0.32675728399999998</v>
      </c>
      <c r="AP1313">
        <v>0.35658394199999999</v>
      </c>
      <c r="AQ1313">
        <v>0.38478973500000002</v>
      </c>
      <c r="AR1313">
        <v>0.35739858200000002</v>
      </c>
      <c r="AS1313">
        <v>0.49631646899999998</v>
      </c>
      <c r="AT1313">
        <v>0.24355043300000001</v>
      </c>
    </row>
    <row r="1314" spans="1:46" hidden="1" x14ac:dyDescent="0.25">
      <c r="A1314" t="s">
        <v>326</v>
      </c>
      <c r="B1314" t="s">
        <v>292</v>
      </c>
      <c r="C1314">
        <v>16</v>
      </c>
      <c r="D1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0.25144305300000003</v>
      </c>
      <c r="E1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0.25144305300000003</v>
      </c>
      <c r="AI1314">
        <v>29</v>
      </c>
      <c r="AJ1314" t="s">
        <v>326</v>
      </c>
      <c r="AK1314" t="s">
        <v>410</v>
      </c>
      <c r="AL1314" t="s">
        <v>292</v>
      </c>
      <c r="AM1314">
        <v>7</v>
      </c>
      <c r="AN1314">
        <v>16</v>
      </c>
      <c r="AO1314">
        <v>0.208393467</v>
      </c>
      <c r="AP1314">
        <v>0.23147847899999999</v>
      </c>
      <c r="AQ1314">
        <v>0.25144305300000003</v>
      </c>
      <c r="AR1314">
        <v>0.23192510999999999</v>
      </c>
      <c r="AS1314">
        <v>0.33200698299999998</v>
      </c>
      <c r="AT1314">
        <v>0.136892494</v>
      </c>
    </row>
    <row r="1315" spans="1:46" hidden="1" x14ac:dyDescent="0.25">
      <c r="A1315" t="s">
        <v>326</v>
      </c>
      <c r="B1315" t="s">
        <v>292</v>
      </c>
      <c r="C1315">
        <v>17</v>
      </c>
      <c r="D1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0.113243143</v>
      </c>
      <c r="E1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0.113243143</v>
      </c>
      <c r="AI1315">
        <v>29</v>
      </c>
      <c r="AJ1315" t="s">
        <v>326</v>
      </c>
      <c r="AK1315" t="s">
        <v>410</v>
      </c>
      <c r="AL1315" t="s">
        <v>292</v>
      </c>
      <c r="AM1315">
        <v>7</v>
      </c>
      <c r="AN1315">
        <v>17</v>
      </c>
      <c r="AO1315">
        <v>9.3752277999999994E-2</v>
      </c>
      <c r="AP1315">
        <v>0.105238704</v>
      </c>
      <c r="AQ1315">
        <v>0.113243143</v>
      </c>
      <c r="AR1315">
        <v>0.104489004</v>
      </c>
      <c r="AS1315">
        <v>0.15301488999999999</v>
      </c>
      <c r="AT1315">
        <v>5.9310645000000002E-2</v>
      </c>
    </row>
    <row r="1316" spans="1:46" hidden="1" x14ac:dyDescent="0.25">
      <c r="A1316" t="s">
        <v>326</v>
      </c>
      <c r="B1316" t="s">
        <v>292</v>
      </c>
      <c r="C1316">
        <v>18</v>
      </c>
      <c r="D1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1.2313746E-2</v>
      </c>
      <c r="E1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1.2313746E-2</v>
      </c>
      <c r="AI1316">
        <v>29</v>
      </c>
      <c r="AJ1316" t="s">
        <v>326</v>
      </c>
      <c r="AK1316" t="s">
        <v>410</v>
      </c>
      <c r="AL1316" t="s">
        <v>292</v>
      </c>
      <c r="AM1316">
        <v>7</v>
      </c>
      <c r="AN1316">
        <v>18</v>
      </c>
      <c r="AO1316">
        <v>8.9939459999999992E-3</v>
      </c>
      <c r="AP1316">
        <v>1.0406887E-2</v>
      </c>
      <c r="AQ1316">
        <v>1.2313746E-2</v>
      </c>
      <c r="AR1316">
        <v>1.0748957999999999E-2</v>
      </c>
      <c r="AS1316">
        <v>1.7952332000000001E-2</v>
      </c>
      <c r="AT1316">
        <v>4.6206169999999996E-3</v>
      </c>
    </row>
    <row r="1317" spans="1:46" hidden="1" x14ac:dyDescent="0.25">
      <c r="A1317" t="s">
        <v>326</v>
      </c>
      <c r="B1317" t="s">
        <v>292</v>
      </c>
      <c r="C1317">
        <v>19</v>
      </c>
      <c r="D1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7">
        <v>29</v>
      </c>
      <c r="AJ1317" t="s">
        <v>326</v>
      </c>
      <c r="AK1317" t="s">
        <v>410</v>
      </c>
      <c r="AL1317" t="s">
        <v>292</v>
      </c>
      <c r="AM1317">
        <v>7</v>
      </c>
      <c r="AN1317">
        <v>19</v>
      </c>
      <c r="AO1317">
        <v>0</v>
      </c>
      <c r="AP1317">
        <v>0</v>
      </c>
      <c r="AQ1317">
        <v>0</v>
      </c>
      <c r="AR1317">
        <v>0</v>
      </c>
      <c r="AS1317">
        <v>0</v>
      </c>
      <c r="AT1317">
        <v>0</v>
      </c>
    </row>
    <row r="1318" spans="1:46" hidden="1" x14ac:dyDescent="0.25">
      <c r="A1318" t="s">
        <v>326</v>
      </c>
      <c r="B1318" t="s">
        <v>292</v>
      </c>
      <c r="C1318">
        <v>20</v>
      </c>
      <c r="D1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8">
        <v>29</v>
      </c>
      <c r="AJ1318" t="s">
        <v>326</v>
      </c>
      <c r="AK1318" t="s">
        <v>410</v>
      </c>
      <c r="AL1318" t="s">
        <v>292</v>
      </c>
      <c r="AM1318">
        <v>7</v>
      </c>
      <c r="AN1318">
        <v>20</v>
      </c>
      <c r="AO1318">
        <v>0</v>
      </c>
      <c r="AP1318">
        <v>0</v>
      </c>
      <c r="AQ1318">
        <v>0</v>
      </c>
      <c r="AR1318">
        <v>0</v>
      </c>
      <c r="AS1318">
        <v>0</v>
      </c>
      <c r="AT1318">
        <v>0</v>
      </c>
    </row>
    <row r="1319" spans="1:46" hidden="1" x14ac:dyDescent="0.25">
      <c r="A1319" t="s">
        <v>326</v>
      </c>
      <c r="B1319" t="s">
        <v>292</v>
      </c>
      <c r="C1319">
        <v>21</v>
      </c>
      <c r="D1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9">
        <v>29</v>
      </c>
      <c r="AJ1319" t="s">
        <v>326</v>
      </c>
      <c r="AK1319" t="s">
        <v>410</v>
      </c>
      <c r="AL1319" t="s">
        <v>292</v>
      </c>
      <c r="AM1319">
        <v>7</v>
      </c>
      <c r="AN1319">
        <v>21</v>
      </c>
      <c r="AO1319">
        <v>0</v>
      </c>
      <c r="AP1319">
        <v>0</v>
      </c>
      <c r="AQ1319">
        <v>0</v>
      </c>
      <c r="AR1319">
        <v>0</v>
      </c>
      <c r="AS1319">
        <v>0</v>
      </c>
      <c r="AT1319">
        <v>0</v>
      </c>
    </row>
    <row r="1320" spans="1:46" hidden="1" x14ac:dyDescent="0.25">
      <c r="A1320" t="s">
        <v>326</v>
      </c>
      <c r="B1320" t="s">
        <v>292</v>
      </c>
      <c r="C1320">
        <v>22</v>
      </c>
      <c r="D1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0">
        <v>29</v>
      </c>
      <c r="AJ1320" t="s">
        <v>326</v>
      </c>
      <c r="AK1320" t="s">
        <v>410</v>
      </c>
      <c r="AL1320" t="s">
        <v>292</v>
      </c>
      <c r="AM1320">
        <v>7</v>
      </c>
      <c r="AN1320">
        <v>22</v>
      </c>
      <c r="AO1320">
        <v>0</v>
      </c>
      <c r="AP1320">
        <v>0</v>
      </c>
      <c r="AQ1320">
        <v>0</v>
      </c>
      <c r="AR1320">
        <v>0</v>
      </c>
      <c r="AS1320">
        <v>0</v>
      </c>
      <c r="AT1320">
        <v>0</v>
      </c>
    </row>
    <row r="1321" spans="1:46" hidden="1" x14ac:dyDescent="0.25">
      <c r="A1321" t="s">
        <v>326</v>
      </c>
      <c r="B1321" t="s">
        <v>292</v>
      </c>
      <c r="C1321">
        <v>23</v>
      </c>
      <c r="D1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1">
        <v>29</v>
      </c>
      <c r="AJ1321" t="s">
        <v>326</v>
      </c>
      <c r="AK1321" t="s">
        <v>410</v>
      </c>
      <c r="AL1321" t="s">
        <v>292</v>
      </c>
      <c r="AM1321">
        <v>7</v>
      </c>
      <c r="AN1321">
        <v>23</v>
      </c>
      <c r="AO1321">
        <v>0</v>
      </c>
      <c r="AP1321">
        <v>0</v>
      </c>
      <c r="AQ1321">
        <v>0</v>
      </c>
      <c r="AR1321">
        <v>0</v>
      </c>
      <c r="AS1321">
        <v>0</v>
      </c>
      <c r="AT1321">
        <v>0</v>
      </c>
    </row>
    <row r="1322" spans="1:46" hidden="1" x14ac:dyDescent="0.25">
      <c r="A1322" t="s">
        <v>326</v>
      </c>
      <c r="B1322" t="s">
        <v>292</v>
      </c>
      <c r="C1322">
        <v>24</v>
      </c>
      <c r="D1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2">
        <v>29</v>
      </c>
      <c r="AJ1322" t="s">
        <v>326</v>
      </c>
      <c r="AK1322" t="s">
        <v>410</v>
      </c>
      <c r="AL1322" t="s">
        <v>292</v>
      </c>
      <c r="AM1322">
        <v>7</v>
      </c>
      <c r="AN1322">
        <v>24</v>
      </c>
      <c r="AO1322">
        <v>0</v>
      </c>
      <c r="AP1322">
        <v>0</v>
      </c>
      <c r="AQ1322">
        <v>0</v>
      </c>
      <c r="AR1322">
        <v>0</v>
      </c>
      <c r="AS1322">
        <v>0</v>
      </c>
      <c r="AT1322">
        <v>0</v>
      </c>
    </row>
    <row r="1323" spans="1:46" hidden="1" x14ac:dyDescent="0.25">
      <c r="A1323" t="s">
        <v>326</v>
      </c>
      <c r="B1323" t="s">
        <v>293</v>
      </c>
      <c r="C1323">
        <v>1</v>
      </c>
      <c r="D1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3">
        <v>29</v>
      </c>
      <c r="AJ1323" t="s">
        <v>326</v>
      </c>
      <c r="AK1323" t="s">
        <v>410</v>
      </c>
      <c r="AL1323" t="s">
        <v>293</v>
      </c>
      <c r="AM1323">
        <v>8</v>
      </c>
      <c r="AN1323">
        <v>1</v>
      </c>
      <c r="AO1323">
        <v>0</v>
      </c>
      <c r="AP1323">
        <v>0</v>
      </c>
      <c r="AQ1323">
        <v>0</v>
      </c>
      <c r="AR1323">
        <v>0</v>
      </c>
      <c r="AS1323">
        <v>0</v>
      </c>
      <c r="AT1323">
        <v>0</v>
      </c>
    </row>
    <row r="1324" spans="1:46" hidden="1" x14ac:dyDescent="0.25">
      <c r="A1324" t="s">
        <v>326</v>
      </c>
      <c r="B1324" t="s">
        <v>293</v>
      </c>
      <c r="C1324">
        <v>2</v>
      </c>
      <c r="D1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4">
        <v>29</v>
      </c>
      <c r="AJ1324" t="s">
        <v>326</v>
      </c>
      <c r="AK1324" t="s">
        <v>410</v>
      </c>
      <c r="AL1324" t="s">
        <v>293</v>
      </c>
      <c r="AM1324">
        <v>8</v>
      </c>
      <c r="AN1324">
        <v>2</v>
      </c>
      <c r="AO1324">
        <v>0</v>
      </c>
      <c r="AP1324">
        <v>0</v>
      </c>
      <c r="AQ1324">
        <v>0</v>
      </c>
      <c r="AR1324">
        <v>0</v>
      </c>
      <c r="AS1324">
        <v>0</v>
      </c>
      <c r="AT1324">
        <v>0</v>
      </c>
    </row>
    <row r="1325" spans="1:46" hidden="1" x14ac:dyDescent="0.25">
      <c r="A1325" t="s">
        <v>326</v>
      </c>
      <c r="B1325" t="s">
        <v>293</v>
      </c>
      <c r="C1325">
        <v>3</v>
      </c>
      <c r="D1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5">
        <v>29</v>
      </c>
      <c r="AJ1325" t="s">
        <v>326</v>
      </c>
      <c r="AK1325" t="s">
        <v>410</v>
      </c>
      <c r="AL1325" t="s">
        <v>293</v>
      </c>
      <c r="AM1325">
        <v>8</v>
      </c>
      <c r="AN1325">
        <v>3</v>
      </c>
      <c r="AO1325">
        <v>0</v>
      </c>
      <c r="AP1325">
        <v>0</v>
      </c>
      <c r="AQ1325">
        <v>0</v>
      </c>
      <c r="AR1325">
        <v>0</v>
      </c>
      <c r="AS1325">
        <v>0</v>
      </c>
      <c r="AT1325">
        <v>0</v>
      </c>
    </row>
    <row r="1326" spans="1:46" hidden="1" x14ac:dyDescent="0.25">
      <c r="A1326" t="s">
        <v>326</v>
      </c>
      <c r="B1326" t="s">
        <v>293</v>
      </c>
      <c r="C1326">
        <v>4</v>
      </c>
      <c r="D1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6">
        <v>29</v>
      </c>
      <c r="AJ1326" t="s">
        <v>326</v>
      </c>
      <c r="AK1326" t="s">
        <v>410</v>
      </c>
      <c r="AL1326" t="s">
        <v>293</v>
      </c>
      <c r="AM1326">
        <v>8</v>
      </c>
      <c r="AN1326">
        <v>4</v>
      </c>
      <c r="AO1326">
        <v>0</v>
      </c>
      <c r="AP1326">
        <v>0</v>
      </c>
      <c r="AQ1326">
        <v>0</v>
      </c>
      <c r="AR1326">
        <v>0</v>
      </c>
      <c r="AS1326">
        <v>0</v>
      </c>
      <c r="AT1326">
        <v>0</v>
      </c>
    </row>
    <row r="1327" spans="1:46" hidden="1" x14ac:dyDescent="0.25">
      <c r="A1327" t="s">
        <v>326</v>
      </c>
      <c r="B1327" t="s">
        <v>293</v>
      </c>
      <c r="C1327">
        <v>5</v>
      </c>
      <c r="D1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7">
        <v>29</v>
      </c>
      <c r="AJ1327" t="s">
        <v>326</v>
      </c>
      <c r="AK1327" t="s">
        <v>410</v>
      </c>
      <c r="AL1327" t="s">
        <v>293</v>
      </c>
      <c r="AM1327">
        <v>8</v>
      </c>
      <c r="AN1327">
        <v>5</v>
      </c>
      <c r="AO1327">
        <v>0</v>
      </c>
      <c r="AP1327">
        <v>0</v>
      </c>
      <c r="AQ1327">
        <v>0</v>
      </c>
      <c r="AR1327">
        <v>0</v>
      </c>
      <c r="AS1327">
        <v>0</v>
      </c>
      <c r="AT1327">
        <v>0</v>
      </c>
    </row>
    <row r="1328" spans="1:46" hidden="1" x14ac:dyDescent="0.25">
      <c r="A1328" t="s">
        <v>326</v>
      </c>
      <c r="B1328" t="s">
        <v>293</v>
      </c>
      <c r="C1328">
        <v>6</v>
      </c>
      <c r="D1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7.8399999999999995E-5</v>
      </c>
      <c r="E1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7.8399999999999995E-5</v>
      </c>
      <c r="AI1328">
        <v>29</v>
      </c>
      <c r="AJ1328" t="s">
        <v>326</v>
      </c>
      <c r="AK1328" t="s">
        <v>410</v>
      </c>
      <c r="AL1328" t="s">
        <v>293</v>
      </c>
      <c r="AM1328">
        <v>8</v>
      </c>
      <c r="AN1328">
        <v>6</v>
      </c>
      <c r="AO1328">
        <v>7.8399999999999995E-5</v>
      </c>
      <c r="AP1328">
        <v>2.3478600000000001E-4</v>
      </c>
      <c r="AQ1328">
        <v>5.12435E-4</v>
      </c>
      <c r="AR1328">
        <v>3.5929100000000003E-4</v>
      </c>
      <c r="AS1328">
        <v>2.1512010000000002E-3</v>
      </c>
      <c r="AT1328">
        <v>1.9899999999999999E-5</v>
      </c>
    </row>
    <row r="1329" spans="1:46" hidden="1" x14ac:dyDescent="0.25">
      <c r="A1329" t="s">
        <v>326</v>
      </c>
      <c r="B1329" t="s">
        <v>293</v>
      </c>
      <c r="C1329">
        <v>7</v>
      </c>
      <c r="D1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3.9622401000000002E-2</v>
      </c>
      <c r="E1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3.9622401000000002E-2</v>
      </c>
      <c r="AI1329">
        <v>29</v>
      </c>
      <c r="AJ1329" t="s">
        <v>326</v>
      </c>
      <c r="AK1329" t="s">
        <v>410</v>
      </c>
      <c r="AL1329" t="s">
        <v>293</v>
      </c>
      <c r="AM1329">
        <v>8</v>
      </c>
      <c r="AN1329">
        <v>7</v>
      </c>
      <c r="AO1329" s="281">
        <v>3.9622401000000002E-2</v>
      </c>
      <c r="AP1329">
        <v>4.6935929000000001E-2</v>
      </c>
      <c r="AQ1329">
        <v>5.4004388E-2</v>
      </c>
      <c r="AR1329">
        <v>4.7746457999999999E-2</v>
      </c>
      <c r="AS1329">
        <v>9.0710789999999999E-2</v>
      </c>
      <c r="AT1329" s="281">
        <v>2.1497605999999999E-2</v>
      </c>
    </row>
    <row r="1330" spans="1:46" hidden="1" x14ac:dyDescent="0.25">
      <c r="A1330" t="s">
        <v>326</v>
      </c>
      <c r="B1330" t="s">
        <v>293</v>
      </c>
      <c r="C1330">
        <v>8</v>
      </c>
      <c r="D1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0.16325446800000001</v>
      </c>
      <c r="E1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0.16325446800000001</v>
      </c>
      <c r="AI1330">
        <v>29</v>
      </c>
      <c r="AJ1330" t="s">
        <v>326</v>
      </c>
      <c r="AK1330" t="s">
        <v>410</v>
      </c>
      <c r="AL1330" t="s">
        <v>293</v>
      </c>
      <c r="AM1330">
        <v>8</v>
      </c>
      <c r="AN1330">
        <v>8</v>
      </c>
      <c r="AO1330">
        <v>0.16325446800000001</v>
      </c>
      <c r="AP1330">
        <v>0.18446511700000001</v>
      </c>
      <c r="AQ1330">
        <v>0.20088261099999999</v>
      </c>
      <c r="AR1330">
        <v>0.18306852300000001</v>
      </c>
      <c r="AS1330">
        <v>0.26951476499999999</v>
      </c>
      <c r="AT1330">
        <v>9.8454135999999998E-2</v>
      </c>
    </row>
    <row r="1331" spans="1:46" hidden="1" x14ac:dyDescent="0.25">
      <c r="A1331" t="s">
        <v>326</v>
      </c>
      <c r="B1331" t="s">
        <v>293</v>
      </c>
      <c r="C1331">
        <v>9</v>
      </c>
      <c r="D1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0.36602552399999999</v>
      </c>
      <c r="E1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0.30797559600000002</v>
      </c>
      <c r="AI1331">
        <v>29</v>
      </c>
      <c r="AJ1331" t="s">
        <v>326</v>
      </c>
      <c r="AK1331" t="s">
        <v>410</v>
      </c>
      <c r="AL1331" t="s">
        <v>293</v>
      </c>
      <c r="AM1331">
        <v>8</v>
      </c>
      <c r="AN1331">
        <v>9</v>
      </c>
      <c r="AO1331">
        <v>0.30797559600000002</v>
      </c>
      <c r="AP1331">
        <v>0.34643277900000002</v>
      </c>
      <c r="AQ1331">
        <v>0.36602552399999999</v>
      </c>
      <c r="AR1331">
        <v>0.336279987</v>
      </c>
      <c r="AS1331">
        <v>0.45013953600000001</v>
      </c>
      <c r="AT1331">
        <v>0.19695996700000001</v>
      </c>
    </row>
    <row r="1332" spans="1:46" hidden="1" x14ac:dyDescent="0.25">
      <c r="A1332" t="s">
        <v>326</v>
      </c>
      <c r="B1332" t="s">
        <v>293</v>
      </c>
      <c r="C1332">
        <v>10</v>
      </c>
      <c r="D1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0.50397753899999997</v>
      </c>
      <c r="E1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0.50397753899999997</v>
      </c>
      <c r="AI1332">
        <v>29</v>
      </c>
      <c r="AJ1332" t="s">
        <v>326</v>
      </c>
      <c r="AK1332" t="s">
        <v>410</v>
      </c>
      <c r="AL1332" t="s">
        <v>293</v>
      </c>
      <c r="AM1332">
        <v>8</v>
      </c>
      <c r="AN1332">
        <v>10</v>
      </c>
      <c r="AO1332">
        <v>0.42935385300000001</v>
      </c>
      <c r="AP1332">
        <v>0.46972008399999998</v>
      </c>
      <c r="AQ1332">
        <v>0.50397753899999997</v>
      </c>
      <c r="AR1332">
        <v>0.46181506100000003</v>
      </c>
      <c r="AS1332">
        <v>0.62549189000000005</v>
      </c>
      <c r="AT1332">
        <v>0.28721945999999998</v>
      </c>
    </row>
    <row r="1333" spans="1:46" hidden="1" x14ac:dyDescent="0.25">
      <c r="A1333" t="s">
        <v>326</v>
      </c>
      <c r="B1333" t="s">
        <v>293</v>
      </c>
      <c r="C1333">
        <v>11</v>
      </c>
      <c r="D1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0.59980763100000001</v>
      </c>
      <c r="E1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0.59980763100000001</v>
      </c>
      <c r="AI1333">
        <v>29</v>
      </c>
      <c r="AJ1333" t="s">
        <v>326</v>
      </c>
      <c r="AK1333" t="s">
        <v>410</v>
      </c>
      <c r="AL1333" t="s">
        <v>293</v>
      </c>
      <c r="AM1333">
        <v>8</v>
      </c>
      <c r="AN1333">
        <v>11</v>
      </c>
      <c r="AO1333">
        <v>0.50333570599999999</v>
      </c>
      <c r="AP1333">
        <v>0.55519496800000001</v>
      </c>
      <c r="AQ1333">
        <v>0.59980763100000001</v>
      </c>
      <c r="AR1333">
        <v>0.54857975199999998</v>
      </c>
      <c r="AS1333">
        <v>0.740058946</v>
      </c>
      <c r="AT1333">
        <v>0.34164398099999999</v>
      </c>
    </row>
    <row r="1334" spans="1:46" hidden="1" x14ac:dyDescent="0.25">
      <c r="A1334" t="s">
        <v>326</v>
      </c>
      <c r="B1334" t="s">
        <v>293</v>
      </c>
      <c r="C1334">
        <v>12</v>
      </c>
      <c r="D1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0.64224702300000003</v>
      </c>
      <c r="E1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0.64224702300000003</v>
      </c>
      <c r="AI1334">
        <v>29</v>
      </c>
      <c r="AJ1334" t="s">
        <v>326</v>
      </c>
      <c r="AK1334" t="s">
        <v>410</v>
      </c>
      <c r="AL1334" t="s">
        <v>293</v>
      </c>
      <c r="AM1334">
        <v>8</v>
      </c>
      <c r="AN1334">
        <v>12</v>
      </c>
      <c r="AO1334">
        <v>0.53635507100000002</v>
      </c>
      <c r="AP1334">
        <v>0.59379164699999998</v>
      </c>
      <c r="AQ1334">
        <v>0.64224702300000003</v>
      </c>
      <c r="AR1334">
        <v>0.58692101399999996</v>
      </c>
      <c r="AS1334">
        <v>0.78287489600000004</v>
      </c>
      <c r="AT1334">
        <v>0.38300171700000002</v>
      </c>
    </row>
    <row r="1335" spans="1:46" hidden="1" x14ac:dyDescent="0.25">
      <c r="A1335" t="s">
        <v>326</v>
      </c>
      <c r="B1335" t="s">
        <v>293</v>
      </c>
      <c r="C1335">
        <v>13</v>
      </c>
      <c r="D1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0.62643268799999996</v>
      </c>
      <c r="E1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0.62643268799999996</v>
      </c>
      <c r="AI1335">
        <v>29</v>
      </c>
      <c r="AJ1335" t="s">
        <v>326</v>
      </c>
      <c r="AK1335" t="s">
        <v>410</v>
      </c>
      <c r="AL1335" t="s">
        <v>293</v>
      </c>
      <c r="AM1335">
        <v>8</v>
      </c>
      <c r="AN1335">
        <v>13</v>
      </c>
      <c r="AO1335">
        <v>0.52464734199999996</v>
      </c>
      <c r="AP1335">
        <v>0.57728086000000001</v>
      </c>
      <c r="AQ1335">
        <v>0.62643268799999996</v>
      </c>
      <c r="AR1335">
        <v>0.57159153299999998</v>
      </c>
      <c r="AS1335">
        <v>0.75376385999999995</v>
      </c>
      <c r="AT1335">
        <v>0.37543584800000002</v>
      </c>
    </row>
    <row r="1336" spans="1:46" hidden="1" x14ac:dyDescent="0.25">
      <c r="A1336" t="s">
        <v>326</v>
      </c>
      <c r="B1336" t="s">
        <v>293</v>
      </c>
      <c r="C1336">
        <v>14</v>
      </c>
      <c r="D1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0.55597032499999999</v>
      </c>
      <c r="E1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0.55597032499999999</v>
      </c>
      <c r="AI1336">
        <v>29</v>
      </c>
      <c r="AJ1336" t="s">
        <v>326</v>
      </c>
      <c r="AK1336" t="s">
        <v>410</v>
      </c>
      <c r="AL1336" t="s">
        <v>293</v>
      </c>
      <c r="AM1336">
        <v>8</v>
      </c>
      <c r="AN1336">
        <v>14</v>
      </c>
      <c r="AO1336">
        <v>0.46271432800000001</v>
      </c>
      <c r="AP1336">
        <v>0.51123322299999996</v>
      </c>
      <c r="AQ1336">
        <v>0.55597032499999999</v>
      </c>
      <c r="AR1336">
        <v>0.50962122899999995</v>
      </c>
      <c r="AS1336">
        <v>0.66264273900000004</v>
      </c>
      <c r="AT1336">
        <v>0.34561850999999999</v>
      </c>
    </row>
    <row r="1337" spans="1:46" hidden="1" x14ac:dyDescent="0.25">
      <c r="A1337" t="s">
        <v>326</v>
      </c>
      <c r="B1337" t="s">
        <v>293</v>
      </c>
      <c r="C1337">
        <v>15</v>
      </c>
      <c r="D1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0.43798070099999997</v>
      </c>
      <c r="E1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0.43798070099999997</v>
      </c>
      <c r="AI1337">
        <v>29</v>
      </c>
      <c r="AJ1337" t="s">
        <v>326</v>
      </c>
      <c r="AK1337" t="s">
        <v>410</v>
      </c>
      <c r="AL1337" t="s">
        <v>293</v>
      </c>
      <c r="AM1337">
        <v>8</v>
      </c>
      <c r="AN1337">
        <v>15</v>
      </c>
      <c r="AO1337">
        <v>0.37034256100000001</v>
      </c>
      <c r="AP1337">
        <v>0.409662162</v>
      </c>
      <c r="AQ1337">
        <v>0.43798070099999997</v>
      </c>
      <c r="AR1337">
        <v>0.40446920400000003</v>
      </c>
      <c r="AS1337">
        <v>0.53105416599999999</v>
      </c>
      <c r="AT1337">
        <v>0.28823046000000002</v>
      </c>
    </row>
    <row r="1338" spans="1:46" hidden="1" x14ac:dyDescent="0.25">
      <c r="A1338" t="s">
        <v>326</v>
      </c>
      <c r="B1338" t="s">
        <v>293</v>
      </c>
      <c r="C1338">
        <v>16</v>
      </c>
      <c r="D1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0.28987987300000001</v>
      </c>
      <c r="E1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0.28987987300000001</v>
      </c>
      <c r="AI1338">
        <v>29</v>
      </c>
      <c r="AJ1338" t="s">
        <v>326</v>
      </c>
      <c r="AK1338" t="s">
        <v>410</v>
      </c>
      <c r="AL1338" t="s">
        <v>293</v>
      </c>
      <c r="AM1338">
        <v>8</v>
      </c>
      <c r="AN1338">
        <v>16</v>
      </c>
      <c r="AO1338">
        <v>0.241626965</v>
      </c>
      <c r="AP1338">
        <v>0.27280909199999998</v>
      </c>
      <c r="AQ1338">
        <v>0.28987987300000001</v>
      </c>
      <c r="AR1338">
        <v>0.267121471</v>
      </c>
      <c r="AS1338">
        <v>0.35171238199999999</v>
      </c>
      <c r="AT1338">
        <v>0.17561544300000001</v>
      </c>
    </row>
    <row r="1339" spans="1:46" hidden="1" x14ac:dyDescent="0.25">
      <c r="A1339" t="s">
        <v>326</v>
      </c>
      <c r="B1339" t="s">
        <v>293</v>
      </c>
      <c r="C1339">
        <v>17</v>
      </c>
      <c r="D1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0.13818955599999999</v>
      </c>
      <c r="E1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0.13818955599999999</v>
      </c>
      <c r="AI1339">
        <v>29</v>
      </c>
      <c r="AJ1339" t="s">
        <v>326</v>
      </c>
      <c r="AK1339" t="s">
        <v>410</v>
      </c>
      <c r="AL1339" t="s">
        <v>293</v>
      </c>
      <c r="AM1339">
        <v>8</v>
      </c>
      <c r="AN1339">
        <v>17</v>
      </c>
      <c r="AO1339">
        <v>0.113798714</v>
      </c>
      <c r="AP1339">
        <v>0.12926178299999999</v>
      </c>
      <c r="AQ1339">
        <v>0.13818955599999999</v>
      </c>
      <c r="AR1339">
        <v>0.126082472</v>
      </c>
      <c r="AS1339">
        <v>0.16981231899999999</v>
      </c>
      <c r="AT1339">
        <v>8.2152236000000003E-2</v>
      </c>
    </row>
    <row r="1340" spans="1:46" hidden="1" x14ac:dyDescent="0.25">
      <c r="A1340" t="s">
        <v>326</v>
      </c>
      <c r="B1340" t="s">
        <v>293</v>
      </c>
      <c r="C1340">
        <v>18</v>
      </c>
      <c r="D1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1.8401747E-2</v>
      </c>
      <c r="E1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1.8401747E-2</v>
      </c>
      <c r="AI1340">
        <v>29</v>
      </c>
      <c r="AJ1340" t="s">
        <v>326</v>
      </c>
      <c r="AK1340" t="s">
        <v>410</v>
      </c>
      <c r="AL1340" t="s">
        <v>293</v>
      </c>
      <c r="AM1340">
        <v>8</v>
      </c>
      <c r="AN1340">
        <v>18</v>
      </c>
      <c r="AO1340">
        <v>1.4309425000000001E-2</v>
      </c>
      <c r="AP1340">
        <v>1.5803184000000001E-2</v>
      </c>
      <c r="AQ1340">
        <v>1.8401747E-2</v>
      </c>
      <c r="AR1340">
        <v>1.6160619000000001E-2</v>
      </c>
      <c r="AS1340">
        <v>2.3253360000000001E-2</v>
      </c>
      <c r="AT1340">
        <v>9.8484130000000003E-3</v>
      </c>
    </row>
    <row r="1341" spans="1:46" hidden="1" x14ac:dyDescent="0.25">
      <c r="A1341" t="s">
        <v>326</v>
      </c>
      <c r="B1341" t="s">
        <v>293</v>
      </c>
      <c r="C1341">
        <v>19</v>
      </c>
      <c r="D1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1">
        <v>29</v>
      </c>
      <c r="AJ1341" t="s">
        <v>326</v>
      </c>
      <c r="AK1341" t="s">
        <v>410</v>
      </c>
      <c r="AL1341" t="s">
        <v>293</v>
      </c>
      <c r="AM1341">
        <v>8</v>
      </c>
      <c r="AN1341">
        <v>19</v>
      </c>
      <c r="AO1341">
        <v>0</v>
      </c>
      <c r="AP1341">
        <v>0</v>
      </c>
      <c r="AQ1341">
        <v>0</v>
      </c>
      <c r="AR1341">
        <v>0</v>
      </c>
      <c r="AS1341">
        <v>0</v>
      </c>
      <c r="AT1341">
        <v>0</v>
      </c>
    </row>
    <row r="1342" spans="1:46" hidden="1" x14ac:dyDescent="0.25">
      <c r="A1342" t="s">
        <v>326</v>
      </c>
      <c r="B1342" t="s">
        <v>293</v>
      </c>
      <c r="C1342">
        <v>20</v>
      </c>
      <c r="D1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2">
        <v>29</v>
      </c>
      <c r="AJ1342" t="s">
        <v>326</v>
      </c>
      <c r="AK1342" t="s">
        <v>410</v>
      </c>
      <c r="AL1342" t="s">
        <v>293</v>
      </c>
      <c r="AM1342">
        <v>8</v>
      </c>
      <c r="AN1342">
        <v>20</v>
      </c>
      <c r="AO1342">
        <v>0</v>
      </c>
      <c r="AP1342">
        <v>0</v>
      </c>
      <c r="AQ1342">
        <v>0</v>
      </c>
      <c r="AR1342">
        <v>0</v>
      </c>
      <c r="AS1342">
        <v>0</v>
      </c>
      <c r="AT1342">
        <v>0</v>
      </c>
    </row>
    <row r="1343" spans="1:46" hidden="1" x14ac:dyDescent="0.25">
      <c r="A1343" t="s">
        <v>326</v>
      </c>
      <c r="B1343" t="s">
        <v>293</v>
      </c>
      <c r="C1343">
        <v>21</v>
      </c>
      <c r="D1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3">
        <v>29</v>
      </c>
      <c r="AJ1343" t="s">
        <v>326</v>
      </c>
      <c r="AK1343" t="s">
        <v>410</v>
      </c>
      <c r="AL1343" t="s">
        <v>293</v>
      </c>
      <c r="AM1343">
        <v>8</v>
      </c>
      <c r="AN1343">
        <v>21</v>
      </c>
      <c r="AO1343">
        <v>0</v>
      </c>
      <c r="AP1343">
        <v>0</v>
      </c>
      <c r="AQ1343">
        <v>0</v>
      </c>
      <c r="AR1343">
        <v>0</v>
      </c>
      <c r="AS1343">
        <v>0</v>
      </c>
      <c r="AT1343">
        <v>0</v>
      </c>
    </row>
    <row r="1344" spans="1:46" hidden="1" x14ac:dyDescent="0.25">
      <c r="A1344" t="s">
        <v>326</v>
      </c>
      <c r="B1344" t="s">
        <v>293</v>
      </c>
      <c r="C1344">
        <v>22</v>
      </c>
      <c r="D1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4">
        <v>29</v>
      </c>
      <c r="AJ1344" t="s">
        <v>326</v>
      </c>
      <c r="AK1344" t="s">
        <v>410</v>
      </c>
      <c r="AL1344" t="s">
        <v>293</v>
      </c>
      <c r="AM1344">
        <v>8</v>
      </c>
      <c r="AN1344">
        <v>22</v>
      </c>
      <c r="AO1344">
        <v>0</v>
      </c>
      <c r="AP1344">
        <v>0</v>
      </c>
      <c r="AQ1344">
        <v>0</v>
      </c>
      <c r="AR1344">
        <v>0</v>
      </c>
      <c r="AS1344">
        <v>0</v>
      </c>
      <c r="AT1344">
        <v>0</v>
      </c>
    </row>
    <row r="1345" spans="1:46" hidden="1" x14ac:dyDescent="0.25">
      <c r="A1345" t="s">
        <v>326</v>
      </c>
      <c r="B1345" t="s">
        <v>293</v>
      </c>
      <c r="C1345">
        <v>23</v>
      </c>
      <c r="D1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5">
        <v>29</v>
      </c>
      <c r="AJ1345" t="s">
        <v>326</v>
      </c>
      <c r="AK1345" t="s">
        <v>410</v>
      </c>
      <c r="AL1345" t="s">
        <v>293</v>
      </c>
      <c r="AM1345">
        <v>8</v>
      </c>
      <c r="AN1345">
        <v>23</v>
      </c>
      <c r="AO1345">
        <v>0</v>
      </c>
      <c r="AP1345">
        <v>0</v>
      </c>
      <c r="AQ1345">
        <v>0</v>
      </c>
      <c r="AR1345">
        <v>0</v>
      </c>
      <c r="AS1345">
        <v>0</v>
      </c>
      <c r="AT1345">
        <v>0</v>
      </c>
    </row>
    <row r="1346" spans="1:46" hidden="1" x14ac:dyDescent="0.25">
      <c r="A1346" t="s">
        <v>326</v>
      </c>
      <c r="B1346" t="s">
        <v>293</v>
      </c>
      <c r="C1346">
        <v>24</v>
      </c>
      <c r="D1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6">
        <v>29</v>
      </c>
      <c r="AJ1346" t="s">
        <v>326</v>
      </c>
      <c r="AK1346" t="s">
        <v>410</v>
      </c>
      <c r="AL1346" t="s">
        <v>293</v>
      </c>
      <c r="AM1346">
        <v>8</v>
      </c>
      <c r="AN1346">
        <v>24</v>
      </c>
      <c r="AO1346">
        <v>0</v>
      </c>
      <c r="AP1346">
        <v>0</v>
      </c>
      <c r="AQ1346">
        <v>0</v>
      </c>
      <c r="AR1346">
        <v>0</v>
      </c>
      <c r="AS1346">
        <v>0</v>
      </c>
      <c r="AT1346">
        <v>0</v>
      </c>
    </row>
    <row r="1347" spans="1:46" hidden="1" x14ac:dyDescent="0.25">
      <c r="A1347" t="s">
        <v>326</v>
      </c>
      <c r="B1347" t="s">
        <v>294</v>
      </c>
      <c r="C1347">
        <v>1</v>
      </c>
      <c r="D1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7">
        <v>29</v>
      </c>
      <c r="AJ1347" t="s">
        <v>326</v>
      </c>
      <c r="AK1347" t="s">
        <v>410</v>
      </c>
      <c r="AL1347" t="s">
        <v>294</v>
      </c>
      <c r="AM1347">
        <v>9</v>
      </c>
      <c r="AN1347">
        <v>1</v>
      </c>
      <c r="AO1347">
        <v>0</v>
      </c>
      <c r="AP1347">
        <v>0</v>
      </c>
      <c r="AQ1347">
        <v>0</v>
      </c>
      <c r="AR1347">
        <v>0</v>
      </c>
      <c r="AS1347">
        <v>0</v>
      </c>
      <c r="AT1347">
        <v>0</v>
      </c>
    </row>
    <row r="1348" spans="1:46" hidden="1" x14ac:dyDescent="0.25">
      <c r="A1348" t="s">
        <v>326</v>
      </c>
      <c r="B1348" t="s">
        <v>294</v>
      </c>
      <c r="C1348">
        <v>2</v>
      </c>
      <c r="D1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8">
        <v>29</v>
      </c>
      <c r="AJ1348" t="s">
        <v>326</v>
      </c>
      <c r="AK1348" t="s">
        <v>410</v>
      </c>
      <c r="AL1348" t="s">
        <v>294</v>
      </c>
      <c r="AM1348">
        <v>9</v>
      </c>
      <c r="AN1348">
        <v>2</v>
      </c>
      <c r="AO1348">
        <v>0</v>
      </c>
      <c r="AP1348">
        <v>0</v>
      </c>
      <c r="AQ1348">
        <v>0</v>
      </c>
      <c r="AR1348">
        <v>0</v>
      </c>
      <c r="AS1348">
        <v>0</v>
      </c>
      <c r="AT1348">
        <v>0</v>
      </c>
    </row>
    <row r="1349" spans="1:46" hidden="1" x14ac:dyDescent="0.25">
      <c r="A1349" t="s">
        <v>326</v>
      </c>
      <c r="B1349" t="s">
        <v>294</v>
      </c>
      <c r="C1349">
        <v>3</v>
      </c>
      <c r="D1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9">
        <v>29</v>
      </c>
      <c r="AJ1349" t="s">
        <v>326</v>
      </c>
      <c r="AK1349" t="s">
        <v>410</v>
      </c>
      <c r="AL1349" t="s">
        <v>294</v>
      </c>
      <c r="AM1349">
        <v>9</v>
      </c>
      <c r="AN1349">
        <v>3</v>
      </c>
      <c r="AO1349">
        <v>0</v>
      </c>
      <c r="AP1349">
        <v>0</v>
      </c>
      <c r="AQ1349">
        <v>0</v>
      </c>
      <c r="AR1349">
        <v>0</v>
      </c>
      <c r="AS1349">
        <v>0</v>
      </c>
      <c r="AT1349">
        <v>0</v>
      </c>
    </row>
    <row r="1350" spans="1:46" hidden="1" x14ac:dyDescent="0.25">
      <c r="A1350" t="s">
        <v>326</v>
      </c>
      <c r="B1350" t="s">
        <v>294</v>
      </c>
      <c r="C1350">
        <v>4</v>
      </c>
      <c r="D1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0">
        <v>29</v>
      </c>
      <c r="AJ1350" t="s">
        <v>326</v>
      </c>
      <c r="AK1350" t="s">
        <v>410</v>
      </c>
      <c r="AL1350" t="s">
        <v>294</v>
      </c>
      <c r="AM1350">
        <v>9</v>
      </c>
      <c r="AN1350">
        <v>4</v>
      </c>
      <c r="AO1350">
        <v>0</v>
      </c>
      <c r="AP1350">
        <v>0</v>
      </c>
      <c r="AQ1350">
        <v>0</v>
      </c>
      <c r="AR1350">
        <v>0</v>
      </c>
      <c r="AS1350">
        <v>0</v>
      </c>
      <c r="AT1350">
        <v>0</v>
      </c>
    </row>
    <row r="1351" spans="1:46" hidden="1" x14ac:dyDescent="0.25">
      <c r="A1351" t="s">
        <v>326</v>
      </c>
      <c r="B1351" t="s">
        <v>294</v>
      </c>
      <c r="C1351">
        <v>5</v>
      </c>
      <c r="D1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1">
        <v>29</v>
      </c>
      <c r="AJ1351" t="s">
        <v>326</v>
      </c>
      <c r="AK1351" t="s">
        <v>410</v>
      </c>
      <c r="AL1351" t="s">
        <v>294</v>
      </c>
      <c r="AM1351">
        <v>9</v>
      </c>
      <c r="AN1351">
        <v>5</v>
      </c>
      <c r="AO1351">
        <v>0</v>
      </c>
      <c r="AP1351">
        <v>0</v>
      </c>
      <c r="AQ1351">
        <v>0</v>
      </c>
      <c r="AR1351">
        <v>0</v>
      </c>
      <c r="AS1351">
        <v>0</v>
      </c>
      <c r="AT1351">
        <v>0</v>
      </c>
    </row>
    <row r="1352" spans="1:46" hidden="1" x14ac:dyDescent="0.25">
      <c r="A1352" t="s">
        <v>326</v>
      </c>
      <c r="B1352" t="s">
        <v>294</v>
      </c>
      <c r="C1352">
        <v>6</v>
      </c>
      <c r="D1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2.2145580000000002E-3</v>
      </c>
      <c r="E1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2.2145580000000002E-3</v>
      </c>
      <c r="AI1352">
        <v>29</v>
      </c>
      <c r="AJ1352" t="s">
        <v>326</v>
      </c>
      <c r="AK1352" t="s">
        <v>410</v>
      </c>
      <c r="AL1352" t="s">
        <v>294</v>
      </c>
      <c r="AM1352">
        <v>9</v>
      </c>
      <c r="AN1352">
        <v>6</v>
      </c>
      <c r="AO1352">
        <v>2.2145580000000002E-3</v>
      </c>
      <c r="AP1352">
        <v>4.6320529999999997E-3</v>
      </c>
      <c r="AQ1352">
        <v>7.1997670000000001E-3</v>
      </c>
      <c r="AR1352">
        <v>5.0520199999999999E-3</v>
      </c>
      <c r="AS1352">
        <v>1.2669006E-2</v>
      </c>
      <c r="AT1352">
        <v>9.1594199999999999E-4</v>
      </c>
    </row>
    <row r="1353" spans="1:46" hidden="1" x14ac:dyDescent="0.25">
      <c r="A1353" t="s">
        <v>326</v>
      </c>
      <c r="B1353" t="s">
        <v>294</v>
      </c>
      <c r="C1353">
        <v>7</v>
      </c>
      <c r="D1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7.5569153E-2</v>
      </c>
      <c r="E1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7.5569153E-2</v>
      </c>
      <c r="AI1353">
        <v>29</v>
      </c>
      <c r="AJ1353" t="s">
        <v>326</v>
      </c>
      <c r="AK1353" t="s">
        <v>410</v>
      </c>
      <c r="AL1353" t="s">
        <v>294</v>
      </c>
      <c r="AM1353">
        <v>9</v>
      </c>
      <c r="AN1353">
        <v>7</v>
      </c>
      <c r="AO1353">
        <v>7.5569153E-2</v>
      </c>
      <c r="AP1353">
        <v>8.9231463999999996E-2</v>
      </c>
      <c r="AQ1353">
        <v>0.105900569</v>
      </c>
      <c r="AR1353">
        <v>9.0365512999999995E-2</v>
      </c>
      <c r="AS1353">
        <v>0.14454056400000001</v>
      </c>
      <c r="AT1353">
        <v>4.9156247E-2</v>
      </c>
    </row>
    <row r="1354" spans="1:46" hidden="1" x14ac:dyDescent="0.25">
      <c r="A1354" t="s">
        <v>326</v>
      </c>
      <c r="B1354" t="s">
        <v>294</v>
      </c>
      <c r="C1354">
        <v>8</v>
      </c>
      <c r="D1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0.22652914699999999</v>
      </c>
      <c r="E1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0.22652914699999999</v>
      </c>
      <c r="AI1354">
        <v>29</v>
      </c>
      <c r="AJ1354" t="s">
        <v>326</v>
      </c>
      <c r="AK1354" t="s">
        <v>410</v>
      </c>
      <c r="AL1354" t="s">
        <v>294</v>
      </c>
      <c r="AM1354">
        <v>9</v>
      </c>
      <c r="AN1354">
        <v>8</v>
      </c>
      <c r="AO1354">
        <v>0.22652914699999999</v>
      </c>
      <c r="AP1354">
        <v>0.25035959299999999</v>
      </c>
      <c r="AQ1354">
        <v>0.27822346199999998</v>
      </c>
      <c r="AR1354">
        <v>0.25074151900000002</v>
      </c>
      <c r="AS1354">
        <v>0.337423262</v>
      </c>
      <c r="AT1354">
        <v>0.161057751</v>
      </c>
    </row>
    <row r="1355" spans="1:46" hidden="1" x14ac:dyDescent="0.25">
      <c r="A1355" t="s">
        <v>326</v>
      </c>
      <c r="B1355" t="s">
        <v>294</v>
      </c>
      <c r="C1355">
        <v>9</v>
      </c>
      <c r="D1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0.45133609400000002</v>
      </c>
      <c r="E1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0.37624916600000002</v>
      </c>
      <c r="AI1355">
        <v>29</v>
      </c>
      <c r="AJ1355" t="s">
        <v>326</v>
      </c>
      <c r="AK1355" t="s">
        <v>410</v>
      </c>
      <c r="AL1355" t="s">
        <v>294</v>
      </c>
      <c r="AM1355">
        <v>9</v>
      </c>
      <c r="AN1355">
        <v>9</v>
      </c>
      <c r="AO1355">
        <v>0.37624916600000002</v>
      </c>
      <c r="AP1355">
        <v>0.40978637099999998</v>
      </c>
      <c r="AQ1355">
        <v>0.45133609400000002</v>
      </c>
      <c r="AR1355">
        <v>0.412001383</v>
      </c>
      <c r="AS1355">
        <v>0.53336080799999996</v>
      </c>
      <c r="AT1355">
        <v>0.26932808400000002</v>
      </c>
    </row>
    <row r="1356" spans="1:46" hidden="1" x14ac:dyDescent="0.25">
      <c r="A1356" t="s">
        <v>326</v>
      </c>
      <c r="B1356" t="s">
        <v>294</v>
      </c>
      <c r="C1356">
        <v>10</v>
      </c>
      <c r="D1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0.59729562300000005</v>
      </c>
      <c r="E1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0.59729562300000005</v>
      </c>
      <c r="AI1356">
        <v>29</v>
      </c>
      <c r="AJ1356" t="s">
        <v>326</v>
      </c>
      <c r="AK1356" t="s">
        <v>410</v>
      </c>
      <c r="AL1356" t="s">
        <v>294</v>
      </c>
      <c r="AM1356">
        <v>9</v>
      </c>
      <c r="AN1356">
        <v>10</v>
      </c>
      <c r="AO1356">
        <v>0.49993105500000001</v>
      </c>
      <c r="AP1356">
        <v>0.54434387900000003</v>
      </c>
      <c r="AQ1356">
        <v>0.59729562300000005</v>
      </c>
      <c r="AR1356">
        <v>0.54350337500000001</v>
      </c>
      <c r="AS1356">
        <v>0.69406847100000002</v>
      </c>
      <c r="AT1356">
        <v>0.36172587699999997</v>
      </c>
    </row>
    <row r="1357" spans="1:46" hidden="1" x14ac:dyDescent="0.25">
      <c r="A1357" t="s">
        <v>326</v>
      </c>
      <c r="B1357" t="s">
        <v>294</v>
      </c>
      <c r="C1357">
        <v>11</v>
      </c>
      <c r="D1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0.69946073200000003</v>
      </c>
      <c r="E1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0.69946073200000003</v>
      </c>
      <c r="AI1357">
        <v>29</v>
      </c>
      <c r="AJ1357" t="s">
        <v>326</v>
      </c>
      <c r="AK1357" t="s">
        <v>410</v>
      </c>
      <c r="AL1357" t="s">
        <v>294</v>
      </c>
      <c r="AM1357">
        <v>9</v>
      </c>
      <c r="AN1357">
        <v>11</v>
      </c>
      <c r="AO1357">
        <v>0.57842874200000005</v>
      </c>
      <c r="AP1357">
        <v>0.63855056700000001</v>
      </c>
      <c r="AQ1357">
        <v>0.69946073200000003</v>
      </c>
      <c r="AR1357">
        <v>0.635552271</v>
      </c>
      <c r="AS1357">
        <v>0.79619599500000005</v>
      </c>
      <c r="AT1357">
        <v>0.41434138999999998</v>
      </c>
    </row>
    <row r="1358" spans="1:46" hidden="1" x14ac:dyDescent="0.25">
      <c r="A1358" t="s">
        <v>326</v>
      </c>
      <c r="B1358" t="s">
        <v>294</v>
      </c>
      <c r="C1358">
        <v>12</v>
      </c>
      <c r="D1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0.74082812899999995</v>
      </c>
      <c r="E1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0.74082812899999995</v>
      </c>
      <c r="AI1358">
        <v>29</v>
      </c>
      <c r="AJ1358" t="s">
        <v>326</v>
      </c>
      <c r="AK1358" t="s">
        <v>410</v>
      </c>
      <c r="AL1358" t="s">
        <v>294</v>
      </c>
      <c r="AM1358">
        <v>9</v>
      </c>
      <c r="AN1358">
        <v>12</v>
      </c>
      <c r="AO1358">
        <v>0.60989586399999995</v>
      </c>
      <c r="AP1358">
        <v>0.66496590600000005</v>
      </c>
      <c r="AQ1358">
        <v>0.74082812899999995</v>
      </c>
      <c r="AR1358">
        <v>0.67057044899999996</v>
      </c>
      <c r="AS1358">
        <v>0.84640599400000005</v>
      </c>
      <c r="AT1358">
        <v>0.42789706199999999</v>
      </c>
    </row>
    <row r="1359" spans="1:46" hidden="1" x14ac:dyDescent="0.25">
      <c r="A1359" t="s">
        <v>326</v>
      </c>
      <c r="B1359" t="s">
        <v>294</v>
      </c>
      <c r="C1359">
        <v>13</v>
      </c>
      <c r="D1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0.71261437299999997</v>
      </c>
      <c r="E1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0.71261437299999997</v>
      </c>
      <c r="AI1359">
        <v>29</v>
      </c>
      <c r="AJ1359" t="s">
        <v>326</v>
      </c>
      <c r="AK1359" t="s">
        <v>410</v>
      </c>
      <c r="AL1359" t="s">
        <v>294</v>
      </c>
      <c r="AM1359">
        <v>9</v>
      </c>
      <c r="AN1359">
        <v>13</v>
      </c>
      <c r="AO1359">
        <v>0.59170479899999995</v>
      </c>
      <c r="AP1359">
        <v>0.64330860499999998</v>
      </c>
      <c r="AQ1359">
        <v>0.71261437299999997</v>
      </c>
      <c r="AR1359">
        <v>0.65002061700000002</v>
      </c>
      <c r="AS1359">
        <v>0.82312589199999997</v>
      </c>
      <c r="AT1359">
        <v>0.38674160800000001</v>
      </c>
    </row>
    <row r="1360" spans="1:46" hidden="1" x14ac:dyDescent="0.25">
      <c r="A1360" t="s">
        <v>326</v>
      </c>
      <c r="B1360" t="s">
        <v>294</v>
      </c>
      <c r="C1360">
        <v>14</v>
      </c>
      <c r="D1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0.63903852999999999</v>
      </c>
      <c r="E1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0.63903852999999999</v>
      </c>
      <c r="AI1360">
        <v>29</v>
      </c>
      <c r="AJ1360" t="s">
        <v>326</v>
      </c>
      <c r="AK1360" t="s">
        <v>410</v>
      </c>
      <c r="AL1360" t="s">
        <v>294</v>
      </c>
      <c r="AM1360">
        <v>9</v>
      </c>
      <c r="AN1360">
        <v>14</v>
      </c>
      <c r="AO1360">
        <v>0.51753068099999999</v>
      </c>
      <c r="AP1360">
        <v>0.58065004099999995</v>
      </c>
      <c r="AQ1360">
        <v>0.63903852999999999</v>
      </c>
      <c r="AR1360">
        <v>0.57852441700000001</v>
      </c>
      <c r="AS1360">
        <v>0.73289195299999998</v>
      </c>
      <c r="AT1360">
        <v>0.319062929</v>
      </c>
    </row>
    <row r="1361" spans="1:46" hidden="1" x14ac:dyDescent="0.25">
      <c r="A1361" t="s">
        <v>326</v>
      </c>
      <c r="B1361" t="s">
        <v>294</v>
      </c>
      <c r="C1361">
        <v>15</v>
      </c>
      <c r="D1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0.50930531300000004</v>
      </c>
      <c r="E1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0.50930531300000004</v>
      </c>
      <c r="AI1361">
        <v>29</v>
      </c>
      <c r="AJ1361" t="s">
        <v>326</v>
      </c>
      <c r="AK1361" t="s">
        <v>410</v>
      </c>
      <c r="AL1361" t="s">
        <v>294</v>
      </c>
      <c r="AM1361">
        <v>9</v>
      </c>
      <c r="AN1361">
        <v>15</v>
      </c>
      <c r="AO1361">
        <v>0.411501065</v>
      </c>
      <c r="AP1361">
        <v>0.46399131700000001</v>
      </c>
      <c r="AQ1361">
        <v>0.50930531300000004</v>
      </c>
      <c r="AR1361">
        <v>0.46089226700000002</v>
      </c>
      <c r="AS1361">
        <v>0.58994784899999997</v>
      </c>
      <c r="AT1361">
        <v>0.264065467</v>
      </c>
    </row>
    <row r="1362" spans="1:46" hidden="1" x14ac:dyDescent="0.25">
      <c r="A1362" t="s">
        <v>326</v>
      </c>
      <c r="B1362" t="s">
        <v>294</v>
      </c>
      <c r="C1362">
        <v>16</v>
      </c>
      <c r="D1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0.340081578</v>
      </c>
      <c r="E1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0.340081578</v>
      </c>
      <c r="AI1362">
        <v>29</v>
      </c>
      <c r="AJ1362" t="s">
        <v>326</v>
      </c>
      <c r="AK1362" t="s">
        <v>410</v>
      </c>
      <c r="AL1362" t="s">
        <v>294</v>
      </c>
      <c r="AM1362">
        <v>9</v>
      </c>
      <c r="AN1362">
        <v>16</v>
      </c>
      <c r="AO1362">
        <v>0.26735107800000002</v>
      </c>
      <c r="AP1362">
        <v>0.30068660800000002</v>
      </c>
      <c r="AQ1362">
        <v>0.340081578</v>
      </c>
      <c r="AR1362">
        <v>0.30304273999999998</v>
      </c>
      <c r="AS1362">
        <v>0.40351205800000001</v>
      </c>
      <c r="AT1362">
        <v>0.16719110700000001</v>
      </c>
    </row>
    <row r="1363" spans="1:46" hidden="1" x14ac:dyDescent="0.25">
      <c r="A1363" t="s">
        <v>326</v>
      </c>
      <c r="B1363" t="s">
        <v>294</v>
      </c>
      <c r="C1363">
        <v>17</v>
      </c>
      <c r="D1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0.161889908</v>
      </c>
      <c r="E1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0.161889908</v>
      </c>
      <c r="AI1363">
        <v>29</v>
      </c>
      <c r="AJ1363" t="s">
        <v>326</v>
      </c>
      <c r="AK1363" t="s">
        <v>410</v>
      </c>
      <c r="AL1363" t="s">
        <v>294</v>
      </c>
      <c r="AM1363">
        <v>9</v>
      </c>
      <c r="AN1363">
        <v>17</v>
      </c>
      <c r="AO1363">
        <v>0.124860477</v>
      </c>
      <c r="AP1363">
        <v>0.14531186400000001</v>
      </c>
      <c r="AQ1363">
        <v>0.161889908</v>
      </c>
      <c r="AR1363">
        <v>0.14467300399999999</v>
      </c>
      <c r="AS1363">
        <v>0.19179544300000001</v>
      </c>
      <c r="AT1363">
        <v>7.7064677999999998E-2</v>
      </c>
    </row>
    <row r="1364" spans="1:46" hidden="1" x14ac:dyDescent="0.25">
      <c r="A1364" t="s">
        <v>326</v>
      </c>
      <c r="B1364" t="s">
        <v>294</v>
      </c>
      <c r="C1364">
        <v>18</v>
      </c>
      <c r="D1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2.1660067000000002E-2</v>
      </c>
      <c r="E1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2.1660067000000002E-2</v>
      </c>
      <c r="AI1364">
        <v>29</v>
      </c>
      <c r="AJ1364" t="s">
        <v>326</v>
      </c>
      <c r="AK1364" t="s">
        <v>410</v>
      </c>
      <c r="AL1364" t="s">
        <v>294</v>
      </c>
      <c r="AM1364">
        <v>9</v>
      </c>
      <c r="AN1364">
        <v>18</v>
      </c>
      <c r="AO1364">
        <v>1.6096049000000001E-2</v>
      </c>
      <c r="AP1364">
        <v>1.9484472999999999E-2</v>
      </c>
      <c r="AQ1364">
        <v>2.1660067000000002E-2</v>
      </c>
      <c r="AR1364">
        <v>1.9191736000000001E-2</v>
      </c>
      <c r="AS1364">
        <v>2.5358649E-2</v>
      </c>
      <c r="AT1364">
        <v>1.0624540999999999E-2</v>
      </c>
    </row>
    <row r="1365" spans="1:46" hidden="1" x14ac:dyDescent="0.25">
      <c r="A1365" t="s">
        <v>326</v>
      </c>
      <c r="B1365" t="s">
        <v>294</v>
      </c>
      <c r="C1365">
        <v>19</v>
      </c>
      <c r="D1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5">
        <v>29</v>
      </c>
      <c r="AJ1365" t="s">
        <v>326</v>
      </c>
      <c r="AK1365" t="s">
        <v>410</v>
      </c>
      <c r="AL1365" t="s">
        <v>294</v>
      </c>
      <c r="AM1365">
        <v>9</v>
      </c>
      <c r="AN1365">
        <v>19</v>
      </c>
      <c r="AO1365">
        <v>0</v>
      </c>
      <c r="AP1365">
        <v>0</v>
      </c>
      <c r="AQ1365">
        <v>0</v>
      </c>
      <c r="AR1365">
        <v>0</v>
      </c>
      <c r="AS1365">
        <v>0</v>
      </c>
      <c r="AT1365">
        <v>0</v>
      </c>
    </row>
    <row r="1366" spans="1:46" hidden="1" x14ac:dyDescent="0.25">
      <c r="A1366" t="s">
        <v>326</v>
      </c>
      <c r="B1366" t="s">
        <v>294</v>
      </c>
      <c r="C1366">
        <v>20</v>
      </c>
      <c r="D1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6">
        <v>29</v>
      </c>
      <c r="AJ1366" t="s">
        <v>326</v>
      </c>
      <c r="AK1366" t="s">
        <v>410</v>
      </c>
      <c r="AL1366" t="s">
        <v>294</v>
      </c>
      <c r="AM1366">
        <v>9</v>
      </c>
      <c r="AN1366">
        <v>20</v>
      </c>
      <c r="AO1366">
        <v>0</v>
      </c>
      <c r="AP1366">
        <v>0</v>
      </c>
      <c r="AQ1366">
        <v>0</v>
      </c>
      <c r="AR1366">
        <v>0</v>
      </c>
      <c r="AS1366">
        <v>0</v>
      </c>
      <c r="AT1366">
        <v>0</v>
      </c>
    </row>
    <row r="1367" spans="1:46" hidden="1" x14ac:dyDescent="0.25">
      <c r="A1367" t="s">
        <v>326</v>
      </c>
      <c r="B1367" t="s">
        <v>294</v>
      </c>
      <c r="C1367">
        <v>21</v>
      </c>
      <c r="D1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7">
        <v>29</v>
      </c>
      <c r="AJ1367" t="s">
        <v>326</v>
      </c>
      <c r="AK1367" t="s">
        <v>410</v>
      </c>
      <c r="AL1367" t="s">
        <v>294</v>
      </c>
      <c r="AM1367">
        <v>9</v>
      </c>
      <c r="AN1367">
        <v>21</v>
      </c>
      <c r="AO1367">
        <v>0</v>
      </c>
      <c r="AP1367">
        <v>0</v>
      </c>
      <c r="AQ1367">
        <v>0</v>
      </c>
      <c r="AR1367">
        <v>0</v>
      </c>
      <c r="AS1367">
        <v>0</v>
      </c>
      <c r="AT1367">
        <v>0</v>
      </c>
    </row>
    <row r="1368" spans="1:46" hidden="1" x14ac:dyDescent="0.25">
      <c r="A1368" t="s">
        <v>326</v>
      </c>
      <c r="B1368" t="s">
        <v>294</v>
      </c>
      <c r="C1368">
        <v>22</v>
      </c>
      <c r="D1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8">
        <v>29</v>
      </c>
      <c r="AJ1368" t="s">
        <v>326</v>
      </c>
      <c r="AK1368" t="s">
        <v>410</v>
      </c>
      <c r="AL1368" t="s">
        <v>294</v>
      </c>
      <c r="AM1368">
        <v>9</v>
      </c>
      <c r="AN1368">
        <v>22</v>
      </c>
      <c r="AO1368">
        <v>0</v>
      </c>
      <c r="AP1368">
        <v>0</v>
      </c>
      <c r="AQ1368">
        <v>0</v>
      </c>
      <c r="AR1368">
        <v>0</v>
      </c>
      <c r="AS1368">
        <v>0</v>
      </c>
      <c r="AT1368">
        <v>0</v>
      </c>
    </row>
    <row r="1369" spans="1:46" hidden="1" x14ac:dyDescent="0.25">
      <c r="A1369" t="s">
        <v>326</v>
      </c>
      <c r="B1369" t="s">
        <v>294</v>
      </c>
      <c r="C1369">
        <v>23</v>
      </c>
      <c r="D1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9">
        <v>29</v>
      </c>
      <c r="AJ1369" t="s">
        <v>326</v>
      </c>
      <c r="AK1369" t="s">
        <v>410</v>
      </c>
      <c r="AL1369" t="s">
        <v>294</v>
      </c>
      <c r="AM1369">
        <v>9</v>
      </c>
      <c r="AN1369">
        <v>23</v>
      </c>
      <c r="AO1369">
        <v>0</v>
      </c>
      <c r="AP1369">
        <v>0</v>
      </c>
      <c r="AQ1369">
        <v>0</v>
      </c>
      <c r="AR1369">
        <v>0</v>
      </c>
      <c r="AS1369">
        <v>0</v>
      </c>
      <c r="AT1369">
        <v>0</v>
      </c>
    </row>
    <row r="1370" spans="1:46" hidden="1" x14ac:dyDescent="0.25">
      <c r="A1370" t="s">
        <v>326</v>
      </c>
      <c r="B1370" t="s">
        <v>294</v>
      </c>
      <c r="C1370">
        <v>24</v>
      </c>
      <c r="D1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0">
        <v>29</v>
      </c>
      <c r="AJ1370" t="s">
        <v>326</v>
      </c>
      <c r="AK1370" t="s">
        <v>410</v>
      </c>
      <c r="AL1370" t="s">
        <v>294</v>
      </c>
      <c r="AM1370">
        <v>9</v>
      </c>
      <c r="AN1370">
        <v>24</v>
      </c>
      <c r="AO1370">
        <v>0</v>
      </c>
      <c r="AP1370">
        <v>0</v>
      </c>
      <c r="AQ1370">
        <v>0</v>
      </c>
      <c r="AR1370">
        <v>0</v>
      </c>
      <c r="AS1370">
        <v>0</v>
      </c>
      <c r="AT1370">
        <v>0</v>
      </c>
    </row>
    <row r="1371" spans="1:46" hidden="1" x14ac:dyDescent="0.25">
      <c r="A1371" t="s">
        <v>326</v>
      </c>
      <c r="B1371" t="s">
        <v>295</v>
      </c>
      <c r="C1371">
        <v>1</v>
      </c>
      <c r="D1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1">
        <v>29</v>
      </c>
      <c r="AJ1371" t="s">
        <v>326</v>
      </c>
      <c r="AK1371" t="s">
        <v>410</v>
      </c>
      <c r="AL1371" t="s">
        <v>295</v>
      </c>
      <c r="AM1371">
        <v>10</v>
      </c>
      <c r="AN1371">
        <v>1</v>
      </c>
      <c r="AO1371">
        <v>0</v>
      </c>
      <c r="AP1371">
        <v>0</v>
      </c>
      <c r="AQ1371">
        <v>0</v>
      </c>
      <c r="AR1371">
        <v>0</v>
      </c>
      <c r="AS1371">
        <v>0</v>
      </c>
      <c r="AT1371">
        <v>0</v>
      </c>
    </row>
    <row r="1372" spans="1:46" hidden="1" x14ac:dyDescent="0.25">
      <c r="A1372" t="s">
        <v>326</v>
      </c>
      <c r="B1372" t="s">
        <v>295</v>
      </c>
      <c r="C1372">
        <v>2</v>
      </c>
      <c r="D1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2">
        <v>29</v>
      </c>
      <c r="AJ1372" t="s">
        <v>326</v>
      </c>
      <c r="AK1372" t="s">
        <v>410</v>
      </c>
      <c r="AL1372" t="s">
        <v>295</v>
      </c>
      <c r="AM1372">
        <v>10</v>
      </c>
      <c r="AN1372">
        <v>2</v>
      </c>
      <c r="AO1372">
        <v>0</v>
      </c>
      <c r="AP1372">
        <v>0</v>
      </c>
      <c r="AQ1372">
        <v>0</v>
      </c>
      <c r="AR1372">
        <v>0</v>
      </c>
      <c r="AS1372">
        <v>0</v>
      </c>
      <c r="AT1372">
        <v>0</v>
      </c>
    </row>
    <row r="1373" spans="1:46" hidden="1" x14ac:dyDescent="0.25">
      <c r="A1373" t="s">
        <v>326</v>
      </c>
      <c r="B1373" t="s">
        <v>295</v>
      </c>
      <c r="C1373">
        <v>3</v>
      </c>
      <c r="D1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3">
        <v>29</v>
      </c>
      <c r="AJ1373" t="s">
        <v>326</v>
      </c>
      <c r="AK1373" t="s">
        <v>410</v>
      </c>
      <c r="AL1373" t="s">
        <v>295</v>
      </c>
      <c r="AM1373">
        <v>10</v>
      </c>
      <c r="AN1373">
        <v>3</v>
      </c>
      <c r="AO1373">
        <v>0</v>
      </c>
      <c r="AP1373">
        <v>0</v>
      </c>
      <c r="AQ1373">
        <v>0</v>
      </c>
      <c r="AR1373">
        <v>0</v>
      </c>
      <c r="AS1373">
        <v>0</v>
      </c>
      <c r="AT1373">
        <v>0</v>
      </c>
    </row>
    <row r="1374" spans="1:46" hidden="1" x14ac:dyDescent="0.25">
      <c r="A1374" t="s">
        <v>326</v>
      </c>
      <c r="B1374" t="s">
        <v>295</v>
      </c>
      <c r="C1374">
        <v>4</v>
      </c>
      <c r="D1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4">
        <v>29</v>
      </c>
      <c r="AJ1374" t="s">
        <v>326</v>
      </c>
      <c r="AK1374" t="s">
        <v>410</v>
      </c>
      <c r="AL1374" t="s">
        <v>295</v>
      </c>
      <c r="AM1374">
        <v>10</v>
      </c>
      <c r="AN1374">
        <v>4</v>
      </c>
      <c r="AO1374">
        <v>0</v>
      </c>
      <c r="AP1374">
        <v>0</v>
      </c>
      <c r="AQ1374">
        <v>0</v>
      </c>
      <c r="AR1374">
        <v>0</v>
      </c>
      <c r="AS1374">
        <v>0</v>
      </c>
      <c r="AT1374">
        <v>0</v>
      </c>
    </row>
    <row r="1375" spans="1:46" hidden="1" x14ac:dyDescent="0.25">
      <c r="A1375" t="s">
        <v>326</v>
      </c>
      <c r="B1375" t="s">
        <v>295</v>
      </c>
      <c r="C1375">
        <v>5</v>
      </c>
      <c r="D1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5">
        <v>29</v>
      </c>
      <c r="AJ1375" t="s">
        <v>326</v>
      </c>
      <c r="AK1375" t="s">
        <v>410</v>
      </c>
      <c r="AL1375" t="s">
        <v>295</v>
      </c>
      <c r="AM1375">
        <v>10</v>
      </c>
      <c r="AN1375">
        <v>5</v>
      </c>
      <c r="AO1375">
        <v>0</v>
      </c>
      <c r="AP1375">
        <v>0</v>
      </c>
      <c r="AQ1375">
        <v>0</v>
      </c>
      <c r="AR1375">
        <v>0</v>
      </c>
      <c r="AS1375">
        <v>0</v>
      </c>
      <c r="AT1375">
        <v>0</v>
      </c>
    </row>
    <row r="1376" spans="1:46" hidden="1" x14ac:dyDescent="0.25">
      <c r="A1376" t="s">
        <v>326</v>
      </c>
      <c r="B1376" t="s">
        <v>295</v>
      </c>
      <c r="C1376">
        <v>6</v>
      </c>
      <c r="D1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1.3920825E-2</v>
      </c>
      <c r="E1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1.3920825E-2</v>
      </c>
      <c r="AI1376">
        <v>29</v>
      </c>
      <c r="AJ1376" t="s">
        <v>326</v>
      </c>
      <c r="AK1376" t="s">
        <v>410</v>
      </c>
      <c r="AL1376" t="s">
        <v>295</v>
      </c>
      <c r="AM1376">
        <v>10</v>
      </c>
      <c r="AN1376">
        <v>6</v>
      </c>
      <c r="AO1376">
        <v>1.3920825E-2</v>
      </c>
      <c r="AP1376">
        <v>1.7323010999999999E-2</v>
      </c>
      <c r="AQ1376">
        <v>2.1524590999999999E-2</v>
      </c>
      <c r="AR1376">
        <v>1.6745037000000001E-2</v>
      </c>
      <c r="AS1376">
        <v>3.1375248000000001E-2</v>
      </c>
      <c r="AT1376">
        <v>0</v>
      </c>
    </row>
    <row r="1377" spans="1:46" hidden="1" x14ac:dyDescent="0.25">
      <c r="A1377" t="s">
        <v>326</v>
      </c>
      <c r="B1377" t="s">
        <v>295</v>
      </c>
      <c r="C1377">
        <v>7</v>
      </c>
      <c r="D1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0.11518405499999999</v>
      </c>
      <c r="E1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0.11518405499999999</v>
      </c>
      <c r="AI1377">
        <v>29</v>
      </c>
      <c r="AJ1377" t="s">
        <v>326</v>
      </c>
      <c r="AK1377" t="s">
        <v>410</v>
      </c>
      <c r="AL1377" t="s">
        <v>295</v>
      </c>
      <c r="AM1377">
        <v>10</v>
      </c>
      <c r="AN1377">
        <v>7</v>
      </c>
      <c r="AO1377">
        <v>0.11518405499999999</v>
      </c>
      <c r="AP1377">
        <v>0.13620679099999999</v>
      </c>
      <c r="AQ1377">
        <v>0.150930337</v>
      </c>
      <c r="AR1377">
        <v>0.126224638</v>
      </c>
      <c r="AS1377">
        <v>0.18658086600000001</v>
      </c>
      <c r="AT1377">
        <v>2.3277815E-2</v>
      </c>
    </row>
    <row r="1378" spans="1:46" hidden="1" x14ac:dyDescent="0.25">
      <c r="A1378" t="s">
        <v>326</v>
      </c>
      <c r="B1378" t="s">
        <v>295</v>
      </c>
      <c r="C1378">
        <v>8</v>
      </c>
      <c r="D1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0.26769064300000001</v>
      </c>
      <c r="E1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0.26769064300000001</v>
      </c>
      <c r="AI1378">
        <v>29</v>
      </c>
      <c r="AJ1378" t="s">
        <v>326</v>
      </c>
      <c r="AK1378" t="s">
        <v>410</v>
      </c>
      <c r="AL1378" t="s">
        <v>295</v>
      </c>
      <c r="AM1378">
        <v>10</v>
      </c>
      <c r="AN1378">
        <v>8</v>
      </c>
      <c r="AO1378">
        <v>0.26769064300000001</v>
      </c>
      <c r="AP1378">
        <v>0.30918994399999999</v>
      </c>
      <c r="AQ1378">
        <v>0.33509999200000001</v>
      </c>
      <c r="AR1378">
        <v>0.29074096399999999</v>
      </c>
      <c r="AS1378">
        <v>0.39174819799999999</v>
      </c>
      <c r="AT1378">
        <v>0.14011444100000001</v>
      </c>
    </row>
    <row r="1379" spans="1:46" hidden="1" x14ac:dyDescent="0.25">
      <c r="A1379" t="s">
        <v>326</v>
      </c>
      <c r="B1379" t="s">
        <v>295</v>
      </c>
      <c r="C1379">
        <v>9</v>
      </c>
      <c r="D1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0.50649599599999995</v>
      </c>
      <c r="E1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0.41110465299999999</v>
      </c>
      <c r="AI1379">
        <v>29</v>
      </c>
      <c r="AJ1379" t="s">
        <v>326</v>
      </c>
      <c r="AK1379" t="s">
        <v>410</v>
      </c>
      <c r="AL1379" t="s">
        <v>295</v>
      </c>
      <c r="AM1379">
        <v>10</v>
      </c>
      <c r="AN1379">
        <v>9</v>
      </c>
      <c r="AO1379">
        <v>0.41110465299999999</v>
      </c>
      <c r="AP1379">
        <v>0.46858981</v>
      </c>
      <c r="AQ1379">
        <v>0.50649599599999995</v>
      </c>
      <c r="AR1379">
        <v>0.45248639099999999</v>
      </c>
      <c r="AS1379">
        <v>0.59336177999999995</v>
      </c>
      <c r="AT1379">
        <v>0.26067536699999999</v>
      </c>
    </row>
    <row r="1380" spans="1:46" hidden="1" x14ac:dyDescent="0.25">
      <c r="A1380" t="s">
        <v>326</v>
      </c>
      <c r="B1380" t="s">
        <v>295</v>
      </c>
      <c r="C1380">
        <v>10</v>
      </c>
      <c r="D1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0.64584094000000003</v>
      </c>
      <c r="E1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0.64584094000000003</v>
      </c>
      <c r="AI1380">
        <v>29</v>
      </c>
      <c r="AJ1380" t="s">
        <v>326</v>
      </c>
      <c r="AK1380" t="s">
        <v>410</v>
      </c>
      <c r="AL1380" t="s">
        <v>295</v>
      </c>
      <c r="AM1380">
        <v>10</v>
      </c>
      <c r="AN1380">
        <v>10</v>
      </c>
      <c r="AO1380">
        <v>0.53088806300000002</v>
      </c>
      <c r="AP1380">
        <v>0.600417859</v>
      </c>
      <c r="AQ1380">
        <v>0.64584094000000003</v>
      </c>
      <c r="AR1380">
        <v>0.58437947099999998</v>
      </c>
      <c r="AS1380">
        <v>0.75941154499999997</v>
      </c>
      <c r="AT1380">
        <v>0.31892746399999999</v>
      </c>
    </row>
    <row r="1381" spans="1:46" hidden="1" x14ac:dyDescent="0.25">
      <c r="A1381" t="s">
        <v>326</v>
      </c>
      <c r="B1381" t="s">
        <v>295</v>
      </c>
      <c r="C1381">
        <v>11</v>
      </c>
      <c r="D1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0.73585051700000004</v>
      </c>
      <c r="E1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0.73585051700000004</v>
      </c>
      <c r="AI1381">
        <v>29</v>
      </c>
      <c r="AJ1381" t="s">
        <v>326</v>
      </c>
      <c r="AK1381" t="s">
        <v>410</v>
      </c>
      <c r="AL1381" t="s">
        <v>295</v>
      </c>
      <c r="AM1381">
        <v>10</v>
      </c>
      <c r="AN1381">
        <v>11</v>
      </c>
      <c r="AO1381">
        <v>0.63236134700000002</v>
      </c>
      <c r="AP1381">
        <v>0.68439774099999995</v>
      </c>
      <c r="AQ1381">
        <v>0.73585051700000004</v>
      </c>
      <c r="AR1381">
        <v>0.67416282599999999</v>
      </c>
      <c r="AS1381">
        <v>0.86056739000000004</v>
      </c>
      <c r="AT1381">
        <v>0.35677302399999999</v>
      </c>
    </row>
    <row r="1382" spans="1:46" hidden="1" x14ac:dyDescent="0.25">
      <c r="A1382" t="s">
        <v>326</v>
      </c>
      <c r="B1382" t="s">
        <v>295</v>
      </c>
      <c r="C1382">
        <v>12</v>
      </c>
      <c r="D1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0.77205155999999997</v>
      </c>
      <c r="E1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0.77205155999999997</v>
      </c>
      <c r="AI1382">
        <v>29</v>
      </c>
      <c r="AJ1382" t="s">
        <v>326</v>
      </c>
      <c r="AK1382" t="s">
        <v>410</v>
      </c>
      <c r="AL1382" t="s">
        <v>295</v>
      </c>
      <c r="AM1382">
        <v>10</v>
      </c>
      <c r="AN1382">
        <v>12</v>
      </c>
      <c r="AO1382">
        <v>0.65980833500000002</v>
      </c>
      <c r="AP1382">
        <v>0.70922702800000004</v>
      </c>
      <c r="AQ1382">
        <v>0.77205155999999997</v>
      </c>
      <c r="AR1382">
        <v>0.70919538599999998</v>
      </c>
      <c r="AS1382">
        <v>0.89860072499999999</v>
      </c>
      <c r="AT1382">
        <v>0.35815756199999998</v>
      </c>
    </row>
    <row r="1383" spans="1:46" hidden="1" x14ac:dyDescent="0.25">
      <c r="A1383" t="s">
        <v>326</v>
      </c>
      <c r="B1383" t="s">
        <v>295</v>
      </c>
      <c r="C1383">
        <v>13</v>
      </c>
      <c r="D1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0.75503659700000003</v>
      </c>
      <c r="E1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0.75503659700000003</v>
      </c>
      <c r="AI1383">
        <v>29</v>
      </c>
      <c r="AJ1383" t="s">
        <v>326</v>
      </c>
      <c r="AK1383" t="s">
        <v>410</v>
      </c>
      <c r="AL1383" t="s">
        <v>295</v>
      </c>
      <c r="AM1383">
        <v>10</v>
      </c>
      <c r="AN1383">
        <v>13</v>
      </c>
      <c r="AO1383">
        <v>0.64065915600000001</v>
      </c>
      <c r="AP1383">
        <v>0.68941760200000002</v>
      </c>
      <c r="AQ1383">
        <v>0.75503659700000003</v>
      </c>
      <c r="AR1383">
        <v>0.68810145099999998</v>
      </c>
      <c r="AS1383">
        <v>0.86697395600000005</v>
      </c>
      <c r="AT1383">
        <v>0.33910463400000002</v>
      </c>
    </row>
    <row r="1384" spans="1:46" hidden="1" x14ac:dyDescent="0.25">
      <c r="A1384" t="s">
        <v>326</v>
      </c>
      <c r="B1384" t="s">
        <v>295</v>
      </c>
      <c r="C1384">
        <v>14</v>
      </c>
      <c r="D1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0.67046308099999996</v>
      </c>
      <c r="E1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0.67046308099999996</v>
      </c>
      <c r="AI1384">
        <v>29</v>
      </c>
      <c r="AJ1384" t="s">
        <v>326</v>
      </c>
      <c r="AK1384" t="s">
        <v>410</v>
      </c>
      <c r="AL1384" t="s">
        <v>295</v>
      </c>
      <c r="AM1384">
        <v>10</v>
      </c>
      <c r="AN1384">
        <v>14</v>
      </c>
      <c r="AO1384">
        <v>0.56324226899999996</v>
      </c>
      <c r="AP1384">
        <v>0.60424629900000004</v>
      </c>
      <c r="AQ1384">
        <v>0.67046308099999996</v>
      </c>
      <c r="AR1384">
        <v>0.61184226799999997</v>
      </c>
      <c r="AS1384">
        <v>0.82434115200000002</v>
      </c>
      <c r="AT1384">
        <v>0.287301317</v>
      </c>
    </row>
    <row r="1385" spans="1:46" hidden="1" x14ac:dyDescent="0.25">
      <c r="A1385" t="s">
        <v>326</v>
      </c>
      <c r="B1385" t="s">
        <v>295</v>
      </c>
      <c r="C1385">
        <v>15</v>
      </c>
      <c r="D1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0.54523505800000005</v>
      </c>
      <c r="E1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0.54523505800000005</v>
      </c>
      <c r="AI1385">
        <v>29</v>
      </c>
      <c r="AJ1385" t="s">
        <v>326</v>
      </c>
      <c r="AK1385" t="s">
        <v>410</v>
      </c>
      <c r="AL1385" t="s">
        <v>295</v>
      </c>
      <c r="AM1385">
        <v>10</v>
      </c>
      <c r="AN1385">
        <v>15</v>
      </c>
      <c r="AO1385">
        <v>0.44513291399999999</v>
      </c>
      <c r="AP1385">
        <v>0.47975272600000002</v>
      </c>
      <c r="AQ1385">
        <v>0.54523505800000005</v>
      </c>
      <c r="AR1385">
        <v>0.49029207299999999</v>
      </c>
      <c r="AS1385">
        <v>0.70807052199999998</v>
      </c>
      <c r="AT1385">
        <v>0.23353436</v>
      </c>
    </row>
    <row r="1386" spans="1:46" hidden="1" x14ac:dyDescent="0.25">
      <c r="A1386" t="s">
        <v>326</v>
      </c>
      <c r="B1386" t="s">
        <v>295</v>
      </c>
      <c r="C1386">
        <v>16</v>
      </c>
      <c r="D1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0.36537472900000001</v>
      </c>
      <c r="E1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0.36537472900000001</v>
      </c>
      <c r="AI1386">
        <v>29</v>
      </c>
      <c r="AJ1386" t="s">
        <v>326</v>
      </c>
      <c r="AK1386" t="s">
        <v>410</v>
      </c>
      <c r="AL1386" t="s">
        <v>295</v>
      </c>
      <c r="AM1386">
        <v>10</v>
      </c>
      <c r="AN1386">
        <v>16</v>
      </c>
      <c r="AO1386">
        <v>0.28882042699999999</v>
      </c>
      <c r="AP1386">
        <v>0.321472849</v>
      </c>
      <c r="AQ1386">
        <v>0.36537472900000001</v>
      </c>
      <c r="AR1386">
        <v>0.33164241</v>
      </c>
      <c r="AS1386">
        <v>0.56741287799999995</v>
      </c>
      <c r="AT1386">
        <v>0.12588648099999999</v>
      </c>
    </row>
    <row r="1387" spans="1:46" hidden="1" x14ac:dyDescent="0.25">
      <c r="A1387" t="s">
        <v>326</v>
      </c>
      <c r="B1387" t="s">
        <v>295</v>
      </c>
      <c r="C1387">
        <v>17</v>
      </c>
      <c r="D1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0.17423639099999999</v>
      </c>
      <c r="E1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0.17423639099999999</v>
      </c>
      <c r="AI1387">
        <v>29</v>
      </c>
      <c r="AJ1387" t="s">
        <v>326</v>
      </c>
      <c r="AK1387" t="s">
        <v>410</v>
      </c>
      <c r="AL1387" t="s">
        <v>295</v>
      </c>
      <c r="AM1387">
        <v>10</v>
      </c>
      <c r="AN1387">
        <v>17</v>
      </c>
      <c r="AO1387">
        <v>0.136207357</v>
      </c>
      <c r="AP1387">
        <v>0.15146893</v>
      </c>
      <c r="AQ1387">
        <v>0.17423639099999999</v>
      </c>
      <c r="AR1387">
        <v>0.166084642</v>
      </c>
      <c r="AS1387">
        <v>0.364003352</v>
      </c>
      <c r="AT1387">
        <v>5.9891379000000002E-2</v>
      </c>
    </row>
    <row r="1388" spans="1:46" hidden="1" x14ac:dyDescent="0.25">
      <c r="A1388" t="s">
        <v>326</v>
      </c>
      <c r="B1388" t="s">
        <v>295</v>
      </c>
      <c r="C1388">
        <v>18</v>
      </c>
      <c r="D1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2.4252625999999999E-2</v>
      </c>
      <c r="E1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2.4252625999999999E-2</v>
      </c>
      <c r="AI1388">
        <v>29</v>
      </c>
      <c r="AJ1388" t="s">
        <v>326</v>
      </c>
      <c r="AK1388" t="s">
        <v>410</v>
      </c>
      <c r="AL1388" t="s">
        <v>295</v>
      </c>
      <c r="AM1388">
        <v>10</v>
      </c>
      <c r="AN1388">
        <v>18</v>
      </c>
      <c r="AO1388">
        <v>1.8282864999999999E-2</v>
      </c>
      <c r="AP1388">
        <v>2.0759659999999999E-2</v>
      </c>
      <c r="AQ1388">
        <v>2.4252625999999999E-2</v>
      </c>
      <c r="AR1388">
        <v>3.4512349999999997E-2</v>
      </c>
      <c r="AS1388">
        <v>0.17559243299999999</v>
      </c>
      <c r="AT1388">
        <v>8.9187050000000007E-3</v>
      </c>
    </row>
    <row r="1389" spans="1:46" hidden="1" x14ac:dyDescent="0.25">
      <c r="A1389" t="s">
        <v>326</v>
      </c>
      <c r="B1389" t="s">
        <v>295</v>
      </c>
      <c r="C1389">
        <v>19</v>
      </c>
      <c r="D1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89">
        <v>29</v>
      </c>
      <c r="AJ1389" t="s">
        <v>326</v>
      </c>
      <c r="AK1389" t="s">
        <v>410</v>
      </c>
      <c r="AL1389" t="s">
        <v>295</v>
      </c>
      <c r="AM1389">
        <v>10</v>
      </c>
      <c r="AN1389">
        <v>19</v>
      </c>
      <c r="AO1389">
        <v>0</v>
      </c>
      <c r="AP1389">
        <v>0</v>
      </c>
      <c r="AQ1389">
        <v>0</v>
      </c>
      <c r="AR1389">
        <v>2.2185439999999998E-3</v>
      </c>
      <c r="AS1389">
        <v>2.2329518999999999E-2</v>
      </c>
      <c r="AT1389">
        <v>0</v>
      </c>
    </row>
    <row r="1390" spans="1:46" hidden="1" x14ac:dyDescent="0.25">
      <c r="A1390" t="s">
        <v>326</v>
      </c>
      <c r="B1390" t="s">
        <v>295</v>
      </c>
      <c r="C1390">
        <v>20</v>
      </c>
      <c r="D1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0">
        <v>29</v>
      </c>
      <c r="AJ1390" t="s">
        <v>326</v>
      </c>
      <c r="AK1390" t="s">
        <v>410</v>
      </c>
      <c r="AL1390" t="s">
        <v>295</v>
      </c>
      <c r="AM1390">
        <v>10</v>
      </c>
      <c r="AN1390">
        <v>20</v>
      </c>
      <c r="AO1390">
        <v>0</v>
      </c>
      <c r="AP1390">
        <v>0</v>
      </c>
      <c r="AQ1390">
        <v>0</v>
      </c>
      <c r="AR1390">
        <v>0</v>
      </c>
      <c r="AS1390">
        <v>0</v>
      </c>
      <c r="AT1390">
        <v>0</v>
      </c>
    </row>
    <row r="1391" spans="1:46" hidden="1" x14ac:dyDescent="0.25">
      <c r="A1391" t="s">
        <v>326</v>
      </c>
      <c r="B1391" t="s">
        <v>295</v>
      </c>
      <c r="C1391">
        <v>21</v>
      </c>
      <c r="D1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1">
        <v>29</v>
      </c>
      <c r="AJ1391" t="s">
        <v>326</v>
      </c>
      <c r="AK1391" t="s">
        <v>410</v>
      </c>
      <c r="AL1391" t="s">
        <v>295</v>
      </c>
      <c r="AM1391">
        <v>10</v>
      </c>
      <c r="AN1391">
        <v>21</v>
      </c>
      <c r="AO1391">
        <v>0</v>
      </c>
      <c r="AP1391">
        <v>0</v>
      </c>
      <c r="AQ1391">
        <v>0</v>
      </c>
      <c r="AR1391">
        <v>0</v>
      </c>
      <c r="AS1391">
        <v>0</v>
      </c>
      <c r="AT1391">
        <v>0</v>
      </c>
    </row>
    <row r="1392" spans="1:46" hidden="1" x14ac:dyDescent="0.25">
      <c r="A1392" t="s">
        <v>326</v>
      </c>
      <c r="B1392" t="s">
        <v>295</v>
      </c>
      <c r="C1392">
        <v>22</v>
      </c>
      <c r="D1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2">
        <v>29</v>
      </c>
      <c r="AJ1392" t="s">
        <v>326</v>
      </c>
      <c r="AK1392" t="s">
        <v>410</v>
      </c>
      <c r="AL1392" t="s">
        <v>295</v>
      </c>
      <c r="AM1392">
        <v>10</v>
      </c>
      <c r="AN1392">
        <v>22</v>
      </c>
      <c r="AO1392">
        <v>0</v>
      </c>
      <c r="AP1392">
        <v>0</v>
      </c>
      <c r="AQ1392">
        <v>0</v>
      </c>
      <c r="AR1392">
        <v>0</v>
      </c>
      <c r="AS1392">
        <v>0</v>
      </c>
      <c r="AT1392">
        <v>0</v>
      </c>
    </row>
    <row r="1393" spans="1:46" hidden="1" x14ac:dyDescent="0.25">
      <c r="A1393" t="s">
        <v>326</v>
      </c>
      <c r="B1393" t="s">
        <v>295</v>
      </c>
      <c r="C1393">
        <v>23</v>
      </c>
      <c r="D1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3">
        <v>29</v>
      </c>
      <c r="AJ1393" t="s">
        <v>326</v>
      </c>
      <c r="AK1393" t="s">
        <v>410</v>
      </c>
      <c r="AL1393" t="s">
        <v>295</v>
      </c>
      <c r="AM1393">
        <v>10</v>
      </c>
      <c r="AN1393">
        <v>23</v>
      </c>
      <c r="AO1393">
        <v>0</v>
      </c>
      <c r="AP1393">
        <v>0</v>
      </c>
      <c r="AQ1393">
        <v>0</v>
      </c>
      <c r="AR1393">
        <v>0</v>
      </c>
      <c r="AS1393">
        <v>0</v>
      </c>
      <c r="AT1393">
        <v>0</v>
      </c>
    </row>
    <row r="1394" spans="1:46" hidden="1" x14ac:dyDescent="0.25">
      <c r="A1394" t="s">
        <v>326</v>
      </c>
      <c r="B1394" t="s">
        <v>295</v>
      </c>
      <c r="C1394">
        <v>24</v>
      </c>
      <c r="D1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4">
        <v>29</v>
      </c>
      <c r="AJ1394" t="s">
        <v>326</v>
      </c>
      <c r="AK1394" t="s">
        <v>410</v>
      </c>
      <c r="AL1394" t="s">
        <v>295</v>
      </c>
      <c r="AM1394">
        <v>10</v>
      </c>
      <c r="AN1394">
        <v>24</v>
      </c>
      <c r="AO1394">
        <v>0</v>
      </c>
      <c r="AP1394">
        <v>0</v>
      </c>
      <c r="AQ1394">
        <v>0</v>
      </c>
      <c r="AR1394">
        <v>0</v>
      </c>
      <c r="AS1394">
        <v>0</v>
      </c>
      <c r="AT1394">
        <v>0</v>
      </c>
    </row>
    <row r="1395" spans="1:46" hidden="1" x14ac:dyDescent="0.25">
      <c r="A1395" t="s">
        <v>326</v>
      </c>
      <c r="B1395" t="s">
        <v>296</v>
      </c>
      <c r="C1395">
        <v>1</v>
      </c>
      <c r="D1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5">
        <v>29</v>
      </c>
      <c r="AJ1395" t="s">
        <v>326</v>
      </c>
      <c r="AK1395" t="s">
        <v>410</v>
      </c>
      <c r="AL1395" t="s">
        <v>296</v>
      </c>
      <c r="AM1395">
        <v>11</v>
      </c>
      <c r="AN1395">
        <v>1</v>
      </c>
      <c r="AO1395">
        <v>0</v>
      </c>
      <c r="AP1395">
        <v>0</v>
      </c>
      <c r="AQ1395">
        <v>0</v>
      </c>
      <c r="AR1395">
        <v>0</v>
      </c>
      <c r="AS1395">
        <v>0</v>
      </c>
      <c r="AT1395">
        <v>0</v>
      </c>
    </row>
    <row r="1396" spans="1:46" hidden="1" x14ac:dyDescent="0.25">
      <c r="A1396" t="s">
        <v>326</v>
      </c>
      <c r="B1396" t="s">
        <v>296</v>
      </c>
      <c r="C1396">
        <v>2</v>
      </c>
      <c r="D1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6">
        <v>29</v>
      </c>
      <c r="AJ1396" t="s">
        <v>326</v>
      </c>
      <c r="AK1396" t="s">
        <v>410</v>
      </c>
      <c r="AL1396" t="s">
        <v>296</v>
      </c>
      <c r="AM1396">
        <v>11</v>
      </c>
      <c r="AN1396">
        <v>2</v>
      </c>
      <c r="AO1396">
        <v>0</v>
      </c>
      <c r="AP1396">
        <v>0</v>
      </c>
      <c r="AQ1396">
        <v>0</v>
      </c>
      <c r="AR1396">
        <v>0</v>
      </c>
      <c r="AS1396">
        <v>0</v>
      </c>
      <c r="AT1396">
        <v>0</v>
      </c>
    </row>
    <row r="1397" spans="1:46" hidden="1" x14ac:dyDescent="0.25">
      <c r="A1397" t="s">
        <v>326</v>
      </c>
      <c r="B1397" t="s">
        <v>296</v>
      </c>
      <c r="C1397">
        <v>3</v>
      </c>
      <c r="D1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7">
        <v>29</v>
      </c>
      <c r="AJ1397" t="s">
        <v>326</v>
      </c>
      <c r="AK1397" t="s">
        <v>410</v>
      </c>
      <c r="AL1397" t="s">
        <v>296</v>
      </c>
      <c r="AM1397">
        <v>11</v>
      </c>
      <c r="AN1397">
        <v>3</v>
      </c>
      <c r="AO1397">
        <v>0</v>
      </c>
      <c r="AP1397">
        <v>0</v>
      </c>
      <c r="AQ1397">
        <v>0</v>
      </c>
      <c r="AR1397">
        <v>0</v>
      </c>
      <c r="AS1397">
        <v>0</v>
      </c>
      <c r="AT1397">
        <v>0</v>
      </c>
    </row>
    <row r="1398" spans="1:46" hidden="1" x14ac:dyDescent="0.25">
      <c r="A1398" t="s">
        <v>326</v>
      </c>
      <c r="B1398" t="s">
        <v>296</v>
      </c>
      <c r="C1398">
        <v>4</v>
      </c>
      <c r="D1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8">
        <v>29</v>
      </c>
      <c r="AJ1398" t="s">
        <v>326</v>
      </c>
      <c r="AK1398" t="s">
        <v>410</v>
      </c>
      <c r="AL1398" t="s">
        <v>296</v>
      </c>
      <c r="AM1398">
        <v>11</v>
      </c>
      <c r="AN1398">
        <v>4</v>
      </c>
      <c r="AO1398">
        <v>0</v>
      </c>
      <c r="AP1398">
        <v>0</v>
      </c>
      <c r="AQ1398">
        <v>0</v>
      </c>
      <c r="AR1398">
        <v>0</v>
      </c>
      <c r="AS1398">
        <v>0</v>
      </c>
      <c r="AT1398">
        <v>0</v>
      </c>
    </row>
    <row r="1399" spans="1:46" hidden="1" x14ac:dyDescent="0.25">
      <c r="A1399" t="s">
        <v>326</v>
      </c>
      <c r="B1399" t="s">
        <v>296</v>
      </c>
      <c r="C1399">
        <v>5</v>
      </c>
      <c r="D1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9">
        <v>29</v>
      </c>
      <c r="AJ1399" t="s">
        <v>326</v>
      </c>
      <c r="AK1399" t="s">
        <v>410</v>
      </c>
      <c r="AL1399" t="s">
        <v>296</v>
      </c>
      <c r="AM1399">
        <v>11</v>
      </c>
      <c r="AN1399">
        <v>5</v>
      </c>
      <c r="AO1399">
        <v>0</v>
      </c>
      <c r="AP1399">
        <v>0</v>
      </c>
      <c r="AQ1399">
        <v>1.7E-6</v>
      </c>
      <c r="AR1399">
        <v>9.2699999999999998E-7</v>
      </c>
      <c r="AS1399">
        <v>5.1100000000000002E-6</v>
      </c>
      <c r="AT1399">
        <v>0</v>
      </c>
    </row>
    <row r="1400" spans="1:46" hidden="1" x14ac:dyDescent="0.25">
      <c r="A1400" t="s">
        <v>326</v>
      </c>
      <c r="B1400" t="s">
        <v>296</v>
      </c>
      <c r="C1400">
        <v>6</v>
      </c>
      <c r="D1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3.8999999999999999E-6</v>
      </c>
      <c r="E1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3.8999999999999999E-6</v>
      </c>
      <c r="AI1400">
        <v>29</v>
      </c>
      <c r="AJ1400" t="s">
        <v>326</v>
      </c>
      <c r="AK1400" t="s">
        <v>410</v>
      </c>
      <c r="AL1400" t="s">
        <v>296</v>
      </c>
      <c r="AM1400">
        <v>11</v>
      </c>
      <c r="AN1400">
        <v>6</v>
      </c>
      <c r="AO1400">
        <v>3.8999999999999999E-6</v>
      </c>
      <c r="AP1400">
        <v>1.9002022E-2</v>
      </c>
      <c r="AQ1400" s="281">
        <v>3.1247944E-2</v>
      </c>
      <c r="AR1400" s="281">
        <v>1.7042439999999999E-2</v>
      </c>
      <c r="AS1400" s="281">
        <v>3.8860507000000002E-2</v>
      </c>
      <c r="AT1400">
        <v>0</v>
      </c>
    </row>
    <row r="1401" spans="1:46" hidden="1" x14ac:dyDescent="0.25">
      <c r="A1401" t="s">
        <v>326</v>
      </c>
      <c r="B1401" t="s">
        <v>296</v>
      </c>
      <c r="C1401">
        <v>7</v>
      </c>
      <c r="D1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3.6219498000000003E-2</v>
      </c>
      <c r="E1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3.6219498000000003E-2</v>
      </c>
      <c r="AI1401">
        <v>29</v>
      </c>
      <c r="AJ1401" t="s">
        <v>326</v>
      </c>
      <c r="AK1401" t="s">
        <v>410</v>
      </c>
      <c r="AL1401" t="s">
        <v>296</v>
      </c>
      <c r="AM1401">
        <v>11</v>
      </c>
      <c r="AN1401">
        <v>7</v>
      </c>
      <c r="AO1401" s="281">
        <v>3.6219498000000003E-2</v>
      </c>
      <c r="AP1401">
        <v>0.104772556</v>
      </c>
      <c r="AQ1401">
        <v>0.16409537199999999</v>
      </c>
      <c r="AR1401">
        <v>0.101699447</v>
      </c>
      <c r="AS1401">
        <v>0.19639842299999999</v>
      </c>
      <c r="AT1401">
        <v>1.2450828000000001E-2</v>
      </c>
    </row>
    <row r="1402" spans="1:46" hidden="1" x14ac:dyDescent="0.25">
      <c r="A1402" t="s">
        <v>326</v>
      </c>
      <c r="B1402" t="s">
        <v>296</v>
      </c>
      <c r="C1402">
        <v>8</v>
      </c>
      <c r="D1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0.163881527</v>
      </c>
      <c r="E1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0.163881527</v>
      </c>
      <c r="AI1402">
        <v>29</v>
      </c>
      <c r="AJ1402" t="s">
        <v>326</v>
      </c>
      <c r="AK1402" t="s">
        <v>410</v>
      </c>
      <c r="AL1402" t="s">
        <v>296</v>
      </c>
      <c r="AM1402">
        <v>11</v>
      </c>
      <c r="AN1402">
        <v>8</v>
      </c>
      <c r="AO1402">
        <v>0.163881527</v>
      </c>
      <c r="AP1402">
        <v>0.226932892</v>
      </c>
      <c r="AQ1402">
        <v>0.33747234799999998</v>
      </c>
      <c r="AR1402">
        <v>0.24123683000000001</v>
      </c>
      <c r="AS1402">
        <v>0.40473313</v>
      </c>
      <c r="AT1402">
        <v>5.7589801000000003E-2</v>
      </c>
    </row>
    <row r="1403" spans="1:46" hidden="1" x14ac:dyDescent="0.25">
      <c r="A1403" t="s">
        <v>326</v>
      </c>
      <c r="B1403" t="s">
        <v>296</v>
      </c>
      <c r="C1403">
        <v>9</v>
      </c>
      <c r="D1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0.490322166</v>
      </c>
      <c r="E1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0.30855719700000001</v>
      </c>
      <c r="AI1403">
        <v>29</v>
      </c>
      <c r="AJ1403" t="s">
        <v>326</v>
      </c>
      <c r="AK1403" t="s">
        <v>410</v>
      </c>
      <c r="AL1403" t="s">
        <v>296</v>
      </c>
      <c r="AM1403">
        <v>11</v>
      </c>
      <c r="AN1403">
        <v>9</v>
      </c>
      <c r="AO1403">
        <v>0.30855719700000001</v>
      </c>
      <c r="AP1403">
        <v>0.37212765399999997</v>
      </c>
      <c r="AQ1403">
        <v>0.490322166</v>
      </c>
      <c r="AR1403">
        <v>0.38778258500000001</v>
      </c>
      <c r="AS1403">
        <v>0.59266188900000005</v>
      </c>
      <c r="AT1403">
        <v>0.11588459800000001</v>
      </c>
    </row>
    <row r="1404" spans="1:46" hidden="1" x14ac:dyDescent="0.25">
      <c r="A1404" t="s">
        <v>326</v>
      </c>
      <c r="B1404" t="s">
        <v>296</v>
      </c>
      <c r="C1404">
        <v>10</v>
      </c>
      <c r="D1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0.617994453</v>
      </c>
      <c r="E1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0.617994453</v>
      </c>
      <c r="AI1404">
        <v>29</v>
      </c>
      <c r="AJ1404" t="s">
        <v>326</v>
      </c>
      <c r="AK1404" t="s">
        <v>410</v>
      </c>
      <c r="AL1404" t="s">
        <v>296</v>
      </c>
      <c r="AM1404">
        <v>11</v>
      </c>
      <c r="AN1404">
        <v>10</v>
      </c>
      <c r="AO1404">
        <v>0.44384573799999999</v>
      </c>
      <c r="AP1404">
        <v>0.51246440599999998</v>
      </c>
      <c r="AQ1404">
        <v>0.617994453</v>
      </c>
      <c r="AR1404">
        <v>0.51423950799999996</v>
      </c>
      <c r="AS1404">
        <v>0.74359952100000004</v>
      </c>
      <c r="AT1404">
        <v>0.18629616600000001</v>
      </c>
    </row>
    <row r="1405" spans="1:46" hidden="1" x14ac:dyDescent="0.25">
      <c r="A1405" t="s">
        <v>326</v>
      </c>
      <c r="B1405" t="s">
        <v>296</v>
      </c>
      <c r="C1405">
        <v>11</v>
      </c>
      <c r="D1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0.70114059799999995</v>
      </c>
      <c r="E1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0.70114059799999995</v>
      </c>
      <c r="AI1405">
        <v>29</v>
      </c>
      <c r="AJ1405" t="s">
        <v>326</v>
      </c>
      <c r="AK1405" t="s">
        <v>410</v>
      </c>
      <c r="AL1405" t="s">
        <v>296</v>
      </c>
      <c r="AM1405">
        <v>11</v>
      </c>
      <c r="AN1405">
        <v>11</v>
      </c>
      <c r="AO1405">
        <v>0.52411600700000005</v>
      </c>
      <c r="AP1405">
        <v>0.61647683799999997</v>
      </c>
      <c r="AQ1405">
        <v>0.70114059799999995</v>
      </c>
      <c r="AR1405">
        <v>0.60312693100000003</v>
      </c>
      <c r="AS1405">
        <v>0.83680684999999999</v>
      </c>
      <c r="AT1405">
        <v>0.24332827000000001</v>
      </c>
    </row>
    <row r="1406" spans="1:46" hidden="1" x14ac:dyDescent="0.25">
      <c r="A1406" t="s">
        <v>326</v>
      </c>
      <c r="B1406" t="s">
        <v>296</v>
      </c>
      <c r="C1406">
        <v>12</v>
      </c>
      <c r="D1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0.74413876899999998</v>
      </c>
      <c r="E1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0.74413876899999998</v>
      </c>
      <c r="AI1406">
        <v>29</v>
      </c>
      <c r="AJ1406" t="s">
        <v>326</v>
      </c>
      <c r="AK1406" t="s">
        <v>410</v>
      </c>
      <c r="AL1406" t="s">
        <v>296</v>
      </c>
      <c r="AM1406">
        <v>11</v>
      </c>
      <c r="AN1406">
        <v>12</v>
      </c>
      <c r="AO1406">
        <v>0.55442290400000005</v>
      </c>
      <c r="AP1406">
        <v>0.66588481899999996</v>
      </c>
      <c r="AQ1406">
        <v>0.74413876899999998</v>
      </c>
      <c r="AR1406">
        <v>0.64182217699999999</v>
      </c>
      <c r="AS1406">
        <v>0.86595224500000001</v>
      </c>
      <c r="AT1406">
        <v>0.25269306699999999</v>
      </c>
    </row>
    <row r="1407" spans="1:46" hidden="1" x14ac:dyDescent="0.25">
      <c r="A1407" t="s">
        <v>326</v>
      </c>
      <c r="B1407" t="s">
        <v>296</v>
      </c>
      <c r="C1407">
        <v>13</v>
      </c>
      <c r="D1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0.73491407900000005</v>
      </c>
      <c r="E1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0.73491407900000005</v>
      </c>
      <c r="AI1407">
        <v>29</v>
      </c>
      <c r="AJ1407" t="s">
        <v>326</v>
      </c>
      <c r="AK1407" t="s">
        <v>410</v>
      </c>
      <c r="AL1407" t="s">
        <v>296</v>
      </c>
      <c r="AM1407">
        <v>11</v>
      </c>
      <c r="AN1407">
        <v>13</v>
      </c>
      <c r="AO1407">
        <v>0.55720353099999997</v>
      </c>
      <c r="AP1407">
        <v>0.66329289300000005</v>
      </c>
      <c r="AQ1407">
        <v>0.73491407900000005</v>
      </c>
      <c r="AR1407">
        <v>0.63241245199999996</v>
      </c>
      <c r="AS1407">
        <v>0.83072369199999996</v>
      </c>
      <c r="AT1407">
        <v>0.25495133800000003</v>
      </c>
    </row>
    <row r="1408" spans="1:46" hidden="1" x14ac:dyDescent="0.25">
      <c r="A1408" t="s">
        <v>326</v>
      </c>
      <c r="B1408" t="s">
        <v>296</v>
      </c>
      <c r="C1408">
        <v>14</v>
      </c>
      <c r="D1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0.66775441300000005</v>
      </c>
      <c r="E1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0.66775441300000005</v>
      </c>
      <c r="AI1408">
        <v>29</v>
      </c>
      <c r="AJ1408" t="s">
        <v>326</v>
      </c>
      <c r="AK1408" t="s">
        <v>410</v>
      </c>
      <c r="AL1408" t="s">
        <v>296</v>
      </c>
      <c r="AM1408">
        <v>11</v>
      </c>
      <c r="AN1408">
        <v>14</v>
      </c>
      <c r="AO1408">
        <v>0.50102991399999997</v>
      </c>
      <c r="AP1408">
        <v>0.594264448</v>
      </c>
      <c r="AQ1408">
        <v>0.66775441300000005</v>
      </c>
      <c r="AR1408">
        <v>0.57305626799999998</v>
      </c>
      <c r="AS1408">
        <v>0.770123373</v>
      </c>
      <c r="AT1408">
        <v>0.24502026599999999</v>
      </c>
    </row>
    <row r="1409" spans="1:46" hidden="1" x14ac:dyDescent="0.25">
      <c r="A1409" t="s">
        <v>326</v>
      </c>
      <c r="B1409" t="s">
        <v>296</v>
      </c>
      <c r="C1409">
        <v>15</v>
      </c>
      <c r="D1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0.56602954999999999</v>
      </c>
      <c r="E1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0.56602954999999999</v>
      </c>
      <c r="AI1409">
        <v>29</v>
      </c>
      <c r="AJ1409" t="s">
        <v>326</v>
      </c>
      <c r="AK1409" t="s">
        <v>410</v>
      </c>
      <c r="AL1409" t="s">
        <v>296</v>
      </c>
      <c r="AM1409">
        <v>11</v>
      </c>
      <c r="AN1409">
        <v>15</v>
      </c>
      <c r="AO1409">
        <v>0.39460116200000001</v>
      </c>
      <c r="AP1409">
        <v>0.491738061</v>
      </c>
      <c r="AQ1409">
        <v>0.56602954999999999</v>
      </c>
      <c r="AR1409">
        <v>0.47501479899999999</v>
      </c>
      <c r="AS1409">
        <v>0.67907165599999997</v>
      </c>
      <c r="AT1409">
        <v>0.16162068299999999</v>
      </c>
    </row>
    <row r="1410" spans="1:46" hidden="1" x14ac:dyDescent="0.25">
      <c r="A1410" t="s">
        <v>326</v>
      </c>
      <c r="B1410" t="s">
        <v>296</v>
      </c>
      <c r="C1410">
        <v>16</v>
      </c>
      <c r="D1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0.41842137299999999</v>
      </c>
      <c r="E1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0.41842137299999999</v>
      </c>
      <c r="AI1410">
        <v>29</v>
      </c>
      <c r="AJ1410" t="s">
        <v>326</v>
      </c>
      <c r="AK1410" t="s">
        <v>410</v>
      </c>
      <c r="AL1410" t="s">
        <v>296</v>
      </c>
      <c r="AM1410">
        <v>11</v>
      </c>
      <c r="AN1410">
        <v>16</v>
      </c>
      <c r="AO1410">
        <v>0.26951335199999998</v>
      </c>
      <c r="AP1410">
        <v>0.34248930100000002</v>
      </c>
      <c r="AQ1410">
        <v>0.41842137299999999</v>
      </c>
      <c r="AR1410">
        <v>0.34194457099999997</v>
      </c>
      <c r="AS1410">
        <v>0.56191812600000002</v>
      </c>
      <c r="AT1410">
        <v>0.108117321</v>
      </c>
    </row>
    <row r="1411" spans="1:46" hidden="1" x14ac:dyDescent="0.25">
      <c r="A1411" t="s">
        <v>326</v>
      </c>
      <c r="B1411" t="s">
        <v>296</v>
      </c>
      <c r="C1411">
        <v>17</v>
      </c>
      <c r="D1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0.26398506300000002</v>
      </c>
      <c r="E1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0.26398506300000002</v>
      </c>
      <c r="AI1411">
        <v>29</v>
      </c>
      <c r="AJ1411" t="s">
        <v>326</v>
      </c>
      <c r="AK1411" t="s">
        <v>410</v>
      </c>
      <c r="AL1411" t="s">
        <v>296</v>
      </c>
      <c r="AM1411">
        <v>11</v>
      </c>
      <c r="AN1411">
        <v>17</v>
      </c>
      <c r="AO1411">
        <v>0.13846351600000001</v>
      </c>
      <c r="AP1411">
        <v>0.17683067999999999</v>
      </c>
      <c r="AQ1411">
        <v>0.26398506300000002</v>
      </c>
      <c r="AR1411">
        <v>0.19695647399999999</v>
      </c>
      <c r="AS1411">
        <v>0.38875136599999999</v>
      </c>
      <c r="AT1411">
        <v>4.9060742999999997E-2</v>
      </c>
    </row>
    <row r="1412" spans="1:46" hidden="1" x14ac:dyDescent="0.25">
      <c r="A1412" t="s">
        <v>326</v>
      </c>
      <c r="B1412" t="s">
        <v>296</v>
      </c>
      <c r="C1412">
        <v>18</v>
      </c>
      <c r="D1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0.12853577799999999</v>
      </c>
      <c r="E1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0.12853577799999999</v>
      </c>
      <c r="AI1412">
        <v>29</v>
      </c>
      <c r="AJ1412" t="s">
        <v>326</v>
      </c>
      <c r="AK1412" t="s">
        <v>410</v>
      </c>
      <c r="AL1412" t="s">
        <v>296</v>
      </c>
      <c r="AM1412">
        <v>11</v>
      </c>
      <c r="AN1412">
        <v>18</v>
      </c>
      <c r="AO1412">
        <v>2.5790935000000001E-2</v>
      </c>
      <c r="AP1412">
        <v>3.5619376000000001E-2</v>
      </c>
      <c r="AQ1412">
        <v>0.12853577799999999</v>
      </c>
      <c r="AR1412">
        <v>7.0345326E-2</v>
      </c>
      <c r="AS1412">
        <v>0.211189032</v>
      </c>
      <c r="AT1412">
        <v>9.1198210000000002E-3</v>
      </c>
    </row>
    <row r="1413" spans="1:46" hidden="1" x14ac:dyDescent="0.25">
      <c r="A1413" t="s">
        <v>326</v>
      </c>
      <c r="B1413" t="s">
        <v>296</v>
      </c>
      <c r="C1413">
        <v>19</v>
      </c>
      <c r="D1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2.0746304E-2</v>
      </c>
      <c r="E1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2.0746304E-2</v>
      </c>
      <c r="AI1413">
        <v>29</v>
      </c>
      <c r="AJ1413" t="s">
        <v>326</v>
      </c>
      <c r="AK1413" t="s">
        <v>410</v>
      </c>
      <c r="AL1413" t="s">
        <v>296</v>
      </c>
      <c r="AM1413">
        <v>11</v>
      </c>
      <c r="AN1413">
        <v>19</v>
      </c>
      <c r="AO1413">
        <v>3.54E-6</v>
      </c>
      <c r="AP1413">
        <v>3.54E-5</v>
      </c>
      <c r="AQ1413">
        <v>2.0746304E-2</v>
      </c>
      <c r="AR1413">
        <v>9.9288699999999994E-3</v>
      </c>
      <c r="AS1413">
        <v>4.5298975999999998E-2</v>
      </c>
      <c r="AT1413">
        <v>0</v>
      </c>
    </row>
    <row r="1414" spans="1:46" hidden="1" x14ac:dyDescent="0.25">
      <c r="A1414" t="s">
        <v>326</v>
      </c>
      <c r="B1414" t="s">
        <v>296</v>
      </c>
      <c r="C1414">
        <v>20</v>
      </c>
      <c r="D1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3.5300000000000001E-6</v>
      </c>
      <c r="E1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3.5300000000000001E-6</v>
      </c>
      <c r="AI1414">
        <v>29</v>
      </c>
      <c r="AJ1414" t="s">
        <v>326</v>
      </c>
      <c r="AK1414" t="s">
        <v>410</v>
      </c>
      <c r="AL1414" t="s">
        <v>296</v>
      </c>
      <c r="AM1414">
        <v>11</v>
      </c>
      <c r="AN1414">
        <v>20</v>
      </c>
      <c r="AO1414" s="281">
        <v>0</v>
      </c>
      <c r="AP1414" s="281">
        <v>0</v>
      </c>
      <c r="AQ1414">
        <v>3.5300000000000001E-6</v>
      </c>
      <c r="AR1414">
        <v>8.7700000000000007E-6</v>
      </c>
      <c r="AS1414">
        <v>1.04727E-4</v>
      </c>
      <c r="AT1414">
        <v>0</v>
      </c>
    </row>
    <row r="1415" spans="1:46" hidden="1" x14ac:dyDescent="0.25">
      <c r="A1415" t="s">
        <v>326</v>
      </c>
      <c r="B1415" t="s">
        <v>296</v>
      </c>
      <c r="C1415">
        <v>21</v>
      </c>
      <c r="D1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5">
        <v>29</v>
      </c>
      <c r="AJ1415" t="s">
        <v>326</v>
      </c>
      <c r="AK1415" t="s">
        <v>410</v>
      </c>
      <c r="AL1415" t="s">
        <v>296</v>
      </c>
      <c r="AM1415">
        <v>11</v>
      </c>
      <c r="AN1415">
        <v>21</v>
      </c>
      <c r="AO1415">
        <v>0</v>
      </c>
      <c r="AP1415">
        <v>0</v>
      </c>
      <c r="AQ1415" s="281">
        <v>0</v>
      </c>
      <c r="AR1415" s="281">
        <v>0</v>
      </c>
      <c r="AS1415">
        <v>0</v>
      </c>
      <c r="AT1415">
        <v>0</v>
      </c>
    </row>
    <row r="1416" spans="1:46" hidden="1" x14ac:dyDescent="0.25">
      <c r="A1416" t="s">
        <v>326</v>
      </c>
      <c r="B1416" t="s">
        <v>296</v>
      </c>
      <c r="C1416">
        <v>22</v>
      </c>
      <c r="D1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6">
        <v>29</v>
      </c>
      <c r="AJ1416" t="s">
        <v>326</v>
      </c>
      <c r="AK1416" t="s">
        <v>410</v>
      </c>
      <c r="AL1416" t="s">
        <v>296</v>
      </c>
      <c r="AM1416">
        <v>11</v>
      </c>
      <c r="AN1416">
        <v>22</v>
      </c>
      <c r="AO1416">
        <v>0</v>
      </c>
      <c r="AP1416">
        <v>0</v>
      </c>
      <c r="AQ1416">
        <v>0</v>
      </c>
      <c r="AR1416">
        <v>0</v>
      </c>
      <c r="AS1416">
        <v>0</v>
      </c>
      <c r="AT1416">
        <v>0</v>
      </c>
    </row>
    <row r="1417" spans="1:46" hidden="1" x14ac:dyDescent="0.25">
      <c r="A1417" t="s">
        <v>326</v>
      </c>
      <c r="B1417" t="s">
        <v>296</v>
      </c>
      <c r="C1417">
        <v>23</v>
      </c>
      <c r="D1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7">
        <v>29</v>
      </c>
      <c r="AJ1417" t="s">
        <v>326</v>
      </c>
      <c r="AK1417" t="s">
        <v>410</v>
      </c>
      <c r="AL1417" t="s">
        <v>296</v>
      </c>
      <c r="AM1417">
        <v>11</v>
      </c>
      <c r="AN1417">
        <v>23</v>
      </c>
      <c r="AO1417">
        <v>0</v>
      </c>
      <c r="AP1417">
        <v>0</v>
      </c>
      <c r="AQ1417">
        <v>0</v>
      </c>
      <c r="AR1417">
        <v>0</v>
      </c>
      <c r="AS1417">
        <v>0</v>
      </c>
      <c r="AT1417">
        <v>0</v>
      </c>
    </row>
    <row r="1418" spans="1:46" hidden="1" x14ac:dyDescent="0.25">
      <c r="A1418" t="s">
        <v>326</v>
      </c>
      <c r="B1418" t="s">
        <v>296</v>
      </c>
      <c r="C1418">
        <v>24</v>
      </c>
      <c r="D1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8">
        <v>29</v>
      </c>
      <c r="AJ1418" t="s">
        <v>326</v>
      </c>
      <c r="AK1418" t="s">
        <v>410</v>
      </c>
      <c r="AL1418" t="s">
        <v>296</v>
      </c>
      <c r="AM1418">
        <v>11</v>
      </c>
      <c r="AN1418">
        <v>24</v>
      </c>
      <c r="AO1418">
        <v>0</v>
      </c>
      <c r="AP1418">
        <v>0</v>
      </c>
      <c r="AQ1418">
        <v>0</v>
      </c>
      <c r="AR1418">
        <v>0</v>
      </c>
      <c r="AS1418">
        <v>0</v>
      </c>
      <c r="AT1418">
        <v>0</v>
      </c>
    </row>
    <row r="1419" spans="1:46" hidden="1" x14ac:dyDescent="0.25">
      <c r="A1419" t="s">
        <v>326</v>
      </c>
      <c r="B1419" t="s">
        <v>297</v>
      </c>
      <c r="C1419">
        <v>1</v>
      </c>
      <c r="D1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9">
        <v>29</v>
      </c>
      <c r="AJ1419" t="s">
        <v>326</v>
      </c>
      <c r="AK1419" t="s">
        <v>410</v>
      </c>
      <c r="AL1419" t="s">
        <v>297</v>
      </c>
      <c r="AM1419">
        <v>12</v>
      </c>
      <c r="AN1419">
        <v>1</v>
      </c>
      <c r="AO1419">
        <v>0</v>
      </c>
      <c r="AP1419">
        <v>0</v>
      </c>
      <c r="AQ1419">
        <v>0</v>
      </c>
      <c r="AR1419">
        <v>0</v>
      </c>
      <c r="AS1419">
        <v>0</v>
      </c>
      <c r="AT1419">
        <v>0</v>
      </c>
    </row>
    <row r="1420" spans="1:46" hidden="1" x14ac:dyDescent="0.25">
      <c r="A1420" t="s">
        <v>326</v>
      </c>
      <c r="B1420" t="s">
        <v>297</v>
      </c>
      <c r="C1420">
        <v>2</v>
      </c>
      <c r="D1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0">
        <v>29</v>
      </c>
      <c r="AJ1420" t="s">
        <v>326</v>
      </c>
      <c r="AK1420" t="s">
        <v>410</v>
      </c>
      <c r="AL1420" t="s">
        <v>297</v>
      </c>
      <c r="AM1420">
        <v>12</v>
      </c>
      <c r="AN1420">
        <v>2</v>
      </c>
      <c r="AO1420">
        <v>0</v>
      </c>
      <c r="AP1420">
        <v>0</v>
      </c>
      <c r="AQ1420">
        <v>0</v>
      </c>
      <c r="AR1420">
        <v>0</v>
      </c>
      <c r="AS1420">
        <v>0</v>
      </c>
      <c r="AT1420">
        <v>0</v>
      </c>
    </row>
    <row r="1421" spans="1:46" hidden="1" x14ac:dyDescent="0.25">
      <c r="A1421" t="s">
        <v>326</v>
      </c>
      <c r="B1421" t="s">
        <v>297</v>
      </c>
      <c r="C1421">
        <v>3</v>
      </c>
      <c r="D1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1">
        <v>29</v>
      </c>
      <c r="AJ1421" t="s">
        <v>326</v>
      </c>
      <c r="AK1421" t="s">
        <v>410</v>
      </c>
      <c r="AL1421" t="s">
        <v>297</v>
      </c>
      <c r="AM1421">
        <v>12</v>
      </c>
      <c r="AN1421">
        <v>3</v>
      </c>
      <c r="AO1421">
        <v>0</v>
      </c>
      <c r="AP1421">
        <v>0</v>
      </c>
      <c r="AQ1421">
        <v>0</v>
      </c>
      <c r="AR1421">
        <v>0</v>
      </c>
      <c r="AS1421">
        <v>0</v>
      </c>
      <c r="AT1421">
        <v>0</v>
      </c>
    </row>
    <row r="1422" spans="1:46" hidden="1" x14ac:dyDescent="0.25">
      <c r="A1422" t="s">
        <v>326</v>
      </c>
      <c r="B1422" t="s">
        <v>297</v>
      </c>
      <c r="C1422">
        <v>4</v>
      </c>
      <c r="D1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2">
        <v>29</v>
      </c>
      <c r="AJ1422" t="s">
        <v>326</v>
      </c>
      <c r="AK1422" t="s">
        <v>410</v>
      </c>
      <c r="AL1422" t="s">
        <v>297</v>
      </c>
      <c r="AM1422">
        <v>12</v>
      </c>
      <c r="AN1422">
        <v>4</v>
      </c>
      <c r="AO1422">
        <v>0</v>
      </c>
      <c r="AP1422">
        <v>0</v>
      </c>
      <c r="AQ1422">
        <v>0</v>
      </c>
      <c r="AR1422">
        <v>0</v>
      </c>
      <c r="AS1422">
        <v>0</v>
      </c>
      <c r="AT1422">
        <v>0</v>
      </c>
    </row>
    <row r="1423" spans="1:46" hidden="1" x14ac:dyDescent="0.25">
      <c r="A1423" t="s">
        <v>326</v>
      </c>
      <c r="B1423" t="s">
        <v>297</v>
      </c>
      <c r="C1423">
        <v>5</v>
      </c>
      <c r="D1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3">
        <v>29</v>
      </c>
      <c r="AJ1423" t="s">
        <v>326</v>
      </c>
      <c r="AK1423" t="s">
        <v>410</v>
      </c>
      <c r="AL1423" t="s">
        <v>297</v>
      </c>
      <c r="AM1423">
        <v>12</v>
      </c>
      <c r="AN1423">
        <v>5</v>
      </c>
      <c r="AO1423">
        <v>0</v>
      </c>
      <c r="AP1423">
        <v>0</v>
      </c>
      <c r="AQ1423">
        <v>0</v>
      </c>
      <c r="AR1423">
        <v>1.8199999999999999E-7</v>
      </c>
      <c r="AS1423">
        <v>3.05E-6</v>
      </c>
      <c r="AT1423">
        <v>0</v>
      </c>
    </row>
    <row r="1424" spans="1:46" hidden="1" x14ac:dyDescent="0.25">
      <c r="A1424" t="s">
        <v>326</v>
      </c>
      <c r="B1424" t="s">
        <v>297</v>
      </c>
      <c r="C1424">
        <v>6</v>
      </c>
      <c r="D1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4">
        <v>29</v>
      </c>
      <c r="AJ1424" t="s">
        <v>326</v>
      </c>
      <c r="AK1424" t="s">
        <v>410</v>
      </c>
      <c r="AL1424" t="s">
        <v>297</v>
      </c>
      <c r="AM1424">
        <v>12</v>
      </c>
      <c r="AN1424">
        <v>6</v>
      </c>
      <c r="AO1424">
        <v>0</v>
      </c>
      <c r="AP1424">
        <v>1.6139423E-2</v>
      </c>
      <c r="AQ1424">
        <v>2.4518172000000001E-2</v>
      </c>
      <c r="AR1424" s="281">
        <v>1.364373E-2</v>
      </c>
      <c r="AS1424" s="281">
        <v>3.8911862999999998E-2</v>
      </c>
      <c r="AT1424">
        <v>0</v>
      </c>
    </row>
    <row r="1425" spans="1:46" hidden="1" x14ac:dyDescent="0.25">
      <c r="A1425" t="s">
        <v>326</v>
      </c>
      <c r="B1425" t="s">
        <v>297</v>
      </c>
      <c r="C1425">
        <v>7</v>
      </c>
      <c r="D1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2.5382139000000001E-2</v>
      </c>
      <c r="E1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2.5382139000000001E-2</v>
      </c>
      <c r="AI1425">
        <v>29</v>
      </c>
      <c r="AJ1425" t="s">
        <v>326</v>
      </c>
      <c r="AK1425" t="s">
        <v>410</v>
      </c>
      <c r="AL1425" t="s">
        <v>297</v>
      </c>
      <c r="AM1425">
        <v>12</v>
      </c>
      <c r="AN1425">
        <v>7</v>
      </c>
      <c r="AO1425">
        <v>2.5382139000000001E-2</v>
      </c>
      <c r="AP1425">
        <v>0.111436938</v>
      </c>
      <c r="AQ1425">
        <v>0.152526303</v>
      </c>
      <c r="AR1425">
        <v>9.3249134999999997E-2</v>
      </c>
      <c r="AS1425">
        <v>0.19788598900000001</v>
      </c>
      <c r="AT1425">
        <v>7.7920740000000004E-3</v>
      </c>
    </row>
    <row r="1426" spans="1:46" hidden="1" x14ac:dyDescent="0.25">
      <c r="A1426" t="s">
        <v>326</v>
      </c>
      <c r="B1426" t="s">
        <v>297</v>
      </c>
      <c r="C1426">
        <v>8</v>
      </c>
      <c r="D1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0.146029556</v>
      </c>
      <c r="E1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0.146029556</v>
      </c>
      <c r="AI1426">
        <v>29</v>
      </c>
      <c r="AJ1426" t="s">
        <v>326</v>
      </c>
      <c r="AK1426" t="s">
        <v>410</v>
      </c>
      <c r="AL1426" t="s">
        <v>297</v>
      </c>
      <c r="AM1426">
        <v>12</v>
      </c>
      <c r="AN1426">
        <v>8</v>
      </c>
      <c r="AO1426">
        <v>0.146029556</v>
      </c>
      <c r="AP1426">
        <v>0.23725151799999999</v>
      </c>
      <c r="AQ1426">
        <v>0.32322626100000001</v>
      </c>
      <c r="AR1426">
        <v>0.23172025600000001</v>
      </c>
      <c r="AS1426">
        <v>0.38712558899999999</v>
      </c>
      <c r="AT1426">
        <v>4.3714768000000001E-2</v>
      </c>
    </row>
    <row r="1427" spans="1:46" hidden="1" x14ac:dyDescent="0.25">
      <c r="A1427" t="s">
        <v>326</v>
      </c>
      <c r="B1427" t="s">
        <v>297</v>
      </c>
      <c r="C1427">
        <v>9</v>
      </c>
      <c r="D1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0.49002866699999997</v>
      </c>
      <c r="E1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0.30251712400000003</v>
      </c>
      <c r="AI1427">
        <v>29</v>
      </c>
      <c r="AJ1427" t="s">
        <v>326</v>
      </c>
      <c r="AK1427" t="s">
        <v>410</v>
      </c>
      <c r="AL1427" t="s">
        <v>297</v>
      </c>
      <c r="AM1427">
        <v>12</v>
      </c>
      <c r="AN1427">
        <v>9</v>
      </c>
      <c r="AO1427">
        <v>0.30251712400000003</v>
      </c>
      <c r="AP1427">
        <v>0.36963046599999999</v>
      </c>
      <c r="AQ1427">
        <v>0.49002866699999997</v>
      </c>
      <c r="AR1427">
        <v>0.38305360300000002</v>
      </c>
      <c r="AS1427">
        <v>0.58590162700000004</v>
      </c>
      <c r="AT1427">
        <v>8.7126350000000005E-2</v>
      </c>
    </row>
    <row r="1428" spans="1:46" hidden="1" x14ac:dyDescent="0.25">
      <c r="A1428" t="s">
        <v>326</v>
      </c>
      <c r="B1428" t="s">
        <v>297</v>
      </c>
      <c r="C1428">
        <v>10</v>
      </c>
      <c r="D1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0.61716028499999998</v>
      </c>
      <c r="E1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0.61716028499999998</v>
      </c>
      <c r="AI1428">
        <v>29</v>
      </c>
      <c r="AJ1428" t="s">
        <v>326</v>
      </c>
      <c r="AK1428" t="s">
        <v>410</v>
      </c>
      <c r="AL1428" t="s">
        <v>297</v>
      </c>
      <c r="AM1428">
        <v>12</v>
      </c>
      <c r="AN1428">
        <v>10</v>
      </c>
      <c r="AO1428">
        <v>0.45312434000000001</v>
      </c>
      <c r="AP1428">
        <v>0.517376163</v>
      </c>
      <c r="AQ1428">
        <v>0.61716028499999998</v>
      </c>
      <c r="AR1428">
        <v>0.516513212</v>
      </c>
      <c r="AS1428">
        <v>0.74841988599999998</v>
      </c>
      <c r="AT1428">
        <v>0.14025115299999999</v>
      </c>
    </row>
    <row r="1429" spans="1:46" hidden="1" x14ac:dyDescent="0.25">
      <c r="A1429" t="s">
        <v>326</v>
      </c>
      <c r="B1429" t="s">
        <v>297</v>
      </c>
      <c r="C1429">
        <v>11</v>
      </c>
      <c r="D1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0.70363951899999999</v>
      </c>
      <c r="E1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0.70363951899999999</v>
      </c>
      <c r="AI1429">
        <v>29</v>
      </c>
      <c r="AJ1429" t="s">
        <v>326</v>
      </c>
      <c r="AK1429" t="s">
        <v>410</v>
      </c>
      <c r="AL1429" t="s">
        <v>297</v>
      </c>
      <c r="AM1429">
        <v>12</v>
      </c>
      <c r="AN1429">
        <v>11</v>
      </c>
      <c r="AO1429">
        <v>0.55728337299999997</v>
      </c>
      <c r="AP1429">
        <v>0.63500682100000005</v>
      </c>
      <c r="AQ1429">
        <v>0.70363951899999999</v>
      </c>
      <c r="AR1429">
        <v>0.61280630199999997</v>
      </c>
      <c r="AS1429">
        <v>0.82824208700000002</v>
      </c>
      <c r="AT1429">
        <v>0.15907631699999999</v>
      </c>
    </row>
    <row r="1430" spans="1:46" hidden="1" x14ac:dyDescent="0.25">
      <c r="A1430" t="s">
        <v>326</v>
      </c>
      <c r="B1430" t="s">
        <v>297</v>
      </c>
      <c r="C1430">
        <v>12</v>
      </c>
      <c r="D1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0.74619201599999996</v>
      </c>
      <c r="E1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0.74619201599999996</v>
      </c>
      <c r="AI1430">
        <v>29</v>
      </c>
      <c r="AJ1430" t="s">
        <v>326</v>
      </c>
      <c r="AK1430" t="s">
        <v>410</v>
      </c>
      <c r="AL1430" t="s">
        <v>297</v>
      </c>
      <c r="AM1430">
        <v>12</v>
      </c>
      <c r="AN1430">
        <v>12</v>
      </c>
      <c r="AO1430">
        <v>0.61174020399999995</v>
      </c>
      <c r="AP1430">
        <v>0.687736075</v>
      </c>
      <c r="AQ1430">
        <v>0.74619201599999996</v>
      </c>
      <c r="AR1430">
        <v>0.65730457200000003</v>
      </c>
      <c r="AS1430">
        <v>0.86162143999999996</v>
      </c>
      <c r="AT1430">
        <v>0.20301198200000001</v>
      </c>
    </row>
    <row r="1431" spans="1:46" hidden="1" x14ac:dyDescent="0.25">
      <c r="A1431" t="s">
        <v>326</v>
      </c>
      <c r="B1431" t="s">
        <v>297</v>
      </c>
      <c r="C1431">
        <v>13</v>
      </c>
      <c r="D1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0.73617076999999997</v>
      </c>
      <c r="E1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0.73617076999999997</v>
      </c>
      <c r="AI1431">
        <v>29</v>
      </c>
      <c r="AJ1431" t="s">
        <v>326</v>
      </c>
      <c r="AK1431" t="s">
        <v>410</v>
      </c>
      <c r="AL1431" t="s">
        <v>297</v>
      </c>
      <c r="AM1431">
        <v>12</v>
      </c>
      <c r="AN1431">
        <v>13</v>
      </c>
      <c r="AO1431">
        <v>0.60031456800000005</v>
      </c>
      <c r="AP1431">
        <v>0.688457608</v>
      </c>
      <c r="AQ1431">
        <v>0.73617076999999997</v>
      </c>
      <c r="AR1431">
        <v>0.65422680099999997</v>
      </c>
      <c r="AS1431">
        <v>0.85110821699999994</v>
      </c>
      <c r="AT1431">
        <v>0.19392717400000001</v>
      </c>
    </row>
    <row r="1432" spans="1:46" hidden="1" x14ac:dyDescent="0.25">
      <c r="A1432" t="s">
        <v>326</v>
      </c>
      <c r="B1432" t="s">
        <v>297</v>
      </c>
      <c r="C1432">
        <v>14</v>
      </c>
      <c r="D1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0.67730665999999995</v>
      </c>
      <c r="E1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0.67730665999999995</v>
      </c>
      <c r="AI1432">
        <v>29</v>
      </c>
      <c r="AJ1432" t="s">
        <v>326</v>
      </c>
      <c r="AK1432" t="s">
        <v>410</v>
      </c>
      <c r="AL1432" t="s">
        <v>297</v>
      </c>
      <c r="AM1432">
        <v>12</v>
      </c>
      <c r="AN1432">
        <v>14</v>
      </c>
      <c r="AO1432">
        <v>0.55325028200000004</v>
      </c>
      <c r="AP1432">
        <v>0.63158974499999998</v>
      </c>
      <c r="AQ1432">
        <v>0.67730665999999995</v>
      </c>
      <c r="AR1432">
        <v>0.604214527</v>
      </c>
      <c r="AS1432">
        <v>0.84719213500000001</v>
      </c>
      <c r="AT1432">
        <v>0.149810955</v>
      </c>
    </row>
    <row r="1433" spans="1:46" hidden="1" x14ac:dyDescent="0.25">
      <c r="A1433" t="s">
        <v>326</v>
      </c>
      <c r="B1433" t="s">
        <v>297</v>
      </c>
      <c r="C1433">
        <v>15</v>
      </c>
      <c r="D1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0.58974105399999999</v>
      </c>
      <c r="E1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0.58974105399999999</v>
      </c>
      <c r="AI1433">
        <v>29</v>
      </c>
      <c r="AJ1433" t="s">
        <v>326</v>
      </c>
      <c r="AK1433" t="s">
        <v>410</v>
      </c>
      <c r="AL1433" t="s">
        <v>297</v>
      </c>
      <c r="AM1433">
        <v>12</v>
      </c>
      <c r="AN1433">
        <v>15</v>
      </c>
      <c r="AO1433">
        <v>0.45347664900000001</v>
      </c>
      <c r="AP1433">
        <v>0.52460236400000004</v>
      </c>
      <c r="AQ1433">
        <v>0.58974105399999999</v>
      </c>
      <c r="AR1433">
        <v>0.51187687400000004</v>
      </c>
      <c r="AS1433">
        <v>0.76988546300000005</v>
      </c>
      <c r="AT1433">
        <v>0.14283210800000001</v>
      </c>
    </row>
    <row r="1434" spans="1:46" hidden="1" x14ac:dyDescent="0.25">
      <c r="A1434" t="s">
        <v>326</v>
      </c>
      <c r="B1434" t="s">
        <v>297</v>
      </c>
      <c r="C1434">
        <v>16</v>
      </c>
      <c r="D1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0.46259018200000002</v>
      </c>
      <c r="E1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0.46259018200000002</v>
      </c>
      <c r="AI1434">
        <v>29</v>
      </c>
      <c r="AJ1434" t="s">
        <v>326</v>
      </c>
      <c r="AK1434" t="s">
        <v>410</v>
      </c>
      <c r="AL1434" t="s">
        <v>297</v>
      </c>
      <c r="AM1434">
        <v>12</v>
      </c>
      <c r="AN1434">
        <v>16</v>
      </c>
      <c r="AO1434">
        <v>0.317181245</v>
      </c>
      <c r="AP1434">
        <v>0.36874367299999999</v>
      </c>
      <c r="AQ1434">
        <v>0.46259018200000002</v>
      </c>
      <c r="AR1434">
        <v>0.37998797000000001</v>
      </c>
      <c r="AS1434">
        <v>0.64399753000000004</v>
      </c>
      <c r="AT1434">
        <v>8.1015608000000003E-2</v>
      </c>
    </row>
    <row r="1435" spans="1:46" hidden="1" x14ac:dyDescent="0.25">
      <c r="A1435" t="s">
        <v>326</v>
      </c>
      <c r="B1435" t="s">
        <v>297</v>
      </c>
      <c r="C1435">
        <v>17</v>
      </c>
      <c r="D1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0.30987768500000001</v>
      </c>
      <c r="E1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0.30987768500000001</v>
      </c>
      <c r="AI1435">
        <v>29</v>
      </c>
      <c r="AJ1435" t="s">
        <v>326</v>
      </c>
      <c r="AK1435" t="s">
        <v>410</v>
      </c>
      <c r="AL1435" t="s">
        <v>297</v>
      </c>
      <c r="AM1435">
        <v>12</v>
      </c>
      <c r="AN1435">
        <v>17</v>
      </c>
      <c r="AO1435">
        <v>0.18033376700000001</v>
      </c>
      <c r="AP1435">
        <v>0.21545508799999999</v>
      </c>
      <c r="AQ1435">
        <v>0.30987768500000001</v>
      </c>
      <c r="AR1435">
        <v>0.23751182900000001</v>
      </c>
      <c r="AS1435">
        <v>0.47217621300000001</v>
      </c>
      <c r="AT1435">
        <v>4.4920884000000001E-2</v>
      </c>
    </row>
    <row r="1436" spans="1:46" hidden="1" x14ac:dyDescent="0.25">
      <c r="A1436" t="s">
        <v>326</v>
      </c>
      <c r="B1436" t="s">
        <v>297</v>
      </c>
      <c r="C1436">
        <v>18</v>
      </c>
      <c r="D1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0.16416573200000001</v>
      </c>
      <c r="E1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0.16416573200000001</v>
      </c>
      <c r="AI1436">
        <v>29</v>
      </c>
      <c r="AJ1436" t="s">
        <v>326</v>
      </c>
      <c r="AK1436" t="s">
        <v>410</v>
      </c>
      <c r="AL1436" t="s">
        <v>297</v>
      </c>
      <c r="AM1436">
        <v>12</v>
      </c>
      <c r="AN1436">
        <v>18</v>
      </c>
      <c r="AO1436">
        <v>4.8997589000000001E-2</v>
      </c>
      <c r="AP1436">
        <v>6.6897760000000001E-2</v>
      </c>
      <c r="AQ1436">
        <v>0.16416573200000001</v>
      </c>
      <c r="AR1436">
        <v>0.10224388199999999</v>
      </c>
      <c r="AS1436">
        <v>0.27145270900000001</v>
      </c>
      <c r="AT1436">
        <v>1.5320874E-2</v>
      </c>
    </row>
    <row r="1437" spans="1:46" hidden="1" x14ac:dyDescent="0.25">
      <c r="A1437" t="s">
        <v>326</v>
      </c>
      <c r="B1437" t="s">
        <v>297</v>
      </c>
      <c r="C1437">
        <v>19</v>
      </c>
      <c r="D1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4.2832899000000001E-2</v>
      </c>
      <c r="E1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4.2832899000000001E-2</v>
      </c>
      <c r="AI1437">
        <v>29</v>
      </c>
      <c r="AJ1437" t="s">
        <v>326</v>
      </c>
      <c r="AK1437" t="s">
        <v>410</v>
      </c>
      <c r="AL1437" t="s">
        <v>297</v>
      </c>
      <c r="AM1437">
        <v>12</v>
      </c>
      <c r="AN1437">
        <v>19</v>
      </c>
      <c r="AO1437">
        <v>3.99909E-4</v>
      </c>
      <c r="AP1437">
        <v>1.0378340000000001E-3</v>
      </c>
      <c r="AQ1437">
        <v>4.2832899000000001E-2</v>
      </c>
      <c r="AR1437">
        <v>2.0007409E-2</v>
      </c>
      <c r="AS1437">
        <v>7.7990282999999994E-2</v>
      </c>
      <c r="AT1437">
        <v>7.4099999999999999E-5</v>
      </c>
    </row>
    <row r="1438" spans="1:46" hidden="1" x14ac:dyDescent="0.25">
      <c r="A1438" t="s">
        <v>326</v>
      </c>
      <c r="B1438" t="s">
        <v>297</v>
      </c>
      <c r="C1438">
        <v>20</v>
      </c>
      <c r="D1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2.7690700000000001E-4</v>
      </c>
      <c r="E1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2.7690700000000001E-4</v>
      </c>
      <c r="AI1438">
        <v>29</v>
      </c>
      <c r="AJ1438" t="s">
        <v>326</v>
      </c>
      <c r="AK1438" t="s">
        <v>410</v>
      </c>
      <c r="AL1438" t="s">
        <v>297</v>
      </c>
      <c r="AM1438">
        <v>12</v>
      </c>
      <c r="AN1438">
        <v>20</v>
      </c>
      <c r="AO1438">
        <v>0</v>
      </c>
      <c r="AP1438">
        <v>0</v>
      </c>
      <c r="AQ1438">
        <v>2.7690700000000001E-4</v>
      </c>
      <c r="AR1438">
        <v>2.1668999999999999E-4</v>
      </c>
      <c r="AS1438">
        <v>1.2711160000000001E-3</v>
      </c>
      <c r="AT1438" s="281">
        <v>0</v>
      </c>
    </row>
    <row r="1439" spans="1:46" hidden="1" x14ac:dyDescent="0.25">
      <c r="A1439" t="s">
        <v>326</v>
      </c>
      <c r="B1439" t="s">
        <v>297</v>
      </c>
      <c r="C1439">
        <v>21</v>
      </c>
      <c r="D1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9">
        <v>29</v>
      </c>
      <c r="AJ1439" t="s">
        <v>326</v>
      </c>
      <c r="AK1439" t="s">
        <v>410</v>
      </c>
      <c r="AL1439" t="s">
        <v>297</v>
      </c>
      <c r="AM1439">
        <v>12</v>
      </c>
      <c r="AN1439">
        <v>21</v>
      </c>
      <c r="AO1439">
        <v>0</v>
      </c>
      <c r="AP1439">
        <v>0</v>
      </c>
      <c r="AQ1439">
        <v>0</v>
      </c>
      <c r="AR1439">
        <v>0</v>
      </c>
      <c r="AS1439">
        <v>0</v>
      </c>
      <c r="AT1439">
        <v>0</v>
      </c>
    </row>
    <row r="1440" spans="1:46" hidden="1" x14ac:dyDescent="0.25">
      <c r="A1440" t="s">
        <v>326</v>
      </c>
      <c r="B1440" t="s">
        <v>297</v>
      </c>
      <c r="C1440">
        <v>22</v>
      </c>
      <c r="D1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0">
        <v>29</v>
      </c>
      <c r="AJ1440" t="s">
        <v>326</v>
      </c>
      <c r="AK1440" t="s">
        <v>410</v>
      </c>
      <c r="AL1440" t="s">
        <v>297</v>
      </c>
      <c r="AM1440">
        <v>12</v>
      </c>
      <c r="AN1440">
        <v>22</v>
      </c>
      <c r="AO1440">
        <v>0</v>
      </c>
      <c r="AP1440">
        <v>0</v>
      </c>
      <c r="AQ1440">
        <v>0</v>
      </c>
      <c r="AR1440">
        <v>0</v>
      </c>
      <c r="AS1440">
        <v>0</v>
      </c>
      <c r="AT1440">
        <v>0</v>
      </c>
    </row>
    <row r="1441" spans="1:46" hidden="1" x14ac:dyDescent="0.25">
      <c r="A1441" t="s">
        <v>326</v>
      </c>
      <c r="B1441" t="s">
        <v>297</v>
      </c>
      <c r="C1441">
        <v>23</v>
      </c>
      <c r="D1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1">
        <v>29</v>
      </c>
      <c r="AJ1441" t="s">
        <v>326</v>
      </c>
      <c r="AK1441" t="s">
        <v>410</v>
      </c>
      <c r="AL1441" t="s">
        <v>297</v>
      </c>
      <c r="AM1441">
        <v>12</v>
      </c>
      <c r="AN1441">
        <v>23</v>
      </c>
      <c r="AO1441">
        <v>0</v>
      </c>
      <c r="AP1441">
        <v>0</v>
      </c>
      <c r="AQ1441">
        <v>0</v>
      </c>
      <c r="AR1441">
        <v>0</v>
      </c>
      <c r="AS1441">
        <v>0</v>
      </c>
      <c r="AT1441">
        <v>0</v>
      </c>
    </row>
    <row r="1442" spans="1:46" hidden="1" x14ac:dyDescent="0.25">
      <c r="A1442" t="s">
        <v>326</v>
      </c>
      <c r="B1442" t="s">
        <v>297</v>
      </c>
      <c r="C1442">
        <v>24</v>
      </c>
      <c r="D1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2">
        <v>29</v>
      </c>
      <c r="AJ1442" t="s">
        <v>326</v>
      </c>
      <c r="AK1442" t="s">
        <v>410</v>
      </c>
      <c r="AL1442" t="s">
        <v>297</v>
      </c>
      <c r="AM1442">
        <v>12</v>
      </c>
      <c r="AN1442">
        <v>24</v>
      </c>
      <c r="AO1442">
        <v>0</v>
      </c>
      <c r="AP1442">
        <v>0</v>
      </c>
      <c r="AQ1442">
        <v>0</v>
      </c>
      <c r="AR1442">
        <v>0</v>
      </c>
      <c r="AS1442">
        <v>0</v>
      </c>
      <c r="AT1442">
        <v>0</v>
      </c>
    </row>
    <row r="1443" spans="1:46" hidden="1" x14ac:dyDescent="0.25">
      <c r="A1443" t="s">
        <v>327</v>
      </c>
      <c r="B1443" t="s">
        <v>286</v>
      </c>
      <c r="C1443">
        <v>1</v>
      </c>
      <c r="D1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3">
        <v>23</v>
      </c>
      <c r="AJ1443" t="s">
        <v>327</v>
      </c>
      <c r="AK1443" t="s">
        <v>411</v>
      </c>
      <c r="AL1443" t="s">
        <v>286</v>
      </c>
      <c r="AM1443">
        <v>1</v>
      </c>
      <c r="AN1443">
        <v>1</v>
      </c>
      <c r="AO1443">
        <v>0</v>
      </c>
      <c r="AP1443">
        <v>0</v>
      </c>
      <c r="AQ1443">
        <v>0</v>
      </c>
      <c r="AR1443">
        <v>0</v>
      </c>
      <c r="AS1443">
        <v>0</v>
      </c>
      <c r="AT1443">
        <v>0</v>
      </c>
    </row>
    <row r="1444" spans="1:46" hidden="1" x14ac:dyDescent="0.25">
      <c r="A1444" t="s">
        <v>327</v>
      </c>
      <c r="B1444" t="s">
        <v>286</v>
      </c>
      <c r="C1444">
        <v>2</v>
      </c>
      <c r="D1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4">
        <v>23</v>
      </c>
      <c r="AJ1444" t="s">
        <v>327</v>
      </c>
      <c r="AK1444" t="s">
        <v>411</v>
      </c>
      <c r="AL1444" t="s">
        <v>286</v>
      </c>
      <c r="AM1444">
        <v>1</v>
      </c>
      <c r="AN1444">
        <v>2</v>
      </c>
      <c r="AO1444">
        <v>0</v>
      </c>
      <c r="AP1444">
        <v>0</v>
      </c>
      <c r="AQ1444">
        <v>0</v>
      </c>
      <c r="AR1444">
        <v>0</v>
      </c>
      <c r="AS1444">
        <v>0</v>
      </c>
      <c r="AT1444">
        <v>0</v>
      </c>
    </row>
    <row r="1445" spans="1:46" hidden="1" x14ac:dyDescent="0.25">
      <c r="A1445" t="s">
        <v>327</v>
      </c>
      <c r="B1445" t="s">
        <v>286</v>
      </c>
      <c r="C1445">
        <v>3</v>
      </c>
      <c r="D1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5">
        <v>23</v>
      </c>
      <c r="AJ1445" t="s">
        <v>327</v>
      </c>
      <c r="AK1445" t="s">
        <v>411</v>
      </c>
      <c r="AL1445" t="s">
        <v>286</v>
      </c>
      <c r="AM1445">
        <v>1</v>
      </c>
      <c r="AN1445">
        <v>3</v>
      </c>
      <c r="AO1445">
        <v>0</v>
      </c>
      <c r="AP1445">
        <v>0</v>
      </c>
      <c r="AQ1445">
        <v>0</v>
      </c>
      <c r="AR1445">
        <v>0</v>
      </c>
      <c r="AS1445">
        <v>0</v>
      </c>
      <c r="AT1445">
        <v>0</v>
      </c>
    </row>
    <row r="1446" spans="1:46" hidden="1" x14ac:dyDescent="0.25">
      <c r="A1446" t="s">
        <v>327</v>
      </c>
      <c r="B1446" t="s">
        <v>286</v>
      </c>
      <c r="C1446">
        <v>4</v>
      </c>
      <c r="D1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6">
        <v>23</v>
      </c>
      <c r="AJ1446" t="s">
        <v>327</v>
      </c>
      <c r="AK1446" t="s">
        <v>411</v>
      </c>
      <c r="AL1446" t="s">
        <v>286</v>
      </c>
      <c r="AM1446">
        <v>1</v>
      </c>
      <c r="AN1446">
        <v>4</v>
      </c>
      <c r="AO1446">
        <v>0</v>
      </c>
      <c r="AP1446">
        <v>0</v>
      </c>
      <c r="AQ1446">
        <v>0</v>
      </c>
      <c r="AR1446">
        <v>0</v>
      </c>
      <c r="AS1446">
        <v>0</v>
      </c>
      <c r="AT1446">
        <v>0</v>
      </c>
    </row>
    <row r="1447" spans="1:46" hidden="1" x14ac:dyDescent="0.25">
      <c r="A1447" t="s">
        <v>327</v>
      </c>
      <c r="B1447" t="s">
        <v>286</v>
      </c>
      <c r="C1447">
        <v>5</v>
      </c>
      <c r="D1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7">
        <v>23</v>
      </c>
      <c r="AJ1447" t="s">
        <v>327</v>
      </c>
      <c r="AK1447" t="s">
        <v>411</v>
      </c>
      <c r="AL1447" t="s">
        <v>286</v>
      </c>
      <c r="AM1447">
        <v>1</v>
      </c>
      <c r="AN1447">
        <v>5</v>
      </c>
      <c r="AO1447">
        <v>0</v>
      </c>
      <c r="AP1447">
        <v>0</v>
      </c>
      <c r="AQ1447">
        <v>0</v>
      </c>
      <c r="AR1447">
        <v>0</v>
      </c>
      <c r="AS1447">
        <v>0</v>
      </c>
      <c r="AT1447">
        <v>0</v>
      </c>
    </row>
    <row r="1448" spans="1:46" hidden="1" x14ac:dyDescent="0.25">
      <c r="A1448" t="s">
        <v>327</v>
      </c>
      <c r="B1448" t="s">
        <v>286</v>
      </c>
      <c r="C1448">
        <v>6</v>
      </c>
      <c r="D1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8">
        <v>23</v>
      </c>
      <c r="AJ1448" t="s">
        <v>327</v>
      </c>
      <c r="AK1448" t="s">
        <v>411</v>
      </c>
      <c r="AL1448" t="s">
        <v>286</v>
      </c>
      <c r="AM1448">
        <v>1</v>
      </c>
      <c r="AN1448">
        <v>6</v>
      </c>
      <c r="AO1448">
        <v>0</v>
      </c>
      <c r="AP1448">
        <v>6.3920800000000005E-4</v>
      </c>
      <c r="AQ1448">
        <v>4.0409110000000003E-3</v>
      </c>
      <c r="AR1448">
        <v>2.1500349999999998E-3</v>
      </c>
      <c r="AS1448">
        <v>9.2994759999999992E-3</v>
      </c>
      <c r="AT1448">
        <v>0</v>
      </c>
    </row>
    <row r="1449" spans="1:46" hidden="1" x14ac:dyDescent="0.25">
      <c r="A1449" t="s">
        <v>327</v>
      </c>
      <c r="B1449" t="s">
        <v>286</v>
      </c>
      <c r="C1449">
        <v>7</v>
      </c>
      <c r="D1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4.0830370000000003E-3</v>
      </c>
      <c r="E1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4.0830370000000003E-3</v>
      </c>
      <c r="AI1449">
        <v>23</v>
      </c>
      <c r="AJ1449" t="s">
        <v>327</v>
      </c>
      <c r="AK1449" t="s">
        <v>411</v>
      </c>
      <c r="AL1449" t="s">
        <v>286</v>
      </c>
      <c r="AM1449">
        <v>1</v>
      </c>
      <c r="AN1449">
        <v>7</v>
      </c>
      <c r="AO1449">
        <v>4.0830370000000003E-3</v>
      </c>
      <c r="AP1449">
        <v>2.4075511000000001E-2</v>
      </c>
      <c r="AQ1449">
        <v>8.6535195999999995E-2</v>
      </c>
      <c r="AR1449">
        <v>4.4540921999999997E-2</v>
      </c>
      <c r="AS1449">
        <v>0.124019596</v>
      </c>
      <c r="AT1449">
        <v>1.5743599999999999E-3</v>
      </c>
    </row>
    <row r="1450" spans="1:46" hidden="1" x14ac:dyDescent="0.25">
      <c r="A1450" t="s">
        <v>327</v>
      </c>
      <c r="B1450" t="s">
        <v>286</v>
      </c>
      <c r="C1450">
        <v>8</v>
      </c>
      <c r="D1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8.9786278999999997E-2</v>
      </c>
      <c r="E1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8.9786278999999997E-2</v>
      </c>
      <c r="AI1450">
        <v>23</v>
      </c>
      <c r="AJ1450" t="s">
        <v>327</v>
      </c>
      <c r="AK1450" t="s">
        <v>411</v>
      </c>
      <c r="AL1450" t="s">
        <v>286</v>
      </c>
      <c r="AM1450">
        <v>1</v>
      </c>
      <c r="AN1450">
        <v>8</v>
      </c>
      <c r="AO1450">
        <v>8.9786278999999997E-2</v>
      </c>
      <c r="AP1450">
        <v>0.132671972</v>
      </c>
      <c r="AQ1450">
        <v>0.23147652599999999</v>
      </c>
      <c r="AR1450">
        <v>0.15918238200000001</v>
      </c>
      <c r="AS1450">
        <v>0.31311508999999998</v>
      </c>
      <c r="AT1450">
        <v>4.3642207000000002E-2</v>
      </c>
    </row>
    <row r="1451" spans="1:46" hidden="1" x14ac:dyDescent="0.25">
      <c r="A1451" t="s">
        <v>327</v>
      </c>
      <c r="B1451" t="s">
        <v>286</v>
      </c>
      <c r="C1451">
        <v>9</v>
      </c>
      <c r="D1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0.39468174499999997</v>
      </c>
      <c r="E1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0.247685089</v>
      </c>
      <c r="AI1451">
        <v>23</v>
      </c>
      <c r="AJ1451" t="s">
        <v>327</v>
      </c>
      <c r="AK1451" t="s">
        <v>411</v>
      </c>
      <c r="AL1451" t="s">
        <v>286</v>
      </c>
      <c r="AM1451">
        <v>1</v>
      </c>
      <c r="AN1451">
        <v>9</v>
      </c>
      <c r="AO1451">
        <v>0.247685089</v>
      </c>
      <c r="AP1451">
        <v>0.29879530599999998</v>
      </c>
      <c r="AQ1451">
        <v>0.39468174499999997</v>
      </c>
      <c r="AR1451">
        <v>0.31126907500000001</v>
      </c>
      <c r="AS1451">
        <v>0.50822735299999999</v>
      </c>
      <c r="AT1451">
        <v>0.122629593</v>
      </c>
    </row>
    <row r="1452" spans="1:46" hidden="1" x14ac:dyDescent="0.25">
      <c r="A1452" t="s">
        <v>327</v>
      </c>
      <c r="B1452" t="s">
        <v>286</v>
      </c>
      <c r="C1452">
        <v>10</v>
      </c>
      <c r="D1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0.52425182699999995</v>
      </c>
      <c r="E1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0.52425182699999995</v>
      </c>
      <c r="AI1452">
        <v>23</v>
      </c>
      <c r="AJ1452" t="s">
        <v>327</v>
      </c>
      <c r="AK1452" t="s">
        <v>411</v>
      </c>
      <c r="AL1452" t="s">
        <v>286</v>
      </c>
      <c r="AM1452">
        <v>1</v>
      </c>
      <c r="AN1452">
        <v>10</v>
      </c>
      <c r="AO1452">
        <v>0.38448220399999999</v>
      </c>
      <c r="AP1452">
        <v>0.44905715099999999</v>
      </c>
      <c r="AQ1452">
        <v>0.52425182699999995</v>
      </c>
      <c r="AR1452">
        <v>0.45345861599999998</v>
      </c>
      <c r="AS1452">
        <v>0.66488891500000002</v>
      </c>
      <c r="AT1452">
        <v>0.206143354</v>
      </c>
    </row>
    <row r="1453" spans="1:46" hidden="1" x14ac:dyDescent="0.25">
      <c r="A1453" t="s">
        <v>327</v>
      </c>
      <c r="B1453" t="s">
        <v>286</v>
      </c>
      <c r="C1453">
        <v>11</v>
      </c>
      <c r="D1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0.63526328899999995</v>
      </c>
      <c r="E1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0.63526328899999995</v>
      </c>
      <c r="AI1453">
        <v>23</v>
      </c>
      <c r="AJ1453" t="s">
        <v>327</v>
      </c>
      <c r="AK1453" t="s">
        <v>411</v>
      </c>
      <c r="AL1453" t="s">
        <v>286</v>
      </c>
      <c r="AM1453">
        <v>1</v>
      </c>
      <c r="AN1453">
        <v>11</v>
      </c>
      <c r="AO1453">
        <v>0.49507570699999998</v>
      </c>
      <c r="AP1453">
        <v>0.57021695800000005</v>
      </c>
      <c r="AQ1453">
        <v>0.63526328899999995</v>
      </c>
      <c r="AR1453">
        <v>0.56706363400000004</v>
      </c>
      <c r="AS1453">
        <v>0.77748397899999999</v>
      </c>
      <c r="AT1453">
        <v>0.28839213499999999</v>
      </c>
    </row>
    <row r="1454" spans="1:46" hidden="1" x14ac:dyDescent="0.25">
      <c r="A1454" t="s">
        <v>327</v>
      </c>
      <c r="B1454" t="s">
        <v>286</v>
      </c>
      <c r="C1454">
        <v>12</v>
      </c>
      <c r="D1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0.69976964500000005</v>
      </c>
      <c r="E1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0.69976964500000005</v>
      </c>
      <c r="AI1454">
        <v>23</v>
      </c>
      <c r="AJ1454" t="s">
        <v>327</v>
      </c>
      <c r="AK1454" t="s">
        <v>411</v>
      </c>
      <c r="AL1454" t="s">
        <v>286</v>
      </c>
      <c r="AM1454">
        <v>1</v>
      </c>
      <c r="AN1454">
        <v>12</v>
      </c>
      <c r="AO1454">
        <v>0.57934571599999996</v>
      </c>
      <c r="AP1454">
        <v>0.64806503299999996</v>
      </c>
      <c r="AQ1454">
        <v>0.69976964500000005</v>
      </c>
      <c r="AR1454">
        <v>0.63772152199999999</v>
      </c>
      <c r="AS1454">
        <v>0.82175818</v>
      </c>
      <c r="AT1454">
        <v>0.35439356</v>
      </c>
    </row>
    <row r="1455" spans="1:46" hidden="1" x14ac:dyDescent="0.25">
      <c r="A1455" t="s">
        <v>327</v>
      </c>
      <c r="B1455" t="s">
        <v>286</v>
      </c>
      <c r="C1455">
        <v>13</v>
      </c>
      <c r="D1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0.71853857499999996</v>
      </c>
      <c r="E1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0.71853857499999996</v>
      </c>
      <c r="AI1455">
        <v>23</v>
      </c>
      <c r="AJ1455" t="s">
        <v>327</v>
      </c>
      <c r="AK1455" t="s">
        <v>411</v>
      </c>
      <c r="AL1455" t="s">
        <v>286</v>
      </c>
      <c r="AM1455">
        <v>1</v>
      </c>
      <c r="AN1455">
        <v>13</v>
      </c>
      <c r="AO1455">
        <v>0.59245596899999997</v>
      </c>
      <c r="AP1455">
        <v>0.65989541299999999</v>
      </c>
      <c r="AQ1455">
        <v>0.71853857499999996</v>
      </c>
      <c r="AR1455">
        <v>0.65210269099999996</v>
      </c>
      <c r="AS1455">
        <v>0.86005053399999998</v>
      </c>
      <c r="AT1455">
        <v>0.35279007099999998</v>
      </c>
    </row>
    <row r="1456" spans="1:46" hidden="1" x14ac:dyDescent="0.25">
      <c r="A1456" t="s">
        <v>327</v>
      </c>
      <c r="B1456" t="s">
        <v>286</v>
      </c>
      <c r="C1456">
        <v>14</v>
      </c>
      <c r="D1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0.67905153399999996</v>
      </c>
      <c r="E1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0.67905153399999996</v>
      </c>
      <c r="AI1456">
        <v>23</v>
      </c>
      <c r="AJ1456" t="s">
        <v>327</v>
      </c>
      <c r="AK1456" t="s">
        <v>411</v>
      </c>
      <c r="AL1456" t="s">
        <v>286</v>
      </c>
      <c r="AM1456">
        <v>1</v>
      </c>
      <c r="AN1456">
        <v>14</v>
      </c>
      <c r="AO1456">
        <v>0.54960448900000003</v>
      </c>
      <c r="AP1456">
        <v>0.62123166500000004</v>
      </c>
      <c r="AQ1456">
        <v>0.67905153399999996</v>
      </c>
      <c r="AR1456">
        <v>0.61298360200000002</v>
      </c>
      <c r="AS1456">
        <v>0.83817405599999995</v>
      </c>
      <c r="AT1456">
        <v>0.310355826</v>
      </c>
    </row>
    <row r="1457" spans="1:46" hidden="1" x14ac:dyDescent="0.25">
      <c r="A1457" t="s">
        <v>327</v>
      </c>
      <c r="B1457" t="s">
        <v>286</v>
      </c>
      <c r="C1457">
        <v>15</v>
      </c>
      <c r="D1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0.60630163199999998</v>
      </c>
      <c r="E1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0.60630163199999998</v>
      </c>
      <c r="AI1457">
        <v>23</v>
      </c>
      <c r="AJ1457" t="s">
        <v>327</v>
      </c>
      <c r="AK1457" t="s">
        <v>411</v>
      </c>
      <c r="AL1457" t="s">
        <v>286</v>
      </c>
      <c r="AM1457">
        <v>1</v>
      </c>
      <c r="AN1457">
        <v>15</v>
      </c>
      <c r="AO1457">
        <v>0.45428734900000001</v>
      </c>
      <c r="AP1457">
        <v>0.51651986800000005</v>
      </c>
      <c r="AQ1457">
        <v>0.60630163199999998</v>
      </c>
      <c r="AR1457">
        <v>0.52333719999999995</v>
      </c>
      <c r="AS1457">
        <v>0.78349686500000004</v>
      </c>
      <c r="AT1457">
        <v>0.267893135</v>
      </c>
    </row>
    <row r="1458" spans="1:46" hidden="1" x14ac:dyDescent="0.25">
      <c r="A1458" t="s">
        <v>327</v>
      </c>
      <c r="B1458" t="s">
        <v>286</v>
      </c>
      <c r="C1458">
        <v>16</v>
      </c>
      <c r="D1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0.493921897</v>
      </c>
      <c r="E1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0.493921897</v>
      </c>
      <c r="AI1458">
        <v>23</v>
      </c>
      <c r="AJ1458" t="s">
        <v>327</v>
      </c>
      <c r="AK1458" t="s">
        <v>411</v>
      </c>
      <c r="AL1458" t="s">
        <v>286</v>
      </c>
      <c r="AM1458">
        <v>1</v>
      </c>
      <c r="AN1458">
        <v>16</v>
      </c>
      <c r="AO1458">
        <v>0.31908604800000001</v>
      </c>
      <c r="AP1458">
        <v>0.380472439</v>
      </c>
      <c r="AQ1458">
        <v>0.493921897</v>
      </c>
      <c r="AR1458">
        <v>0.39632942700000001</v>
      </c>
      <c r="AS1458">
        <v>0.64933528399999996</v>
      </c>
      <c r="AT1458">
        <v>0.13834102600000001</v>
      </c>
    </row>
    <row r="1459" spans="1:46" hidden="1" x14ac:dyDescent="0.25">
      <c r="A1459" t="s">
        <v>327</v>
      </c>
      <c r="B1459" t="s">
        <v>286</v>
      </c>
      <c r="C1459">
        <v>17</v>
      </c>
      <c r="D1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0.341693248</v>
      </c>
      <c r="E1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0.341693248</v>
      </c>
      <c r="AI1459">
        <v>23</v>
      </c>
      <c r="AJ1459" t="s">
        <v>327</v>
      </c>
      <c r="AK1459" t="s">
        <v>411</v>
      </c>
      <c r="AL1459" t="s">
        <v>286</v>
      </c>
      <c r="AM1459">
        <v>1</v>
      </c>
      <c r="AN1459">
        <v>17</v>
      </c>
      <c r="AO1459">
        <v>0.169774331</v>
      </c>
      <c r="AP1459">
        <v>0.216284693</v>
      </c>
      <c r="AQ1459">
        <v>0.341693248</v>
      </c>
      <c r="AR1459">
        <v>0.25062521500000001</v>
      </c>
      <c r="AS1459">
        <v>0.458702848</v>
      </c>
      <c r="AT1459">
        <v>7.3056373999999993E-2</v>
      </c>
    </row>
    <row r="1460" spans="1:46" hidden="1" x14ac:dyDescent="0.25">
      <c r="A1460" t="s">
        <v>327</v>
      </c>
      <c r="B1460" t="s">
        <v>286</v>
      </c>
      <c r="C1460">
        <v>18</v>
      </c>
      <c r="D1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0.17754261599999999</v>
      </c>
      <c r="E1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0.17754261599999999</v>
      </c>
      <c r="AI1460">
        <v>23</v>
      </c>
      <c r="AJ1460" t="s">
        <v>327</v>
      </c>
      <c r="AK1460" t="s">
        <v>411</v>
      </c>
      <c r="AL1460" t="s">
        <v>286</v>
      </c>
      <c r="AM1460">
        <v>1</v>
      </c>
      <c r="AN1460">
        <v>18</v>
      </c>
      <c r="AO1460">
        <v>3.9038035999999998E-2</v>
      </c>
      <c r="AP1460">
        <v>8.5534214999999997E-2</v>
      </c>
      <c r="AQ1460">
        <v>0.17754261599999999</v>
      </c>
      <c r="AR1460">
        <v>0.107562307</v>
      </c>
      <c r="AS1460">
        <v>0.24882282999999999</v>
      </c>
      <c r="AT1460">
        <v>1.6640334999999999E-2</v>
      </c>
    </row>
    <row r="1461" spans="1:46" hidden="1" x14ac:dyDescent="0.25">
      <c r="A1461" t="s">
        <v>327</v>
      </c>
      <c r="B1461" t="s">
        <v>286</v>
      </c>
      <c r="C1461">
        <v>19</v>
      </c>
      <c r="D1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3.8969274999999998E-2</v>
      </c>
      <c r="E1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3.8969274999999998E-2</v>
      </c>
      <c r="AI1461">
        <v>23</v>
      </c>
      <c r="AJ1461" t="s">
        <v>327</v>
      </c>
      <c r="AK1461" t="s">
        <v>411</v>
      </c>
      <c r="AL1461" t="s">
        <v>286</v>
      </c>
      <c r="AM1461">
        <v>1</v>
      </c>
      <c r="AN1461">
        <v>19</v>
      </c>
      <c r="AO1461">
        <v>2.4099999999999998E-6</v>
      </c>
      <c r="AP1461">
        <v>1.2065164E-2</v>
      </c>
      <c r="AQ1461">
        <v>3.8969274999999998E-2</v>
      </c>
      <c r="AR1461">
        <v>1.9790232000000001E-2</v>
      </c>
      <c r="AS1461">
        <v>6.1113661999999999E-2</v>
      </c>
      <c r="AT1461">
        <v>0</v>
      </c>
    </row>
    <row r="1462" spans="1:46" hidden="1" x14ac:dyDescent="0.25">
      <c r="A1462" t="s">
        <v>327</v>
      </c>
      <c r="B1462" t="s">
        <v>286</v>
      </c>
      <c r="C1462">
        <v>20</v>
      </c>
      <c r="D1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1.08E-6</v>
      </c>
      <c r="E1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1.08E-6</v>
      </c>
      <c r="AI1462">
        <v>23</v>
      </c>
      <c r="AJ1462" t="s">
        <v>327</v>
      </c>
      <c r="AK1462" t="s">
        <v>411</v>
      </c>
      <c r="AL1462" t="s">
        <v>286</v>
      </c>
      <c r="AM1462">
        <v>1</v>
      </c>
      <c r="AN1462">
        <v>20</v>
      </c>
      <c r="AO1462" s="281">
        <v>0</v>
      </c>
      <c r="AP1462">
        <v>0</v>
      </c>
      <c r="AQ1462">
        <v>1.08E-6</v>
      </c>
      <c r="AR1462">
        <v>1.48E-6</v>
      </c>
      <c r="AS1462">
        <v>1.33E-5</v>
      </c>
      <c r="AT1462">
        <v>0</v>
      </c>
    </row>
    <row r="1463" spans="1:46" hidden="1" x14ac:dyDescent="0.25">
      <c r="A1463" t="s">
        <v>327</v>
      </c>
      <c r="B1463" t="s">
        <v>286</v>
      </c>
      <c r="C1463">
        <v>21</v>
      </c>
      <c r="D1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3">
        <v>23</v>
      </c>
      <c r="AJ1463" t="s">
        <v>327</v>
      </c>
      <c r="AK1463" t="s">
        <v>411</v>
      </c>
      <c r="AL1463" t="s">
        <v>286</v>
      </c>
      <c r="AM1463">
        <v>1</v>
      </c>
      <c r="AN1463">
        <v>21</v>
      </c>
      <c r="AO1463">
        <v>0</v>
      </c>
      <c r="AP1463">
        <v>0</v>
      </c>
      <c r="AQ1463" s="281">
        <v>0</v>
      </c>
      <c r="AR1463" s="281">
        <v>0</v>
      </c>
      <c r="AS1463" s="281">
        <v>0</v>
      </c>
      <c r="AT1463">
        <v>0</v>
      </c>
    </row>
    <row r="1464" spans="1:46" hidden="1" x14ac:dyDescent="0.25">
      <c r="A1464" t="s">
        <v>327</v>
      </c>
      <c r="B1464" t="s">
        <v>286</v>
      </c>
      <c r="C1464">
        <v>22</v>
      </c>
      <c r="D1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4">
        <v>23</v>
      </c>
      <c r="AJ1464" t="s">
        <v>327</v>
      </c>
      <c r="AK1464" t="s">
        <v>411</v>
      </c>
      <c r="AL1464" t="s">
        <v>286</v>
      </c>
      <c r="AM1464">
        <v>1</v>
      </c>
      <c r="AN1464">
        <v>22</v>
      </c>
      <c r="AO1464">
        <v>0</v>
      </c>
      <c r="AP1464">
        <v>0</v>
      </c>
      <c r="AQ1464">
        <v>0</v>
      </c>
      <c r="AR1464">
        <v>0</v>
      </c>
      <c r="AS1464">
        <v>0</v>
      </c>
      <c r="AT1464">
        <v>0</v>
      </c>
    </row>
    <row r="1465" spans="1:46" hidden="1" x14ac:dyDescent="0.25">
      <c r="A1465" t="s">
        <v>327</v>
      </c>
      <c r="B1465" t="s">
        <v>286</v>
      </c>
      <c r="C1465">
        <v>23</v>
      </c>
      <c r="D1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5">
        <v>23</v>
      </c>
      <c r="AJ1465" t="s">
        <v>327</v>
      </c>
      <c r="AK1465" t="s">
        <v>411</v>
      </c>
      <c r="AL1465" t="s">
        <v>286</v>
      </c>
      <c r="AM1465">
        <v>1</v>
      </c>
      <c r="AN1465">
        <v>23</v>
      </c>
      <c r="AO1465">
        <v>0</v>
      </c>
      <c r="AP1465">
        <v>0</v>
      </c>
      <c r="AQ1465">
        <v>0</v>
      </c>
      <c r="AR1465">
        <v>0</v>
      </c>
      <c r="AS1465">
        <v>0</v>
      </c>
      <c r="AT1465">
        <v>0</v>
      </c>
    </row>
    <row r="1466" spans="1:46" hidden="1" x14ac:dyDescent="0.25">
      <c r="A1466" t="s">
        <v>327</v>
      </c>
      <c r="B1466" t="s">
        <v>286</v>
      </c>
      <c r="C1466">
        <v>24</v>
      </c>
      <c r="D1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6">
        <v>23</v>
      </c>
      <c r="AJ1466" t="s">
        <v>327</v>
      </c>
      <c r="AK1466" t="s">
        <v>411</v>
      </c>
      <c r="AL1466" t="s">
        <v>286</v>
      </c>
      <c r="AM1466">
        <v>1</v>
      </c>
      <c r="AN1466">
        <v>24</v>
      </c>
      <c r="AO1466">
        <v>0</v>
      </c>
      <c r="AP1466">
        <v>0</v>
      </c>
      <c r="AQ1466">
        <v>0</v>
      </c>
      <c r="AR1466">
        <v>0</v>
      </c>
      <c r="AS1466">
        <v>0</v>
      </c>
      <c r="AT1466">
        <v>0</v>
      </c>
    </row>
    <row r="1467" spans="1:46" hidden="1" x14ac:dyDescent="0.25">
      <c r="A1467" t="s">
        <v>327</v>
      </c>
      <c r="B1467" t="s">
        <v>287</v>
      </c>
      <c r="C1467">
        <v>1</v>
      </c>
      <c r="D1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7">
        <v>23</v>
      </c>
      <c r="AJ1467" t="s">
        <v>327</v>
      </c>
      <c r="AK1467" t="s">
        <v>411</v>
      </c>
      <c r="AL1467" t="s">
        <v>287</v>
      </c>
      <c r="AM1467">
        <v>2</v>
      </c>
      <c r="AN1467">
        <v>1</v>
      </c>
      <c r="AO1467">
        <v>0</v>
      </c>
      <c r="AP1467">
        <v>0</v>
      </c>
      <c r="AQ1467">
        <v>0</v>
      </c>
      <c r="AR1467">
        <v>0</v>
      </c>
      <c r="AS1467">
        <v>0</v>
      </c>
      <c r="AT1467">
        <v>0</v>
      </c>
    </row>
    <row r="1468" spans="1:46" hidden="1" x14ac:dyDescent="0.25">
      <c r="A1468" t="s">
        <v>327</v>
      </c>
      <c r="B1468" t="s">
        <v>287</v>
      </c>
      <c r="C1468">
        <v>2</v>
      </c>
      <c r="D1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8">
        <v>23</v>
      </c>
      <c r="AJ1468" t="s">
        <v>327</v>
      </c>
      <c r="AK1468" t="s">
        <v>411</v>
      </c>
      <c r="AL1468" t="s">
        <v>287</v>
      </c>
      <c r="AM1468">
        <v>2</v>
      </c>
      <c r="AN1468">
        <v>2</v>
      </c>
      <c r="AO1468">
        <v>0</v>
      </c>
      <c r="AP1468">
        <v>0</v>
      </c>
      <c r="AQ1468">
        <v>0</v>
      </c>
      <c r="AR1468">
        <v>0</v>
      </c>
      <c r="AS1468">
        <v>0</v>
      </c>
      <c r="AT1468">
        <v>0</v>
      </c>
    </row>
    <row r="1469" spans="1:46" hidden="1" x14ac:dyDescent="0.25">
      <c r="A1469" t="s">
        <v>327</v>
      </c>
      <c r="B1469" t="s">
        <v>287</v>
      </c>
      <c r="C1469">
        <v>3</v>
      </c>
      <c r="D1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9">
        <v>23</v>
      </c>
      <c r="AJ1469" t="s">
        <v>327</v>
      </c>
      <c r="AK1469" t="s">
        <v>411</v>
      </c>
      <c r="AL1469" t="s">
        <v>287</v>
      </c>
      <c r="AM1469">
        <v>2</v>
      </c>
      <c r="AN1469">
        <v>3</v>
      </c>
      <c r="AO1469">
        <v>0</v>
      </c>
      <c r="AP1469">
        <v>0</v>
      </c>
      <c r="AQ1469">
        <v>0</v>
      </c>
      <c r="AR1469">
        <v>0</v>
      </c>
      <c r="AS1469">
        <v>0</v>
      </c>
      <c r="AT1469">
        <v>0</v>
      </c>
    </row>
    <row r="1470" spans="1:46" hidden="1" x14ac:dyDescent="0.25">
      <c r="A1470" t="s">
        <v>327</v>
      </c>
      <c r="B1470" t="s">
        <v>287</v>
      </c>
      <c r="C1470">
        <v>4</v>
      </c>
      <c r="D1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0">
        <v>23</v>
      </c>
      <c r="AJ1470" t="s">
        <v>327</v>
      </c>
      <c r="AK1470" t="s">
        <v>411</v>
      </c>
      <c r="AL1470" t="s">
        <v>287</v>
      </c>
      <c r="AM1470">
        <v>2</v>
      </c>
      <c r="AN1470">
        <v>4</v>
      </c>
      <c r="AO1470">
        <v>0</v>
      </c>
      <c r="AP1470">
        <v>0</v>
      </c>
      <c r="AQ1470">
        <v>0</v>
      </c>
      <c r="AR1470">
        <v>0</v>
      </c>
      <c r="AS1470">
        <v>0</v>
      </c>
      <c r="AT1470">
        <v>0</v>
      </c>
    </row>
    <row r="1471" spans="1:46" hidden="1" x14ac:dyDescent="0.25">
      <c r="A1471" t="s">
        <v>327</v>
      </c>
      <c r="B1471" t="s">
        <v>287</v>
      </c>
      <c r="C1471">
        <v>5</v>
      </c>
      <c r="D1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1">
        <v>23</v>
      </c>
      <c r="AJ1471" t="s">
        <v>327</v>
      </c>
      <c r="AK1471" t="s">
        <v>411</v>
      </c>
      <c r="AL1471" t="s">
        <v>287</v>
      </c>
      <c r="AM1471">
        <v>2</v>
      </c>
      <c r="AN1471">
        <v>5</v>
      </c>
      <c r="AO1471">
        <v>0</v>
      </c>
      <c r="AP1471">
        <v>0</v>
      </c>
      <c r="AQ1471">
        <v>0</v>
      </c>
      <c r="AR1471">
        <v>0</v>
      </c>
      <c r="AS1471">
        <v>0</v>
      </c>
      <c r="AT1471">
        <v>0</v>
      </c>
    </row>
    <row r="1472" spans="1:46" hidden="1" x14ac:dyDescent="0.25">
      <c r="A1472" t="s">
        <v>327</v>
      </c>
      <c r="B1472" t="s">
        <v>287</v>
      </c>
      <c r="C1472">
        <v>6</v>
      </c>
      <c r="D1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2">
        <v>23</v>
      </c>
      <c r="AJ1472" t="s">
        <v>327</v>
      </c>
      <c r="AK1472" t="s">
        <v>411</v>
      </c>
      <c r="AL1472" t="s">
        <v>287</v>
      </c>
      <c r="AM1472">
        <v>2</v>
      </c>
      <c r="AN1472">
        <v>6</v>
      </c>
      <c r="AO1472">
        <v>0</v>
      </c>
      <c r="AP1472">
        <v>1.311375E-3</v>
      </c>
      <c r="AQ1472">
        <v>1.672055E-3</v>
      </c>
      <c r="AR1472">
        <v>1.07602E-3</v>
      </c>
      <c r="AS1472">
        <v>2.9057419999999998E-3</v>
      </c>
      <c r="AT1472">
        <v>0</v>
      </c>
    </row>
    <row r="1473" spans="1:46" hidden="1" x14ac:dyDescent="0.25">
      <c r="A1473" t="s">
        <v>327</v>
      </c>
      <c r="B1473" t="s">
        <v>287</v>
      </c>
      <c r="C1473">
        <v>7</v>
      </c>
      <c r="D1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2.324956E-3</v>
      </c>
      <c r="E1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2.324956E-3</v>
      </c>
      <c r="AI1473">
        <v>23</v>
      </c>
      <c r="AJ1473" t="s">
        <v>327</v>
      </c>
      <c r="AK1473" t="s">
        <v>411</v>
      </c>
      <c r="AL1473" t="s">
        <v>287</v>
      </c>
      <c r="AM1473">
        <v>2</v>
      </c>
      <c r="AN1473">
        <v>7</v>
      </c>
      <c r="AO1473">
        <v>2.324956E-3</v>
      </c>
      <c r="AP1473">
        <v>6.1141383000000001E-2</v>
      </c>
      <c r="AQ1473">
        <v>7.6006678999999994E-2</v>
      </c>
      <c r="AR1473">
        <v>4.8806473000000003E-2</v>
      </c>
      <c r="AS1473">
        <v>0.108610468</v>
      </c>
      <c r="AT1473">
        <v>4.9988400000000003E-4</v>
      </c>
    </row>
    <row r="1474" spans="1:46" hidden="1" x14ac:dyDescent="0.25">
      <c r="A1474" t="s">
        <v>327</v>
      </c>
      <c r="B1474" t="s">
        <v>287</v>
      </c>
      <c r="C1474">
        <v>8</v>
      </c>
      <c r="D1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9.1187799E-2</v>
      </c>
      <c r="E1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9.1187799E-2</v>
      </c>
      <c r="AI1474">
        <v>23</v>
      </c>
      <c r="AJ1474" t="s">
        <v>327</v>
      </c>
      <c r="AK1474" t="s">
        <v>411</v>
      </c>
      <c r="AL1474" t="s">
        <v>287</v>
      </c>
      <c r="AM1474">
        <v>2</v>
      </c>
      <c r="AN1474">
        <v>8</v>
      </c>
      <c r="AO1474">
        <v>9.1187799E-2</v>
      </c>
      <c r="AP1474">
        <v>0.17395011499999999</v>
      </c>
      <c r="AQ1474">
        <v>0.23101434600000001</v>
      </c>
      <c r="AR1474">
        <v>0.16482401999999999</v>
      </c>
      <c r="AS1474">
        <v>0.30546262299999999</v>
      </c>
      <c r="AT1474">
        <v>2.6620588000000001E-2</v>
      </c>
    </row>
    <row r="1475" spans="1:46" hidden="1" x14ac:dyDescent="0.25">
      <c r="A1475" t="s">
        <v>327</v>
      </c>
      <c r="B1475" t="s">
        <v>287</v>
      </c>
      <c r="C1475">
        <v>9</v>
      </c>
      <c r="D1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0.39273693100000001</v>
      </c>
      <c r="E1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0.23352878399999999</v>
      </c>
      <c r="AI1475">
        <v>23</v>
      </c>
      <c r="AJ1475" t="s">
        <v>327</v>
      </c>
      <c r="AK1475" t="s">
        <v>411</v>
      </c>
      <c r="AL1475" t="s">
        <v>287</v>
      </c>
      <c r="AM1475">
        <v>2</v>
      </c>
      <c r="AN1475">
        <v>9</v>
      </c>
      <c r="AO1475">
        <v>0.23352878399999999</v>
      </c>
      <c r="AP1475">
        <v>0.31001225399999999</v>
      </c>
      <c r="AQ1475">
        <v>0.39273693100000001</v>
      </c>
      <c r="AR1475">
        <v>0.30762932599999998</v>
      </c>
      <c r="AS1475">
        <v>0.49301630099999999</v>
      </c>
      <c r="AT1475">
        <v>6.2603239000000005E-2</v>
      </c>
    </row>
    <row r="1476" spans="1:46" hidden="1" x14ac:dyDescent="0.25">
      <c r="A1476" t="s">
        <v>327</v>
      </c>
      <c r="B1476" t="s">
        <v>287</v>
      </c>
      <c r="C1476">
        <v>10</v>
      </c>
      <c r="D1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0.53875547599999996</v>
      </c>
      <c r="E1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0.53875547599999996</v>
      </c>
      <c r="AI1476">
        <v>23</v>
      </c>
      <c r="AJ1476" t="s">
        <v>327</v>
      </c>
      <c r="AK1476" t="s">
        <v>411</v>
      </c>
      <c r="AL1476" t="s">
        <v>287</v>
      </c>
      <c r="AM1476">
        <v>2</v>
      </c>
      <c r="AN1476">
        <v>10</v>
      </c>
      <c r="AO1476">
        <v>0.35668507700000002</v>
      </c>
      <c r="AP1476">
        <v>0.459038055</v>
      </c>
      <c r="AQ1476">
        <v>0.53875547599999996</v>
      </c>
      <c r="AR1476">
        <v>0.44005533099999999</v>
      </c>
      <c r="AS1476">
        <v>0.66913483799999995</v>
      </c>
      <c r="AT1476">
        <v>0.12641206199999999</v>
      </c>
    </row>
    <row r="1477" spans="1:46" hidden="1" x14ac:dyDescent="0.25">
      <c r="A1477" t="s">
        <v>327</v>
      </c>
      <c r="B1477" t="s">
        <v>287</v>
      </c>
      <c r="C1477">
        <v>11</v>
      </c>
      <c r="D1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0.64879944099999998</v>
      </c>
      <c r="E1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0.64879944099999998</v>
      </c>
      <c r="AI1477">
        <v>23</v>
      </c>
      <c r="AJ1477" t="s">
        <v>327</v>
      </c>
      <c r="AK1477" t="s">
        <v>411</v>
      </c>
      <c r="AL1477" t="s">
        <v>287</v>
      </c>
      <c r="AM1477">
        <v>2</v>
      </c>
      <c r="AN1477">
        <v>11</v>
      </c>
      <c r="AO1477">
        <v>0.45867771200000002</v>
      </c>
      <c r="AP1477">
        <v>0.55670443400000003</v>
      </c>
      <c r="AQ1477">
        <v>0.64879944099999998</v>
      </c>
      <c r="AR1477">
        <v>0.545426894</v>
      </c>
      <c r="AS1477">
        <v>0.790405409</v>
      </c>
      <c r="AT1477">
        <v>0.18724495899999999</v>
      </c>
    </row>
    <row r="1478" spans="1:46" hidden="1" x14ac:dyDescent="0.25">
      <c r="A1478" t="s">
        <v>327</v>
      </c>
      <c r="B1478" t="s">
        <v>287</v>
      </c>
      <c r="C1478">
        <v>12</v>
      </c>
      <c r="D1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0.702543892</v>
      </c>
      <c r="E1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0.702543892</v>
      </c>
      <c r="AI1478">
        <v>23</v>
      </c>
      <c r="AJ1478" t="s">
        <v>327</v>
      </c>
      <c r="AK1478" t="s">
        <v>411</v>
      </c>
      <c r="AL1478" t="s">
        <v>287</v>
      </c>
      <c r="AM1478">
        <v>2</v>
      </c>
      <c r="AN1478">
        <v>12</v>
      </c>
      <c r="AO1478">
        <v>0.535832372</v>
      </c>
      <c r="AP1478">
        <v>0.62333214699999995</v>
      </c>
      <c r="AQ1478">
        <v>0.702543892</v>
      </c>
      <c r="AR1478">
        <v>0.60591121199999998</v>
      </c>
      <c r="AS1478">
        <v>0.85658094299999998</v>
      </c>
      <c r="AT1478">
        <v>0.22525493099999999</v>
      </c>
    </row>
    <row r="1479" spans="1:46" hidden="1" x14ac:dyDescent="0.25">
      <c r="A1479" t="s">
        <v>327</v>
      </c>
      <c r="B1479" t="s">
        <v>287</v>
      </c>
      <c r="C1479">
        <v>13</v>
      </c>
      <c r="D1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0.70587105100000003</v>
      </c>
      <c r="E1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0.70587105100000003</v>
      </c>
      <c r="AI1479">
        <v>23</v>
      </c>
      <c r="AJ1479" t="s">
        <v>327</v>
      </c>
      <c r="AK1479" t="s">
        <v>411</v>
      </c>
      <c r="AL1479" t="s">
        <v>287</v>
      </c>
      <c r="AM1479">
        <v>2</v>
      </c>
      <c r="AN1479">
        <v>13</v>
      </c>
      <c r="AO1479">
        <v>0.55634975900000005</v>
      </c>
      <c r="AP1479">
        <v>0.63424445799999996</v>
      </c>
      <c r="AQ1479">
        <v>0.70587105100000003</v>
      </c>
      <c r="AR1479">
        <v>0.61852391399999995</v>
      </c>
      <c r="AS1479">
        <v>0.83667530899999998</v>
      </c>
      <c r="AT1479">
        <v>0.215342214</v>
      </c>
    </row>
    <row r="1480" spans="1:46" hidden="1" x14ac:dyDescent="0.25">
      <c r="A1480" t="s">
        <v>327</v>
      </c>
      <c r="B1480" t="s">
        <v>287</v>
      </c>
      <c r="C1480">
        <v>14</v>
      </c>
      <c r="D1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0.64570398799999995</v>
      </c>
      <c r="E1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0.64570398799999995</v>
      </c>
      <c r="AI1480">
        <v>23</v>
      </c>
      <c r="AJ1480" t="s">
        <v>327</v>
      </c>
      <c r="AK1480" t="s">
        <v>411</v>
      </c>
      <c r="AL1480" t="s">
        <v>287</v>
      </c>
      <c r="AM1480">
        <v>2</v>
      </c>
      <c r="AN1480">
        <v>14</v>
      </c>
      <c r="AO1480">
        <v>0.50805875099999998</v>
      </c>
      <c r="AP1480">
        <v>0.59227191300000004</v>
      </c>
      <c r="AQ1480">
        <v>0.64570398799999995</v>
      </c>
      <c r="AR1480">
        <v>0.57673459400000004</v>
      </c>
      <c r="AS1480">
        <v>0.82483988900000005</v>
      </c>
      <c r="AT1480">
        <v>0.16744667999999999</v>
      </c>
    </row>
    <row r="1481" spans="1:46" hidden="1" x14ac:dyDescent="0.25">
      <c r="A1481" t="s">
        <v>327</v>
      </c>
      <c r="B1481" t="s">
        <v>287</v>
      </c>
      <c r="C1481">
        <v>15</v>
      </c>
      <c r="D1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0.54345372700000005</v>
      </c>
      <c r="E1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0.54345372700000005</v>
      </c>
      <c r="AI1481">
        <v>23</v>
      </c>
      <c r="AJ1481" t="s">
        <v>327</v>
      </c>
      <c r="AK1481" t="s">
        <v>411</v>
      </c>
      <c r="AL1481" t="s">
        <v>287</v>
      </c>
      <c r="AM1481">
        <v>2</v>
      </c>
      <c r="AN1481">
        <v>15</v>
      </c>
      <c r="AO1481">
        <v>0.435172224</v>
      </c>
      <c r="AP1481">
        <v>0.49008247900000002</v>
      </c>
      <c r="AQ1481">
        <v>0.54345372700000005</v>
      </c>
      <c r="AR1481">
        <v>0.48792844400000002</v>
      </c>
      <c r="AS1481">
        <v>0.73464560199999995</v>
      </c>
      <c r="AT1481">
        <v>0.112082364</v>
      </c>
    </row>
    <row r="1482" spans="1:46" hidden="1" x14ac:dyDescent="0.25">
      <c r="A1482" t="s">
        <v>327</v>
      </c>
      <c r="B1482" t="s">
        <v>287</v>
      </c>
      <c r="C1482">
        <v>16</v>
      </c>
      <c r="D1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0.40251986299999998</v>
      </c>
      <c r="E1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0.40251986299999998</v>
      </c>
      <c r="AI1482">
        <v>23</v>
      </c>
      <c r="AJ1482" t="s">
        <v>327</v>
      </c>
      <c r="AK1482" t="s">
        <v>411</v>
      </c>
      <c r="AL1482" t="s">
        <v>287</v>
      </c>
      <c r="AM1482">
        <v>2</v>
      </c>
      <c r="AN1482">
        <v>16</v>
      </c>
      <c r="AO1482">
        <v>0.317519039</v>
      </c>
      <c r="AP1482">
        <v>0.35884697700000001</v>
      </c>
      <c r="AQ1482">
        <v>0.40251986299999998</v>
      </c>
      <c r="AR1482">
        <v>0.36440962900000001</v>
      </c>
      <c r="AS1482">
        <v>0.608684424</v>
      </c>
      <c r="AT1482">
        <v>0.102276778</v>
      </c>
    </row>
    <row r="1483" spans="1:46" hidden="1" x14ac:dyDescent="0.25">
      <c r="A1483" t="s">
        <v>327</v>
      </c>
      <c r="B1483" t="s">
        <v>287</v>
      </c>
      <c r="C1483">
        <v>17</v>
      </c>
      <c r="D1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0.242873013</v>
      </c>
      <c r="E1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0.242873013</v>
      </c>
      <c r="AI1483">
        <v>23</v>
      </c>
      <c r="AJ1483" t="s">
        <v>327</v>
      </c>
      <c r="AK1483" t="s">
        <v>411</v>
      </c>
      <c r="AL1483" t="s">
        <v>287</v>
      </c>
      <c r="AM1483">
        <v>2</v>
      </c>
      <c r="AN1483">
        <v>17</v>
      </c>
      <c r="AO1483">
        <v>0.16572637100000001</v>
      </c>
      <c r="AP1483">
        <v>0.19897174500000001</v>
      </c>
      <c r="AQ1483">
        <v>0.242873013</v>
      </c>
      <c r="AR1483">
        <v>0.21692513399999999</v>
      </c>
      <c r="AS1483">
        <v>0.44697110800000001</v>
      </c>
      <c r="AT1483">
        <v>4.7800904999999998E-2</v>
      </c>
    </row>
    <row r="1484" spans="1:46" hidden="1" x14ac:dyDescent="0.25">
      <c r="A1484" t="s">
        <v>327</v>
      </c>
      <c r="B1484" t="s">
        <v>287</v>
      </c>
      <c r="C1484">
        <v>18</v>
      </c>
      <c r="D1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0.122436239</v>
      </c>
      <c r="E1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0.122436239</v>
      </c>
      <c r="AI1484">
        <v>23</v>
      </c>
      <c r="AJ1484" t="s">
        <v>327</v>
      </c>
      <c r="AK1484" t="s">
        <v>411</v>
      </c>
      <c r="AL1484" t="s">
        <v>287</v>
      </c>
      <c r="AM1484">
        <v>2</v>
      </c>
      <c r="AN1484">
        <v>18</v>
      </c>
      <c r="AO1484">
        <v>4.0454087999999999E-2</v>
      </c>
      <c r="AP1484">
        <v>4.7471891000000002E-2</v>
      </c>
      <c r="AQ1484">
        <v>0.122436239</v>
      </c>
      <c r="AR1484">
        <v>7.8015276999999994E-2</v>
      </c>
      <c r="AS1484">
        <v>0.245964972</v>
      </c>
      <c r="AT1484">
        <v>1.096886E-2</v>
      </c>
    </row>
    <row r="1485" spans="1:46" hidden="1" x14ac:dyDescent="0.25">
      <c r="A1485" t="s">
        <v>327</v>
      </c>
      <c r="B1485" t="s">
        <v>287</v>
      </c>
      <c r="C1485">
        <v>19</v>
      </c>
      <c r="D1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2.8566119000000001E-2</v>
      </c>
      <c r="E1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2.8566119000000001E-2</v>
      </c>
      <c r="AI1485">
        <v>23</v>
      </c>
      <c r="AJ1485" t="s">
        <v>327</v>
      </c>
      <c r="AK1485" t="s">
        <v>411</v>
      </c>
      <c r="AL1485" t="s">
        <v>287</v>
      </c>
      <c r="AM1485">
        <v>2</v>
      </c>
      <c r="AN1485">
        <v>19</v>
      </c>
      <c r="AO1485">
        <v>1.17E-7</v>
      </c>
      <c r="AP1485">
        <v>7.7300000000000005E-6</v>
      </c>
      <c r="AQ1485">
        <v>2.8566119000000001E-2</v>
      </c>
      <c r="AR1485">
        <v>1.1729905000000001E-2</v>
      </c>
      <c r="AS1485">
        <v>5.9980459E-2</v>
      </c>
      <c r="AT1485">
        <v>0</v>
      </c>
    </row>
    <row r="1486" spans="1:46" hidden="1" x14ac:dyDescent="0.25">
      <c r="A1486" t="s">
        <v>327</v>
      </c>
      <c r="B1486" t="s">
        <v>287</v>
      </c>
      <c r="C1486">
        <v>20</v>
      </c>
      <c r="D1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2.0200000000000001E-6</v>
      </c>
      <c r="E1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2.0200000000000001E-6</v>
      </c>
      <c r="AI1486">
        <v>23</v>
      </c>
      <c r="AJ1486" t="s">
        <v>327</v>
      </c>
      <c r="AK1486" t="s">
        <v>411</v>
      </c>
      <c r="AL1486" t="s">
        <v>287</v>
      </c>
      <c r="AM1486">
        <v>2</v>
      </c>
      <c r="AN1486">
        <v>20</v>
      </c>
      <c r="AO1486" s="281">
        <v>0</v>
      </c>
      <c r="AP1486" s="281">
        <v>0</v>
      </c>
      <c r="AQ1486">
        <v>2.0200000000000001E-6</v>
      </c>
      <c r="AR1486">
        <v>1.9599999999999999E-6</v>
      </c>
      <c r="AS1486">
        <v>1.38E-5</v>
      </c>
      <c r="AT1486">
        <v>0</v>
      </c>
    </row>
    <row r="1487" spans="1:46" hidden="1" x14ac:dyDescent="0.25">
      <c r="A1487" t="s">
        <v>327</v>
      </c>
      <c r="B1487" t="s">
        <v>287</v>
      </c>
      <c r="C1487">
        <v>21</v>
      </c>
      <c r="D1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7">
        <v>23</v>
      </c>
      <c r="AJ1487" t="s">
        <v>327</v>
      </c>
      <c r="AK1487" t="s">
        <v>411</v>
      </c>
      <c r="AL1487" t="s">
        <v>287</v>
      </c>
      <c r="AM1487">
        <v>2</v>
      </c>
      <c r="AN1487">
        <v>21</v>
      </c>
      <c r="AO1487">
        <v>0</v>
      </c>
      <c r="AP1487">
        <v>0</v>
      </c>
      <c r="AQ1487" s="281">
        <v>0</v>
      </c>
      <c r="AR1487" s="281">
        <v>0</v>
      </c>
      <c r="AS1487" s="281">
        <v>0</v>
      </c>
      <c r="AT1487">
        <v>0</v>
      </c>
    </row>
    <row r="1488" spans="1:46" hidden="1" x14ac:dyDescent="0.25">
      <c r="A1488" t="s">
        <v>327</v>
      </c>
      <c r="B1488" t="s">
        <v>287</v>
      </c>
      <c r="C1488">
        <v>22</v>
      </c>
      <c r="D1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8">
        <v>23</v>
      </c>
      <c r="AJ1488" t="s">
        <v>327</v>
      </c>
      <c r="AK1488" t="s">
        <v>411</v>
      </c>
      <c r="AL1488" t="s">
        <v>287</v>
      </c>
      <c r="AM1488">
        <v>2</v>
      </c>
      <c r="AN1488">
        <v>22</v>
      </c>
      <c r="AO1488">
        <v>0</v>
      </c>
      <c r="AP1488">
        <v>0</v>
      </c>
      <c r="AQ1488">
        <v>0</v>
      </c>
      <c r="AR1488">
        <v>0</v>
      </c>
      <c r="AS1488">
        <v>0</v>
      </c>
      <c r="AT1488">
        <v>0</v>
      </c>
    </row>
    <row r="1489" spans="1:46" hidden="1" x14ac:dyDescent="0.25">
      <c r="A1489" t="s">
        <v>327</v>
      </c>
      <c r="B1489" t="s">
        <v>287</v>
      </c>
      <c r="C1489">
        <v>23</v>
      </c>
      <c r="D1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9">
        <v>23</v>
      </c>
      <c r="AJ1489" t="s">
        <v>327</v>
      </c>
      <c r="AK1489" t="s">
        <v>411</v>
      </c>
      <c r="AL1489" t="s">
        <v>287</v>
      </c>
      <c r="AM1489">
        <v>2</v>
      </c>
      <c r="AN1489">
        <v>23</v>
      </c>
      <c r="AO1489">
        <v>0</v>
      </c>
      <c r="AP1489">
        <v>0</v>
      </c>
      <c r="AQ1489">
        <v>0</v>
      </c>
      <c r="AR1489">
        <v>0</v>
      </c>
      <c r="AS1489">
        <v>0</v>
      </c>
      <c r="AT1489">
        <v>0</v>
      </c>
    </row>
    <row r="1490" spans="1:46" hidden="1" x14ac:dyDescent="0.25">
      <c r="A1490" t="s">
        <v>327</v>
      </c>
      <c r="B1490" t="s">
        <v>287</v>
      </c>
      <c r="C1490">
        <v>24</v>
      </c>
      <c r="D1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0">
        <v>23</v>
      </c>
      <c r="AJ1490" t="s">
        <v>327</v>
      </c>
      <c r="AK1490" t="s">
        <v>411</v>
      </c>
      <c r="AL1490" t="s">
        <v>287</v>
      </c>
      <c r="AM1490">
        <v>2</v>
      </c>
      <c r="AN1490">
        <v>24</v>
      </c>
      <c r="AO1490">
        <v>0</v>
      </c>
      <c r="AP1490">
        <v>0</v>
      </c>
      <c r="AQ1490">
        <v>0</v>
      </c>
      <c r="AR1490">
        <v>0</v>
      </c>
      <c r="AS1490">
        <v>0</v>
      </c>
      <c r="AT1490">
        <v>0</v>
      </c>
    </row>
    <row r="1491" spans="1:46" hidden="1" x14ac:dyDescent="0.25">
      <c r="A1491" t="s">
        <v>327</v>
      </c>
      <c r="B1491" t="s">
        <v>288</v>
      </c>
      <c r="C1491">
        <v>1</v>
      </c>
      <c r="D1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1">
        <v>23</v>
      </c>
      <c r="AJ1491" t="s">
        <v>327</v>
      </c>
      <c r="AK1491" t="s">
        <v>411</v>
      </c>
      <c r="AL1491" t="s">
        <v>288</v>
      </c>
      <c r="AM1491">
        <v>3</v>
      </c>
      <c r="AN1491">
        <v>1</v>
      </c>
      <c r="AO1491">
        <v>0</v>
      </c>
      <c r="AP1491">
        <v>0</v>
      </c>
      <c r="AQ1491">
        <v>0</v>
      </c>
      <c r="AR1491">
        <v>0</v>
      </c>
      <c r="AS1491">
        <v>0</v>
      </c>
      <c r="AT1491">
        <v>0</v>
      </c>
    </row>
    <row r="1492" spans="1:46" hidden="1" x14ac:dyDescent="0.25">
      <c r="A1492" t="s">
        <v>327</v>
      </c>
      <c r="B1492" t="s">
        <v>288</v>
      </c>
      <c r="C1492">
        <v>2</v>
      </c>
      <c r="D1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2">
        <v>23</v>
      </c>
      <c r="AJ1492" t="s">
        <v>327</v>
      </c>
      <c r="AK1492" t="s">
        <v>411</v>
      </c>
      <c r="AL1492" t="s">
        <v>288</v>
      </c>
      <c r="AM1492">
        <v>3</v>
      </c>
      <c r="AN1492">
        <v>2</v>
      </c>
      <c r="AO1492">
        <v>0</v>
      </c>
      <c r="AP1492">
        <v>0</v>
      </c>
      <c r="AQ1492">
        <v>0</v>
      </c>
      <c r="AR1492">
        <v>0</v>
      </c>
      <c r="AS1492">
        <v>0</v>
      </c>
      <c r="AT1492">
        <v>0</v>
      </c>
    </row>
    <row r="1493" spans="1:46" hidden="1" x14ac:dyDescent="0.25">
      <c r="A1493" t="s">
        <v>327</v>
      </c>
      <c r="B1493" t="s">
        <v>288</v>
      </c>
      <c r="C1493">
        <v>3</v>
      </c>
      <c r="D1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3">
        <v>23</v>
      </c>
      <c r="AJ1493" t="s">
        <v>327</v>
      </c>
      <c r="AK1493" t="s">
        <v>411</v>
      </c>
      <c r="AL1493" t="s">
        <v>288</v>
      </c>
      <c r="AM1493">
        <v>3</v>
      </c>
      <c r="AN1493">
        <v>3</v>
      </c>
      <c r="AO1493">
        <v>0</v>
      </c>
      <c r="AP1493">
        <v>0</v>
      </c>
      <c r="AQ1493">
        <v>0</v>
      </c>
      <c r="AR1493">
        <v>0</v>
      </c>
      <c r="AS1493">
        <v>0</v>
      </c>
      <c r="AT1493">
        <v>0</v>
      </c>
    </row>
    <row r="1494" spans="1:46" hidden="1" x14ac:dyDescent="0.25">
      <c r="A1494" t="s">
        <v>327</v>
      </c>
      <c r="B1494" t="s">
        <v>288</v>
      </c>
      <c r="C1494">
        <v>4</v>
      </c>
      <c r="D1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4">
        <v>23</v>
      </c>
      <c r="AJ1494" t="s">
        <v>327</v>
      </c>
      <c r="AK1494" t="s">
        <v>411</v>
      </c>
      <c r="AL1494" t="s">
        <v>288</v>
      </c>
      <c r="AM1494">
        <v>3</v>
      </c>
      <c r="AN1494">
        <v>4</v>
      </c>
      <c r="AO1494">
        <v>0</v>
      </c>
      <c r="AP1494">
        <v>0</v>
      </c>
      <c r="AQ1494">
        <v>0</v>
      </c>
      <c r="AR1494">
        <v>0</v>
      </c>
      <c r="AS1494">
        <v>0</v>
      </c>
      <c r="AT1494">
        <v>0</v>
      </c>
    </row>
    <row r="1495" spans="1:46" hidden="1" x14ac:dyDescent="0.25">
      <c r="A1495" t="s">
        <v>327</v>
      </c>
      <c r="B1495" t="s">
        <v>288</v>
      </c>
      <c r="C1495">
        <v>5</v>
      </c>
      <c r="D1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5">
        <v>23</v>
      </c>
      <c r="AJ1495" t="s">
        <v>327</v>
      </c>
      <c r="AK1495" t="s">
        <v>411</v>
      </c>
      <c r="AL1495" t="s">
        <v>288</v>
      </c>
      <c r="AM1495">
        <v>3</v>
      </c>
      <c r="AN1495">
        <v>5</v>
      </c>
      <c r="AO1495">
        <v>0</v>
      </c>
      <c r="AP1495">
        <v>0</v>
      </c>
      <c r="AQ1495">
        <v>0</v>
      </c>
      <c r="AR1495">
        <v>0</v>
      </c>
      <c r="AS1495">
        <v>0</v>
      </c>
      <c r="AT1495">
        <v>0</v>
      </c>
    </row>
    <row r="1496" spans="1:46" hidden="1" x14ac:dyDescent="0.25">
      <c r="A1496" t="s">
        <v>327</v>
      </c>
      <c r="B1496" t="s">
        <v>288</v>
      </c>
      <c r="C1496">
        <v>6</v>
      </c>
      <c r="D1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1.521627E-3</v>
      </c>
      <c r="E1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1.521627E-3</v>
      </c>
      <c r="AI1496">
        <v>23</v>
      </c>
      <c r="AJ1496" t="s">
        <v>327</v>
      </c>
      <c r="AK1496" t="s">
        <v>411</v>
      </c>
      <c r="AL1496" t="s">
        <v>288</v>
      </c>
      <c r="AM1496">
        <v>3</v>
      </c>
      <c r="AN1496">
        <v>6</v>
      </c>
      <c r="AO1496">
        <v>1.521627E-3</v>
      </c>
      <c r="AP1496">
        <v>1.8514110000000001E-3</v>
      </c>
      <c r="AQ1496">
        <v>2.1587809999999998E-3</v>
      </c>
      <c r="AR1496">
        <v>1.86024E-3</v>
      </c>
      <c r="AS1496">
        <v>3.499303E-3</v>
      </c>
      <c r="AT1496">
        <v>5.8305100000000001E-4</v>
      </c>
    </row>
    <row r="1497" spans="1:46" hidden="1" x14ac:dyDescent="0.25">
      <c r="A1497" t="s">
        <v>327</v>
      </c>
      <c r="B1497" t="s">
        <v>288</v>
      </c>
      <c r="C1497">
        <v>7</v>
      </c>
      <c r="D1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5.9513608000000003E-2</v>
      </c>
      <c r="E1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5.9513608000000003E-2</v>
      </c>
      <c r="AI1497">
        <v>23</v>
      </c>
      <c r="AJ1497" t="s">
        <v>327</v>
      </c>
      <c r="AK1497" t="s">
        <v>411</v>
      </c>
      <c r="AL1497" t="s">
        <v>288</v>
      </c>
      <c r="AM1497">
        <v>3</v>
      </c>
      <c r="AN1497">
        <v>7</v>
      </c>
      <c r="AO1497">
        <v>5.9513608000000003E-2</v>
      </c>
      <c r="AP1497">
        <v>6.8570087000000002E-2</v>
      </c>
      <c r="AQ1497">
        <v>8.0580875999999996E-2</v>
      </c>
      <c r="AR1497">
        <v>6.8905833999999999E-2</v>
      </c>
      <c r="AS1497">
        <v>0.103458709</v>
      </c>
      <c r="AT1497">
        <v>2.3881462999999999E-2</v>
      </c>
    </row>
    <row r="1498" spans="1:46" hidden="1" x14ac:dyDescent="0.25">
      <c r="A1498" t="s">
        <v>327</v>
      </c>
      <c r="B1498" t="s">
        <v>288</v>
      </c>
      <c r="C1498">
        <v>8</v>
      </c>
      <c r="D1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0.179348654</v>
      </c>
      <c r="E1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0.179348654</v>
      </c>
      <c r="AI1498">
        <v>23</v>
      </c>
      <c r="AJ1498" t="s">
        <v>327</v>
      </c>
      <c r="AK1498" t="s">
        <v>411</v>
      </c>
      <c r="AL1498" t="s">
        <v>288</v>
      </c>
      <c r="AM1498">
        <v>3</v>
      </c>
      <c r="AN1498">
        <v>8</v>
      </c>
      <c r="AO1498">
        <v>0.179348654</v>
      </c>
      <c r="AP1498">
        <v>0.20688875600000001</v>
      </c>
      <c r="AQ1498">
        <v>0.236316473</v>
      </c>
      <c r="AR1498">
        <v>0.205158064</v>
      </c>
      <c r="AS1498">
        <v>0.30453124999999998</v>
      </c>
      <c r="AT1498">
        <v>8.8342471000000006E-2</v>
      </c>
    </row>
    <row r="1499" spans="1:46" hidden="1" x14ac:dyDescent="0.25">
      <c r="A1499" t="s">
        <v>327</v>
      </c>
      <c r="B1499" t="s">
        <v>288</v>
      </c>
      <c r="C1499">
        <v>9</v>
      </c>
      <c r="D1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0.39917202699999998</v>
      </c>
      <c r="E1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0.30544976699999998</v>
      </c>
      <c r="AI1499">
        <v>23</v>
      </c>
      <c r="AJ1499" t="s">
        <v>327</v>
      </c>
      <c r="AK1499" t="s">
        <v>411</v>
      </c>
      <c r="AL1499" t="s">
        <v>288</v>
      </c>
      <c r="AM1499">
        <v>3</v>
      </c>
      <c r="AN1499">
        <v>9</v>
      </c>
      <c r="AO1499">
        <v>0.30544976699999998</v>
      </c>
      <c r="AP1499">
        <v>0.36189366000000001</v>
      </c>
      <c r="AQ1499">
        <v>0.39917202699999998</v>
      </c>
      <c r="AR1499">
        <v>0.351345397</v>
      </c>
      <c r="AS1499">
        <v>0.48358984700000002</v>
      </c>
      <c r="AT1499">
        <v>0.160991827</v>
      </c>
    </row>
    <row r="1500" spans="1:46" hidden="1" x14ac:dyDescent="0.25">
      <c r="A1500" t="s">
        <v>327</v>
      </c>
      <c r="B1500" t="s">
        <v>288</v>
      </c>
      <c r="C1500">
        <v>10</v>
      </c>
      <c r="D1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0.54072553700000003</v>
      </c>
      <c r="E1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0.54072553700000003</v>
      </c>
      <c r="AI1500">
        <v>23</v>
      </c>
      <c r="AJ1500" t="s">
        <v>327</v>
      </c>
      <c r="AK1500" t="s">
        <v>411</v>
      </c>
      <c r="AL1500" t="s">
        <v>288</v>
      </c>
      <c r="AM1500">
        <v>3</v>
      </c>
      <c r="AN1500">
        <v>10</v>
      </c>
      <c r="AO1500">
        <v>0.420554233</v>
      </c>
      <c r="AP1500">
        <v>0.48240796800000002</v>
      </c>
      <c r="AQ1500">
        <v>0.54072553700000003</v>
      </c>
      <c r="AR1500">
        <v>0.474817235</v>
      </c>
      <c r="AS1500">
        <v>0.65123650300000002</v>
      </c>
      <c r="AT1500">
        <v>0.223695855</v>
      </c>
    </row>
    <row r="1501" spans="1:46" hidden="1" x14ac:dyDescent="0.25">
      <c r="A1501" t="s">
        <v>327</v>
      </c>
      <c r="B1501" t="s">
        <v>288</v>
      </c>
      <c r="C1501">
        <v>11</v>
      </c>
      <c r="D1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0.638668456</v>
      </c>
      <c r="E1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0.638668456</v>
      </c>
      <c r="AI1501">
        <v>23</v>
      </c>
      <c r="AJ1501" t="s">
        <v>327</v>
      </c>
      <c r="AK1501" t="s">
        <v>411</v>
      </c>
      <c r="AL1501" t="s">
        <v>288</v>
      </c>
      <c r="AM1501">
        <v>3</v>
      </c>
      <c r="AN1501">
        <v>11</v>
      </c>
      <c r="AO1501">
        <v>0.49895198499999999</v>
      </c>
      <c r="AP1501">
        <v>0.57338750900000002</v>
      </c>
      <c r="AQ1501">
        <v>0.638668456</v>
      </c>
      <c r="AR1501">
        <v>0.56342228500000002</v>
      </c>
      <c r="AS1501">
        <v>0.753300317</v>
      </c>
      <c r="AT1501">
        <v>0.28462163499999998</v>
      </c>
    </row>
    <row r="1502" spans="1:46" hidden="1" x14ac:dyDescent="0.25">
      <c r="A1502" t="s">
        <v>327</v>
      </c>
      <c r="B1502" t="s">
        <v>288</v>
      </c>
      <c r="C1502">
        <v>12</v>
      </c>
      <c r="D1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0.68613800300000005</v>
      </c>
      <c r="E1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0.68613800300000005</v>
      </c>
      <c r="AI1502">
        <v>23</v>
      </c>
      <c r="AJ1502" t="s">
        <v>327</v>
      </c>
      <c r="AK1502" t="s">
        <v>411</v>
      </c>
      <c r="AL1502" t="s">
        <v>288</v>
      </c>
      <c r="AM1502">
        <v>3</v>
      </c>
      <c r="AN1502">
        <v>12</v>
      </c>
      <c r="AO1502">
        <v>0.53175534000000002</v>
      </c>
      <c r="AP1502">
        <v>0.62255974700000005</v>
      </c>
      <c r="AQ1502">
        <v>0.68613800300000005</v>
      </c>
      <c r="AR1502">
        <v>0.60474857400000004</v>
      </c>
      <c r="AS1502">
        <v>0.80794711699999999</v>
      </c>
      <c r="AT1502">
        <v>0.318616226</v>
      </c>
    </row>
    <row r="1503" spans="1:46" hidden="1" x14ac:dyDescent="0.25">
      <c r="A1503" t="s">
        <v>327</v>
      </c>
      <c r="B1503" t="s">
        <v>288</v>
      </c>
      <c r="C1503">
        <v>13</v>
      </c>
      <c r="D1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0.66851559800000004</v>
      </c>
      <c r="E1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0.66851559800000004</v>
      </c>
      <c r="AI1503">
        <v>23</v>
      </c>
      <c r="AJ1503" t="s">
        <v>327</v>
      </c>
      <c r="AK1503" t="s">
        <v>411</v>
      </c>
      <c r="AL1503" t="s">
        <v>288</v>
      </c>
      <c r="AM1503">
        <v>3</v>
      </c>
      <c r="AN1503">
        <v>13</v>
      </c>
      <c r="AO1503">
        <v>0.52558982399999998</v>
      </c>
      <c r="AP1503">
        <v>0.60073195499999998</v>
      </c>
      <c r="AQ1503">
        <v>0.66851559800000004</v>
      </c>
      <c r="AR1503">
        <v>0.59266881900000001</v>
      </c>
      <c r="AS1503">
        <v>0.80007486800000005</v>
      </c>
      <c r="AT1503">
        <v>0.36389864999999999</v>
      </c>
    </row>
    <row r="1504" spans="1:46" hidden="1" x14ac:dyDescent="0.25">
      <c r="A1504" t="s">
        <v>327</v>
      </c>
      <c r="B1504" t="s">
        <v>288</v>
      </c>
      <c r="C1504">
        <v>14</v>
      </c>
      <c r="D1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0.59952090000000002</v>
      </c>
      <c r="E1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0.59952090000000002</v>
      </c>
      <c r="AI1504">
        <v>23</v>
      </c>
      <c r="AJ1504" t="s">
        <v>327</v>
      </c>
      <c r="AK1504" t="s">
        <v>411</v>
      </c>
      <c r="AL1504" t="s">
        <v>288</v>
      </c>
      <c r="AM1504">
        <v>3</v>
      </c>
      <c r="AN1504">
        <v>14</v>
      </c>
      <c r="AO1504">
        <v>0.47402601900000002</v>
      </c>
      <c r="AP1504">
        <v>0.54925672599999997</v>
      </c>
      <c r="AQ1504">
        <v>0.59952090000000002</v>
      </c>
      <c r="AR1504">
        <v>0.53285727999999999</v>
      </c>
      <c r="AS1504">
        <v>0.73518881999999997</v>
      </c>
      <c r="AT1504">
        <v>0.27684646400000001</v>
      </c>
    </row>
    <row r="1505" spans="1:46" hidden="1" x14ac:dyDescent="0.25">
      <c r="A1505" t="s">
        <v>327</v>
      </c>
      <c r="B1505" t="s">
        <v>288</v>
      </c>
      <c r="C1505">
        <v>15</v>
      </c>
      <c r="D1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0.47766098899999998</v>
      </c>
      <c r="E1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0.47766098899999998</v>
      </c>
      <c r="AI1505">
        <v>23</v>
      </c>
      <c r="AJ1505" t="s">
        <v>327</v>
      </c>
      <c r="AK1505" t="s">
        <v>411</v>
      </c>
      <c r="AL1505" t="s">
        <v>288</v>
      </c>
      <c r="AM1505">
        <v>3</v>
      </c>
      <c r="AN1505">
        <v>15</v>
      </c>
      <c r="AO1505">
        <v>0.38361218899999999</v>
      </c>
      <c r="AP1505">
        <v>0.43740225199999999</v>
      </c>
      <c r="AQ1505">
        <v>0.47766098899999998</v>
      </c>
      <c r="AR1505">
        <v>0.42804771699999999</v>
      </c>
      <c r="AS1505">
        <v>0.57719278500000004</v>
      </c>
      <c r="AT1505">
        <v>0.22712927699999999</v>
      </c>
    </row>
    <row r="1506" spans="1:46" hidden="1" x14ac:dyDescent="0.25">
      <c r="A1506" t="s">
        <v>327</v>
      </c>
      <c r="B1506" t="s">
        <v>288</v>
      </c>
      <c r="C1506">
        <v>16</v>
      </c>
      <c r="D1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0.33674550199999997</v>
      </c>
      <c r="E1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0.33674550199999997</v>
      </c>
      <c r="AI1506">
        <v>23</v>
      </c>
      <c r="AJ1506" t="s">
        <v>327</v>
      </c>
      <c r="AK1506" t="s">
        <v>411</v>
      </c>
      <c r="AL1506" t="s">
        <v>288</v>
      </c>
      <c r="AM1506">
        <v>3</v>
      </c>
      <c r="AN1506">
        <v>16</v>
      </c>
      <c r="AO1506">
        <v>0.25042136100000001</v>
      </c>
      <c r="AP1506">
        <v>0.293446818</v>
      </c>
      <c r="AQ1506">
        <v>0.33674550199999997</v>
      </c>
      <c r="AR1506">
        <v>0.28980478900000001</v>
      </c>
      <c r="AS1506">
        <v>0.39974262500000002</v>
      </c>
      <c r="AT1506">
        <v>0.14800144800000001</v>
      </c>
    </row>
    <row r="1507" spans="1:46" hidden="1" x14ac:dyDescent="0.25">
      <c r="A1507" t="s">
        <v>327</v>
      </c>
      <c r="B1507" t="s">
        <v>288</v>
      </c>
      <c r="C1507">
        <v>17</v>
      </c>
      <c r="D1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0.16676798700000001</v>
      </c>
      <c r="E1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0.16676798700000001</v>
      </c>
      <c r="AI1507">
        <v>23</v>
      </c>
      <c r="AJ1507" t="s">
        <v>327</v>
      </c>
      <c r="AK1507" t="s">
        <v>411</v>
      </c>
      <c r="AL1507" t="s">
        <v>288</v>
      </c>
      <c r="AM1507">
        <v>3</v>
      </c>
      <c r="AN1507">
        <v>17</v>
      </c>
      <c r="AO1507">
        <v>0.12046551899999999</v>
      </c>
      <c r="AP1507">
        <v>0.13986834400000001</v>
      </c>
      <c r="AQ1507">
        <v>0.16676798700000001</v>
      </c>
      <c r="AR1507">
        <v>0.14311686800000001</v>
      </c>
      <c r="AS1507">
        <v>0.22234253300000001</v>
      </c>
      <c r="AT1507">
        <v>7.4888894999999997E-2</v>
      </c>
    </row>
    <row r="1508" spans="1:46" hidden="1" x14ac:dyDescent="0.25">
      <c r="A1508" t="s">
        <v>327</v>
      </c>
      <c r="B1508" t="s">
        <v>288</v>
      </c>
      <c r="C1508">
        <v>18</v>
      </c>
      <c r="D1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3.2212230000000001E-2</v>
      </c>
      <c r="E1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3.2212230000000001E-2</v>
      </c>
      <c r="AI1508">
        <v>23</v>
      </c>
      <c r="AJ1508" t="s">
        <v>327</v>
      </c>
      <c r="AK1508" t="s">
        <v>411</v>
      </c>
      <c r="AL1508" t="s">
        <v>288</v>
      </c>
      <c r="AM1508">
        <v>3</v>
      </c>
      <c r="AN1508">
        <v>18</v>
      </c>
      <c r="AO1508">
        <v>1.9971223E-2</v>
      </c>
      <c r="AP1508">
        <v>2.5049529000000001E-2</v>
      </c>
      <c r="AQ1508">
        <v>3.2212230000000001E-2</v>
      </c>
      <c r="AR1508">
        <v>2.6278721000000001E-2</v>
      </c>
      <c r="AS1508">
        <v>4.4242574E-2</v>
      </c>
      <c r="AT1508">
        <v>1.0151452E-2</v>
      </c>
    </row>
    <row r="1509" spans="1:46" hidden="1" x14ac:dyDescent="0.25">
      <c r="A1509" t="s">
        <v>327</v>
      </c>
      <c r="B1509" t="s">
        <v>288</v>
      </c>
      <c r="C1509">
        <v>19</v>
      </c>
      <c r="D1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9">
        <v>23</v>
      </c>
      <c r="AJ1509" t="s">
        <v>327</v>
      </c>
      <c r="AK1509" t="s">
        <v>411</v>
      </c>
      <c r="AL1509" t="s">
        <v>288</v>
      </c>
      <c r="AM1509">
        <v>3</v>
      </c>
      <c r="AN1509">
        <v>19</v>
      </c>
      <c r="AO1509">
        <v>0</v>
      </c>
      <c r="AP1509">
        <v>0</v>
      </c>
      <c r="AQ1509">
        <v>0</v>
      </c>
      <c r="AR1509">
        <v>0</v>
      </c>
      <c r="AS1509">
        <v>0</v>
      </c>
      <c r="AT1509">
        <v>0</v>
      </c>
    </row>
    <row r="1510" spans="1:46" hidden="1" x14ac:dyDescent="0.25">
      <c r="A1510" t="s">
        <v>327</v>
      </c>
      <c r="B1510" t="s">
        <v>288</v>
      </c>
      <c r="C1510">
        <v>20</v>
      </c>
      <c r="D1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0">
        <v>23</v>
      </c>
      <c r="AJ1510" t="s">
        <v>327</v>
      </c>
      <c r="AK1510" t="s">
        <v>411</v>
      </c>
      <c r="AL1510" t="s">
        <v>288</v>
      </c>
      <c r="AM1510">
        <v>3</v>
      </c>
      <c r="AN1510">
        <v>20</v>
      </c>
      <c r="AO1510">
        <v>0</v>
      </c>
      <c r="AP1510">
        <v>0</v>
      </c>
      <c r="AQ1510">
        <v>0</v>
      </c>
      <c r="AR1510">
        <v>0</v>
      </c>
      <c r="AS1510">
        <v>0</v>
      </c>
      <c r="AT1510">
        <v>0</v>
      </c>
    </row>
    <row r="1511" spans="1:46" hidden="1" x14ac:dyDescent="0.25">
      <c r="A1511" t="s">
        <v>327</v>
      </c>
      <c r="B1511" t="s">
        <v>288</v>
      </c>
      <c r="C1511">
        <v>21</v>
      </c>
      <c r="D1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1">
        <v>23</v>
      </c>
      <c r="AJ1511" t="s">
        <v>327</v>
      </c>
      <c r="AK1511" t="s">
        <v>411</v>
      </c>
      <c r="AL1511" t="s">
        <v>288</v>
      </c>
      <c r="AM1511">
        <v>3</v>
      </c>
      <c r="AN1511">
        <v>21</v>
      </c>
      <c r="AO1511">
        <v>0</v>
      </c>
      <c r="AP1511">
        <v>0</v>
      </c>
      <c r="AQ1511">
        <v>0</v>
      </c>
      <c r="AR1511">
        <v>0</v>
      </c>
      <c r="AS1511">
        <v>0</v>
      </c>
      <c r="AT1511">
        <v>0</v>
      </c>
    </row>
    <row r="1512" spans="1:46" hidden="1" x14ac:dyDescent="0.25">
      <c r="A1512" t="s">
        <v>327</v>
      </c>
      <c r="B1512" t="s">
        <v>288</v>
      </c>
      <c r="C1512">
        <v>22</v>
      </c>
      <c r="D1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2">
        <v>23</v>
      </c>
      <c r="AJ1512" t="s">
        <v>327</v>
      </c>
      <c r="AK1512" t="s">
        <v>411</v>
      </c>
      <c r="AL1512" t="s">
        <v>288</v>
      </c>
      <c r="AM1512">
        <v>3</v>
      </c>
      <c r="AN1512">
        <v>22</v>
      </c>
      <c r="AO1512">
        <v>0</v>
      </c>
      <c r="AP1512">
        <v>0</v>
      </c>
      <c r="AQ1512">
        <v>0</v>
      </c>
      <c r="AR1512">
        <v>0</v>
      </c>
      <c r="AS1512">
        <v>0</v>
      </c>
      <c r="AT1512">
        <v>0</v>
      </c>
    </row>
    <row r="1513" spans="1:46" hidden="1" x14ac:dyDescent="0.25">
      <c r="A1513" t="s">
        <v>327</v>
      </c>
      <c r="B1513" t="s">
        <v>288</v>
      </c>
      <c r="C1513">
        <v>23</v>
      </c>
      <c r="D1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3">
        <v>23</v>
      </c>
      <c r="AJ1513" t="s">
        <v>327</v>
      </c>
      <c r="AK1513" t="s">
        <v>411</v>
      </c>
      <c r="AL1513" t="s">
        <v>288</v>
      </c>
      <c r="AM1513">
        <v>3</v>
      </c>
      <c r="AN1513">
        <v>23</v>
      </c>
      <c r="AO1513">
        <v>0</v>
      </c>
      <c r="AP1513">
        <v>0</v>
      </c>
      <c r="AQ1513">
        <v>0</v>
      </c>
      <c r="AR1513">
        <v>0</v>
      </c>
      <c r="AS1513">
        <v>0</v>
      </c>
      <c r="AT1513">
        <v>0</v>
      </c>
    </row>
    <row r="1514" spans="1:46" hidden="1" x14ac:dyDescent="0.25">
      <c r="A1514" t="s">
        <v>327</v>
      </c>
      <c r="B1514" t="s">
        <v>288</v>
      </c>
      <c r="C1514">
        <v>24</v>
      </c>
      <c r="D1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4">
        <v>23</v>
      </c>
      <c r="AJ1514" t="s">
        <v>327</v>
      </c>
      <c r="AK1514" t="s">
        <v>411</v>
      </c>
      <c r="AL1514" t="s">
        <v>288</v>
      </c>
      <c r="AM1514">
        <v>3</v>
      </c>
      <c r="AN1514">
        <v>24</v>
      </c>
      <c r="AO1514">
        <v>0</v>
      </c>
      <c r="AP1514">
        <v>0</v>
      </c>
      <c r="AQ1514">
        <v>0</v>
      </c>
      <c r="AR1514">
        <v>0</v>
      </c>
      <c r="AS1514">
        <v>0</v>
      </c>
      <c r="AT1514">
        <v>0</v>
      </c>
    </row>
    <row r="1515" spans="1:46" hidden="1" x14ac:dyDescent="0.25">
      <c r="A1515" t="s">
        <v>327</v>
      </c>
      <c r="B1515" t="s">
        <v>289</v>
      </c>
      <c r="C1515">
        <v>1</v>
      </c>
      <c r="D1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5">
        <v>23</v>
      </c>
      <c r="AJ1515" t="s">
        <v>327</v>
      </c>
      <c r="AK1515" t="s">
        <v>411</v>
      </c>
      <c r="AL1515" t="s">
        <v>289</v>
      </c>
      <c r="AM1515">
        <v>4</v>
      </c>
      <c r="AN1515">
        <v>1</v>
      </c>
      <c r="AO1515">
        <v>0</v>
      </c>
      <c r="AP1515">
        <v>0</v>
      </c>
      <c r="AQ1515">
        <v>0</v>
      </c>
      <c r="AR1515">
        <v>0</v>
      </c>
      <c r="AS1515">
        <v>0</v>
      </c>
      <c r="AT1515">
        <v>0</v>
      </c>
    </row>
    <row r="1516" spans="1:46" hidden="1" x14ac:dyDescent="0.25">
      <c r="A1516" t="s">
        <v>327</v>
      </c>
      <c r="B1516" t="s">
        <v>289</v>
      </c>
      <c r="C1516">
        <v>2</v>
      </c>
      <c r="D1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6">
        <v>23</v>
      </c>
      <c r="AJ1516" t="s">
        <v>327</v>
      </c>
      <c r="AK1516" t="s">
        <v>411</v>
      </c>
      <c r="AL1516" t="s">
        <v>289</v>
      </c>
      <c r="AM1516">
        <v>4</v>
      </c>
      <c r="AN1516">
        <v>2</v>
      </c>
      <c r="AO1516">
        <v>0</v>
      </c>
      <c r="AP1516">
        <v>0</v>
      </c>
      <c r="AQ1516">
        <v>0</v>
      </c>
      <c r="AR1516">
        <v>0</v>
      </c>
      <c r="AS1516">
        <v>0</v>
      </c>
      <c r="AT1516">
        <v>0</v>
      </c>
    </row>
    <row r="1517" spans="1:46" hidden="1" x14ac:dyDescent="0.25">
      <c r="A1517" t="s">
        <v>327</v>
      </c>
      <c r="B1517" t="s">
        <v>289</v>
      </c>
      <c r="C1517">
        <v>3</v>
      </c>
      <c r="D1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7">
        <v>23</v>
      </c>
      <c r="AJ1517" t="s">
        <v>327</v>
      </c>
      <c r="AK1517" t="s">
        <v>411</v>
      </c>
      <c r="AL1517" t="s">
        <v>289</v>
      </c>
      <c r="AM1517">
        <v>4</v>
      </c>
      <c r="AN1517">
        <v>3</v>
      </c>
      <c r="AO1517">
        <v>0</v>
      </c>
      <c r="AP1517">
        <v>0</v>
      </c>
      <c r="AQ1517">
        <v>0</v>
      </c>
      <c r="AR1517">
        <v>0</v>
      </c>
      <c r="AS1517">
        <v>0</v>
      </c>
      <c r="AT1517">
        <v>0</v>
      </c>
    </row>
    <row r="1518" spans="1:46" hidden="1" x14ac:dyDescent="0.25">
      <c r="A1518" t="s">
        <v>327</v>
      </c>
      <c r="B1518" t="s">
        <v>289</v>
      </c>
      <c r="C1518">
        <v>4</v>
      </c>
      <c r="D1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8">
        <v>23</v>
      </c>
      <c r="AJ1518" t="s">
        <v>327</v>
      </c>
      <c r="AK1518" t="s">
        <v>411</v>
      </c>
      <c r="AL1518" t="s">
        <v>289</v>
      </c>
      <c r="AM1518">
        <v>4</v>
      </c>
      <c r="AN1518">
        <v>4</v>
      </c>
      <c r="AO1518">
        <v>0</v>
      </c>
      <c r="AP1518">
        <v>0</v>
      </c>
      <c r="AQ1518">
        <v>0</v>
      </c>
      <c r="AR1518">
        <v>0</v>
      </c>
      <c r="AS1518">
        <v>0</v>
      </c>
      <c r="AT1518">
        <v>0</v>
      </c>
    </row>
    <row r="1519" spans="1:46" hidden="1" x14ac:dyDescent="0.25">
      <c r="A1519" t="s">
        <v>327</v>
      </c>
      <c r="B1519" t="s">
        <v>289</v>
      </c>
      <c r="C1519">
        <v>5</v>
      </c>
      <c r="D1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9">
        <v>23</v>
      </c>
      <c r="AJ1519" t="s">
        <v>327</v>
      </c>
      <c r="AK1519" t="s">
        <v>411</v>
      </c>
      <c r="AL1519" t="s">
        <v>289</v>
      </c>
      <c r="AM1519">
        <v>4</v>
      </c>
      <c r="AN1519">
        <v>5</v>
      </c>
      <c r="AO1519">
        <v>0</v>
      </c>
      <c r="AP1519">
        <v>0</v>
      </c>
      <c r="AQ1519">
        <v>0</v>
      </c>
      <c r="AR1519">
        <v>0</v>
      </c>
      <c r="AS1519">
        <v>0</v>
      </c>
      <c r="AT1519">
        <v>0</v>
      </c>
    </row>
    <row r="1520" spans="1:46" hidden="1" x14ac:dyDescent="0.25">
      <c r="A1520" t="s">
        <v>327</v>
      </c>
      <c r="B1520" t="s">
        <v>289</v>
      </c>
      <c r="C1520">
        <v>6</v>
      </c>
      <c r="D1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2.7732880000000001E-3</v>
      </c>
      <c r="E1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2.7732880000000001E-3</v>
      </c>
      <c r="AI1520">
        <v>23</v>
      </c>
      <c r="AJ1520" t="s">
        <v>327</v>
      </c>
      <c r="AK1520" t="s">
        <v>411</v>
      </c>
      <c r="AL1520" t="s">
        <v>289</v>
      </c>
      <c r="AM1520">
        <v>4</v>
      </c>
      <c r="AN1520">
        <v>6</v>
      </c>
      <c r="AO1520">
        <v>2.7732880000000001E-3</v>
      </c>
      <c r="AP1520">
        <v>3.4373030000000001E-3</v>
      </c>
      <c r="AQ1520">
        <v>4.1351460000000001E-3</v>
      </c>
      <c r="AR1520">
        <v>3.4697579999999999E-3</v>
      </c>
      <c r="AS1520">
        <v>5.805335E-3</v>
      </c>
      <c r="AT1520">
        <v>1.031328E-3</v>
      </c>
    </row>
    <row r="1521" spans="1:46" hidden="1" x14ac:dyDescent="0.25">
      <c r="A1521" t="s">
        <v>327</v>
      </c>
      <c r="B1521" t="s">
        <v>289</v>
      </c>
      <c r="C1521">
        <v>7</v>
      </c>
      <c r="D1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7.1116930999999994E-2</v>
      </c>
      <c r="E1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7.1116930999999994E-2</v>
      </c>
      <c r="AI1521">
        <v>23</v>
      </c>
      <c r="AJ1521" t="s">
        <v>327</v>
      </c>
      <c r="AK1521" t="s">
        <v>411</v>
      </c>
      <c r="AL1521" t="s">
        <v>289</v>
      </c>
      <c r="AM1521">
        <v>4</v>
      </c>
      <c r="AN1521">
        <v>7</v>
      </c>
      <c r="AO1521">
        <v>7.1116930999999994E-2</v>
      </c>
      <c r="AP1521">
        <v>8.4858880999999997E-2</v>
      </c>
      <c r="AQ1521">
        <v>0.10112961199999999</v>
      </c>
      <c r="AR1521">
        <v>8.3770781000000002E-2</v>
      </c>
      <c r="AS1521">
        <v>0.123423994</v>
      </c>
      <c r="AT1521">
        <v>2.7616518E-2</v>
      </c>
    </row>
    <row r="1522" spans="1:46" hidden="1" x14ac:dyDescent="0.25">
      <c r="A1522" t="s">
        <v>327</v>
      </c>
      <c r="B1522" t="s">
        <v>289</v>
      </c>
      <c r="C1522">
        <v>8</v>
      </c>
      <c r="D1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0.19562890299999999</v>
      </c>
      <c r="E1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0.19562890299999999</v>
      </c>
      <c r="AI1522">
        <v>23</v>
      </c>
      <c r="AJ1522" t="s">
        <v>327</v>
      </c>
      <c r="AK1522" t="s">
        <v>411</v>
      </c>
      <c r="AL1522" t="s">
        <v>289</v>
      </c>
      <c r="AM1522">
        <v>4</v>
      </c>
      <c r="AN1522">
        <v>8</v>
      </c>
      <c r="AO1522">
        <v>0.19562890299999999</v>
      </c>
      <c r="AP1522">
        <v>0.23641015100000001</v>
      </c>
      <c r="AQ1522">
        <v>0.26856117499999999</v>
      </c>
      <c r="AR1522">
        <v>0.22967359800000001</v>
      </c>
      <c r="AS1522">
        <v>0.33165156000000001</v>
      </c>
      <c r="AT1522">
        <v>7.2186481999999996E-2</v>
      </c>
    </row>
    <row r="1523" spans="1:46" hidden="1" x14ac:dyDescent="0.25">
      <c r="A1523" t="s">
        <v>327</v>
      </c>
      <c r="B1523" t="s">
        <v>289</v>
      </c>
      <c r="C1523">
        <v>9</v>
      </c>
      <c r="D1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0.42955073100000002</v>
      </c>
      <c r="E1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0.32621424799999998</v>
      </c>
      <c r="AI1523">
        <v>23</v>
      </c>
      <c r="AJ1523" t="s">
        <v>327</v>
      </c>
      <c r="AK1523" t="s">
        <v>411</v>
      </c>
      <c r="AL1523" t="s">
        <v>289</v>
      </c>
      <c r="AM1523">
        <v>4</v>
      </c>
      <c r="AN1523">
        <v>9</v>
      </c>
      <c r="AO1523">
        <v>0.32621424799999998</v>
      </c>
      <c r="AP1523">
        <v>0.38621144200000002</v>
      </c>
      <c r="AQ1523">
        <v>0.42955073100000002</v>
      </c>
      <c r="AR1523">
        <v>0.37683802500000002</v>
      </c>
      <c r="AS1523">
        <v>0.51630472199999999</v>
      </c>
      <c r="AT1523">
        <v>0.135218803</v>
      </c>
    </row>
    <row r="1524" spans="1:46" hidden="1" x14ac:dyDescent="0.25">
      <c r="A1524" t="s">
        <v>327</v>
      </c>
      <c r="B1524" t="s">
        <v>289</v>
      </c>
      <c r="C1524">
        <v>10</v>
      </c>
      <c r="D1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0.55677216299999999</v>
      </c>
      <c r="E1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0.55677216299999999</v>
      </c>
      <c r="AI1524">
        <v>23</v>
      </c>
      <c r="AJ1524" t="s">
        <v>327</v>
      </c>
      <c r="AK1524" t="s">
        <v>411</v>
      </c>
      <c r="AL1524" t="s">
        <v>289</v>
      </c>
      <c r="AM1524">
        <v>4</v>
      </c>
      <c r="AN1524">
        <v>10</v>
      </c>
      <c r="AO1524">
        <v>0.44208824899999999</v>
      </c>
      <c r="AP1524">
        <v>0.51471517899999997</v>
      </c>
      <c r="AQ1524">
        <v>0.55677216299999999</v>
      </c>
      <c r="AR1524">
        <v>0.495596906</v>
      </c>
      <c r="AS1524">
        <v>0.68268762800000005</v>
      </c>
      <c r="AT1524">
        <v>0.23621958300000001</v>
      </c>
    </row>
    <row r="1525" spans="1:46" hidden="1" x14ac:dyDescent="0.25">
      <c r="A1525" t="s">
        <v>327</v>
      </c>
      <c r="B1525" t="s">
        <v>289</v>
      </c>
      <c r="C1525">
        <v>11</v>
      </c>
      <c r="D1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0.64242619499999998</v>
      </c>
      <c r="E1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0.64242619499999998</v>
      </c>
      <c r="AI1525">
        <v>23</v>
      </c>
      <c r="AJ1525" t="s">
        <v>327</v>
      </c>
      <c r="AK1525" t="s">
        <v>411</v>
      </c>
      <c r="AL1525" t="s">
        <v>289</v>
      </c>
      <c r="AM1525">
        <v>4</v>
      </c>
      <c r="AN1525">
        <v>11</v>
      </c>
      <c r="AO1525">
        <v>0.53025129500000001</v>
      </c>
      <c r="AP1525">
        <v>0.58522971499999998</v>
      </c>
      <c r="AQ1525">
        <v>0.64242619499999998</v>
      </c>
      <c r="AR1525">
        <v>0.57117677700000002</v>
      </c>
      <c r="AS1525">
        <v>0.78832303100000001</v>
      </c>
      <c r="AT1525">
        <v>0.26078159200000001</v>
      </c>
    </row>
    <row r="1526" spans="1:46" hidden="1" x14ac:dyDescent="0.25">
      <c r="A1526" t="s">
        <v>327</v>
      </c>
      <c r="B1526" t="s">
        <v>289</v>
      </c>
      <c r="C1526">
        <v>12</v>
      </c>
      <c r="D1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0.67609107800000001</v>
      </c>
      <c r="E1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0.67609107800000001</v>
      </c>
      <c r="AI1526">
        <v>23</v>
      </c>
      <c r="AJ1526" t="s">
        <v>327</v>
      </c>
      <c r="AK1526" t="s">
        <v>411</v>
      </c>
      <c r="AL1526" t="s">
        <v>289</v>
      </c>
      <c r="AM1526">
        <v>4</v>
      </c>
      <c r="AN1526">
        <v>12</v>
      </c>
      <c r="AO1526">
        <v>0.53849957199999998</v>
      </c>
      <c r="AP1526">
        <v>0.611246077</v>
      </c>
      <c r="AQ1526">
        <v>0.67609107800000001</v>
      </c>
      <c r="AR1526">
        <v>0.59904336000000002</v>
      </c>
      <c r="AS1526">
        <v>0.83723167200000004</v>
      </c>
      <c r="AT1526">
        <v>0.28491699100000001</v>
      </c>
    </row>
    <row r="1527" spans="1:46" hidden="1" x14ac:dyDescent="0.25">
      <c r="A1527" t="s">
        <v>327</v>
      </c>
      <c r="B1527" t="s">
        <v>289</v>
      </c>
      <c r="C1527">
        <v>13</v>
      </c>
      <c r="D1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0.65278989499999995</v>
      </c>
      <c r="E1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0.65278989499999995</v>
      </c>
      <c r="AI1527">
        <v>23</v>
      </c>
      <c r="AJ1527" t="s">
        <v>327</v>
      </c>
      <c r="AK1527" t="s">
        <v>411</v>
      </c>
      <c r="AL1527" t="s">
        <v>289</v>
      </c>
      <c r="AM1527">
        <v>4</v>
      </c>
      <c r="AN1527">
        <v>13</v>
      </c>
      <c r="AO1527">
        <v>0.51850612900000004</v>
      </c>
      <c r="AP1527">
        <v>0.58651153199999995</v>
      </c>
      <c r="AQ1527">
        <v>0.65278989499999995</v>
      </c>
      <c r="AR1527">
        <v>0.57661461199999997</v>
      </c>
      <c r="AS1527">
        <v>0.79889468799999996</v>
      </c>
      <c r="AT1527">
        <v>0.29037317699999998</v>
      </c>
    </row>
    <row r="1528" spans="1:46" hidden="1" x14ac:dyDescent="0.25">
      <c r="A1528" t="s">
        <v>327</v>
      </c>
      <c r="B1528" t="s">
        <v>289</v>
      </c>
      <c r="C1528">
        <v>14</v>
      </c>
      <c r="D1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0.57118934300000002</v>
      </c>
      <c r="E1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0.57118934300000002</v>
      </c>
      <c r="AI1528">
        <v>23</v>
      </c>
      <c r="AJ1528" t="s">
        <v>327</v>
      </c>
      <c r="AK1528" t="s">
        <v>411</v>
      </c>
      <c r="AL1528" t="s">
        <v>289</v>
      </c>
      <c r="AM1528">
        <v>4</v>
      </c>
      <c r="AN1528">
        <v>14</v>
      </c>
      <c r="AO1528">
        <v>0.45595608100000001</v>
      </c>
      <c r="AP1528">
        <v>0.51639326200000002</v>
      </c>
      <c r="AQ1528">
        <v>0.57118934300000002</v>
      </c>
      <c r="AR1528">
        <v>0.50625743999999995</v>
      </c>
      <c r="AS1528">
        <v>0.70182628999999996</v>
      </c>
      <c r="AT1528">
        <v>0.24071179000000001</v>
      </c>
    </row>
    <row r="1529" spans="1:46" hidden="1" x14ac:dyDescent="0.25">
      <c r="A1529" t="s">
        <v>327</v>
      </c>
      <c r="B1529" t="s">
        <v>289</v>
      </c>
      <c r="C1529">
        <v>15</v>
      </c>
      <c r="D1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0.449862333</v>
      </c>
      <c r="E1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0.449862333</v>
      </c>
      <c r="AI1529">
        <v>23</v>
      </c>
      <c r="AJ1529" t="s">
        <v>327</v>
      </c>
      <c r="AK1529" t="s">
        <v>411</v>
      </c>
      <c r="AL1529" t="s">
        <v>289</v>
      </c>
      <c r="AM1529">
        <v>4</v>
      </c>
      <c r="AN1529">
        <v>15</v>
      </c>
      <c r="AO1529">
        <v>0.345595394</v>
      </c>
      <c r="AP1529">
        <v>0.401107455</v>
      </c>
      <c r="AQ1529">
        <v>0.449862333</v>
      </c>
      <c r="AR1529">
        <v>0.39645656600000001</v>
      </c>
      <c r="AS1529">
        <v>0.55539177399999995</v>
      </c>
      <c r="AT1529">
        <v>0.17392053099999999</v>
      </c>
    </row>
    <row r="1530" spans="1:46" hidden="1" x14ac:dyDescent="0.25">
      <c r="A1530" t="s">
        <v>327</v>
      </c>
      <c r="B1530" t="s">
        <v>289</v>
      </c>
      <c r="C1530">
        <v>16</v>
      </c>
      <c r="D1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0.29337184599999999</v>
      </c>
      <c r="E1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0.29337184599999999</v>
      </c>
      <c r="AI1530">
        <v>23</v>
      </c>
      <c r="AJ1530" t="s">
        <v>327</v>
      </c>
      <c r="AK1530" t="s">
        <v>411</v>
      </c>
      <c r="AL1530" t="s">
        <v>289</v>
      </c>
      <c r="AM1530">
        <v>4</v>
      </c>
      <c r="AN1530">
        <v>16</v>
      </c>
      <c r="AO1530">
        <v>0.227873875</v>
      </c>
      <c r="AP1530">
        <v>0.26590902</v>
      </c>
      <c r="AQ1530">
        <v>0.29337184599999999</v>
      </c>
      <c r="AR1530">
        <v>0.26111315800000001</v>
      </c>
      <c r="AS1530">
        <v>0.38986790500000001</v>
      </c>
      <c r="AT1530">
        <v>0.130789822</v>
      </c>
    </row>
    <row r="1531" spans="1:46" hidden="1" x14ac:dyDescent="0.25">
      <c r="A1531" t="s">
        <v>327</v>
      </c>
      <c r="B1531" t="s">
        <v>289</v>
      </c>
      <c r="C1531">
        <v>17</v>
      </c>
      <c r="D1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0.138969961</v>
      </c>
      <c r="E1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0.138969961</v>
      </c>
      <c r="AI1531">
        <v>23</v>
      </c>
      <c r="AJ1531" t="s">
        <v>327</v>
      </c>
      <c r="AK1531" t="s">
        <v>411</v>
      </c>
      <c r="AL1531" t="s">
        <v>289</v>
      </c>
      <c r="AM1531">
        <v>4</v>
      </c>
      <c r="AN1531">
        <v>17</v>
      </c>
      <c r="AO1531">
        <v>0.10080966700000001</v>
      </c>
      <c r="AP1531">
        <v>0.11746648</v>
      </c>
      <c r="AQ1531">
        <v>0.138969961</v>
      </c>
      <c r="AR1531">
        <v>0.118229456</v>
      </c>
      <c r="AS1531">
        <v>0.188572034</v>
      </c>
      <c r="AT1531">
        <v>5.8627829999999999E-2</v>
      </c>
    </row>
    <row r="1532" spans="1:46" hidden="1" x14ac:dyDescent="0.25">
      <c r="A1532" t="s">
        <v>327</v>
      </c>
      <c r="B1532" t="s">
        <v>289</v>
      </c>
      <c r="C1532">
        <v>18</v>
      </c>
      <c r="D1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1.6428018999999999E-2</v>
      </c>
      <c r="E1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1.6428018999999999E-2</v>
      </c>
      <c r="AI1532">
        <v>23</v>
      </c>
      <c r="AJ1532" t="s">
        <v>327</v>
      </c>
      <c r="AK1532" t="s">
        <v>411</v>
      </c>
      <c r="AL1532" t="s">
        <v>289</v>
      </c>
      <c r="AM1532">
        <v>4</v>
      </c>
      <c r="AN1532">
        <v>18</v>
      </c>
      <c r="AO1532">
        <v>1.0371394000000001E-2</v>
      </c>
      <c r="AP1532">
        <v>1.2848969999999999E-2</v>
      </c>
      <c r="AQ1532">
        <v>1.6428018999999999E-2</v>
      </c>
      <c r="AR1532">
        <v>1.3647499E-2</v>
      </c>
      <c r="AS1532">
        <v>2.7264757000000001E-2</v>
      </c>
      <c r="AT1532">
        <v>5.945868E-3</v>
      </c>
    </row>
    <row r="1533" spans="1:46" hidden="1" x14ac:dyDescent="0.25">
      <c r="A1533" t="s">
        <v>327</v>
      </c>
      <c r="B1533" t="s">
        <v>289</v>
      </c>
      <c r="C1533">
        <v>19</v>
      </c>
      <c r="D1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3">
        <v>23</v>
      </c>
      <c r="AJ1533" t="s">
        <v>327</v>
      </c>
      <c r="AK1533" t="s">
        <v>411</v>
      </c>
      <c r="AL1533" t="s">
        <v>289</v>
      </c>
      <c r="AM1533">
        <v>4</v>
      </c>
      <c r="AN1533">
        <v>19</v>
      </c>
      <c r="AO1533">
        <v>0</v>
      </c>
      <c r="AP1533">
        <v>0</v>
      </c>
      <c r="AQ1533">
        <v>0</v>
      </c>
      <c r="AR1533">
        <v>0</v>
      </c>
      <c r="AS1533">
        <v>0</v>
      </c>
      <c r="AT1533">
        <v>0</v>
      </c>
    </row>
    <row r="1534" spans="1:46" hidden="1" x14ac:dyDescent="0.25">
      <c r="A1534" t="s">
        <v>327</v>
      </c>
      <c r="B1534" t="s">
        <v>289</v>
      </c>
      <c r="C1534">
        <v>20</v>
      </c>
      <c r="D1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4">
        <v>23</v>
      </c>
      <c r="AJ1534" t="s">
        <v>327</v>
      </c>
      <c r="AK1534" t="s">
        <v>411</v>
      </c>
      <c r="AL1534" t="s">
        <v>289</v>
      </c>
      <c r="AM1534">
        <v>4</v>
      </c>
      <c r="AN1534">
        <v>20</v>
      </c>
      <c r="AO1534">
        <v>0</v>
      </c>
      <c r="AP1534">
        <v>0</v>
      </c>
      <c r="AQ1534">
        <v>0</v>
      </c>
      <c r="AR1534">
        <v>0</v>
      </c>
      <c r="AS1534">
        <v>0</v>
      </c>
      <c r="AT1534">
        <v>0</v>
      </c>
    </row>
    <row r="1535" spans="1:46" hidden="1" x14ac:dyDescent="0.25">
      <c r="A1535" t="s">
        <v>327</v>
      </c>
      <c r="B1535" t="s">
        <v>289</v>
      </c>
      <c r="C1535">
        <v>21</v>
      </c>
      <c r="D1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5">
        <v>23</v>
      </c>
      <c r="AJ1535" t="s">
        <v>327</v>
      </c>
      <c r="AK1535" t="s">
        <v>411</v>
      </c>
      <c r="AL1535" t="s">
        <v>289</v>
      </c>
      <c r="AM1535">
        <v>4</v>
      </c>
      <c r="AN1535">
        <v>21</v>
      </c>
      <c r="AO1535">
        <v>0</v>
      </c>
      <c r="AP1535">
        <v>0</v>
      </c>
      <c r="AQ1535">
        <v>0</v>
      </c>
      <c r="AR1535">
        <v>0</v>
      </c>
      <c r="AS1535">
        <v>0</v>
      </c>
      <c r="AT1535">
        <v>0</v>
      </c>
    </row>
    <row r="1536" spans="1:46" hidden="1" x14ac:dyDescent="0.25">
      <c r="A1536" t="s">
        <v>327</v>
      </c>
      <c r="B1536" t="s">
        <v>289</v>
      </c>
      <c r="C1536">
        <v>22</v>
      </c>
      <c r="D1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6">
        <v>23</v>
      </c>
      <c r="AJ1536" t="s">
        <v>327</v>
      </c>
      <c r="AK1536" t="s">
        <v>411</v>
      </c>
      <c r="AL1536" t="s">
        <v>289</v>
      </c>
      <c r="AM1536">
        <v>4</v>
      </c>
      <c r="AN1536">
        <v>22</v>
      </c>
      <c r="AO1536">
        <v>0</v>
      </c>
      <c r="AP1536">
        <v>0</v>
      </c>
      <c r="AQ1536">
        <v>0</v>
      </c>
      <c r="AR1536">
        <v>0</v>
      </c>
      <c r="AS1536">
        <v>0</v>
      </c>
      <c r="AT1536">
        <v>0</v>
      </c>
    </row>
    <row r="1537" spans="1:46" hidden="1" x14ac:dyDescent="0.25">
      <c r="A1537" t="s">
        <v>327</v>
      </c>
      <c r="B1537" t="s">
        <v>289</v>
      </c>
      <c r="C1537">
        <v>23</v>
      </c>
      <c r="D1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7">
        <v>23</v>
      </c>
      <c r="AJ1537" t="s">
        <v>327</v>
      </c>
      <c r="AK1537" t="s">
        <v>411</v>
      </c>
      <c r="AL1537" t="s">
        <v>289</v>
      </c>
      <c r="AM1537">
        <v>4</v>
      </c>
      <c r="AN1537">
        <v>23</v>
      </c>
      <c r="AO1537">
        <v>0</v>
      </c>
      <c r="AP1537">
        <v>0</v>
      </c>
      <c r="AQ1537">
        <v>0</v>
      </c>
      <c r="AR1537">
        <v>0</v>
      </c>
      <c r="AS1537">
        <v>0</v>
      </c>
      <c r="AT1537">
        <v>0</v>
      </c>
    </row>
    <row r="1538" spans="1:46" hidden="1" x14ac:dyDescent="0.25">
      <c r="A1538" t="s">
        <v>327</v>
      </c>
      <c r="B1538" t="s">
        <v>289</v>
      </c>
      <c r="C1538">
        <v>24</v>
      </c>
      <c r="D1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8">
        <v>23</v>
      </c>
      <c r="AJ1538" t="s">
        <v>327</v>
      </c>
      <c r="AK1538" t="s">
        <v>411</v>
      </c>
      <c r="AL1538" t="s">
        <v>289</v>
      </c>
      <c r="AM1538">
        <v>4</v>
      </c>
      <c r="AN1538">
        <v>24</v>
      </c>
      <c r="AO1538">
        <v>0</v>
      </c>
      <c r="AP1538">
        <v>0</v>
      </c>
      <c r="AQ1538">
        <v>0</v>
      </c>
      <c r="AR1538">
        <v>0</v>
      </c>
      <c r="AS1538">
        <v>0</v>
      </c>
      <c r="AT1538">
        <v>0</v>
      </c>
    </row>
    <row r="1539" spans="1:46" hidden="1" x14ac:dyDescent="0.25">
      <c r="A1539" t="s">
        <v>327</v>
      </c>
      <c r="B1539" t="s">
        <v>290</v>
      </c>
      <c r="C1539">
        <v>1</v>
      </c>
      <c r="D1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9">
        <v>23</v>
      </c>
      <c r="AJ1539" t="s">
        <v>327</v>
      </c>
      <c r="AK1539" t="s">
        <v>411</v>
      </c>
      <c r="AL1539" t="s">
        <v>290</v>
      </c>
      <c r="AM1539">
        <v>5</v>
      </c>
      <c r="AN1539">
        <v>1</v>
      </c>
      <c r="AO1539">
        <v>0</v>
      </c>
      <c r="AP1539">
        <v>0</v>
      </c>
      <c r="AQ1539">
        <v>0</v>
      </c>
      <c r="AR1539">
        <v>0</v>
      </c>
      <c r="AS1539">
        <v>0</v>
      </c>
      <c r="AT1539">
        <v>0</v>
      </c>
    </row>
    <row r="1540" spans="1:46" hidden="1" x14ac:dyDescent="0.25">
      <c r="A1540" t="s">
        <v>327</v>
      </c>
      <c r="B1540" t="s">
        <v>290</v>
      </c>
      <c r="C1540">
        <v>2</v>
      </c>
      <c r="D1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0">
        <v>23</v>
      </c>
      <c r="AJ1540" t="s">
        <v>327</v>
      </c>
      <c r="AK1540" t="s">
        <v>411</v>
      </c>
      <c r="AL1540" t="s">
        <v>290</v>
      </c>
      <c r="AM1540">
        <v>5</v>
      </c>
      <c r="AN1540">
        <v>2</v>
      </c>
      <c r="AO1540">
        <v>0</v>
      </c>
      <c r="AP1540">
        <v>0</v>
      </c>
      <c r="AQ1540">
        <v>0</v>
      </c>
      <c r="AR1540">
        <v>0</v>
      </c>
      <c r="AS1540">
        <v>0</v>
      </c>
      <c r="AT1540">
        <v>0</v>
      </c>
    </row>
    <row r="1541" spans="1:46" hidden="1" x14ac:dyDescent="0.25">
      <c r="A1541" t="s">
        <v>327</v>
      </c>
      <c r="B1541" t="s">
        <v>290</v>
      </c>
      <c r="C1541">
        <v>3</v>
      </c>
      <c r="D1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1">
        <v>23</v>
      </c>
      <c r="AJ1541" t="s">
        <v>327</v>
      </c>
      <c r="AK1541" t="s">
        <v>411</v>
      </c>
      <c r="AL1541" t="s">
        <v>290</v>
      </c>
      <c r="AM1541">
        <v>5</v>
      </c>
      <c r="AN1541">
        <v>3</v>
      </c>
      <c r="AO1541">
        <v>0</v>
      </c>
      <c r="AP1541">
        <v>0</v>
      </c>
      <c r="AQ1541">
        <v>0</v>
      </c>
      <c r="AR1541">
        <v>0</v>
      </c>
      <c r="AS1541">
        <v>0</v>
      </c>
      <c r="AT1541">
        <v>0</v>
      </c>
    </row>
    <row r="1542" spans="1:46" hidden="1" x14ac:dyDescent="0.25">
      <c r="A1542" t="s">
        <v>327</v>
      </c>
      <c r="B1542" t="s">
        <v>290</v>
      </c>
      <c r="C1542">
        <v>4</v>
      </c>
      <c r="D1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2">
        <v>23</v>
      </c>
      <c r="AJ1542" t="s">
        <v>327</v>
      </c>
      <c r="AK1542" t="s">
        <v>411</v>
      </c>
      <c r="AL1542" t="s">
        <v>290</v>
      </c>
      <c r="AM1542">
        <v>5</v>
      </c>
      <c r="AN1542">
        <v>4</v>
      </c>
      <c r="AO1542">
        <v>0</v>
      </c>
      <c r="AP1542">
        <v>0</v>
      </c>
      <c r="AQ1542">
        <v>0</v>
      </c>
      <c r="AR1542">
        <v>0</v>
      </c>
      <c r="AS1542">
        <v>0</v>
      </c>
      <c r="AT1542">
        <v>0</v>
      </c>
    </row>
    <row r="1543" spans="1:46" hidden="1" x14ac:dyDescent="0.25">
      <c r="A1543" t="s">
        <v>327</v>
      </c>
      <c r="B1543" t="s">
        <v>290</v>
      </c>
      <c r="C1543">
        <v>5</v>
      </c>
      <c r="D1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3">
        <v>23</v>
      </c>
      <c r="AJ1543" t="s">
        <v>327</v>
      </c>
      <c r="AK1543" t="s">
        <v>411</v>
      </c>
      <c r="AL1543" t="s">
        <v>290</v>
      </c>
      <c r="AM1543">
        <v>5</v>
      </c>
      <c r="AN1543">
        <v>5</v>
      </c>
      <c r="AO1543">
        <v>0</v>
      </c>
      <c r="AP1543">
        <v>0</v>
      </c>
      <c r="AQ1543">
        <v>0</v>
      </c>
      <c r="AR1543">
        <v>0</v>
      </c>
      <c r="AS1543">
        <v>0</v>
      </c>
      <c r="AT1543">
        <v>0</v>
      </c>
    </row>
    <row r="1544" spans="1:46" hidden="1" x14ac:dyDescent="0.25">
      <c r="A1544" t="s">
        <v>327</v>
      </c>
      <c r="B1544" t="s">
        <v>290</v>
      </c>
      <c r="C1544">
        <v>6</v>
      </c>
      <c r="D1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2.9888290000000001E-3</v>
      </c>
      <c r="E1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2.9888290000000001E-3</v>
      </c>
      <c r="AI1544">
        <v>23</v>
      </c>
      <c r="AJ1544" t="s">
        <v>327</v>
      </c>
      <c r="AK1544" t="s">
        <v>411</v>
      </c>
      <c r="AL1544" t="s">
        <v>290</v>
      </c>
      <c r="AM1544">
        <v>5</v>
      </c>
      <c r="AN1544">
        <v>6</v>
      </c>
      <c r="AO1544">
        <v>2.9888290000000001E-3</v>
      </c>
      <c r="AP1544">
        <v>3.6333699999999999E-3</v>
      </c>
      <c r="AQ1544">
        <v>4.3057210000000002E-3</v>
      </c>
      <c r="AR1544">
        <v>3.6555720000000002E-3</v>
      </c>
      <c r="AS1544">
        <v>6.3604489999999998E-3</v>
      </c>
      <c r="AT1544">
        <v>8.9119199999999996E-4</v>
      </c>
    </row>
    <row r="1545" spans="1:46" hidden="1" x14ac:dyDescent="0.25">
      <c r="A1545" t="s">
        <v>327</v>
      </c>
      <c r="B1545" t="s">
        <v>290</v>
      </c>
      <c r="C1545">
        <v>7</v>
      </c>
      <c r="D1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7.7318064000000006E-2</v>
      </c>
      <c r="E1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7.7318064000000006E-2</v>
      </c>
      <c r="AI1545">
        <v>23</v>
      </c>
      <c r="AJ1545" t="s">
        <v>327</v>
      </c>
      <c r="AK1545" t="s">
        <v>411</v>
      </c>
      <c r="AL1545" t="s">
        <v>290</v>
      </c>
      <c r="AM1545">
        <v>5</v>
      </c>
      <c r="AN1545">
        <v>7</v>
      </c>
      <c r="AO1545">
        <v>7.7318064000000006E-2</v>
      </c>
      <c r="AP1545">
        <v>9.0204472999999993E-2</v>
      </c>
      <c r="AQ1545">
        <v>0.10446971300000001</v>
      </c>
      <c r="AR1545">
        <v>8.7844045999999995E-2</v>
      </c>
      <c r="AS1545">
        <v>0.12298503099999999</v>
      </c>
      <c r="AT1545">
        <v>2.5224731E-2</v>
      </c>
    </row>
    <row r="1546" spans="1:46" hidden="1" x14ac:dyDescent="0.25">
      <c r="A1546" t="s">
        <v>327</v>
      </c>
      <c r="B1546" t="s">
        <v>290</v>
      </c>
      <c r="C1546">
        <v>8</v>
      </c>
      <c r="D1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0.209690132</v>
      </c>
      <c r="E1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0.209690132</v>
      </c>
      <c r="AI1546">
        <v>23</v>
      </c>
      <c r="AJ1546" t="s">
        <v>327</v>
      </c>
      <c r="AK1546" t="s">
        <v>411</v>
      </c>
      <c r="AL1546" t="s">
        <v>290</v>
      </c>
      <c r="AM1546">
        <v>5</v>
      </c>
      <c r="AN1546">
        <v>8</v>
      </c>
      <c r="AO1546">
        <v>0.209690132</v>
      </c>
      <c r="AP1546">
        <v>0.245724836</v>
      </c>
      <c r="AQ1546">
        <v>0.27686778299999998</v>
      </c>
      <c r="AR1546">
        <v>0.239374328</v>
      </c>
      <c r="AS1546">
        <v>0.31196264099999998</v>
      </c>
      <c r="AT1546">
        <v>7.5978135000000002E-2</v>
      </c>
    </row>
    <row r="1547" spans="1:46" hidden="1" x14ac:dyDescent="0.25">
      <c r="A1547" t="s">
        <v>327</v>
      </c>
      <c r="B1547" t="s">
        <v>290</v>
      </c>
      <c r="C1547">
        <v>9</v>
      </c>
      <c r="D1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0.44623073000000002</v>
      </c>
      <c r="E1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0.35476566999999998</v>
      </c>
      <c r="AI1547">
        <v>23</v>
      </c>
      <c r="AJ1547" t="s">
        <v>327</v>
      </c>
      <c r="AK1547" t="s">
        <v>411</v>
      </c>
      <c r="AL1547" t="s">
        <v>290</v>
      </c>
      <c r="AM1547">
        <v>5</v>
      </c>
      <c r="AN1547">
        <v>9</v>
      </c>
      <c r="AO1547">
        <v>0.35476566999999998</v>
      </c>
      <c r="AP1547">
        <v>0.40442503200000002</v>
      </c>
      <c r="AQ1547">
        <v>0.44623073000000002</v>
      </c>
      <c r="AR1547">
        <v>0.39136981999999998</v>
      </c>
      <c r="AS1547">
        <v>0.505098186</v>
      </c>
      <c r="AT1547">
        <v>0.12972273200000001</v>
      </c>
    </row>
    <row r="1548" spans="1:46" hidden="1" x14ac:dyDescent="0.25">
      <c r="A1548" t="s">
        <v>327</v>
      </c>
      <c r="B1548" t="s">
        <v>290</v>
      </c>
      <c r="C1548">
        <v>10</v>
      </c>
      <c r="D1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0.56558809499999996</v>
      </c>
      <c r="E1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0.56558809499999996</v>
      </c>
      <c r="AI1548">
        <v>23</v>
      </c>
      <c r="AJ1548" t="s">
        <v>327</v>
      </c>
      <c r="AK1548" t="s">
        <v>411</v>
      </c>
      <c r="AL1548" t="s">
        <v>290</v>
      </c>
      <c r="AM1548">
        <v>5</v>
      </c>
      <c r="AN1548">
        <v>10</v>
      </c>
      <c r="AO1548">
        <v>0.45886509599999997</v>
      </c>
      <c r="AP1548">
        <v>0.51536792200000003</v>
      </c>
      <c r="AQ1548">
        <v>0.56558809499999996</v>
      </c>
      <c r="AR1548">
        <v>0.50516684700000003</v>
      </c>
      <c r="AS1548">
        <v>0.65315626800000004</v>
      </c>
      <c r="AT1548">
        <v>0.138776604</v>
      </c>
    </row>
    <row r="1549" spans="1:46" hidden="1" x14ac:dyDescent="0.25">
      <c r="A1549" t="s">
        <v>327</v>
      </c>
      <c r="B1549" t="s">
        <v>290</v>
      </c>
      <c r="C1549">
        <v>11</v>
      </c>
      <c r="D1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0.63967010499999999</v>
      </c>
      <c r="E1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0.63967010499999999</v>
      </c>
      <c r="AI1549">
        <v>23</v>
      </c>
      <c r="AJ1549" t="s">
        <v>327</v>
      </c>
      <c r="AK1549" t="s">
        <v>411</v>
      </c>
      <c r="AL1549" t="s">
        <v>290</v>
      </c>
      <c r="AM1549">
        <v>5</v>
      </c>
      <c r="AN1549">
        <v>11</v>
      </c>
      <c r="AO1549">
        <v>0.53682669299999997</v>
      </c>
      <c r="AP1549">
        <v>0.578083711</v>
      </c>
      <c r="AQ1549">
        <v>0.63967010499999999</v>
      </c>
      <c r="AR1549">
        <v>0.57334899800000005</v>
      </c>
      <c r="AS1549">
        <v>0.751371452</v>
      </c>
      <c r="AT1549">
        <v>0.17985857</v>
      </c>
    </row>
    <row r="1550" spans="1:46" hidden="1" x14ac:dyDescent="0.25">
      <c r="A1550" t="s">
        <v>327</v>
      </c>
      <c r="B1550" t="s">
        <v>290</v>
      </c>
      <c r="C1550">
        <v>12</v>
      </c>
      <c r="D1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0.65916764999999999</v>
      </c>
      <c r="E1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0.65916764999999999</v>
      </c>
      <c r="AI1550">
        <v>23</v>
      </c>
      <c r="AJ1550" t="s">
        <v>327</v>
      </c>
      <c r="AK1550" t="s">
        <v>411</v>
      </c>
      <c r="AL1550" t="s">
        <v>290</v>
      </c>
      <c r="AM1550">
        <v>5</v>
      </c>
      <c r="AN1550">
        <v>12</v>
      </c>
      <c r="AO1550">
        <v>0.54225140000000005</v>
      </c>
      <c r="AP1550">
        <v>0.60184211799999998</v>
      </c>
      <c r="AQ1550">
        <v>0.65916764999999999</v>
      </c>
      <c r="AR1550">
        <v>0.59382550899999997</v>
      </c>
      <c r="AS1550">
        <v>0.78437680399999998</v>
      </c>
      <c r="AT1550">
        <v>0.204600583</v>
      </c>
    </row>
    <row r="1551" spans="1:46" hidden="1" x14ac:dyDescent="0.25">
      <c r="A1551" t="s">
        <v>327</v>
      </c>
      <c r="B1551" t="s">
        <v>290</v>
      </c>
      <c r="C1551">
        <v>13</v>
      </c>
      <c r="D1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0.62370772200000002</v>
      </c>
      <c r="E1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0.62370772200000002</v>
      </c>
      <c r="AI1551">
        <v>23</v>
      </c>
      <c r="AJ1551" t="s">
        <v>327</v>
      </c>
      <c r="AK1551" t="s">
        <v>411</v>
      </c>
      <c r="AL1551" t="s">
        <v>290</v>
      </c>
      <c r="AM1551">
        <v>5</v>
      </c>
      <c r="AN1551">
        <v>13</v>
      </c>
      <c r="AO1551">
        <v>0.52719260400000001</v>
      </c>
      <c r="AP1551">
        <v>0.57437408599999995</v>
      </c>
      <c r="AQ1551">
        <v>0.62370772200000002</v>
      </c>
      <c r="AR1551">
        <v>0.567468219</v>
      </c>
      <c r="AS1551">
        <v>0.76191100199999995</v>
      </c>
      <c r="AT1551">
        <v>0.225754339</v>
      </c>
    </row>
    <row r="1552" spans="1:46" hidden="1" x14ac:dyDescent="0.25">
      <c r="A1552" t="s">
        <v>327</v>
      </c>
      <c r="B1552" t="s">
        <v>290</v>
      </c>
      <c r="C1552">
        <v>14</v>
      </c>
      <c r="D1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0.54286516699999998</v>
      </c>
      <c r="E1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0.54286516699999998</v>
      </c>
      <c r="AI1552">
        <v>23</v>
      </c>
      <c r="AJ1552" t="s">
        <v>327</v>
      </c>
      <c r="AK1552" t="s">
        <v>411</v>
      </c>
      <c r="AL1552" t="s">
        <v>290</v>
      </c>
      <c r="AM1552">
        <v>5</v>
      </c>
      <c r="AN1552">
        <v>14</v>
      </c>
      <c r="AO1552">
        <v>0.44993175600000002</v>
      </c>
      <c r="AP1552">
        <v>0.50432674300000002</v>
      </c>
      <c r="AQ1552">
        <v>0.54286516699999998</v>
      </c>
      <c r="AR1552">
        <v>0.49317699199999998</v>
      </c>
      <c r="AS1552">
        <v>0.67209338799999996</v>
      </c>
      <c r="AT1552">
        <v>0.220591333</v>
      </c>
    </row>
    <row r="1553" spans="1:46" hidden="1" x14ac:dyDescent="0.25">
      <c r="A1553" t="s">
        <v>327</v>
      </c>
      <c r="B1553" t="s">
        <v>290</v>
      </c>
      <c r="C1553">
        <v>15</v>
      </c>
      <c r="D1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0.42523364699999999</v>
      </c>
      <c r="E1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0.42523364699999999</v>
      </c>
      <c r="AI1553">
        <v>23</v>
      </c>
      <c r="AJ1553" t="s">
        <v>327</v>
      </c>
      <c r="AK1553" t="s">
        <v>411</v>
      </c>
      <c r="AL1553" t="s">
        <v>290</v>
      </c>
      <c r="AM1553">
        <v>5</v>
      </c>
      <c r="AN1553">
        <v>15</v>
      </c>
      <c r="AO1553">
        <v>0.34977139299999999</v>
      </c>
      <c r="AP1553">
        <v>0.390152424</v>
      </c>
      <c r="AQ1553">
        <v>0.42523364699999999</v>
      </c>
      <c r="AR1553">
        <v>0.38309583400000002</v>
      </c>
      <c r="AS1553">
        <v>0.51991323199999995</v>
      </c>
      <c r="AT1553">
        <v>0.14315704100000001</v>
      </c>
    </row>
    <row r="1554" spans="1:46" hidden="1" x14ac:dyDescent="0.25">
      <c r="A1554" t="s">
        <v>327</v>
      </c>
      <c r="B1554" t="s">
        <v>290</v>
      </c>
      <c r="C1554">
        <v>16</v>
      </c>
      <c r="D1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0.270739603</v>
      </c>
      <c r="E1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0.270739603</v>
      </c>
      <c r="AI1554">
        <v>23</v>
      </c>
      <c r="AJ1554" t="s">
        <v>327</v>
      </c>
      <c r="AK1554" t="s">
        <v>411</v>
      </c>
      <c r="AL1554" t="s">
        <v>290</v>
      </c>
      <c r="AM1554">
        <v>5</v>
      </c>
      <c r="AN1554">
        <v>16</v>
      </c>
      <c r="AO1554">
        <v>0.21727496299999999</v>
      </c>
      <c r="AP1554">
        <v>0.24833591699999999</v>
      </c>
      <c r="AQ1554">
        <v>0.270739603</v>
      </c>
      <c r="AR1554">
        <v>0.24011502500000001</v>
      </c>
      <c r="AS1554">
        <v>0.33682756000000003</v>
      </c>
      <c r="AT1554">
        <v>7.6300514E-2</v>
      </c>
    </row>
    <row r="1555" spans="1:46" hidden="1" x14ac:dyDescent="0.25">
      <c r="A1555" t="s">
        <v>327</v>
      </c>
      <c r="B1555" t="s">
        <v>290</v>
      </c>
      <c r="C1555">
        <v>17</v>
      </c>
      <c r="D1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0.118048627</v>
      </c>
      <c r="E1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0.118048627</v>
      </c>
      <c r="AI1555">
        <v>23</v>
      </c>
      <c r="AJ1555" t="s">
        <v>327</v>
      </c>
      <c r="AK1555" t="s">
        <v>411</v>
      </c>
      <c r="AL1555" t="s">
        <v>290</v>
      </c>
      <c r="AM1555">
        <v>5</v>
      </c>
      <c r="AN1555">
        <v>17</v>
      </c>
      <c r="AO1555">
        <v>9.1834673000000006E-2</v>
      </c>
      <c r="AP1555">
        <v>0.10653085399999999</v>
      </c>
      <c r="AQ1555">
        <v>0.118048627</v>
      </c>
      <c r="AR1555">
        <v>0.10375865500000001</v>
      </c>
      <c r="AS1555">
        <v>0.14768669100000001</v>
      </c>
      <c r="AT1555">
        <v>2.8260278999999999E-2</v>
      </c>
    </row>
    <row r="1556" spans="1:46" hidden="1" x14ac:dyDescent="0.25">
      <c r="A1556" t="s">
        <v>327</v>
      </c>
      <c r="B1556" t="s">
        <v>290</v>
      </c>
      <c r="C1556">
        <v>18</v>
      </c>
      <c r="D1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9.6365559999999992E-3</v>
      </c>
      <c r="E1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9.6365559999999992E-3</v>
      </c>
      <c r="AI1556">
        <v>23</v>
      </c>
      <c r="AJ1556" t="s">
        <v>327</v>
      </c>
      <c r="AK1556" t="s">
        <v>411</v>
      </c>
      <c r="AL1556" t="s">
        <v>290</v>
      </c>
      <c r="AM1556">
        <v>5</v>
      </c>
      <c r="AN1556">
        <v>18</v>
      </c>
      <c r="AO1556">
        <v>7.3853529999999999E-3</v>
      </c>
      <c r="AP1556">
        <v>8.5416750000000003E-3</v>
      </c>
      <c r="AQ1556">
        <v>9.6365559999999992E-3</v>
      </c>
      <c r="AR1556">
        <v>8.5312970000000002E-3</v>
      </c>
      <c r="AS1556">
        <v>1.2831851999999999E-2</v>
      </c>
      <c r="AT1556">
        <v>2.2554300000000001E-3</v>
      </c>
    </row>
    <row r="1557" spans="1:46" hidden="1" x14ac:dyDescent="0.25">
      <c r="A1557" t="s">
        <v>327</v>
      </c>
      <c r="B1557" t="s">
        <v>290</v>
      </c>
      <c r="C1557">
        <v>19</v>
      </c>
      <c r="D1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7">
        <v>23</v>
      </c>
      <c r="AJ1557" t="s">
        <v>327</v>
      </c>
      <c r="AK1557" t="s">
        <v>411</v>
      </c>
      <c r="AL1557" t="s">
        <v>290</v>
      </c>
      <c r="AM1557">
        <v>5</v>
      </c>
      <c r="AN1557">
        <v>19</v>
      </c>
      <c r="AO1557">
        <v>0</v>
      </c>
      <c r="AP1557">
        <v>0</v>
      </c>
      <c r="AQ1557">
        <v>0</v>
      </c>
      <c r="AR1557">
        <v>0</v>
      </c>
      <c r="AS1557">
        <v>0</v>
      </c>
      <c r="AT1557">
        <v>0</v>
      </c>
    </row>
    <row r="1558" spans="1:46" hidden="1" x14ac:dyDescent="0.25">
      <c r="A1558" t="s">
        <v>327</v>
      </c>
      <c r="B1558" t="s">
        <v>290</v>
      </c>
      <c r="C1558">
        <v>20</v>
      </c>
      <c r="D1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8">
        <v>23</v>
      </c>
      <c r="AJ1558" t="s">
        <v>327</v>
      </c>
      <c r="AK1558" t="s">
        <v>411</v>
      </c>
      <c r="AL1558" t="s">
        <v>290</v>
      </c>
      <c r="AM1558">
        <v>5</v>
      </c>
      <c r="AN1558">
        <v>20</v>
      </c>
      <c r="AO1558">
        <v>0</v>
      </c>
      <c r="AP1558">
        <v>0</v>
      </c>
      <c r="AQ1558">
        <v>0</v>
      </c>
      <c r="AR1558">
        <v>0</v>
      </c>
      <c r="AS1558">
        <v>0</v>
      </c>
      <c r="AT1558">
        <v>0</v>
      </c>
    </row>
    <row r="1559" spans="1:46" hidden="1" x14ac:dyDescent="0.25">
      <c r="A1559" t="s">
        <v>327</v>
      </c>
      <c r="B1559" t="s">
        <v>290</v>
      </c>
      <c r="C1559">
        <v>21</v>
      </c>
      <c r="D1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9">
        <v>23</v>
      </c>
      <c r="AJ1559" t="s">
        <v>327</v>
      </c>
      <c r="AK1559" t="s">
        <v>411</v>
      </c>
      <c r="AL1559" t="s">
        <v>290</v>
      </c>
      <c r="AM1559">
        <v>5</v>
      </c>
      <c r="AN1559">
        <v>21</v>
      </c>
      <c r="AO1559">
        <v>0</v>
      </c>
      <c r="AP1559">
        <v>0</v>
      </c>
      <c r="AQ1559">
        <v>0</v>
      </c>
      <c r="AR1559">
        <v>0</v>
      </c>
      <c r="AS1559">
        <v>0</v>
      </c>
      <c r="AT1559">
        <v>0</v>
      </c>
    </row>
    <row r="1560" spans="1:46" hidden="1" x14ac:dyDescent="0.25">
      <c r="A1560" t="s">
        <v>327</v>
      </c>
      <c r="B1560" t="s">
        <v>290</v>
      </c>
      <c r="C1560">
        <v>22</v>
      </c>
      <c r="D1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0">
        <v>23</v>
      </c>
      <c r="AJ1560" t="s">
        <v>327</v>
      </c>
      <c r="AK1560" t="s">
        <v>411</v>
      </c>
      <c r="AL1560" t="s">
        <v>290</v>
      </c>
      <c r="AM1560">
        <v>5</v>
      </c>
      <c r="AN1560">
        <v>22</v>
      </c>
      <c r="AO1560">
        <v>0</v>
      </c>
      <c r="AP1560">
        <v>0</v>
      </c>
      <c r="AQ1560">
        <v>0</v>
      </c>
      <c r="AR1560">
        <v>0</v>
      </c>
      <c r="AS1560">
        <v>0</v>
      </c>
      <c r="AT1560">
        <v>0</v>
      </c>
    </row>
    <row r="1561" spans="1:46" hidden="1" x14ac:dyDescent="0.25">
      <c r="A1561" t="s">
        <v>327</v>
      </c>
      <c r="B1561" t="s">
        <v>290</v>
      </c>
      <c r="C1561">
        <v>23</v>
      </c>
      <c r="D1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1">
        <v>23</v>
      </c>
      <c r="AJ1561" t="s">
        <v>327</v>
      </c>
      <c r="AK1561" t="s">
        <v>411</v>
      </c>
      <c r="AL1561" t="s">
        <v>290</v>
      </c>
      <c r="AM1561">
        <v>5</v>
      </c>
      <c r="AN1561">
        <v>23</v>
      </c>
      <c r="AO1561">
        <v>0</v>
      </c>
      <c r="AP1561">
        <v>0</v>
      </c>
      <c r="AQ1561">
        <v>0</v>
      </c>
      <c r="AR1561">
        <v>0</v>
      </c>
      <c r="AS1561">
        <v>0</v>
      </c>
      <c r="AT1561">
        <v>0</v>
      </c>
    </row>
    <row r="1562" spans="1:46" hidden="1" x14ac:dyDescent="0.25">
      <c r="A1562" t="s">
        <v>327</v>
      </c>
      <c r="B1562" t="s">
        <v>290</v>
      </c>
      <c r="C1562">
        <v>24</v>
      </c>
      <c r="D1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2">
        <v>23</v>
      </c>
      <c r="AJ1562" t="s">
        <v>327</v>
      </c>
      <c r="AK1562" t="s">
        <v>411</v>
      </c>
      <c r="AL1562" t="s">
        <v>290</v>
      </c>
      <c r="AM1562">
        <v>5</v>
      </c>
      <c r="AN1562">
        <v>24</v>
      </c>
      <c r="AO1562">
        <v>0</v>
      </c>
      <c r="AP1562">
        <v>0</v>
      </c>
      <c r="AQ1562">
        <v>0</v>
      </c>
      <c r="AR1562">
        <v>0</v>
      </c>
      <c r="AS1562">
        <v>0</v>
      </c>
      <c r="AT1562">
        <v>0</v>
      </c>
    </row>
    <row r="1563" spans="1:46" hidden="1" x14ac:dyDescent="0.25">
      <c r="A1563" t="s">
        <v>327</v>
      </c>
      <c r="B1563" t="s">
        <v>291</v>
      </c>
      <c r="C1563">
        <v>1</v>
      </c>
      <c r="D1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3">
        <v>23</v>
      </c>
      <c r="AJ1563" t="s">
        <v>327</v>
      </c>
      <c r="AK1563" t="s">
        <v>411</v>
      </c>
      <c r="AL1563" t="s">
        <v>291</v>
      </c>
      <c r="AM1563">
        <v>6</v>
      </c>
      <c r="AN1563">
        <v>1</v>
      </c>
      <c r="AO1563">
        <v>0</v>
      </c>
      <c r="AP1563">
        <v>0</v>
      </c>
      <c r="AQ1563">
        <v>0</v>
      </c>
      <c r="AR1563">
        <v>0</v>
      </c>
      <c r="AS1563">
        <v>0</v>
      </c>
      <c r="AT1563">
        <v>0</v>
      </c>
    </row>
    <row r="1564" spans="1:46" hidden="1" x14ac:dyDescent="0.25">
      <c r="A1564" t="s">
        <v>327</v>
      </c>
      <c r="B1564" t="s">
        <v>291</v>
      </c>
      <c r="C1564">
        <v>2</v>
      </c>
      <c r="D1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4">
        <v>23</v>
      </c>
      <c r="AJ1564" t="s">
        <v>327</v>
      </c>
      <c r="AK1564" t="s">
        <v>411</v>
      </c>
      <c r="AL1564" t="s">
        <v>291</v>
      </c>
      <c r="AM1564">
        <v>6</v>
      </c>
      <c r="AN1564">
        <v>2</v>
      </c>
      <c r="AO1564">
        <v>0</v>
      </c>
      <c r="AP1564">
        <v>0</v>
      </c>
      <c r="AQ1564">
        <v>0</v>
      </c>
      <c r="AR1564">
        <v>0</v>
      </c>
      <c r="AS1564">
        <v>0</v>
      </c>
      <c r="AT1564">
        <v>0</v>
      </c>
    </row>
    <row r="1565" spans="1:46" hidden="1" x14ac:dyDescent="0.25">
      <c r="A1565" t="s">
        <v>327</v>
      </c>
      <c r="B1565" t="s">
        <v>291</v>
      </c>
      <c r="C1565">
        <v>3</v>
      </c>
      <c r="D1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5">
        <v>23</v>
      </c>
      <c r="AJ1565" t="s">
        <v>327</v>
      </c>
      <c r="AK1565" t="s">
        <v>411</v>
      </c>
      <c r="AL1565" t="s">
        <v>291</v>
      </c>
      <c r="AM1565">
        <v>6</v>
      </c>
      <c r="AN1565">
        <v>3</v>
      </c>
      <c r="AO1565">
        <v>0</v>
      </c>
      <c r="AP1565">
        <v>0</v>
      </c>
      <c r="AQ1565">
        <v>0</v>
      </c>
      <c r="AR1565">
        <v>0</v>
      </c>
      <c r="AS1565">
        <v>0</v>
      </c>
      <c r="AT1565">
        <v>0</v>
      </c>
    </row>
    <row r="1566" spans="1:46" hidden="1" x14ac:dyDescent="0.25">
      <c r="A1566" t="s">
        <v>327</v>
      </c>
      <c r="B1566" t="s">
        <v>291</v>
      </c>
      <c r="C1566">
        <v>4</v>
      </c>
      <c r="D1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6">
        <v>23</v>
      </c>
      <c r="AJ1566" t="s">
        <v>327</v>
      </c>
      <c r="AK1566" t="s">
        <v>411</v>
      </c>
      <c r="AL1566" t="s">
        <v>291</v>
      </c>
      <c r="AM1566">
        <v>6</v>
      </c>
      <c r="AN1566">
        <v>4</v>
      </c>
      <c r="AO1566">
        <v>0</v>
      </c>
      <c r="AP1566">
        <v>0</v>
      </c>
      <c r="AQ1566">
        <v>0</v>
      </c>
      <c r="AR1566">
        <v>0</v>
      </c>
      <c r="AS1566">
        <v>0</v>
      </c>
      <c r="AT1566">
        <v>0</v>
      </c>
    </row>
    <row r="1567" spans="1:46" hidden="1" x14ac:dyDescent="0.25">
      <c r="A1567" t="s">
        <v>327</v>
      </c>
      <c r="B1567" t="s">
        <v>291</v>
      </c>
      <c r="C1567">
        <v>5</v>
      </c>
      <c r="D1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7">
        <v>23</v>
      </c>
      <c r="AJ1567" t="s">
        <v>327</v>
      </c>
      <c r="AK1567" t="s">
        <v>411</v>
      </c>
      <c r="AL1567" t="s">
        <v>291</v>
      </c>
      <c r="AM1567">
        <v>6</v>
      </c>
      <c r="AN1567">
        <v>5</v>
      </c>
      <c r="AO1567">
        <v>0</v>
      </c>
      <c r="AP1567">
        <v>0</v>
      </c>
      <c r="AQ1567">
        <v>0</v>
      </c>
      <c r="AR1567">
        <v>0</v>
      </c>
      <c r="AS1567">
        <v>0</v>
      </c>
      <c r="AT1567">
        <v>0</v>
      </c>
    </row>
    <row r="1568" spans="1:46" hidden="1" x14ac:dyDescent="0.25">
      <c r="A1568" t="s">
        <v>327</v>
      </c>
      <c r="B1568" t="s">
        <v>291</v>
      </c>
      <c r="C1568">
        <v>6</v>
      </c>
      <c r="D1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1.3642859999999999E-3</v>
      </c>
      <c r="E1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1.3642859999999999E-3</v>
      </c>
      <c r="AI1568">
        <v>23</v>
      </c>
      <c r="AJ1568" t="s">
        <v>327</v>
      </c>
      <c r="AK1568" t="s">
        <v>411</v>
      </c>
      <c r="AL1568" t="s">
        <v>291</v>
      </c>
      <c r="AM1568">
        <v>6</v>
      </c>
      <c r="AN1568">
        <v>6</v>
      </c>
      <c r="AO1568">
        <v>1.3642859999999999E-3</v>
      </c>
      <c r="AP1568">
        <v>1.779634E-3</v>
      </c>
      <c r="AQ1568">
        <v>2.266119E-3</v>
      </c>
      <c r="AR1568">
        <v>1.8629639999999999E-3</v>
      </c>
      <c r="AS1568">
        <v>3.5771959999999999E-3</v>
      </c>
      <c r="AT1568">
        <v>6.0634199999999995E-4</v>
      </c>
    </row>
    <row r="1569" spans="1:46" hidden="1" x14ac:dyDescent="0.25">
      <c r="A1569" t="s">
        <v>327</v>
      </c>
      <c r="B1569" t="s">
        <v>291</v>
      </c>
      <c r="C1569">
        <v>7</v>
      </c>
      <c r="D1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6.9852898999999996E-2</v>
      </c>
      <c r="E1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6.9852898999999996E-2</v>
      </c>
      <c r="AI1569">
        <v>23</v>
      </c>
      <c r="AJ1569" t="s">
        <v>327</v>
      </c>
      <c r="AK1569" t="s">
        <v>411</v>
      </c>
      <c r="AL1569" t="s">
        <v>291</v>
      </c>
      <c r="AM1569">
        <v>6</v>
      </c>
      <c r="AN1569">
        <v>7</v>
      </c>
      <c r="AO1569">
        <v>6.9852898999999996E-2</v>
      </c>
      <c r="AP1569">
        <v>8.1630669000000003E-2</v>
      </c>
      <c r="AQ1569">
        <v>8.8779906000000006E-2</v>
      </c>
      <c r="AR1569">
        <v>7.8698709000000006E-2</v>
      </c>
      <c r="AS1569">
        <v>0.10464267100000001</v>
      </c>
      <c r="AT1569">
        <v>2.8449867E-2</v>
      </c>
    </row>
    <row r="1570" spans="1:46" hidden="1" x14ac:dyDescent="0.25">
      <c r="A1570" t="s">
        <v>327</v>
      </c>
      <c r="B1570" t="s">
        <v>291</v>
      </c>
      <c r="C1570">
        <v>8</v>
      </c>
      <c r="D1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0.20885496000000001</v>
      </c>
      <c r="E1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0.20885496000000001</v>
      </c>
      <c r="AI1570">
        <v>23</v>
      </c>
      <c r="AJ1570" t="s">
        <v>327</v>
      </c>
      <c r="AK1570" t="s">
        <v>411</v>
      </c>
      <c r="AL1570" t="s">
        <v>291</v>
      </c>
      <c r="AM1570">
        <v>6</v>
      </c>
      <c r="AN1570">
        <v>8</v>
      </c>
      <c r="AO1570">
        <v>0.20885496000000001</v>
      </c>
      <c r="AP1570">
        <v>0.24181575399999999</v>
      </c>
      <c r="AQ1570">
        <v>0.26185681700000002</v>
      </c>
      <c r="AR1570">
        <v>0.231912013</v>
      </c>
      <c r="AS1570">
        <v>0.29009700300000002</v>
      </c>
      <c r="AT1570">
        <v>9.9226163000000006E-2</v>
      </c>
    </row>
    <row r="1571" spans="1:46" hidden="1" x14ac:dyDescent="0.25">
      <c r="A1571" t="s">
        <v>327</v>
      </c>
      <c r="B1571" t="s">
        <v>291</v>
      </c>
      <c r="C1571">
        <v>9</v>
      </c>
      <c r="D1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0.43511868599999998</v>
      </c>
      <c r="E1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0.36840974799999998</v>
      </c>
      <c r="AI1571">
        <v>23</v>
      </c>
      <c r="AJ1571" t="s">
        <v>327</v>
      </c>
      <c r="AK1571" t="s">
        <v>411</v>
      </c>
      <c r="AL1571" t="s">
        <v>291</v>
      </c>
      <c r="AM1571">
        <v>6</v>
      </c>
      <c r="AN1571">
        <v>9</v>
      </c>
      <c r="AO1571">
        <v>0.36840974799999998</v>
      </c>
      <c r="AP1571">
        <v>0.40366777300000001</v>
      </c>
      <c r="AQ1571">
        <v>0.43511868599999998</v>
      </c>
      <c r="AR1571">
        <v>0.38974255099999999</v>
      </c>
      <c r="AS1571">
        <v>0.46891181700000001</v>
      </c>
      <c r="AT1571">
        <v>0.17076760099999999</v>
      </c>
    </row>
    <row r="1572" spans="1:46" hidden="1" x14ac:dyDescent="0.25">
      <c r="A1572" t="s">
        <v>327</v>
      </c>
      <c r="B1572" t="s">
        <v>291</v>
      </c>
      <c r="C1572">
        <v>10</v>
      </c>
      <c r="D1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0.57188387200000002</v>
      </c>
      <c r="E1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0.57188387200000002</v>
      </c>
      <c r="AI1572">
        <v>23</v>
      </c>
      <c r="AJ1572" t="s">
        <v>327</v>
      </c>
      <c r="AK1572" t="s">
        <v>411</v>
      </c>
      <c r="AL1572" t="s">
        <v>291</v>
      </c>
      <c r="AM1572">
        <v>6</v>
      </c>
      <c r="AN1572">
        <v>10</v>
      </c>
      <c r="AO1572">
        <v>0.48267734299999998</v>
      </c>
      <c r="AP1572">
        <v>0.53064549100000002</v>
      </c>
      <c r="AQ1572">
        <v>0.57188387200000002</v>
      </c>
      <c r="AR1572">
        <v>0.51439309799999999</v>
      </c>
      <c r="AS1572">
        <v>0.61778941899999995</v>
      </c>
      <c r="AT1572">
        <v>0.231730613</v>
      </c>
    </row>
    <row r="1573" spans="1:46" hidden="1" x14ac:dyDescent="0.25">
      <c r="A1573" t="s">
        <v>327</v>
      </c>
      <c r="B1573" t="s">
        <v>291</v>
      </c>
      <c r="C1573">
        <v>11</v>
      </c>
      <c r="D1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0.659702503</v>
      </c>
      <c r="E1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0.659702503</v>
      </c>
      <c r="AI1573">
        <v>23</v>
      </c>
      <c r="AJ1573" t="s">
        <v>327</v>
      </c>
      <c r="AK1573" t="s">
        <v>411</v>
      </c>
      <c r="AL1573" t="s">
        <v>291</v>
      </c>
      <c r="AM1573">
        <v>6</v>
      </c>
      <c r="AN1573">
        <v>11</v>
      </c>
      <c r="AO1573">
        <v>0.53962467199999997</v>
      </c>
      <c r="AP1573">
        <v>0.60991108999999999</v>
      </c>
      <c r="AQ1573">
        <v>0.659702503</v>
      </c>
      <c r="AR1573">
        <v>0.587725053</v>
      </c>
      <c r="AS1573">
        <v>0.71205309400000005</v>
      </c>
      <c r="AT1573">
        <v>0.28750522299999998</v>
      </c>
    </row>
    <row r="1574" spans="1:46" hidden="1" x14ac:dyDescent="0.25">
      <c r="A1574" t="s">
        <v>327</v>
      </c>
      <c r="B1574" t="s">
        <v>291</v>
      </c>
      <c r="C1574">
        <v>12</v>
      </c>
      <c r="D1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0.68363662300000005</v>
      </c>
      <c r="E1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0.68363662300000005</v>
      </c>
      <c r="AI1574">
        <v>23</v>
      </c>
      <c r="AJ1574" t="s">
        <v>327</v>
      </c>
      <c r="AK1574" t="s">
        <v>411</v>
      </c>
      <c r="AL1574" t="s">
        <v>291</v>
      </c>
      <c r="AM1574">
        <v>6</v>
      </c>
      <c r="AN1574">
        <v>12</v>
      </c>
      <c r="AO1574">
        <v>0.54651696299999997</v>
      </c>
      <c r="AP1574">
        <v>0.62241205200000005</v>
      </c>
      <c r="AQ1574">
        <v>0.68363662300000005</v>
      </c>
      <c r="AR1574">
        <v>0.607904958</v>
      </c>
      <c r="AS1574">
        <v>0.75425073200000003</v>
      </c>
      <c r="AT1574">
        <v>0.26322616999999998</v>
      </c>
    </row>
    <row r="1575" spans="1:46" hidden="1" x14ac:dyDescent="0.25">
      <c r="A1575" t="s">
        <v>327</v>
      </c>
      <c r="B1575" t="s">
        <v>291</v>
      </c>
      <c r="C1575">
        <v>13</v>
      </c>
      <c r="D1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0.65465240700000005</v>
      </c>
      <c r="E1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0.65465240700000005</v>
      </c>
      <c r="AI1575">
        <v>23</v>
      </c>
      <c r="AJ1575" t="s">
        <v>327</v>
      </c>
      <c r="AK1575" t="s">
        <v>411</v>
      </c>
      <c r="AL1575" t="s">
        <v>291</v>
      </c>
      <c r="AM1575">
        <v>6</v>
      </c>
      <c r="AN1575">
        <v>13</v>
      </c>
      <c r="AO1575">
        <v>0.50944868099999996</v>
      </c>
      <c r="AP1575">
        <v>0.58130985099999999</v>
      </c>
      <c r="AQ1575">
        <v>0.65465240700000005</v>
      </c>
      <c r="AR1575">
        <v>0.57499428100000005</v>
      </c>
      <c r="AS1575">
        <v>0.73441755399999997</v>
      </c>
      <c r="AT1575">
        <v>0.247085524</v>
      </c>
    </row>
    <row r="1576" spans="1:46" hidden="1" x14ac:dyDescent="0.25">
      <c r="A1576" t="s">
        <v>327</v>
      </c>
      <c r="B1576" t="s">
        <v>291</v>
      </c>
      <c r="C1576">
        <v>14</v>
      </c>
      <c r="D1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0.57095768000000002</v>
      </c>
      <c r="E1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0.57095768000000002</v>
      </c>
      <c r="AI1576">
        <v>23</v>
      </c>
      <c r="AJ1576" t="s">
        <v>327</v>
      </c>
      <c r="AK1576" t="s">
        <v>411</v>
      </c>
      <c r="AL1576" t="s">
        <v>291</v>
      </c>
      <c r="AM1576">
        <v>6</v>
      </c>
      <c r="AN1576">
        <v>14</v>
      </c>
      <c r="AO1576">
        <v>0.44544658799999998</v>
      </c>
      <c r="AP1576">
        <v>0.49606864499999997</v>
      </c>
      <c r="AQ1576">
        <v>0.57095768000000002</v>
      </c>
      <c r="AR1576">
        <v>0.49774343399999998</v>
      </c>
      <c r="AS1576">
        <v>0.65431778799999996</v>
      </c>
      <c r="AT1576">
        <v>0.246276773</v>
      </c>
    </row>
    <row r="1577" spans="1:46" hidden="1" x14ac:dyDescent="0.25">
      <c r="A1577" t="s">
        <v>327</v>
      </c>
      <c r="B1577" t="s">
        <v>291</v>
      </c>
      <c r="C1577">
        <v>15</v>
      </c>
      <c r="D1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0.443741512</v>
      </c>
      <c r="E1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0.443741512</v>
      </c>
      <c r="AI1577">
        <v>23</v>
      </c>
      <c r="AJ1577" t="s">
        <v>327</v>
      </c>
      <c r="AK1577" t="s">
        <v>411</v>
      </c>
      <c r="AL1577" t="s">
        <v>291</v>
      </c>
      <c r="AM1577">
        <v>6</v>
      </c>
      <c r="AN1577">
        <v>15</v>
      </c>
      <c r="AO1577">
        <v>0.33761477699999998</v>
      </c>
      <c r="AP1577">
        <v>0.39235733299999997</v>
      </c>
      <c r="AQ1577">
        <v>0.443741512</v>
      </c>
      <c r="AR1577">
        <v>0.38681174899999998</v>
      </c>
      <c r="AS1577">
        <v>0.51810671799999997</v>
      </c>
      <c r="AT1577">
        <v>0.172224866</v>
      </c>
    </row>
    <row r="1578" spans="1:46" hidden="1" x14ac:dyDescent="0.25">
      <c r="A1578" t="s">
        <v>327</v>
      </c>
      <c r="B1578" t="s">
        <v>291</v>
      </c>
      <c r="C1578">
        <v>16</v>
      </c>
      <c r="D1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0.281655351</v>
      </c>
      <c r="E1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0.281655351</v>
      </c>
      <c r="AI1578">
        <v>23</v>
      </c>
      <c r="AJ1578" t="s">
        <v>327</v>
      </c>
      <c r="AK1578" t="s">
        <v>411</v>
      </c>
      <c r="AL1578" t="s">
        <v>291</v>
      </c>
      <c r="AM1578">
        <v>6</v>
      </c>
      <c r="AN1578">
        <v>16</v>
      </c>
      <c r="AO1578">
        <v>0.21489478400000001</v>
      </c>
      <c r="AP1578">
        <v>0.24732397</v>
      </c>
      <c r="AQ1578">
        <v>0.281655351</v>
      </c>
      <c r="AR1578">
        <v>0.243870637</v>
      </c>
      <c r="AS1578">
        <v>0.34683308600000001</v>
      </c>
      <c r="AT1578">
        <v>9.4711413999999994E-2</v>
      </c>
    </row>
    <row r="1579" spans="1:46" hidden="1" x14ac:dyDescent="0.25">
      <c r="A1579" t="s">
        <v>327</v>
      </c>
      <c r="B1579" t="s">
        <v>291</v>
      </c>
      <c r="C1579">
        <v>17</v>
      </c>
      <c r="D1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0.12515706099999999</v>
      </c>
      <c r="E1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0.12515706099999999</v>
      </c>
      <c r="AI1579">
        <v>23</v>
      </c>
      <c r="AJ1579" t="s">
        <v>327</v>
      </c>
      <c r="AK1579" t="s">
        <v>411</v>
      </c>
      <c r="AL1579" t="s">
        <v>291</v>
      </c>
      <c r="AM1579">
        <v>6</v>
      </c>
      <c r="AN1579">
        <v>17</v>
      </c>
      <c r="AO1579">
        <v>9.5183414999999993E-2</v>
      </c>
      <c r="AP1579">
        <v>0.109469331</v>
      </c>
      <c r="AQ1579">
        <v>0.12515706099999999</v>
      </c>
      <c r="AR1579">
        <v>0.108545031</v>
      </c>
      <c r="AS1579">
        <v>0.15761620600000001</v>
      </c>
      <c r="AT1579">
        <v>4.5592049000000003E-2</v>
      </c>
    </row>
    <row r="1580" spans="1:46" hidden="1" x14ac:dyDescent="0.25">
      <c r="A1580" t="s">
        <v>327</v>
      </c>
      <c r="B1580" t="s">
        <v>291</v>
      </c>
      <c r="C1580">
        <v>18</v>
      </c>
      <c r="D1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1.1774579E-2</v>
      </c>
      <c r="E1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1.1774579E-2</v>
      </c>
      <c r="AI1580">
        <v>23</v>
      </c>
      <c r="AJ1580" t="s">
        <v>327</v>
      </c>
      <c r="AK1580" t="s">
        <v>411</v>
      </c>
      <c r="AL1580" t="s">
        <v>291</v>
      </c>
      <c r="AM1580">
        <v>6</v>
      </c>
      <c r="AN1580">
        <v>18</v>
      </c>
      <c r="AO1580">
        <v>8.9536790000000008E-3</v>
      </c>
      <c r="AP1580">
        <v>1.0282902999999999E-2</v>
      </c>
      <c r="AQ1580">
        <v>1.1774579E-2</v>
      </c>
      <c r="AR1580">
        <v>1.0358578E-2</v>
      </c>
      <c r="AS1580">
        <v>1.6357710000000001E-2</v>
      </c>
      <c r="AT1580">
        <v>3.9728280000000003E-3</v>
      </c>
    </row>
    <row r="1581" spans="1:46" hidden="1" x14ac:dyDescent="0.25">
      <c r="A1581" t="s">
        <v>327</v>
      </c>
      <c r="B1581" t="s">
        <v>291</v>
      </c>
      <c r="C1581">
        <v>19</v>
      </c>
      <c r="D1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1">
        <v>23</v>
      </c>
      <c r="AJ1581" t="s">
        <v>327</v>
      </c>
      <c r="AK1581" t="s">
        <v>411</v>
      </c>
      <c r="AL1581" t="s">
        <v>291</v>
      </c>
      <c r="AM1581">
        <v>6</v>
      </c>
      <c r="AN1581">
        <v>19</v>
      </c>
      <c r="AO1581">
        <v>0</v>
      </c>
      <c r="AP1581">
        <v>0</v>
      </c>
      <c r="AQ1581">
        <v>0</v>
      </c>
      <c r="AR1581">
        <v>0</v>
      </c>
      <c r="AS1581">
        <v>0</v>
      </c>
      <c r="AT1581">
        <v>0</v>
      </c>
    </row>
    <row r="1582" spans="1:46" hidden="1" x14ac:dyDescent="0.25">
      <c r="A1582" t="s">
        <v>327</v>
      </c>
      <c r="B1582" t="s">
        <v>291</v>
      </c>
      <c r="C1582">
        <v>20</v>
      </c>
      <c r="D1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2">
        <v>23</v>
      </c>
      <c r="AJ1582" t="s">
        <v>327</v>
      </c>
      <c r="AK1582" t="s">
        <v>411</v>
      </c>
      <c r="AL1582" t="s">
        <v>291</v>
      </c>
      <c r="AM1582">
        <v>6</v>
      </c>
      <c r="AN1582">
        <v>20</v>
      </c>
      <c r="AO1582">
        <v>0</v>
      </c>
      <c r="AP1582">
        <v>0</v>
      </c>
      <c r="AQ1582">
        <v>0</v>
      </c>
      <c r="AR1582">
        <v>0</v>
      </c>
      <c r="AS1582">
        <v>0</v>
      </c>
      <c r="AT1582">
        <v>0</v>
      </c>
    </row>
    <row r="1583" spans="1:46" hidden="1" x14ac:dyDescent="0.25">
      <c r="A1583" t="s">
        <v>327</v>
      </c>
      <c r="B1583" t="s">
        <v>291</v>
      </c>
      <c r="C1583">
        <v>21</v>
      </c>
      <c r="D1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3">
        <v>23</v>
      </c>
      <c r="AJ1583" t="s">
        <v>327</v>
      </c>
      <c r="AK1583" t="s">
        <v>411</v>
      </c>
      <c r="AL1583" t="s">
        <v>291</v>
      </c>
      <c r="AM1583">
        <v>6</v>
      </c>
      <c r="AN1583">
        <v>21</v>
      </c>
      <c r="AO1583">
        <v>0</v>
      </c>
      <c r="AP1583">
        <v>0</v>
      </c>
      <c r="AQ1583">
        <v>0</v>
      </c>
      <c r="AR1583">
        <v>0</v>
      </c>
      <c r="AS1583">
        <v>0</v>
      </c>
      <c r="AT1583">
        <v>0</v>
      </c>
    </row>
    <row r="1584" spans="1:46" hidden="1" x14ac:dyDescent="0.25">
      <c r="A1584" t="s">
        <v>327</v>
      </c>
      <c r="B1584" t="s">
        <v>291</v>
      </c>
      <c r="C1584">
        <v>22</v>
      </c>
      <c r="D1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4">
        <v>23</v>
      </c>
      <c r="AJ1584" t="s">
        <v>327</v>
      </c>
      <c r="AK1584" t="s">
        <v>411</v>
      </c>
      <c r="AL1584" t="s">
        <v>291</v>
      </c>
      <c r="AM1584">
        <v>6</v>
      </c>
      <c r="AN1584">
        <v>22</v>
      </c>
      <c r="AO1584">
        <v>0</v>
      </c>
      <c r="AP1584">
        <v>0</v>
      </c>
      <c r="AQ1584">
        <v>0</v>
      </c>
      <c r="AR1584">
        <v>0</v>
      </c>
      <c r="AS1584">
        <v>0</v>
      </c>
      <c r="AT1584">
        <v>0</v>
      </c>
    </row>
    <row r="1585" spans="1:46" hidden="1" x14ac:dyDescent="0.25">
      <c r="A1585" t="s">
        <v>327</v>
      </c>
      <c r="B1585" t="s">
        <v>291</v>
      </c>
      <c r="C1585">
        <v>23</v>
      </c>
      <c r="D1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5">
        <v>23</v>
      </c>
      <c r="AJ1585" t="s">
        <v>327</v>
      </c>
      <c r="AK1585" t="s">
        <v>411</v>
      </c>
      <c r="AL1585" t="s">
        <v>291</v>
      </c>
      <c r="AM1585">
        <v>6</v>
      </c>
      <c r="AN1585">
        <v>23</v>
      </c>
      <c r="AO1585">
        <v>0</v>
      </c>
      <c r="AP1585">
        <v>0</v>
      </c>
      <c r="AQ1585">
        <v>0</v>
      </c>
      <c r="AR1585">
        <v>0</v>
      </c>
      <c r="AS1585">
        <v>0</v>
      </c>
      <c r="AT1585">
        <v>0</v>
      </c>
    </row>
    <row r="1586" spans="1:46" hidden="1" x14ac:dyDescent="0.25">
      <c r="A1586" t="s">
        <v>327</v>
      </c>
      <c r="B1586" t="s">
        <v>291</v>
      </c>
      <c r="C1586">
        <v>24</v>
      </c>
      <c r="D1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6">
        <v>23</v>
      </c>
      <c r="AJ1586" t="s">
        <v>327</v>
      </c>
      <c r="AK1586" t="s">
        <v>411</v>
      </c>
      <c r="AL1586" t="s">
        <v>291</v>
      </c>
      <c r="AM1586">
        <v>6</v>
      </c>
      <c r="AN1586">
        <v>24</v>
      </c>
      <c r="AO1586">
        <v>0</v>
      </c>
      <c r="AP1586">
        <v>0</v>
      </c>
      <c r="AQ1586">
        <v>0</v>
      </c>
      <c r="AR1586">
        <v>0</v>
      </c>
      <c r="AS1586">
        <v>0</v>
      </c>
      <c r="AT1586">
        <v>0</v>
      </c>
    </row>
    <row r="1587" spans="1:46" hidden="1" x14ac:dyDescent="0.25">
      <c r="A1587" t="s">
        <v>327</v>
      </c>
      <c r="B1587" t="s">
        <v>292</v>
      </c>
      <c r="C1587">
        <v>1</v>
      </c>
      <c r="D1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7">
        <v>23</v>
      </c>
      <c r="AJ1587" t="s">
        <v>327</v>
      </c>
      <c r="AK1587" t="s">
        <v>411</v>
      </c>
      <c r="AL1587" t="s">
        <v>292</v>
      </c>
      <c r="AM1587">
        <v>7</v>
      </c>
      <c r="AN1587">
        <v>1</v>
      </c>
      <c r="AO1587">
        <v>0</v>
      </c>
      <c r="AP1587">
        <v>0</v>
      </c>
      <c r="AQ1587">
        <v>0</v>
      </c>
      <c r="AR1587">
        <v>0</v>
      </c>
      <c r="AS1587">
        <v>0</v>
      </c>
      <c r="AT1587">
        <v>0</v>
      </c>
    </row>
    <row r="1588" spans="1:46" hidden="1" x14ac:dyDescent="0.25">
      <c r="A1588" t="s">
        <v>327</v>
      </c>
      <c r="B1588" t="s">
        <v>292</v>
      </c>
      <c r="C1588">
        <v>2</v>
      </c>
      <c r="D1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8">
        <v>23</v>
      </c>
      <c r="AJ1588" t="s">
        <v>327</v>
      </c>
      <c r="AK1588" t="s">
        <v>411</v>
      </c>
      <c r="AL1588" t="s">
        <v>292</v>
      </c>
      <c r="AM1588">
        <v>7</v>
      </c>
      <c r="AN1588">
        <v>2</v>
      </c>
      <c r="AO1588">
        <v>0</v>
      </c>
      <c r="AP1588">
        <v>0</v>
      </c>
      <c r="AQ1588">
        <v>0</v>
      </c>
      <c r="AR1588">
        <v>0</v>
      </c>
      <c r="AS1588">
        <v>0</v>
      </c>
      <c r="AT1588">
        <v>0</v>
      </c>
    </row>
    <row r="1589" spans="1:46" hidden="1" x14ac:dyDescent="0.25">
      <c r="A1589" t="s">
        <v>327</v>
      </c>
      <c r="B1589" t="s">
        <v>292</v>
      </c>
      <c r="C1589">
        <v>3</v>
      </c>
      <c r="D1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9">
        <v>23</v>
      </c>
      <c r="AJ1589" t="s">
        <v>327</v>
      </c>
      <c r="AK1589" t="s">
        <v>411</v>
      </c>
      <c r="AL1589" t="s">
        <v>292</v>
      </c>
      <c r="AM1589">
        <v>7</v>
      </c>
      <c r="AN1589">
        <v>3</v>
      </c>
      <c r="AO1589">
        <v>0</v>
      </c>
      <c r="AP1589">
        <v>0</v>
      </c>
      <c r="AQ1589">
        <v>0</v>
      </c>
      <c r="AR1589">
        <v>0</v>
      </c>
      <c r="AS1589">
        <v>0</v>
      </c>
      <c r="AT1589">
        <v>0</v>
      </c>
    </row>
    <row r="1590" spans="1:46" hidden="1" x14ac:dyDescent="0.25">
      <c r="A1590" t="s">
        <v>327</v>
      </c>
      <c r="B1590" t="s">
        <v>292</v>
      </c>
      <c r="C1590">
        <v>4</v>
      </c>
      <c r="D1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0">
        <v>23</v>
      </c>
      <c r="AJ1590" t="s">
        <v>327</v>
      </c>
      <c r="AK1590" t="s">
        <v>411</v>
      </c>
      <c r="AL1590" t="s">
        <v>292</v>
      </c>
      <c r="AM1590">
        <v>7</v>
      </c>
      <c r="AN1590">
        <v>4</v>
      </c>
      <c r="AO1590">
        <v>0</v>
      </c>
      <c r="AP1590">
        <v>0</v>
      </c>
      <c r="AQ1590">
        <v>0</v>
      </c>
      <c r="AR1590">
        <v>0</v>
      </c>
      <c r="AS1590">
        <v>0</v>
      </c>
      <c r="AT1590">
        <v>0</v>
      </c>
    </row>
    <row r="1591" spans="1:46" hidden="1" x14ac:dyDescent="0.25">
      <c r="A1591" t="s">
        <v>327</v>
      </c>
      <c r="B1591" t="s">
        <v>292</v>
      </c>
      <c r="C1591">
        <v>5</v>
      </c>
      <c r="D1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1">
        <v>23</v>
      </c>
      <c r="AJ1591" t="s">
        <v>327</v>
      </c>
      <c r="AK1591" t="s">
        <v>411</v>
      </c>
      <c r="AL1591" t="s">
        <v>292</v>
      </c>
      <c r="AM1591">
        <v>7</v>
      </c>
      <c r="AN1591">
        <v>5</v>
      </c>
      <c r="AO1591">
        <v>0</v>
      </c>
      <c r="AP1591">
        <v>0</v>
      </c>
      <c r="AQ1591">
        <v>0</v>
      </c>
      <c r="AR1591">
        <v>0</v>
      </c>
      <c r="AS1591">
        <v>0</v>
      </c>
      <c r="AT1591">
        <v>0</v>
      </c>
    </row>
    <row r="1592" spans="1:46" hidden="1" x14ac:dyDescent="0.25">
      <c r="A1592" t="s">
        <v>327</v>
      </c>
      <c r="B1592" t="s">
        <v>292</v>
      </c>
      <c r="C1592">
        <v>6</v>
      </c>
      <c r="D1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7.4172599999999995E-4</v>
      </c>
      <c r="E1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7.4172599999999995E-4</v>
      </c>
      <c r="AI1592">
        <v>23</v>
      </c>
      <c r="AJ1592" t="s">
        <v>327</v>
      </c>
      <c r="AK1592" t="s">
        <v>411</v>
      </c>
      <c r="AL1592" t="s">
        <v>292</v>
      </c>
      <c r="AM1592">
        <v>7</v>
      </c>
      <c r="AN1592">
        <v>6</v>
      </c>
      <c r="AO1592">
        <v>7.4172599999999995E-4</v>
      </c>
      <c r="AP1592">
        <v>8.5637899999999999E-4</v>
      </c>
      <c r="AQ1592">
        <v>9.8739599999999998E-4</v>
      </c>
      <c r="AR1592">
        <v>8.5798299999999999E-4</v>
      </c>
      <c r="AS1592">
        <v>1.4196E-3</v>
      </c>
      <c r="AT1592">
        <v>2.37848E-4</v>
      </c>
    </row>
    <row r="1593" spans="1:46" hidden="1" x14ac:dyDescent="0.25">
      <c r="A1593" t="s">
        <v>327</v>
      </c>
      <c r="B1593" t="s">
        <v>292</v>
      </c>
      <c r="C1593">
        <v>7</v>
      </c>
      <c r="D1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6.4485766E-2</v>
      </c>
      <c r="E1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6.4485766E-2</v>
      </c>
      <c r="AI1593">
        <v>23</v>
      </c>
      <c r="AJ1593" t="s">
        <v>327</v>
      </c>
      <c r="AK1593" t="s">
        <v>411</v>
      </c>
      <c r="AL1593" t="s">
        <v>292</v>
      </c>
      <c r="AM1593">
        <v>7</v>
      </c>
      <c r="AN1593">
        <v>7</v>
      </c>
      <c r="AO1593">
        <v>6.4485766E-2</v>
      </c>
      <c r="AP1593">
        <v>7.4359564000000003E-2</v>
      </c>
      <c r="AQ1593">
        <v>8.1712531000000005E-2</v>
      </c>
      <c r="AR1593">
        <v>7.1282409000000005E-2</v>
      </c>
      <c r="AS1593">
        <v>9.1989796999999998E-2</v>
      </c>
      <c r="AT1593">
        <v>2.3907363000000001E-2</v>
      </c>
    </row>
    <row r="1594" spans="1:46" hidden="1" x14ac:dyDescent="0.25">
      <c r="A1594" t="s">
        <v>327</v>
      </c>
      <c r="B1594" t="s">
        <v>292</v>
      </c>
      <c r="C1594">
        <v>8</v>
      </c>
      <c r="D1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0.20554255699999999</v>
      </c>
      <c r="E1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0.20554255699999999</v>
      </c>
      <c r="AI1594">
        <v>23</v>
      </c>
      <c r="AJ1594" t="s">
        <v>327</v>
      </c>
      <c r="AK1594" t="s">
        <v>411</v>
      </c>
      <c r="AL1594" t="s">
        <v>292</v>
      </c>
      <c r="AM1594">
        <v>7</v>
      </c>
      <c r="AN1594">
        <v>8</v>
      </c>
      <c r="AO1594">
        <v>0.20554255699999999</v>
      </c>
      <c r="AP1594">
        <v>0.241507728</v>
      </c>
      <c r="AQ1594">
        <v>0.26015021399999999</v>
      </c>
      <c r="AR1594">
        <v>0.227281079</v>
      </c>
      <c r="AS1594">
        <v>0.28278184200000001</v>
      </c>
      <c r="AT1594">
        <v>7.2310526999999999E-2</v>
      </c>
    </row>
    <row r="1595" spans="1:46" hidden="1" x14ac:dyDescent="0.25">
      <c r="A1595" t="s">
        <v>327</v>
      </c>
      <c r="B1595" t="s">
        <v>292</v>
      </c>
      <c r="C1595">
        <v>9</v>
      </c>
      <c r="D1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0.44098222300000001</v>
      </c>
      <c r="E1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0.36902280799999998</v>
      </c>
      <c r="AI1595">
        <v>23</v>
      </c>
      <c r="AJ1595" t="s">
        <v>327</v>
      </c>
      <c r="AK1595" t="s">
        <v>411</v>
      </c>
      <c r="AL1595" t="s">
        <v>292</v>
      </c>
      <c r="AM1595">
        <v>7</v>
      </c>
      <c r="AN1595">
        <v>9</v>
      </c>
      <c r="AO1595">
        <v>0.36902280799999998</v>
      </c>
      <c r="AP1595">
        <v>0.41562534699999998</v>
      </c>
      <c r="AQ1595">
        <v>0.44098222300000001</v>
      </c>
      <c r="AR1595">
        <v>0.39224664399999998</v>
      </c>
      <c r="AS1595">
        <v>0.473532601</v>
      </c>
      <c r="AT1595">
        <v>0.12617203399999999</v>
      </c>
    </row>
    <row r="1596" spans="1:46" hidden="1" x14ac:dyDescent="0.25">
      <c r="A1596" t="s">
        <v>327</v>
      </c>
      <c r="B1596" t="s">
        <v>292</v>
      </c>
      <c r="C1596">
        <v>10</v>
      </c>
      <c r="D1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0.59077867299999998</v>
      </c>
      <c r="E1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0.59077867299999998</v>
      </c>
      <c r="AI1596">
        <v>23</v>
      </c>
      <c r="AJ1596" t="s">
        <v>327</v>
      </c>
      <c r="AK1596" t="s">
        <v>411</v>
      </c>
      <c r="AL1596" t="s">
        <v>292</v>
      </c>
      <c r="AM1596">
        <v>7</v>
      </c>
      <c r="AN1596">
        <v>10</v>
      </c>
      <c r="AO1596">
        <v>0.49464313500000001</v>
      </c>
      <c r="AP1596">
        <v>0.54732309199999996</v>
      </c>
      <c r="AQ1596">
        <v>0.59077867299999998</v>
      </c>
      <c r="AR1596">
        <v>0.52573785900000003</v>
      </c>
      <c r="AS1596">
        <v>0.63434134099999995</v>
      </c>
      <c r="AT1596">
        <v>0.17069398499999999</v>
      </c>
    </row>
    <row r="1597" spans="1:46" hidden="1" x14ac:dyDescent="0.25">
      <c r="A1597" t="s">
        <v>327</v>
      </c>
      <c r="B1597" t="s">
        <v>292</v>
      </c>
      <c r="C1597">
        <v>11</v>
      </c>
      <c r="D1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0.69281469799999995</v>
      </c>
      <c r="E1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0.69281469799999995</v>
      </c>
      <c r="AI1597">
        <v>23</v>
      </c>
      <c r="AJ1597" t="s">
        <v>327</v>
      </c>
      <c r="AK1597" t="s">
        <v>411</v>
      </c>
      <c r="AL1597" t="s">
        <v>292</v>
      </c>
      <c r="AM1597">
        <v>7</v>
      </c>
      <c r="AN1597">
        <v>11</v>
      </c>
      <c r="AO1597">
        <v>0.55341649699999995</v>
      </c>
      <c r="AP1597">
        <v>0.63942716799999999</v>
      </c>
      <c r="AQ1597">
        <v>0.69281469799999995</v>
      </c>
      <c r="AR1597">
        <v>0.60689322099999998</v>
      </c>
      <c r="AS1597">
        <v>0.74346922800000004</v>
      </c>
      <c r="AT1597">
        <v>0.20735082399999999</v>
      </c>
    </row>
    <row r="1598" spans="1:46" hidden="1" x14ac:dyDescent="0.25">
      <c r="A1598" t="s">
        <v>327</v>
      </c>
      <c r="B1598" t="s">
        <v>292</v>
      </c>
      <c r="C1598">
        <v>12</v>
      </c>
      <c r="D1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0.73113402299999997</v>
      </c>
      <c r="E1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0.73113402299999997</v>
      </c>
      <c r="AI1598">
        <v>23</v>
      </c>
      <c r="AJ1598" t="s">
        <v>327</v>
      </c>
      <c r="AK1598" t="s">
        <v>411</v>
      </c>
      <c r="AL1598" t="s">
        <v>292</v>
      </c>
      <c r="AM1598">
        <v>7</v>
      </c>
      <c r="AN1598">
        <v>12</v>
      </c>
      <c r="AO1598">
        <v>0.55997435200000001</v>
      </c>
      <c r="AP1598">
        <v>0.65755318100000004</v>
      </c>
      <c r="AQ1598">
        <v>0.73113402299999997</v>
      </c>
      <c r="AR1598">
        <v>0.63175658199999996</v>
      </c>
      <c r="AS1598">
        <v>0.79101404500000005</v>
      </c>
      <c r="AT1598">
        <v>0.20966810999999999</v>
      </c>
    </row>
    <row r="1599" spans="1:46" hidden="1" x14ac:dyDescent="0.25">
      <c r="A1599" t="s">
        <v>327</v>
      </c>
      <c r="B1599" t="s">
        <v>292</v>
      </c>
      <c r="C1599">
        <v>13</v>
      </c>
      <c r="D1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0.699210094</v>
      </c>
      <c r="E1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0.699210094</v>
      </c>
      <c r="AI1599">
        <v>23</v>
      </c>
      <c r="AJ1599" t="s">
        <v>327</v>
      </c>
      <c r="AK1599" t="s">
        <v>411</v>
      </c>
      <c r="AL1599" t="s">
        <v>292</v>
      </c>
      <c r="AM1599">
        <v>7</v>
      </c>
      <c r="AN1599">
        <v>13</v>
      </c>
      <c r="AO1599">
        <v>0.52357275299999995</v>
      </c>
      <c r="AP1599">
        <v>0.62046396800000003</v>
      </c>
      <c r="AQ1599">
        <v>0.699210094</v>
      </c>
      <c r="AR1599">
        <v>0.59878382699999999</v>
      </c>
      <c r="AS1599">
        <v>0.77376126899999997</v>
      </c>
      <c r="AT1599">
        <v>0.206953833</v>
      </c>
    </row>
    <row r="1600" spans="1:46" hidden="1" x14ac:dyDescent="0.25">
      <c r="A1600" t="s">
        <v>327</v>
      </c>
      <c r="B1600" t="s">
        <v>292</v>
      </c>
      <c r="C1600">
        <v>14</v>
      </c>
      <c r="D1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0.603120616</v>
      </c>
      <c r="E1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0.603120616</v>
      </c>
      <c r="AI1600">
        <v>23</v>
      </c>
      <c r="AJ1600" t="s">
        <v>327</v>
      </c>
      <c r="AK1600" t="s">
        <v>411</v>
      </c>
      <c r="AL1600" t="s">
        <v>292</v>
      </c>
      <c r="AM1600">
        <v>7</v>
      </c>
      <c r="AN1600">
        <v>14</v>
      </c>
      <c r="AO1600">
        <v>0.447975446</v>
      </c>
      <c r="AP1600">
        <v>0.53599636799999995</v>
      </c>
      <c r="AQ1600">
        <v>0.603120616</v>
      </c>
      <c r="AR1600">
        <v>0.52015795300000001</v>
      </c>
      <c r="AS1600">
        <v>0.69267849999999997</v>
      </c>
      <c r="AT1600">
        <v>0.21398212</v>
      </c>
    </row>
    <row r="1601" spans="1:46" hidden="1" x14ac:dyDescent="0.25">
      <c r="A1601" t="s">
        <v>327</v>
      </c>
      <c r="B1601" t="s">
        <v>292</v>
      </c>
      <c r="C1601">
        <v>15</v>
      </c>
      <c r="D1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0.47469228699999999</v>
      </c>
      <c r="E1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0.47469228699999999</v>
      </c>
      <c r="AI1601">
        <v>23</v>
      </c>
      <c r="AJ1601" t="s">
        <v>327</v>
      </c>
      <c r="AK1601" t="s">
        <v>411</v>
      </c>
      <c r="AL1601" t="s">
        <v>292</v>
      </c>
      <c r="AM1601">
        <v>7</v>
      </c>
      <c r="AN1601">
        <v>15</v>
      </c>
      <c r="AO1601">
        <v>0.350974016</v>
      </c>
      <c r="AP1601">
        <v>0.418245641</v>
      </c>
      <c r="AQ1601">
        <v>0.47469228699999999</v>
      </c>
      <c r="AR1601">
        <v>0.40675467799999998</v>
      </c>
      <c r="AS1601">
        <v>0.556326659</v>
      </c>
      <c r="AT1601">
        <v>0.156109888</v>
      </c>
    </row>
    <row r="1602" spans="1:46" hidden="1" x14ac:dyDescent="0.25">
      <c r="A1602" t="s">
        <v>327</v>
      </c>
      <c r="B1602" t="s">
        <v>292</v>
      </c>
      <c r="C1602">
        <v>16</v>
      </c>
      <c r="D1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0.31569460799999999</v>
      </c>
      <c r="E1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0.31569460799999999</v>
      </c>
      <c r="AI1602">
        <v>23</v>
      </c>
      <c r="AJ1602" t="s">
        <v>327</v>
      </c>
      <c r="AK1602" t="s">
        <v>411</v>
      </c>
      <c r="AL1602" t="s">
        <v>292</v>
      </c>
      <c r="AM1602">
        <v>7</v>
      </c>
      <c r="AN1602">
        <v>16</v>
      </c>
      <c r="AO1602">
        <v>0.22693268799999999</v>
      </c>
      <c r="AP1602">
        <v>0.27217416</v>
      </c>
      <c r="AQ1602">
        <v>0.31569460799999999</v>
      </c>
      <c r="AR1602">
        <v>0.26973911099999998</v>
      </c>
      <c r="AS1602">
        <v>0.37771793399999998</v>
      </c>
      <c r="AT1602">
        <v>9.1569660999999997E-2</v>
      </c>
    </row>
    <row r="1603" spans="1:46" hidden="1" x14ac:dyDescent="0.25">
      <c r="A1603" t="s">
        <v>327</v>
      </c>
      <c r="B1603" t="s">
        <v>292</v>
      </c>
      <c r="C1603">
        <v>17</v>
      </c>
      <c r="D1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0.14971652399999999</v>
      </c>
      <c r="E1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0.14971652399999999</v>
      </c>
      <c r="AI1603">
        <v>23</v>
      </c>
      <c r="AJ1603" t="s">
        <v>327</v>
      </c>
      <c r="AK1603" t="s">
        <v>411</v>
      </c>
      <c r="AL1603" t="s">
        <v>292</v>
      </c>
      <c r="AM1603">
        <v>7</v>
      </c>
      <c r="AN1603">
        <v>17</v>
      </c>
      <c r="AO1603">
        <v>0.105728471</v>
      </c>
      <c r="AP1603">
        <v>0.12825172300000001</v>
      </c>
      <c r="AQ1603">
        <v>0.14971652399999999</v>
      </c>
      <c r="AR1603">
        <v>0.126201536</v>
      </c>
      <c r="AS1603">
        <v>0.18020867199999999</v>
      </c>
      <c r="AT1603">
        <v>4.0084386999999999E-2</v>
      </c>
    </row>
    <row r="1604" spans="1:46" hidden="1" x14ac:dyDescent="0.25">
      <c r="A1604" t="s">
        <v>327</v>
      </c>
      <c r="B1604" t="s">
        <v>292</v>
      </c>
      <c r="C1604">
        <v>18</v>
      </c>
      <c r="D1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1.9031869999999999E-2</v>
      </c>
      <c r="E1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1.9031869999999999E-2</v>
      </c>
      <c r="AI1604">
        <v>23</v>
      </c>
      <c r="AJ1604" t="s">
        <v>327</v>
      </c>
      <c r="AK1604" t="s">
        <v>411</v>
      </c>
      <c r="AL1604" t="s">
        <v>292</v>
      </c>
      <c r="AM1604">
        <v>7</v>
      </c>
      <c r="AN1604">
        <v>18</v>
      </c>
      <c r="AO1604">
        <v>1.340212E-2</v>
      </c>
      <c r="AP1604">
        <v>1.6072464000000002E-2</v>
      </c>
      <c r="AQ1604">
        <v>1.9031869999999999E-2</v>
      </c>
      <c r="AR1604">
        <v>1.6039127E-2</v>
      </c>
      <c r="AS1604">
        <v>2.3486231999999999E-2</v>
      </c>
      <c r="AT1604">
        <v>4.835331E-3</v>
      </c>
    </row>
    <row r="1605" spans="1:46" hidden="1" x14ac:dyDescent="0.25">
      <c r="A1605" t="s">
        <v>327</v>
      </c>
      <c r="B1605" t="s">
        <v>292</v>
      </c>
      <c r="C1605">
        <v>19</v>
      </c>
      <c r="D1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5">
        <v>23</v>
      </c>
      <c r="AJ1605" t="s">
        <v>327</v>
      </c>
      <c r="AK1605" t="s">
        <v>411</v>
      </c>
      <c r="AL1605" t="s">
        <v>292</v>
      </c>
      <c r="AM1605">
        <v>7</v>
      </c>
      <c r="AN1605">
        <v>19</v>
      </c>
      <c r="AO1605">
        <v>0</v>
      </c>
      <c r="AP1605">
        <v>0</v>
      </c>
      <c r="AQ1605">
        <v>0</v>
      </c>
      <c r="AR1605">
        <v>0</v>
      </c>
      <c r="AS1605">
        <v>0</v>
      </c>
      <c r="AT1605">
        <v>0</v>
      </c>
    </row>
    <row r="1606" spans="1:46" hidden="1" x14ac:dyDescent="0.25">
      <c r="A1606" t="s">
        <v>327</v>
      </c>
      <c r="B1606" t="s">
        <v>292</v>
      </c>
      <c r="C1606">
        <v>20</v>
      </c>
      <c r="D1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6">
        <v>23</v>
      </c>
      <c r="AJ1606" t="s">
        <v>327</v>
      </c>
      <c r="AK1606" t="s">
        <v>411</v>
      </c>
      <c r="AL1606" t="s">
        <v>292</v>
      </c>
      <c r="AM1606">
        <v>7</v>
      </c>
      <c r="AN1606">
        <v>20</v>
      </c>
      <c r="AO1606">
        <v>0</v>
      </c>
      <c r="AP1606">
        <v>0</v>
      </c>
      <c r="AQ1606">
        <v>0</v>
      </c>
      <c r="AR1606">
        <v>0</v>
      </c>
      <c r="AS1606">
        <v>0</v>
      </c>
      <c r="AT1606">
        <v>0</v>
      </c>
    </row>
    <row r="1607" spans="1:46" hidden="1" x14ac:dyDescent="0.25">
      <c r="A1607" t="s">
        <v>327</v>
      </c>
      <c r="B1607" t="s">
        <v>292</v>
      </c>
      <c r="C1607">
        <v>21</v>
      </c>
      <c r="D1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7">
        <v>23</v>
      </c>
      <c r="AJ1607" t="s">
        <v>327</v>
      </c>
      <c r="AK1607" t="s">
        <v>411</v>
      </c>
      <c r="AL1607" t="s">
        <v>292</v>
      </c>
      <c r="AM1607">
        <v>7</v>
      </c>
      <c r="AN1607">
        <v>21</v>
      </c>
      <c r="AO1607">
        <v>0</v>
      </c>
      <c r="AP1607">
        <v>0</v>
      </c>
      <c r="AQ1607">
        <v>0</v>
      </c>
      <c r="AR1607">
        <v>0</v>
      </c>
      <c r="AS1607">
        <v>0</v>
      </c>
      <c r="AT1607">
        <v>0</v>
      </c>
    </row>
    <row r="1608" spans="1:46" hidden="1" x14ac:dyDescent="0.25">
      <c r="A1608" t="s">
        <v>327</v>
      </c>
      <c r="B1608" t="s">
        <v>292</v>
      </c>
      <c r="C1608">
        <v>22</v>
      </c>
      <c r="D1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8">
        <v>23</v>
      </c>
      <c r="AJ1608" t="s">
        <v>327</v>
      </c>
      <c r="AK1608" t="s">
        <v>411</v>
      </c>
      <c r="AL1608" t="s">
        <v>292</v>
      </c>
      <c r="AM1608">
        <v>7</v>
      </c>
      <c r="AN1608">
        <v>22</v>
      </c>
      <c r="AO1608">
        <v>0</v>
      </c>
      <c r="AP1608">
        <v>0</v>
      </c>
      <c r="AQ1608">
        <v>0</v>
      </c>
      <c r="AR1608">
        <v>0</v>
      </c>
      <c r="AS1608">
        <v>0</v>
      </c>
      <c r="AT1608">
        <v>0</v>
      </c>
    </row>
    <row r="1609" spans="1:46" hidden="1" x14ac:dyDescent="0.25">
      <c r="A1609" t="s">
        <v>327</v>
      </c>
      <c r="B1609" t="s">
        <v>292</v>
      </c>
      <c r="C1609">
        <v>23</v>
      </c>
      <c r="D1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9">
        <v>23</v>
      </c>
      <c r="AJ1609" t="s">
        <v>327</v>
      </c>
      <c r="AK1609" t="s">
        <v>411</v>
      </c>
      <c r="AL1609" t="s">
        <v>292</v>
      </c>
      <c r="AM1609">
        <v>7</v>
      </c>
      <c r="AN1609">
        <v>23</v>
      </c>
      <c r="AO1609">
        <v>0</v>
      </c>
      <c r="AP1609">
        <v>0</v>
      </c>
      <c r="AQ1609">
        <v>0</v>
      </c>
      <c r="AR1609">
        <v>0</v>
      </c>
      <c r="AS1609">
        <v>0</v>
      </c>
      <c r="AT1609">
        <v>0</v>
      </c>
    </row>
    <row r="1610" spans="1:46" hidden="1" x14ac:dyDescent="0.25">
      <c r="A1610" t="s">
        <v>327</v>
      </c>
      <c r="B1610" t="s">
        <v>292</v>
      </c>
      <c r="C1610">
        <v>24</v>
      </c>
      <c r="D1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0">
        <v>23</v>
      </c>
      <c r="AJ1610" t="s">
        <v>327</v>
      </c>
      <c r="AK1610" t="s">
        <v>411</v>
      </c>
      <c r="AL1610" t="s">
        <v>292</v>
      </c>
      <c r="AM1610">
        <v>7</v>
      </c>
      <c r="AN1610">
        <v>24</v>
      </c>
      <c r="AO1610">
        <v>0</v>
      </c>
      <c r="AP1610">
        <v>0</v>
      </c>
      <c r="AQ1610">
        <v>0</v>
      </c>
      <c r="AR1610">
        <v>0</v>
      </c>
      <c r="AS1610">
        <v>0</v>
      </c>
      <c r="AT1610">
        <v>0</v>
      </c>
    </row>
    <row r="1611" spans="1:46" hidden="1" x14ac:dyDescent="0.25">
      <c r="A1611" t="s">
        <v>327</v>
      </c>
      <c r="B1611" t="s">
        <v>293</v>
      </c>
      <c r="C1611">
        <v>1</v>
      </c>
      <c r="D1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1">
        <v>23</v>
      </c>
      <c r="AJ1611" t="s">
        <v>327</v>
      </c>
      <c r="AK1611" t="s">
        <v>411</v>
      </c>
      <c r="AL1611" t="s">
        <v>293</v>
      </c>
      <c r="AM1611">
        <v>8</v>
      </c>
      <c r="AN1611">
        <v>1</v>
      </c>
      <c r="AO1611">
        <v>0</v>
      </c>
      <c r="AP1611">
        <v>0</v>
      </c>
      <c r="AQ1611">
        <v>0</v>
      </c>
      <c r="AR1611">
        <v>0</v>
      </c>
      <c r="AS1611">
        <v>0</v>
      </c>
      <c r="AT1611">
        <v>0</v>
      </c>
    </row>
    <row r="1612" spans="1:46" hidden="1" x14ac:dyDescent="0.25">
      <c r="A1612" t="s">
        <v>327</v>
      </c>
      <c r="B1612" t="s">
        <v>293</v>
      </c>
      <c r="C1612">
        <v>2</v>
      </c>
      <c r="D1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2">
        <v>23</v>
      </c>
      <c r="AJ1612" t="s">
        <v>327</v>
      </c>
      <c r="AK1612" t="s">
        <v>411</v>
      </c>
      <c r="AL1612" t="s">
        <v>293</v>
      </c>
      <c r="AM1612">
        <v>8</v>
      </c>
      <c r="AN1612">
        <v>2</v>
      </c>
      <c r="AO1612">
        <v>0</v>
      </c>
      <c r="AP1612">
        <v>0</v>
      </c>
      <c r="AQ1612">
        <v>0</v>
      </c>
      <c r="AR1612">
        <v>0</v>
      </c>
      <c r="AS1612">
        <v>0</v>
      </c>
      <c r="AT1612">
        <v>0</v>
      </c>
    </row>
    <row r="1613" spans="1:46" hidden="1" x14ac:dyDescent="0.25">
      <c r="A1613" t="s">
        <v>327</v>
      </c>
      <c r="B1613" t="s">
        <v>293</v>
      </c>
      <c r="C1613">
        <v>3</v>
      </c>
      <c r="D1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3">
        <v>23</v>
      </c>
      <c r="AJ1613" t="s">
        <v>327</v>
      </c>
      <c r="AK1613" t="s">
        <v>411</v>
      </c>
      <c r="AL1613" t="s">
        <v>293</v>
      </c>
      <c r="AM1613">
        <v>8</v>
      </c>
      <c r="AN1613">
        <v>3</v>
      </c>
      <c r="AO1613">
        <v>0</v>
      </c>
      <c r="AP1613">
        <v>0</v>
      </c>
      <c r="AQ1613">
        <v>0</v>
      </c>
      <c r="AR1613">
        <v>0</v>
      </c>
      <c r="AS1613">
        <v>0</v>
      </c>
      <c r="AT1613">
        <v>0</v>
      </c>
    </row>
    <row r="1614" spans="1:46" hidden="1" x14ac:dyDescent="0.25">
      <c r="A1614" t="s">
        <v>327</v>
      </c>
      <c r="B1614" t="s">
        <v>293</v>
      </c>
      <c r="C1614">
        <v>4</v>
      </c>
      <c r="D1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4">
        <v>23</v>
      </c>
      <c r="AJ1614" t="s">
        <v>327</v>
      </c>
      <c r="AK1614" t="s">
        <v>411</v>
      </c>
      <c r="AL1614" t="s">
        <v>293</v>
      </c>
      <c r="AM1614">
        <v>8</v>
      </c>
      <c r="AN1614">
        <v>4</v>
      </c>
      <c r="AO1614">
        <v>0</v>
      </c>
      <c r="AP1614">
        <v>0</v>
      </c>
      <c r="AQ1614">
        <v>0</v>
      </c>
      <c r="AR1614">
        <v>0</v>
      </c>
      <c r="AS1614">
        <v>0</v>
      </c>
      <c r="AT1614">
        <v>0</v>
      </c>
    </row>
    <row r="1615" spans="1:46" hidden="1" x14ac:dyDescent="0.25">
      <c r="A1615" t="s">
        <v>327</v>
      </c>
      <c r="B1615" t="s">
        <v>293</v>
      </c>
      <c r="C1615">
        <v>5</v>
      </c>
      <c r="D1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5">
        <v>23</v>
      </c>
      <c r="AJ1615" t="s">
        <v>327</v>
      </c>
      <c r="AK1615" t="s">
        <v>411</v>
      </c>
      <c r="AL1615" t="s">
        <v>293</v>
      </c>
      <c r="AM1615">
        <v>8</v>
      </c>
      <c r="AN1615">
        <v>5</v>
      </c>
      <c r="AO1615">
        <v>0</v>
      </c>
      <c r="AP1615">
        <v>0</v>
      </c>
      <c r="AQ1615">
        <v>0</v>
      </c>
      <c r="AR1615">
        <v>0</v>
      </c>
      <c r="AS1615">
        <v>0</v>
      </c>
      <c r="AT1615">
        <v>0</v>
      </c>
    </row>
    <row r="1616" spans="1:46" hidden="1" x14ac:dyDescent="0.25">
      <c r="A1616" t="s">
        <v>327</v>
      </c>
      <c r="B1616" t="s">
        <v>293</v>
      </c>
      <c r="C1616">
        <v>6</v>
      </c>
      <c r="D1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1.441442E-3</v>
      </c>
      <c r="E1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1.441442E-3</v>
      </c>
      <c r="AI1616">
        <v>23</v>
      </c>
      <c r="AJ1616" t="s">
        <v>327</v>
      </c>
      <c r="AK1616" t="s">
        <v>411</v>
      </c>
      <c r="AL1616" t="s">
        <v>293</v>
      </c>
      <c r="AM1616">
        <v>8</v>
      </c>
      <c r="AN1616">
        <v>6</v>
      </c>
      <c r="AO1616">
        <v>1.441442E-3</v>
      </c>
      <c r="AP1616">
        <v>2.2018820000000001E-3</v>
      </c>
      <c r="AQ1616">
        <v>3.2307770000000002E-3</v>
      </c>
      <c r="AR1616">
        <v>2.3870089999999998E-3</v>
      </c>
      <c r="AS1616">
        <v>5.3994790000000004E-3</v>
      </c>
      <c r="AT1616">
        <v>8.4800000000000001E-4</v>
      </c>
    </row>
    <row r="1617" spans="1:46" hidden="1" x14ac:dyDescent="0.25">
      <c r="A1617" t="s">
        <v>327</v>
      </c>
      <c r="B1617" t="s">
        <v>293</v>
      </c>
      <c r="C1617">
        <v>7</v>
      </c>
      <c r="D1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8.6275072999999994E-2</v>
      </c>
      <c r="E1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8.6275072999999994E-2</v>
      </c>
      <c r="AI1617">
        <v>23</v>
      </c>
      <c r="AJ1617" t="s">
        <v>327</v>
      </c>
      <c r="AK1617" t="s">
        <v>411</v>
      </c>
      <c r="AL1617" t="s">
        <v>293</v>
      </c>
      <c r="AM1617">
        <v>8</v>
      </c>
      <c r="AN1617">
        <v>7</v>
      </c>
      <c r="AO1617">
        <v>8.6275072999999994E-2</v>
      </c>
      <c r="AP1617">
        <v>9.5985069000000006E-2</v>
      </c>
      <c r="AQ1617">
        <v>0.10637371299999999</v>
      </c>
      <c r="AR1617">
        <v>9.5488947000000005E-2</v>
      </c>
      <c r="AS1617">
        <v>0.12520054999999999</v>
      </c>
      <c r="AT1617">
        <v>5.8961245000000002E-2</v>
      </c>
    </row>
    <row r="1618" spans="1:46" hidden="1" x14ac:dyDescent="0.25">
      <c r="A1618" t="s">
        <v>327</v>
      </c>
      <c r="B1618" t="s">
        <v>293</v>
      </c>
      <c r="C1618">
        <v>8</v>
      </c>
      <c r="D1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0.26285849300000003</v>
      </c>
      <c r="E1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0.26285849300000003</v>
      </c>
      <c r="AI1618">
        <v>23</v>
      </c>
      <c r="AJ1618" t="s">
        <v>327</v>
      </c>
      <c r="AK1618" t="s">
        <v>411</v>
      </c>
      <c r="AL1618" t="s">
        <v>293</v>
      </c>
      <c r="AM1618">
        <v>8</v>
      </c>
      <c r="AN1618">
        <v>8</v>
      </c>
      <c r="AO1618">
        <v>0.26285849300000003</v>
      </c>
      <c r="AP1618">
        <v>0.287192273</v>
      </c>
      <c r="AQ1618">
        <v>0.30469549400000001</v>
      </c>
      <c r="AR1618">
        <v>0.280479698</v>
      </c>
      <c r="AS1618">
        <v>0.335115838</v>
      </c>
      <c r="AT1618">
        <v>0.18112013599999999</v>
      </c>
    </row>
    <row r="1619" spans="1:46" hidden="1" x14ac:dyDescent="0.25">
      <c r="A1619" t="s">
        <v>327</v>
      </c>
      <c r="B1619" t="s">
        <v>293</v>
      </c>
      <c r="C1619">
        <v>9</v>
      </c>
      <c r="D1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0.499119643</v>
      </c>
      <c r="E1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0.44700514499999999</v>
      </c>
      <c r="AI1619">
        <v>23</v>
      </c>
      <c r="AJ1619" t="s">
        <v>327</v>
      </c>
      <c r="AK1619" t="s">
        <v>411</v>
      </c>
      <c r="AL1619" t="s">
        <v>293</v>
      </c>
      <c r="AM1619">
        <v>8</v>
      </c>
      <c r="AN1619">
        <v>9</v>
      </c>
      <c r="AO1619">
        <v>0.44700514499999999</v>
      </c>
      <c r="AP1619">
        <v>0.47808397000000002</v>
      </c>
      <c r="AQ1619">
        <v>0.499119643</v>
      </c>
      <c r="AR1619">
        <v>0.467561752</v>
      </c>
      <c r="AS1619">
        <v>0.53309282099999999</v>
      </c>
      <c r="AT1619">
        <v>0.33266542799999999</v>
      </c>
    </row>
    <row r="1620" spans="1:46" hidden="1" x14ac:dyDescent="0.25">
      <c r="A1620" t="s">
        <v>327</v>
      </c>
      <c r="B1620" t="s">
        <v>293</v>
      </c>
      <c r="C1620">
        <v>10</v>
      </c>
      <c r="D1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0.66343363700000002</v>
      </c>
      <c r="E1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0.66343363700000002</v>
      </c>
      <c r="AI1620">
        <v>23</v>
      </c>
      <c r="AJ1620" t="s">
        <v>327</v>
      </c>
      <c r="AK1620" t="s">
        <v>411</v>
      </c>
      <c r="AL1620" t="s">
        <v>293</v>
      </c>
      <c r="AM1620">
        <v>8</v>
      </c>
      <c r="AN1620">
        <v>10</v>
      </c>
      <c r="AO1620">
        <v>0.59770062999999996</v>
      </c>
      <c r="AP1620">
        <v>0.642523014</v>
      </c>
      <c r="AQ1620">
        <v>0.66343363700000002</v>
      </c>
      <c r="AR1620">
        <v>0.62136240399999998</v>
      </c>
      <c r="AS1620">
        <v>0.69979466099999998</v>
      </c>
      <c r="AT1620">
        <v>0.402956541</v>
      </c>
    </row>
    <row r="1621" spans="1:46" hidden="1" x14ac:dyDescent="0.25">
      <c r="A1621" t="s">
        <v>327</v>
      </c>
      <c r="B1621" t="s">
        <v>293</v>
      </c>
      <c r="C1621">
        <v>11</v>
      </c>
      <c r="D1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0.77543195399999998</v>
      </c>
      <c r="E1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0.77543195399999998</v>
      </c>
      <c r="AI1621">
        <v>23</v>
      </c>
      <c r="AJ1621" t="s">
        <v>327</v>
      </c>
      <c r="AK1621" t="s">
        <v>411</v>
      </c>
      <c r="AL1621" t="s">
        <v>293</v>
      </c>
      <c r="AM1621">
        <v>8</v>
      </c>
      <c r="AN1621">
        <v>11</v>
      </c>
      <c r="AO1621">
        <v>0.69499127800000005</v>
      </c>
      <c r="AP1621">
        <v>0.75168672299999995</v>
      </c>
      <c r="AQ1621">
        <v>0.77543195399999998</v>
      </c>
      <c r="AR1621">
        <v>0.72192574899999995</v>
      </c>
      <c r="AS1621">
        <v>0.80675154100000002</v>
      </c>
      <c r="AT1621">
        <v>0.373992412</v>
      </c>
    </row>
    <row r="1622" spans="1:46" hidden="1" x14ac:dyDescent="0.25">
      <c r="A1622" t="s">
        <v>327</v>
      </c>
      <c r="B1622" t="s">
        <v>293</v>
      </c>
      <c r="C1622">
        <v>12</v>
      </c>
      <c r="D1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0.81971136200000005</v>
      </c>
      <c r="E1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0.81971136200000005</v>
      </c>
      <c r="AI1622">
        <v>23</v>
      </c>
      <c r="AJ1622" t="s">
        <v>327</v>
      </c>
      <c r="AK1622" t="s">
        <v>411</v>
      </c>
      <c r="AL1622" t="s">
        <v>293</v>
      </c>
      <c r="AM1622">
        <v>8</v>
      </c>
      <c r="AN1622">
        <v>12</v>
      </c>
      <c r="AO1622">
        <v>0.72912010699999996</v>
      </c>
      <c r="AP1622">
        <v>0.79206825999999997</v>
      </c>
      <c r="AQ1622">
        <v>0.81971136200000005</v>
      </c>
      <c r="AR1622">
        <v>0.756950228</v>
      </c>
      <c r="AS1622">
        <v>0.85235564900000005</v>
      </c>
      <c r="AT1622">
        <v>0.37216012100000001</v>
      </c>
    </row>
    <row r="1623" spans="1:46" hidden="1" x14ac:dyDescent="0.25">
      <c r="A1623" t="s">
        <v>327</v>
      </c>
      <c r="B1623" t="s">
        <v>293</v>
      </c>
      <c r="C1623">
        <v>13</v>
      </c>
      <c r="D1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0.79493197800000004</v>
      </c>
      <c r="E1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0.79493197800000004</v>
      </c>
      <c r="AI1623">
        <v>23</v>
      </c>
      <c r="AJ1623" t="s">
        <v>327</v>
      </c>
      <c r="AK1623" t="s">
        <v>411</v>
      </c>
      <c r="AL1623" t="s">
        <v>293</v>
      </c>
      <c r="AM1623">
        <v>8</v>
      </c>
      <c r="AN1623">
        <v>13</v>
      </c>
      <c r="AO1623">
        <v>0.68683228900000004</v>
      </c>
      <c r="AP1623">
        <v>0.76746793300000005</v>
      </c>
      <c r="AQ1623">
        <v>0.79493197800000004</v>
      </c>
      <c r="AR1623">
        <v>0.72748225300000002</v>
      </c>
      <c r="AS1623">
        <v>0.82886301600000001</v>
      </c>
      <c r="AT1623">
        <v>0.36789346499999998</v>
      </c>
    </row>
    <row r="1624" spans="1:46" hidden="1" x14ac:dyDescent="0.25">
      <c r="A1624" t="s">
        <v>327</v>
      </c>
      <c r="B1624" t="s">
        <v>293</v>
      </c>
      <c r="C1624">
        <v>14</v>
      </c>
      <c r="D1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0.70870491899999999</v>
      </c>
      <c r="E1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0.70870491899999999</v>
      </c>
      <c r="AI1624">
        <v>23</v>
      </c>
      <c r="AJ1624" t="s">
        <v>327</v>
      </c>
      <c r="AK1624" t="s">
        <v>411</v>
      </c>
      <c r="AL1624" t="s">
        <v>293</v>
      </c>
      <c r="AM1624">
        <v>8</v>
      </c>
      <c r="AN1624">
        <v>14</v>
      </c>
      <c r="AO1624">
        <v>0.59351604499999999</v>
      </c>
      <c r="AP1624">
        <v>0.67167818099999999</v>
      </c>
      <c r="AQ1624">
        <v>0.70870491899999999</v>
      </c>
      <c r="AR1624">
        <v>0.63948246799999997</v>
      </c>
      <c r="AS1624">
        <v>0.73955139700000005</v>
      </c>
      <c r="AT1624">
        <v>0.31436080599999999</v>
      </c>
    </row>
    <row r="1625" spans="1:46" hidden="1" x14ac:dyDescent="0.25">
      <c r="A1625" t="s">
        <v>327</v>
      </c>
      <c r="B1625" t="s">
        <v>293</v>
      </c>
      <c r="C1625">
        <v>15</v>
      </c>
      <c r="D1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0.56663055299999998</v>
      </c>
      <c r="E1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0.56663055299999998</v>
      </c>
      <c r="AI1625">
        <v>23</v>
      </c>
      <c r="AJ1625" t="s">
        <v>327</v>
      </c>
      <c r="AK1625" t="s">
        <v>411</v>
      </c>
      <c r="AL1625" t="s">
        <v>293</v>
      </c>
      <c r="AM1625">
        <v>8</v>
      </c>
      <c r="AN1625">
        <v>15</v>
      </c>
      <c r="AO1625">
        <v>0.46462963000000002</v>
      </c>
      <c r="AP1625">
        <v>0.53691689200000003</v>
      </c>
      <c r="AQ1625">
        <v>0.56663055299999998</v>
      </c>
      <c r="AR1625">
        <v>0.50669360399999996</v>
      </c>
      <c r="AS1625">
        <v>0.59106263800000003</v>
      </c>
      <c r="AT1625">
        <v>0.27909020800000001</v>
      </c>
    </row>
    <row r="1626" spans="1:46" hidden="1" x14ac:dyDescent="0.25">
      <c r="A1626" t="s">
        <v>327</v>
      </c>
      <c r="B1626" t="s">
        <v>293</v>
      </c>
      <c r="C1626">
        <v>16</v>
      </c>
      <c r="D1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0.38351360499999998</v>
      </c>
      <c r="E1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0.38351360499999998</v>
      </c>
      <c r="AI1626">
        <v>23</v>
      </c>
      <c r="AJ1626" t="s">
        <v>327</v>
      </c>
      <c r="AK1626" t="s">
        <v>411</v>
      </c>
      <c r="AL1626" t="s">
        <v>293</v>
      </c>
      <c r="AM1626">
        <v>8</v>
      </c>
      <c r="AN1626">
        <v>16</v>
      </c>
      <c r="AO1626">
        <v>0.31135111199999999</v>
      </c>
      <c r="AP1626">
        <v>0.36019622200000001</v>
      </c>
      <c r="AQ1626">
        <v>0.38351360499999998</v>
      </c>
      <c r="AR1626">
        <v>0.34307693099999997</v>
      </c>
      <c r="AS1626">
        <v>0.400474526</v>
      </c>
      <c r="AT1626">
        <v>0.16417784799999999</v>
      </c>
    </row>
    <row r="1627" spans="1:46" hidden="1" x14ac:dyDescent="0.25">
      <c r="A1627" t="s">
        <v>327</v>
      </c>
      <c r="B1627" t="s">
        <v>293</v>
      </c>
      <c r="C1627">
        <v>17</v>
      </c>
      <c r="D1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0.17991649200000001</v>
      </c>
      <c r="E1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0.17991649200000001</v>
      </c>
      <c r="AI1627">
        <v>23</v>
      </c>
      <c r="AJ1627" t="s">
        <v>327</v>
      </c>
      <c r="AK1627" t="s">
        <v>411</v>
      </c>
      <c r="AL1627" t="s">
        <v>293</v>
      </c>
      <c r="AM1627">
        <v>8</v>
      </c>
      <c r="AN1627">
        <v>17</v>
      </c>
      <c r="AO1627">
        <v>0.14952170300000001</v>
      </c>
      <c r="AP1627">
        <v>0.169445347</v>
      </c>
      <c r="AQ1627">
        <v>0.17991649200000001</v>
      </c>
      <c r="AR1627">
        <v>0.16202434600000001</v>
      </c>
      <c r="AS1627">
        <v>0.19127074699999999</v>
      </c>
      <c r="AT1627">
        <v>7.3098044000000001E-2</v>
      </c>
    </row>
    <row r="1628" spans="1:46" hidden="1" x14ac:dyDescent="0.25">
      <c r="A1628" t="s">
        <v>327</v>
      </c>
      <c r="B1628" t="s">
        <v>293</v>
      </c>
      <c r="C1628">
        <v>18</v>
      </c>
      <c r="D1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2.2566144999999999E-2</v>
      </c>
      <c r="E1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2.2566144999999999E-2</v>
      </c>
      <c r="AI1628">
        <v>23</v>
      </c>
      <c r="AJ1628" t="s">
        <v>327</v>
      </c>
      <c r="AK1628" t="s">
        <v>411</v>
      </c>
      <c r="AL1628" t="s">
        <v>293</v>
      </c>
      <c r="AM1628">
        <v>8</v>
      </c>
      <c r="AN1628">
        <v>18</v>
      </c>
      <c r="AO1628">
        <v>1.9112575999999999E-2</v>
      </c>
      <c r="AP1628">
        <v>2.1261931000000001E-2</v>
      </c>
      <c r="AQ1628">
        <v>2.2566144999999999E-2</v>
      </c>
      <c r="AR1628">
        <v>2.0698076999999999E-2</v>
      </c>
      <c r="AS1628">
        <v>2.5192802E-2</v>
      </c>
      <c r="AT1628">
        <v>1.0753153E-2</v>
      </c>
    </row>
    <row r="1629" spans="1:46" hidden="1" x14ac:dyDescent="0.25">
      <c r="A1629" t="s">
        <v>327</v>
      </c>
      <c r="B1629" t="s">
        <v>293</v>
      </c>
      <c r="C1629">
        <v>19</v>
      </c>
      <c r="D1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29">
        <v>23</v>
      </c>
      <c r="AJ1629" t="s">
        <v>327</v>
      </c>
      <c r="AK1629" t="s">
        <v>411</v>
      </c>
      <c r="AL1629" t="s">
        <v>293</v>
      </c>
      <c r="AM1629">
        <v>8</v>
      </c>
      <c r="AN1629">
        <v>19</v>
      </c>
      <c r="AO1629">
        <v>0</v>
      </c>
      <c r="AP1629">
        <v>0</v>
      </c>
      <c r="AQ1629">
        <v>0</v>
      </c>
      <c r="AR1629">
        <v>0</v>
      </c>
      <c r="AS1629">
        <v>0</v>
      </c>
      <c r="AT1629">
        <v>0</v>
      </c>
    </row>
    <row r="1630" spans="1:46" hidden="1" x14ac:dyDescent="0.25">
      <c r="A1630" t="s">
        <v>327</v>
      </c>
      <c r="B1630" t="s">
        <v>293</v>
      </c>
      <c r="C1630">
        <v>20</v>
      </c>
      <c r="D1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0">
        <v>23</v>
      </c>
      <c r="AJ1630" t="s">
        <v>327</v>
      </c>
      <c r="AK1630" t="s">
        <v>411</v>
      </c>
      <c r="AL1630" t="s">
        <v>293</v>
      </c>
      <c r="AM1630">
        <v>8</v>
      </c>
      <c r="AN1630">
        <v>20</v>
      </c>
      <c r="AO1630">
        <v>0</v>
      </c>
      <c r="AP1630">
        <v>0</v>
      </c>
      <c r="AQ1630">
        <v>0</v>
      </c>
      <c r="AR1630">
        <v>0</v>
      </c>
      <c r="AS1630">
        <v>0</v>
      </c>
      <c r="AT1630">
        <v>0</v>
      </c>
    </row>
    <row r="1631" spans="1:46" hidden="1" x14ac:dyDescent="0.25">
      <c r="A1631" t="s">
        <v>327</v>
      </c>
      <c r="B1631" t="s">
        <v>293</v>
      </c>
      <c r="C1631">
        <v>21</v>
      </c>
      <c r="D1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1">
        <v>23</v>
      </c>
      <c r="AJ1631" t="s">
        <v>327</v>
      </c>
      <c r="AK1631" t="s">
        <v>411</v>
      </c>
      <c r="AL1631" t="s">
        <v>293</v>
      </c>
      <c r="AM1631">
        <v>8</v>
      </c>
      <c r="AN1631">
        <v>21</v>
      </c>
      <c r="AO1631">
        <v>0</v>
      </c>
      <c r="AP1631">
        <v>0</v>
      </c>
      <c r="AQ1631">
        <v>0</v>
      </c>
      <c r="AR1631">
        <v>0</v>
      </c>
      <c r="AS1631">
        <v>0</v>
      </c>
      <c r="AT1631">
        <v>0</v>
      </c>
    </row>
    <row r="1632" spans="1:46" hidden="1" x14ac:dyDescent="0.25">
      <c r="A1632" t="s">
        <v>327</v>
      </c>
      <c r="B1632" t="s">
        <v>293</v>
      </c>
      <c r="C1632">
        <v>22</v>
      </c>
      <c r="D1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2">
        <v>23</v>
      </c>
      <c r="AJ1632" t="s">
        <v>327</v>
      </c>
      <c r="AK1632" t="s">
        <v>411</v>
      </c>
      <c r="AL1632" t="s">
        <v>293</v>
      </c>
      <c r="AM1632">
        <v>8</v>
      </c>
      <c r="AN1632">
        <v>22</v>
      </c>
      <c r="AO1632">
        <v>0</v>
      </c>
      <c r="AP1632">
        <v>0</v>
      </c>
      <c r="AQ1632">
        <v>0</v>
      </c>
      <c r="AR1632">
        <v>0</v>
      </c>
      <c r="AS1632">
        <v>0</v>
      </c>
      <c r="AT1632">
        <v>0</v>
      </c>
    </row>
    <row r="1633" spans="1:46" hidden="1" x14ac:dyDescent="0.25">
      <c r="A1633" t="s">
        <v>327</v>
      </c>
      <c r="B1633" t="s">
        <v>293</v>
      </c>
      <c r="C1633">
        <v>23</v>
      </c>
      <c r="D1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3">
        <v>23</v>
      </c>
      <c r="AJ1633" t="s">
        <v>327</v>
      </c>
      <c r="AK1633" t="s">
        <v>411</v>
      </c>
      <c r="AL1633" t="s">
        <v>293</v>
      </c>
      <c r="AM1633">
        <v>8</v>
      </c>
      <c r="AN1633">
        <v>23</v>
      </c>
      <c r="AO1633">
        <v>0</v>
      </c>
      <c r="AP1633">
        <v>0</v>
      </c>
      <c r="AQ1633">
        <v>0</v>
      </c>
      <c r="AR1633">
        <v>0</v>
      </c>
      <c r="AS1633">
        <v>0</v>
      </c>
      <c r="AT1633">
        <v>0</v>
      </c>
    </row>
    <row r="1634" spans="1:46" hidden="1" x14ac:dyDescent="0.25">
      <c r="A1634" t="s">
        <v>327</v>
      </c>
      <c r="B1634" t="s">
        <v>293</v>
      </c>
      <c r="C1634">
        <v>24</v>
      </c>
      <c r="D1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4">
        <v>23</v>
      </c>
      <c r="AJ1634" t="s">
        <v>327</v>
      </c>
      <c r="AK1634" t="s">
        <v>411</v>
      </c>
      <c r="AL1634" t="s">
        <v>293</v>
      </c>
      <c r="AM1634">
        <v>8</v>
      </c>
      <c r="AN1634">
        <v>24</v>
      </c>
      <c r="AO1634">
        <v>0</v>
      </c>
      <c r="AP1634">
        <v>0</v>
      </c>
      <c r="AQ1634">
        <v>0</v>
      </c>
      <c r="AR1634">
        <v>0</v>
      </c>
      <c r="AS1634">
        <v>0</v>
      </c>
      <c r="AT1634">
        <v>0</v>
      </c>
    </row>
    <row r="1635" spans="1:46" hidden="1" x14ac:dyDescent="0.25">
      <c r="A1635" t="s">
        <v>327</v>
      </c>
      <c r="B1635" t="s">
        <v>294</v>
      </c>
      <c r="C1635">
        <v>1</v>
      </c>
      <c r="D1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5">
        <v>23</v>
      </c>
      <c r="AJ1635" t="s">
        <v>327</v>
      </c>
      <c r="AK1635" t="s">
        <v>411</v>
      </c>
      <c r="AL1635" t="s">
        <v>294</v>
      </c>
      <c r="AM1635">
        <v>9</v>
      </c>
      <c r="AN1635">
        <v>1</v>
      </c>
      <c r="AO1635">
        <v>0</v>
      </c>
      <c r="AP1635">
        <v>0</v>
      </c>
      <c r="AQ1635">
        <v>0</v>
      </c>
      <c r="AR1635">
        <v>0</v>
      </c>
      <c r="AS1635">
        <v>0</v>
      </c>
      <c r="AT1635">
        <v>0</v>
      </c>
    </row>
    <row r="1636" spans="1:46" hidden="1" x14ac:dyDescent="0.25">
      <c r="A1636" t="s">
        <v>327</v>
      </c>
      <c r="B1636" t="s">
        <v>294</v>
      </c>
      <c r="C1636">
        <v>2</v>
      </c>
      <c r="D1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6">
        <v>23</v>
      </c>
      <c r="AJ1636" t="s">
        <v>327</v>
      </c>
      <c r="AK1636" t="s">
        <v>411</v>
      </c>
      <c r="AL1636" t="s">
        <v>294</v>
      </c>
      <c r="AM1636">
        <v>9</v>
      </c>
      <c r="AN1636">
        <v>2</v>
      </c>
      <c r="AO1636">
        <v>0</v>
      </c>
      <c r="AP1636">
        <v>0</v>
      </c>
      <c r="AQ1636">
        <v>0</v>
      </c>
      <c r="AR1636">
        <v>0</v>
      </c>
      <c r="AS1636">
        <v>0</v>
      </c>
      <c r="AT1636">
        <v>0</v>
      </c>
    </row>
    <row r="1637" spans="1:46" hidden="1" x14ac:dyDescent="0.25">
      <c r="A1637" t="s">
        <v>327</v>
      </c>
      <c r="B1637" t="s">
        <v>294</v>
      </c>
      <c r="C1637">
        <v>3</v>
      </c>
      <c r="D1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7">
        <v>23</v>
      </c>
      <c r="AJ1637" t="s">
        <v>327</v>
      </c>
      <c r="AK1637" t="s">
        <v>411</v>
      </c>
      <c r="AL1637" t="s">
        <v>294</v>
      </c>
      <c r="AM1637">
        <v>9</v>
      </c>
      <c r="AN1637">
        <v>3</v>
      </c>
      <c r="AO1637">
        <v>0</v>
      </c>
      <c r="AP1637">
        <v>0</v>
      </c>
      <c r="AQ1637">
        <v>0</v>
      </c>
      <c r="AR1637">
        <v>0</v>
      </c>
      <c r="AS1637">
        <v>0</v>
      </c>
      <c r="AT1637">
        <v>0</v>
      </c>
    </row>
    <row r="1638" spans="1:46" hidden="1" x14ac:dyDescent="0.25">
      <c r="A1638" t="s">
        <v>327</v>
      </c>
      <c r="B1638" t="s">
        <v>294</v>
      </c>
      <c r="C1638">
        <v>4</v>
      </c>
      <c r="D1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8">
        <v>23</v>
      </c>
      <c r="AJ1638" t="s">
        <v>327</v>
      </c>
      <c r="AK1638" t="s">
        <v>411</v>
      </c>
      <c r="AL1638" t="s">
        <v>294</v>
      </c>
      <c r="AM1638">
        <v>9</v>
      </c>
      <c r="AN1638">
        <v>4</v>
      </c>
      <c r="AO1638">
        <v>0</v>
      </c>
      <c r="AP1638">
        <v>0</v>
      </c>
      <c r="AQ1638">
        <v>0</v>
      </c>
      <c r="AR1638">
        <v>0</v>
      </c>
      <c r="AS1638">
        <v>0</v>
      </c>
      <c r="AT1638">
        <v>0</v>
      </c>
    </row>
    <row r="1639" spans="1:46" hidden="1" x14ac:dyDescent="0.25">
      <c r="A1639" t="s">
        <v>327</v>
      </c>
      <c r="B1639" t="s">
        <v>294</v>
      </c>
      <c r="C1639">
        <v>5</v>
      </c>
      <c r="D1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9">
        <v>23</v>
      </c>
      <c r="AJ1639" t="s">
        <v>327</v>
      </c>
      <c r="AK1639" t="s">
        <v>411</v>
      </c>
      <c r="AL1639" t="s">
        <v>294</v>
      </c>
      <c r="AM1639">
        <v>9</v>
      </c>
      <c r="AN1639">
        <v>5</v>
      </c>
      <c r="AO1639">
        <v>0</v>
      </c>
      <c r="AP1639">
        <v>0</v>
      </c>
      <c r="AQ1639">
        <v>0</v>
      </c>
      <c r="AR1639">
        <v>0</v>
      </c>
      <c r="AS1639">
        <v>0</v>
      </c>
      <c r="AT1639">
        <v>0</v>
      </c>
    </row>
    <row r="1640" spans="1:46" hidden="1" x14ac:dyDescent="0.25">
      <c r="A1640" t="s">
        <v>327</v>
      </c>
      <c r="B1640" t="s">
        <v>294</v>
      </c>
      <c r="C1640">
        <v>6</v>
      </c>
      <c r="D1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7.0730879999999999E-3</v>
      </c>
      <c r="E1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7.0730879999999999E-3</v>
      </c>
      <c r="AI1640">
        <v>23</v>
      </c>
      <c r="AJ1640" t="s">
        <v>327</v>
      </c>
      <c r="AK1640" t="s">
        <v>411</v>
      </c>
      <c r="AL1640" t="s">
        <v>294</v>
      </c>
      <c r="AM1640">
        <v>9</v>
      </c>
      <c r="AN1640">
        <v>6</v>
      </c>
      <c r="AO1640">
        <v>7.0730879999999999E-3</v>
      </c>
      <c r="AP1640">
        <v>9.9749739999999993E-3</v>
      </c>
      <c r="AQ1640">
        <v>1.2861799E-2</v>
      </c>
      <c r="AR1640">
        <v>1.0129638999999999E-2</v>
      </c>
      <c r="AS1640">
        <v>2.0077086000000001E-2</v>
      </c>
      <c r="AT1640">
        <v>4.4069870000000002E-3</v>
      </c>
    </row>
    <row r="1641" spans="1:46" hidden="1" x14ac:dyDescent="0.25">
      <c r="A1641" t="s">
        <v>327</v>
      </c>
      <c r="B1641" t="s">
        <v>294</v>
      </c>
      <c r="C1641">
        <v>7</v>
      </c>
      <c r="D1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0.12648577499999999</v>
      </c>
      <c r="E1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0.12648577499999999</v>
      </c>
      <c r="AI1641">
        <v>23</v>
      </c>
      <c r="AJ1641" t="s">
        <v>327</v>
      </c>
      <c r="AK1641" t="s">
        <v>411</v>
      </c>
      <c r="AL1641" t="s">
        <v>294</v>
      </c>
      <c r="AM1641">
        <v>9</v>
      </c>
      <c r="AN1641">
        <v>7</v>
      </c>
      <c r="AO1641">
        <v>0.12648577499999999</v>
      </c>
      <c r="AP1641">
        <v>0.13736441299999999</v>
      </c>
      <c r="AQ1641">
        <v>0.15091982100000001</v>
      </c>
      <c r="AR1641">
        <v>0.13808483999999999</v>
      </c>
      <c r="AS1641">
        <v>0.183718721</v>
      </c>
      <c r="AT1641">
        <v>9.3358417999999999E-2</v>
      </c>
    </row>
    <row r="1642" spans="1:46" hidden="1" x14ac:dyDescent="0.25">
      <c r="A1642" t="s">
        <v>327</v>
      </c>
      <c r="B1642" t="s">
        <v>294</v>
      </c>
      <c r="C1642">
        <v>8</v>
      </c>
      <c r="D1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0.323720966</v>
      </c>
      <c r="E1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0.323720966</v>
      </c>
      <c r="AI1642">
        <v>23</v>
      </c>
      <c r="AJ1642" t="s">
        <v>327</v>
      </c>
      <c r="AK1642" t="s">
        <v>411</v>
      </c>
      <c r="AL1642" t="s">
        <v>294</v>
      </c>
      <c r="AM1642">
        <v>9</v>
      </c>
      <c r="AN1642">
        <v>8</v>
      </c>
      <c r="AO1642">
        <v>0.323720966</v>
      </c>
      <c r="AP1642">
        <v>0.34260175900000001</v>
      </c>
      <c r="AQ1642">
        <v>0.358268859</v>
      </c>
      <c r="AR1642">
        <v>0.33892044399999999</v>
      </c>
      <c r="AS1642">
        <v>0.40228366399999999</v>
      </c>
      <c r="AT1642">
        <v>0.271213178</v>
      </c>
    </row>
    <row r="1643" spans="1:46" hidden="1" x14ac:dyDescent="0.25">
      <c r="A1643" t="s">
        <v>327</v>
      </c>
      <c r="B1643" t="s">
        <v>294</v>
      </c>
      <c r="C1643">
        <v>9</v>
      </c>
      <c r="D1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0.55458675499999999</v>
      </c>
      <c r="E1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0.51249879799999998</v>
      </c>
      <c r="AI1643">
        <v>23</v>
      </c>
      <c r="AJ1643" t="s">
        <v>327</v>
      </c>
      <c r="AK1643" t="s">
        <v>411</v>
      </c>
      <c r="AL1643" t="s">
        <v>294</v>
      </c>
      <c r="AM1643">
        <v>9</v>
      </c>
      <c r="AN1643">
        <v>9</v>
      </c>
      <c r="AO1643">
        <v>0.51249879799999998</v>
      </c>
      <c r="AP1643">
        <v>0.53824512800000002</v>
      </c>
      <c r="AQ1643">
        <v>0.55458675499999999</v>
      </c>
      <c r="AR1643">
        <v>0.53090997399999995</v>
      </c>
      <c r="AS1643">
        <v>0.60794324700000002</v>
      </c>
      <c r="AT1643">
        <v>0.40024783899999999</v>
      </c>
    </row>
    <row r="1644" spans="1:46" hidden="1" x14ac:dyDescent="0.25">
      <c r="A1644" t="s">
        <v>327</v>
      </c>
      <c r="B1644" t="s">
        <v>294</v>
      </c>
      <c r="C1644">
        <v>10</v>
      </c>
      <c r="D1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0.72069276100000002</v>
      </c>
      <c r="E1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0.72069276100000002</v>
      </c>
      <c r="AI1644">
        <v>23</v>
      </c>
      <c r="AJ1644" t="s">
        <v>327</v>
      </c>
      <c r="AK1644" t="s">
        <v>411</v>
      </c>
      <c r="AL1644" t="s">
        <v>294</v>
      </c>
      <c r="AM1644">
        <v>9</v>
      </c>
      <c r="AN1644">
        <v>10</v>
      </c>
      <c r="AO1644">
        <v>0.65973156799999999</v>
      </c>
      <c r="AP1644">
        <v>0.695214373</v>
      </c>
      <c r="AQ1644">
        <v>0.72069276100000002</v>
      </c>
      <c r="AR1644">
        <v>0.68440821299999999</v>
      </c>
      <c r="AS1644">
        <v>0.76282364000000003</v>
      </c>
      <c r="AT1644">
        <v>0.51343511100000006</v>
      </c>
    </row>
    <row r="1645" spans="1:46" hidden="1" x14ac:dyDescent="0.25">
      <c r="A1645" t="s">
        <v>327</v>
      </c>
      <c r="B1645" t="s">
        <v>294</v>
      </c>
      <c r="C1645">
        <v>11</v>
      </c>
      <c r="D1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0.82720387699999998</v>
      </c>
      <c r="E1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0.82720387699999998</v>
      </c>
      <c r="AI1645">
        <v>23</v>
      </c>
      <c r="AJ1645" t="s">
        <v>327</v>
      </c>
      <c r="AK1645" t="s">
        <v>411</v>
      </c>
      <c r="AL1645" t="s">
        <v>294</v>
      </c>
      <c r="AM1645">
        <v>9</v>
      </c>
      <c r="AN1645">
        <v>11</v>
      </c>
      <c r="AO1645">
        <v>0.74166259800000001</v>
      </c>
      <c r="AP1645">
        <v>0.79803506099999999</v>
      </c>
      <c r="AQ1645">
        <v>0.82720387699999998</v>
      </c>
      <c r="AR1645">
        <v>0.78001568600000004</v>
      </c>
      <c r="AS1645">
        <v>0.86868104300000004</v>
      </c>
      <c r="AT1645">
        <v>0.553764857</v>
      </c>
    </row>
    <row r="1646" spans="1:46" hidden="1" x14ac:dyDescent="0.25">
      <c r="A1646" t="s">
        <v>327</v>
      </c>
      <c r="B1646" t="s">
        <v>294</v>
      </c>
      <c r="C1646">
        <v>12</v>
      </c>
      <c r="D1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0.86749042700000001</v>
      </c>
      <c r="E1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0.86749042700000001</v>
      </c>
      <c r="AI1646">
        <v>23</v>
      </c>
      <c r="AJ1646" t="s">
        <v>327</v>
      </c>
      <c r="AK1646" t="s">
        <v>411</v>
      </c>
      <c r="AL1646" t="s">
        <v>294</v>
      </c>
      <c r="AM1646">
        <v>9</v>
      </c>
      <c r="AN1646">
        <v>12</v>
      </c>
      <c r="AO1646">
        <v>0.76641186100000003</v>
      </c>
      <c r="AP1646">
        <v>0.83727409200000003</v>
      </c>
      <c r="AQ1646">
        <v>0.86749042700000001</v>
      </c>
      <c r="AR1646">
        <v>0.81130882400000004</v>
      </c>
      <c r="AS1646">
        <v>0.90143020799999996</v>
      </c>
      <c r="AT1646">
        <v>0.60152452999999995</v>
      </c>
    </row>
    <row r="1647" spans="1:46" hidden="1" x14ac:dyDescent="0.25">
      <c r="A1647" t="s">
        <v>327</v>
      </c>
      <c r="B1647" t="s">
        <v>294</v>
      </c>
      <c r="C1647">
        <v>13</v>
      </c>
      <c r="D1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0.835416783</v>
      </c>
      <c r="E1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0.835416783</v>
      </c>
      <c r="AI1647">
        <v>23</v>
      </c>
      <c r="AJ1647" t="s">
        <v>327</v>
      </c>
      <c r="AK1647" t="s">
        <v>411</v>
      </c>
      <c r="AL1647" t="s">
        <v>294</v>
      </c>
      <c r="AM1647">
        <v>9</v>
      </c>
      <c r="AN1647">
        <v>13</v>
      </c>
      <c r="AO1647">
        <v>0.73247309699999996</v>
      </c>
      <c r="AP1647">
        <v>0.80027207199999995</v>
      </c>
      <c r="AQ1647">
        <v>0.835416783</v>
      </c>
      <c r="AR1647">
        <v>0.77749476399999995</v>
      </c>
      <c r="AS1647">
        <v>0.86728812799999999</v>
      </c>
      <c r="AT1647">
        <v>0.48771493300000002</v>
      </c>
    </row>
    <row r="1648" spans="1:46" hidden="1" x14ac:dyDescent="0.25">
      <c r="A1648" t="s">
        <v>327</v>
      </c>
      <c r="B1648" t="s">
        <v>294</v>
      </c>
      <c r="C1648">
        <v>14</v>
      </c>
      <c r="D1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0.73409976600000004</v>
      </c>
      <c r="E1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0.73409976600000004</v>
      </c>
      <c r="AI1648">
        <v>23</v>
      </c>
      <c r="AJ1648" t="s">
        <v>327</v>
      </c>
      <c r="AK1648" t="s">
        <v>411</v>
      </c>
      <c r="AL1648" t="s">
        <v>294</v>
      </c>
      <c r="AM1648">
        <v>9</v>
      </c>
      <c r="AN1648">
        <v>14</v>
      </c>
      <c r="AO1648">
        <v>0.65217926900000001</v>
      </c>
      <c r="AP1648">
        <v>0.70357429400000004</v>
      </c>
      <c r="AQ1648">
        <v>0.73409976600000004</v>
      </c>
      <c r="AR1648">
        <v>0.68738224699999995</v>
      </c>
      <c r="AS1648">
        <v>0.76005922199999998</v>
      </c>
      <c r="AT1648">
        <v>0.45529217399999999</v>
      </c>
    </row>
    <row r="1649" spans="1:46" hidden="1" x14ac:dyDescent="0.25">
      <c r="A1649" t="s">
        <v>327</v>
      </c>
      <c r="B1649" t="s">
        <v>294</v>
      </c>
      <c r="C1649">
        <v>15</v>
      </c>
      <c r="D1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0.57946867999999996</v>
      </c>
      <c r="E1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0.57946867999999996</v>
      </c>
      <c r="AI1649">
        <v>23</v>
      </c>
      <c r="AJ1649" t="s">
        <v>327</v>
      </c>
      <c r="AK1649" t="s">
        <v>411</v>
      </c>
      <c r="AL1649" t="s">
        <v>294</v>
      </c>
      <c r="AM1649">
        <v>9</v>
      </c>
      <c r="AN1649">
        <v>15</v>
      </c>
      <c r="AO1649">
        <v>0.515419776</v>
      </c>
      <c r="AP1649">
        <v>0.55181918900000004</v>
      </c>
      <c r="AQ1649">
        <v>0.57946867999999996</v>
      </c>
      <c r="AR1649">
        <v>0.54015671200000004</v>
      </c>
      <c r="AS1649">
        <v>0.59940915900000002</v>
      </c>
      <c r="AT1649">
        <v>0.341759808</v>
      </c>
    </row>
    <row r="1650" spans="1:46" hidden="1" x14ac:dyDescent="0.25">
      <c r="A1650" t="s">
        <v>327</v>
      </c>
      <c r="B1650" t="s">
        <v>294</v>
      </c>
      <c r="C1650">
        <v>16</v>
      </c>
      <c r="D1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0.38233571599999999</v>
      </c>
      <c r="E1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0.38233571599999999</v>
      </c>
      <c r="AI1650">
        <v>23</v>
      </c>
      <c r="AJ1650" t="s">
        <v>327</v>
      </c>
      <c r="AK1650" t="s">
        <v>411</v>
      </c>
      <c r="AL1650" t="s">
        <v>294</v>
      </c>
      <c r="AM1650">
        <v>9</v>
      </c>
      <c r="AN1650">
        <v>16</v>
      </c>
      <c r="AO1650">
        <v>0.33398006600000002</v>
      </c>
      <c r="AP1650">
        <v>0.36412155299999999</v>
      </c>
      <c r="AQ1650">
        <v>0.38233571599999999</v>
      </c>
      <c r="AR1650">
        <v>0.35517494100000002</v>
      </c>
      <c r="AS1650">
        <v>0.40033627399999999</v>
      </c>
      <c r="AT1650">
        <v>0.24686428099999999</v>
      </c>
    </row>
    <row r="1651" spans="1:46" hidden="1" x14ac:dyDescent="0.25">
      <c r="A1651" t="s">
        <v>327</v>
      </c>
      <c r="B1651" t="s">
        <v>294</v>
      </c>
      <c r="C1651">
        <v>17</v>
      </c>
      <c r="D1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0.169757449</v>
      </c>
      <c r="E1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0.169757449</v>
      </c>
      <c r="AI1651">
        <v>23</v>
      </c>
      <c r="AJ1651" t="s">
        <v>327</v>
      </c>
      <c r="AK1651" t="s">
        <v>411</v>
      </c>
      <c r="AL1651" t="s">
        <v>294</v>
      </c>
      <c r="AM1651">
        <v>9</v>
      </c>
      <c r="AN1651">
        <v>17</v>
      </c>
      <c r="AO1651">
        <v>0.14862254999999999</v>
      </c>
      <c r="AP1651">
        <v>0.16104542699999999</v>
      </c>
      <c r="AQ1651">
        <v>0.169757449</v>
      </c>
      <c r="AR1651">
        <v>0.158270361</v>
      </c>
      <c r="AS1651">
        <v>0.18435126399999999</v>
      </c>
      <c r="AT1651">
        <v>0.10388523500000001</v>
      </c>
    </row>
    <row r="1652" spans="1:46" hidden="1" x14ac:dyDescent="0.25">
      <c r="A1652" t="s">
        <v>327</v>
      </c>
      <c r="B1652" t="s">
        <v>294</v>
      </c>
      <c r="C1652">
        <v>18</v>
      </c>
      <c r="D1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1.7942990999999998E-2</v>
      </c>
      <c r="E1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1.7942990999999998E-2</v>
      </c>
      <c r="AI1652">
        <v>23</v>
      </c>
      <c r="AJ1652" t="s">
        <v>327</v>
      </c>
      <c r="AK1652" t="s">
        <v>411</v>
      </c>
      <c r="AL1652" t="s">
        <v>294</v>
      </c>
      <c r="AM1652">
        <v>9</v>
      </c>
      <c r="AN1652">
        <v>18</v>
      </c>
      <c r="AO1652">
        <v>1.4080185E-2</v>
      </c>
      <c r="AP1652">
        <v>1.5947747000000002E-2</v>
      </c>
      <c r="AQ1652">
        <v>1.7942990999999998E-2</v>
      </c>
      <c r="AR1652">
        <v>1.5949962000000002E-2</v>
      </c>
      <c r="AS1652">
        <v>2.0757504999999999E-2</v>
      </c>
      <c r="AT1652">
        <v>8.7847050000000003E-3</v>
      </c>
    </row>
    <row r="1653" spans="1:46" hidden="1" x14ac:dyDescent="0.25">
      <c r="A1653" t="s">
        <v>327</v>
      </c>
      <c r="B1653" t="s">
        <v>294</v>
      </c>
      <c r="C1653">
        <v>19</v>
      </c>
      <c r="D1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3">
        <v>23</v>
      </c>
      <c r="AJ1653" t="s">
        <v>327</v>
      </c>
      <c r="AK1653" t="s">
        <v>411</v>
      </c>
      <c r="AL1653" t="s">
        <v>294</v>
      </c>
      <c r="AM1653">
        <v>9</v>
      </c>
      <c r="AN1653">
        <v>19</v>
      </c>
      <c r="AO1653">
        <v>0</v>
      </c>
      <c r="AP1653">
        <v>0</v>
      </c>
      <c r="AQ1653">
        <v>0</v>
      </c>
      <c r="AR1653">
        <v>0</v>
      </c>
      <c r="AS1653">
        <v>0</v>
      </c>
      <c r="AT1653">
        <v>0</v>
      </c>
    </row>
    <row r="1654" spans="1:46" hidden="1" x14ac:dyDescent="0.25">
      <c r="A1654" t="s">
        <v>327</v>
      </c>
      <c r="B1654" t="s">
        <v>294</v>
      </c>
      <c r="C1654">
        <v>20</v>
      </c>
      <c r="D1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4">
        <v>23</v>
      </c>
      <c r="AJ1654" t="s">
        <v>327</v>
      </c>
      <c r="AK1654" t="s">
        <v>411</v>
      </c>
      <c r="AL1654" t="s">
        <v>294</v>
      </c>
      <c r="AM1654">
        <v>9</v>
      </c>
      <c r="AN1654">
        <v>20</v>
      </c>
      <c r="AO1654">
        <v>0</v>
      </c>
      <c r="AP1654">
        <v>0</v>
      </c>
      <c r="AQ1654">
        <v>0</v>
      </c>
      <c r="AR1654">
        <v>0</v>
      </c>
      <c r="AS1654">
        <v>0</v>
      </c>
      <c r="AT1654">
        <v>0</v>
      </c>
    </row>
    <row r="1655" spans="1:46" hidden="1" x14ac:dyDescent="0.25">
      <c r="A1655" t="s">
        <v>327</v>
      </c>
      <c r="B1655" t="s">
        <v>294</v>
      </c>
      <c r="C1655">
        <v>21</v>
      </c>
      <c r="D1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5">
        <v>23</v>
      </c>
      <c r="AJ1655" t="s">
        <v>327</v>
      </c>
      <c r="AK1655" t="s">
        <v>411</v>
      </c>
      <c r="AL1655" t="s">
        <v>294</v>
      </c>
      <c r="AM1655">
        <v>9</v>
      </c>
      <c r="AN1655">
        <v>21</v>
      </c>
      <c r="AO1655">
        <v>0</v>
      </c>
      <c r="AP1655">
        <v>0</v>
      </c>
      <c r="AQ1655">
        <v>0</v>
      </c>
      <c r="AR1655">
        <v>0</v>
      </c>
      <c r="AS1655">
        <v>0</v>
      </c>
      <c r="AT1655">
        <v>0</v>
      </c>
    </row>
    <row r="1656" spans="1:46" hidden="1" x14ac:dyDescent="0.25">
      <c r="A1656" t="s">
        <v>327</v>
      </c>
      <c r="B1656" t="s">
        <v>294</v>
      </c>
      <c r="C1656">
        <v>22</v>
      </c>
      <c r="D1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6">
        <v>23</v>
      </c>
      <c r="AJ1656" t="s">
        <v>327</v>
      </c>
      <c r="AK1656" t="s">
        <v>411</v>
      </c>
      <c r="AL1656" t="s">
        <v>294</v>
      </c>
      <c r="AM1656">
        <v>9</v>
      </c>
      <c r="AN1656">
        <v>22</v>
      </c>
      <c r="AO1656">
        <v>0</v>
      </c>
      <c r="AP1656">
        <v>0</v>
      </c>
      <c r="AQ1656">
        <v>0</v>
      </c>
      <c r="AR1656">
        <v>0</v>
      </c>
      <c r="AS1656">
        <v>0</v>
      </c>
      <c r="AT1656">
        <v>0</v>
      </c>
    </row>
    <row r="1657" spans="1:46" hidden="1" x14ac:dyDescent="0.25">
      <c r="A1657" t="s">
        <v>327</v>
      </c>
      <c r="B1657" t="s">
        <v>294</v>
      </c>
      <c r="C1657">
        <v>23</v>
      </c>
      <c r="D1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7">
        <v>23</v>
      </c>
      <c r="AJ1657" t="s">
        <v>327</v>
      </c>
      <c r="AK1657" t="s">
        <v>411</v>
      </c>
      <c r="AL1657" t="s">
        <v>294</v>
      </c>
      <c r="AM1657">
        <v>9</v>
      </c>
      <c r="AN1657">
        <v>23</v>
      </c>
      <c r="AO1657">
        <v>0</v>
      </c>
      <c r="AP1657">
        <v>0</v>
      </c>
      <c r="AQ1657">
        <v>0</v>
      </c>
      <c r="AR1657">
        <v>0</v>
      </c>
      <c r="AS1657">
        <v>0</v>
      </c>
      <c r="AT1657">
        <v>0</v>
      </c>
    </row>
    <row r="1658" spans="1:46" hidden="1" x14ac:dyDescent="0.25">
      <c r="A1658" t="s">
        <v>327</v>
      </c>
      <c r="B1658" t="s">
        <v>294</v>
      </c>
      <c r="C1658">
        <v>24</v>
      </c>
      <c r="D1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8">
        <v>23</v>
      </c>
      <c r="AJ1658" t="s">
        <v>327</v>
      </c>
      <c r="AK1658" t="s">
        <v>411</v>
      </c>
      <c r="AL1658" t="s">
        <v>294</v>
      </c>
      <c r="AM1658">
        <v>9</v>
      </c>
      <c r="AN1658">
        <v>24</v>
      </c>
      <c r="AO1658">
        <v>0</v>
      </c>
      <c r="AP1658">
        <v>0</v>
      </c>
      <c r="AQ1658">
        <v>0</v>
      </c>
      <c r="AR1658">
        <v>0</v>
      </c>
      <c r="AS1658">
        <v>0</v>
      </c>
      <c r="AT1658">
        <v>0</v>
      </c>
    </row>
    <row r="1659" spans="1:46" hidden="1" x14ac:dyDescent="0.25">
      <c r="A1659" t="s">
        <v>327</v>
      </c>
      <c r="B1659" t="s">
        <v>295</v>
      </c>
      <c r="C1659">
        <v>1</v>
      </c>
      <c r="D1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9">
        <v>23</v>
      </c>
      <c r="AJ1659" t="s">
        <v>327</v>
      </c>
      <c r="AK1659" t="s">
        <v>411</v>
      </c>
      <c r="AL1659" t="s">
        <v>295</v>
      </c>
      <c r="AM1659">
        <v>10</v>
      </c>
      <c r="AN1659">
        <v>1</v>
      </c>
      <c r="AO1659">
        <v>0</v>
      </c>
      <c r="AP1659">
        <v>0</v>
      </c>
      <c r="AQ1659">
        <v>0</v>
      </c>
      <c r="AR1659">
        <v>0</v>
      </c>
      <c r="AS1659">
        <v>0</v>
      </c>
      <c r="AT1659">
        <v>0</v>
      </c>
    </row>
    <row r="1660" spans="1:46" hidden="1" x14ac:dyDescent="0.25">
      <c r="A1660" t="s">
        <v>327</v>
      </c>
      <c r="B1660" t="s">
        <v>295</v>
      </c>
      <c r="C1660">
        <v>2</v>
      </c>
      <c r="D1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0">
        <v>23</v>
      </c>
      <c r="AJ1660" t="s">
        <v>327</v>
      </c>
      <c r="AK1660" t="s">
        <v>411</v>
      </c>
      <c r="AL1660" t="s">
        <v>295</v>
      </c>
      <c r="AM1660">
        <v>10</v>
      </c>
      <c r="AN1660">
        <v>2</v>
      </c>
      <c r="AO1660">
        <v>0</v>
      </c>
      <c r="AP1660">
        <v>0</v>
      </c>
      <c r="AQ1660">
        <v>0</v>
      </c>
      <c r="AR1660">
        <v>0</v>
      </c>
      <c r="AS1660">
        <v>0</v>
      </c>
      <c r="AT1660">
        <v>0</v>
      </c>
    </row>
    <row r="1661" spans="1:46" hidden="1" x14ac:dyDescent="0.25">
      <c r="A1661" t="s">
        <v>327</v>
      </c>
      <c r="B1661" t="s">
        <v>295</v>
      </c>
      <c r="C1661">
        <v>3</v>
      </c>
      <c r="D1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1">
        <v>23</v>
      </c>
      <c r="AJ1661" t="s">
        <v>327</v>
      </c>
      <c r="AK1661" t="s">
        <v>411</v>
      </c>
      <c r="AL1661" t="s">
        <v>295</v>
      </c>
      <c r="AM1661">
        <v>10</v>
      </c>
      <c r="AN1661">
        <v>3</v>
      </c>
      <c r="AO1661">
        <v>0</v>
      </c>
      <c r="AP1661">
        <v>0</v>
      </c>
      <c r="AQ1661">
        <v>0</v>
      </c>
      <c r="AR1661">
        <v>0</v>
      </c>
      <c r="AS1661">
        <v>0</v>
      </c>
      <c r="AT1661">
        <v>0</v>
      </c>
    </row>
    <row r="1662" spans="1:46" hidden="1" x14ac:dyDescent="0.25">
      <c r="A1662" t="s">
        <v>327</v>
      </c>
      <c r="B1662" t="s">
        <v>295</v>
      </c>
      <c r="C1662">
        <v>4</v>
      </c>
      <c r="D1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2">
        <v>23</v>
      </c>
      <c r="AJ1662" t="s">
        <v>327</v>
      </c>
      <c r="AK1662" t="s">
        <v>411</v>
      </c>
      <c r="AL1662" t="s">
        <v>295</v>
      </c>
      <c r="AM1662">
        <v>10</v>
      </c>
      <c r="AN1662">
        <v>4</v>
      </c>
      <c r="AO1662">
        <v>0</v>
      </c>
      <c r="AP1662">
        <v>0</v>
      </c>
      <c r="AQ1662">
        <v>0</v>
      </c>
      <c r="AR1662">
        <v>0</v>
      </c>
      <c r="AS1662">
        <v>0</v>
      </c>
      <c r="AT1662">
        <v>0</v>
      </c>
    </row>
    <row r="1663" spans="1:46" hidden="1" x14ac:dyDescent="0.25">
      <c r="A1663" t="s">
        <v>327</v>
      </c>
      <c r="B1663" t="s">
        <v>295</v>
      </c>
      <c r="C1663">
        <v>5</v>
      </c>
      <c r="D1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3">
        <v>23</v>
      </c>
      <c r="AJ1663" t="s">
        <v>327</v>
      </c>
      <c r="AK1663" t="s">
        <v>411</v>
      </c>
      <c r="AL1663" t="s">
        <v>295</v>
      </c>
      <c r="AM1663">
        <v>10</v>
      </c>
      <c r="AN1663">
        <v>5</v>
      </c>
      <c r="AO1663">
        <v>0</v>
      </c>
      <c r="AP1663">
        <v>0</v>
      </c>
      <c r="AQ1663">
        <v>0</v>
      </c>
      <c r="AR1663">
        <v>0</v>
      </c>
      <c r="AS1663">
        <v>0</v>
      </c>
      <c r="AT1663">
        <v>0</v>
      </c>
    </row>
    <row r="1664" spans="1:46" hidden="1" x14ac:dyDescent="0.25">
      <c r="A1664" t="s">
        <v>327</v>
      </c>
      <c r="B1664" t="s">
        <v>295</v>
      </c>
      <c r="C1664">
        <v>6</v>
      </c>
      <c r="D1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1.9454190999999999E-2</v>
      </c>
      <c r="E1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1.9454190999999999E-2</v>
      </c>
      <c r="AI1664">
        <v>23</v>
      </c>
      <c r="AJ1664" t="s">
        <v>327</v>
      </c>
      <c r="AK1664" t="s">
        <v>411</v>
      </c>
      <c r="AL1664" t="s">
        <v>295</v>
      </c>
      <c r="AM1664">
        <v>10</v>
      </c>
      <c r="AN1664">
        <v>6</v>
      </c>
      <c r="AO1664">
        <v>1.9454190999999999E-2</v>
      </c>
      <c r="AP1664">
        <v>2.2367773000000001E-2</v>
      </c>
      <c r="AQ1664">
        <v>2.580151E-2</v>
      </c>
      <c r="AR1664">
        <v>2.0727985000000001E-2</v>
      </c>
      <c r="AS1664">
        <v>3.2559222999999998E-2</v>
      </c>
      <c r="AT1664">
        <v>0</v>
      </c>
    </row>
    <row r="1665" spans="1:46" hidden="1" x14ac:dyDescent="0.25">
      <c r="A1665" t="s">
        <v>327</v>
      </c>
      <c r="B1665" t="s">
        <v>295</v>
      </c>
      <c r="C1665">
        <v>7</v>
      </c>
      <c r="D1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0.151024988</v>
      </c>
      <c r="E1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0.151024988</v>
      </c>
      <c r="AI1665">
        <v>23</v>
      </c>
      <c r="AJ1665" t="s">
        <v>327</v>
      </c>
      <c r="AK1665" t="s">
        <v>411</v>
      </c>
      <c r="AL1665" t="s">
        <v>295</v>
      </c>
      <c r="AM1665">
        <v>10</v>
      </c>
      <c r="AN1665">
        <v>7</v>
      </c>
      <c r="AO1665">
        <v>0.151024988</v>
      </c>
      <c r="AP1665">
        <v>0.171209269</v>
      </c>
      <c r="AQ1665">
        <v>0.18258063399999999</v>
      </c>
      <c r="AR1665">
        <v>0.15508409200000001</v>
      </c>
      <c r="AS1665">
        <v>0.208575652</v>
      </c>
      <c r="AT1665">
        <v>1.8350061000000001E-2</v>
      </c>
    </row>
    <row r="1666" spans="1:46" hidden="1" x14ac:dyDescent="0.25">
      <c r="A1666" t="s">
        <v>327</v>
      </c>
      <c r="B1666" t="s">
        <v>295</v>
      </c>
      <c r="C1666">
        <v>8</v>
      </c>
      <c r="D1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0.324983786</v>
      </c>
      <c r="E1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0.324983786</v>
      </c>
      <c r="AI1666">
        <v>23</v>
      </c>
      <c r="AJ1666" t="s">
        <v>327</v>
      </c>
      <c r="AK1666" t="s">
        <v>411</v>
      </c>
      <c r="AL1666" t="s">
        <v>295</v>
      </c>
      <c r="AM1666">
        <v>10</v>
      </c>
      <c r="AN1666">
        <v>8</v>
      </c>
      <c r="AO1666">
        <v>0.324983786</v>
      </c>
      <c r="AP1666">
        <v>0.364948414</v>
      </c>
      <c r="AQ1666">
        <v>0.39120176200000001</v>
      </c>
      <c r="AR1666">
        <v>0.34405231600000002</v>
      </c>
      <c r="AS1666">
        <v>0.41994051500000001</v>
      </c>
      <c r="AT1666">
        <v>0.13463724899999999</v>
      </c>
    </row>
    <row r="1667" spans="1:46" hidden="1" x14ac:dyDescent="0.25">
      <c r="A1667" t="s">
        <v>327</v>
      </c>
      <c r="B1667" t="s">
        <v>295</v>
      </c>
      <c r="C1667">
        <v>9</v>
      </c>
      <c r="D1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0.58459304000000001</v>
      </c>
      <c r="E1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0.488254403</v>
      </c>
      <c r="AI1667">
        <v>23</v>
      </c>
      <c r="AJ1667" t="s">
        <v>327</v>
      </c>
      <c r="AK1667" t="s">
        <v>411</v>
      </c>
      <c r="AL1667" t="s">
        <v>295</v>
      </c>
      <c r="AM1667">
        <v>10</v>
      </c>
      <c r="AN1667">
        <v>9</v>
      </c>
      <c r="AO1667">
        <v>0.488254403</v>
      </c>
      <c r="AP1667">
        <v>0.54534354299999999</v>
      </c>
      <c r="AQ1667">
        <v>0.58459304000000001</v>
      </c>
      <c r="AR1667">
        <v>0.52596592600000003</v>
      </c>
      <c r="AS1667">
        <v>0.61467576999999995</v>
      </c>
      <c r="AT1667">
        <v>0.26873093999999997</v>
      </c>
    </row>
    <row r="1668" spans="1:46" hidden="1" x14ac:dyDescent="0.25">
      <c r="A1668" t="s">
        <v>327</v>
      </c>
      <c r="B1668" t="s">
        <v>295</v>
      </c>
      <c r="C1668">
        <v>10</v>
      </c>
      <c r="D1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0.74166874100000002</v>
      </c>
      <c r="E1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0.74166874100000002</v>
      </c>
      <c r="AI1668">
        <v>23</v>
      </c>
      <c r="AJ1668" t="s">
        <v>327</v>
      </c>
      <c r="AK1668" t="s">
        <v>411</v>
      </c>
      <c r="AL1668" t="s">
        <v>295</v>
      </c>
      <c r="AM1668">
        <v>10</v>
      </c>
      <c r="AN1668">
        <v>10</v>
      </c>
      <c r="AO1668">
        <v>0.62169667699999998</v>
      </c>
      <c r="AP1668">
        <v>0.70069389000000004</v>
      </c>
      <c r="AQ1668">
        <v>0.74166874100000002</v>
      </c>
      <c r="AR1668">
        <v>0.67397460799999998</v>
      </c>
      <c r="AS1668">
        <v>0.76916019099999999</v>
      </c>
      <c r="AT1668">
        <v>0.408620867</v>
      </c>
    </row>
    <row r="1669" spans="1:46" hidden="1" x14ac:dyDescent="0.25">
      <c r="A1669" t="s">
        <v>327</v>
      </c>
      <c r="B1669" t="s">
        <v>295</v>
      </c>
      <c r="C1669">
        <v>11</v>
      </c>
      <c r="D1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0.84184653799999998</v>
      </c>
      <c r="E1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0.84184653799999998</v>
      </c>
      <c r="AI1669">
        <v>23</v>
      </c>
      <c r="AJ1669" t="s">
        <v>327</v>
      </c>
      <c r="AK1669" t="s">
        <v>411</v>
      </c>
      <c r="AL1669" t="s">
        <v>295</v>
      </c>
      <c r="AM1669">
        <v>10</v>
      </c>
      <c r="AN1669">
        <v>11</v>
      </c>
      <c r="AO1669">
        <v>0.71924175400000001</v>
      </c>
      <c r="AP1669">
        <v>0.79152497099999997</v>
      </c>
      <c r="AQ1669">
        <v>0.84184653799999998</v>
      </c>
      <c r="AR1669">
        <v>0.77134443699999999</v>
      </c>
      <c r="AS1669">
        <v>0.87425761800000001</v>
      </c>
      <c r="AT1669">
        <v>0.50601724599999998</v>
      </c>
    </row>
    <row r="1670" spans="1:46" hidden="1" x14ac:dyDescent="0.25">
      <c r="A1670" t="s">
        <v>327</v>
      </c>
      <c r="B1670" t="s">
        <v>295</v>
      </c>
      <c r="C1670">
        <v>12</v>
      </c>
      <c r="D1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0.87396011100000004</v>
      </c>
      <c r="E1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0.87396011100000004</v>
      </c>
      <c r="AI1670">
        <v>23</v>
      </c>
      <c r="AJ1670" t="s">
        <v>327</v>
      </c>
      <c r="AK1670" t="s">
        <v>411</v>
      </c>
      <c r="AL1670" t="s">
        <v>295</v>
      </c>
      <c r="AM1670">
        <v>10</v>
      </c>
      <c r="AN1670">
        <v>12</v>
      </c>
      <c r="AO1670">
        <v>0.75844303000000002</v>
      </c>
      <c r="AP1670">
        <v>0.83001441499999995</v>
      </c>
      <c r="AQ1670">
        <v>0.87396011100000004</v>
      </c>
      <c r="AR1670">
        <v>0.804616993</v>
      </c>
      <c r="AS1670">
        <v>0.90731545000000002</v>
      </c>
      <c r="AT1670">
        <v>0.49078493299999998</v>
      </c>
    </row>
    <row r="1671" spans="1:46" hidden="1" x14ac:dyDescent="0.25">
      <c r="A1671" t="s">
        <v>327</v>
      </c>
      <c r="B1671" t="s">
        <v>295</v>
      </c>
      <c r="C1671">
        <v>13</v>
      </c>
      <c r="D1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0.835734961</v>
      </c>
      <c r="E1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0.835734961</v>
      </c>
      <c r="AI1671">
        <v>23</v>
      </c>
      <c r="AJ1671" t="s">
        <v>327</v>
      </c>
      <c r="AK1671" t="s">
        <v>411</v>
      </c>
      <c r="AL1671" t="s">
        <v>295</v>
      </c>
      <c r="AM1671">
        <v>10</v>
      </c>
      <c r="AN1671">
        <v>13</v>
      </c>
      <c r="AO1671">
        <v>0.74436738800000002</v>
      </c>
      <c r="AP1671">
        <v>0.78886541499999996</v>
      </c>
      <c r="AQ1671">
        <v>0.835734961</v>
      </c>
      <c r="AR1671">
        <v>0.77626805899999995</v>
      </c>
      <c r="AS1671">
        <v>0.90193122999999997</v>
      </c>
      <c r="AT1671">
        <v>0.49236570800000001</v>
      </c>
    </row>
    <row r="1672" spans="1:46" hidden="1" x14ac:dyDescent="0.25">
      <c r="A1672" t="s">
        <v>327</v>
      </c>
      <c r="B1672" t="s">
        <v>295</v>
      </c>
      <c r="C1672">
        <v>14</v>
      </c>
      <c r="D1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0.73422741499999999</v>
      </c>
      <c r="E1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0.73422741499999999</v>
      </c>
      <c r="AI1672">
        <v>23</v>
      </c>
      <c r="AJ1672" t="s">
        <v>327</v>
      </c>
      <c r="AK1672" t="s">
        <v>411</v>
      </c>
      <c r="AL1672" t="s">
        <v>295</v>
      </c>
      <c r="AM1672">
        <v>10</v>
      </c>
      <c r="AN1672">
        <v>14</v>
      </c>
      <c r="AO1672">
        <v>0.64423929700000004</v>
      </c>
      <c r="AP1672">
        <v>0.69124753299999997</v>
      </c>
      <c r="AQ1672">
        <v>0.73422741499999999</v>
      </c>
      <c r="AR1672">
        <v>0.68504520300000005</v>
      </c>
      <c r="AS1672">
        <v>0.85325591000000001</v>
      </c>
      <c r="AT1672">
        <v>0.44685883599999998</v>
      </c>
    </row>
    <row r="1673" spans="1:46" hidden="1" x14ac:dyDescent="0.25">
      <c r="A1673" t="s">
        <v>327</v>
      </c>
      <c r="B1673" t="s">
        <v>295</v>
      </c>
      <c r="C1673">
        <v>15</v>
      </c>
      <c r="D1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0.57410510299999995</v>
      </c>
      <c r="E1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0.57410510299999995</v>
      </c>
      <c r="AI1673">
        <v>23</v>
      </c>
      <c r="AJ1673" t="s">
        <v>327</v>
      </c>
      <c r="AK1673" t="s">
        <v>411</v>
      </c>
      <c r="AL1673" t="s">
        <v>295</v>
      </c>
      <c r="AM1673">
        <v>10</v>
      </c>
      <c r="AN1673">
        <v>15</v>
      </c>
      <c r="AO1673">
        <v>0.50462308499999997</v>
      </c>
      <c r="AP1673">
        <v>0.542094666</v>
      </c>
      <c r="AQ1673">
        <v>0.57410510299999995</v>
      </c>
      <c r="AR1673">
        <v>0.54147962199999999</v>
      </c>
      <c r="AS1673">
        <v>0.74293636799999996</v>
      </c>
      <c r="AT1673">
        <v>0.31187340600000002</v>
      </c>
    </row>
    <row r="1674" spans="1:46" hidden="1" x14ac:dyDescent="0.25">
      <c r="A1674" t="s">
        <v>327</v>
      </c>
      <c r="B1674" t="s">
        <v>295</v>
      </c>
      <c r="C1674">
        <v>16</v>
      </c>
      <c r="D1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0.37010933899999998</v>
      </c>
      <c r="E1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0.37010933899999998</v>
      </c>
      <c r="AI1674">
        <v>23</v>
      </c>
      <c r="AJ1674" t="s">
        <v>327</v>
      </c>
      <c r="AK1674" t="s">
        <v>411</v>
      </c>
      <c r="AL1674" t="s">
        <v>295</v>
      </c>
      <c r="AM1674">
        <v>10</v>
      </c>
      <c r="AN1674">
        <v>16</v>
      </c>
      <c r="AO1674">
        <v>0.31765738999999998</v>
      </c>
      <c r="AP1674">
        <v>0.34963750300000002</v>
      </c>
      <c r="AQ1674">
        <v>0.37010933899999998</v>
      </c>
      <c r="AR1674">
        <v>0.35743782200000002</v>
      </c>
      <c r="AS1674">
        <v>0.57461788899999999</v>
      </c>
      <c r="AT1674">
        <v>0.239691926</v>
      </c>
    </row>
    <row r="1675" spans="1:46" hidden="1" x14ac:dyDescent="0.25">
      <c r="A1675" t="s">
        <v>327</v>
      </c>
      <c r="B1675" t="s">
        <v>295</v>
      </c>
      <c r="C1675">
        <v>17</v>
      </c>
      <c r="D1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0.15609393999999999</v>
      </c>
      <c r="E1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0.15609393999999999</v>
      </c>
      <c r="AI1675">
        <v>23</v>
      </c>
      <c r="AJ1675" t="s">
        <v>327</v>
      </c>
      <c r="AK1675" t="s">
        <v>411</v>
      </c>
      <c r="AL1675" t="s">
        <v>295</v>
      </c>
      <c r="AM1675">
        <v>10</v>
      </c>
      <c r="AN1675">
        <v>17</v>
      </c>
      <c r="AO1675">
        <v>0.13421006499999999</v>
      </c>
      <c r="AP1675">
        <v>0.147949199</v>
      </c>
      <c r="AQ1675">
        <v>0.15609393999999999</v>
      </c>
      <c r="AR1675">
        <v>0.162499898</v>
      </c>
      <c r="AS1675">
        <v>0.37066886999999998</v>
      </c>
      <c r="AT1675">
        <v>0.105286403</v>
      </c>
    </row>
    <row r="1676" spans="1:46" hidden="1" x14ac:dyDescent="0.25">
      <c r="A1676" t="s">
        <v>327</v>
      </c>
      <c r="B1676" t="s">
        <v>295</v>
      </c>
      <c r="C1676">
        <v>18</v>
      </c>
      <c r="D1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1.2261506E-2</v>
      </c>
      <c r="E1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1.2261506E-2</v>
      </c>
      <c r="AI1676">
        <v>23</v>
      </c>
      <c r="AJ1676" t="s">
        <v>327</v>
      </c>
      <c r="AK1676" t="s">
        <v>411</v>
      </c>
      <c r="AL1676" t="s">
        <v>295</v>
      </c>
      <c r="AM1676">
        <v>10</v>
      </c>
      <c r="AN1676">
        <v>18</v>
      </c>
      <c r="AO1676">
        <v>1.0053751999999999E-2</v>
      </c>
      <c r="AP1676">
        <v>1.1209294E-2</v>
      </c>
      <c r="AQ1676">
        <v>1.2261506E-2</v>
      </c>
      <c r="AR1676">
        <v>2.4471939000000002E-2</v>
      </c>
      <c r="AS1676">
        <v>0.15379599599999999</v>
      </c>
      <c r="AT1676">
        <v>7.94921E-3</v>
      </c>
    </row>
    <row r="1677" spans="1:46" hidden="1" x14ac:dyDescent="0.25">
      <c r="A1677" t="s">
        <v>327</v>
      </c>
      <c r="B1677" t="s">
        <v>295</v>
      </c>
      <c r="C1677">
        <v>19</v>
      </c>
      <c r="D1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7">
        <v>23</v>
      </c>
      <c r="AJ1677" t="s">
        <v>327</v>
      </c>
      <c r="AK1677" t="s">
        <v>411</v>
      </c>
      <c r="AL1677" t="s">
        <v>295</v>
      </c>
      <c r="AM1677">
        <v>10</v>
      </c>
      <c r="AN1677">
        <v>19</v>
      </c>
      <c r="AO1677">
        <v>0</v>
      </c>
      <c r="AP1677">
        <v>0</v>
      </c>
      <c r="AQ1677">
        <v>0</v>
      </c>
      <c r="AR1677">
        <v>1.035282E-3</v>
      </c>
      <c r="AS1677">
        <v>1.0473311000000001E-2</v>
      </c>
      <c r="AT1677">
        <v>0</v>
      </c>
    </row>
    <row r="1678" spans="1:46" hidden="1" x14ac:dyDescent="0.25">
      <c r="A1678" t="s">
        <v>327</v>
      </c>
      <c r="B1678" t="s">
        <v>295</v>
      </c>
      <c r="C1678">
        <v>20</v>
      </c>
      <c r="D1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8">
        <v>23</v>
      </c>
      <c r="AJ1678" t="s">
        <v>327</v>
      </c>
      <c r="AK1678" t="s">
        <v>411</v>
      </c>
      <c r="AL1678" t="s">
        <v>295</v>
      </c>
      <c r="AM1678">
        <v>10</v>
      </c>
      <c r="AN1678">
        <v>20</v>
      </c>
      <c r="AO1678">
        <v>0</v>
      </c>
      <c r="AP1678">
        <v>0</v>
      </c>
      <c r="AQ1678">
        <v>0</v>
      </c>
      <c r="AR1678">
        <v>0</v>
      </c>
      <c r="AS1678">
        <v>0</v>
      </c>
      <c r="AT1678">
        <v>0</v>
      </c>
    </row>
    <row r="1679" spans="1:46" hidden="1" x14ac:dyDescent="0.25">
      <c r="A1679" t="s">
        <v>327</v>
      </c>
      <c r="B1679" t="s">
        <v>295</v>
      </c>
      <c r="C1679">
        <v>21</v>
      </c>
      <c r="D1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9">
        <v>23</v>
      </c>
      <c r="AJ1679" t="s">
        <v>327</v>
      </c>
      <c r="AK1679" t="s">
        <v>411</v>
      </c>
      <c r="AL1679" t="s">
        <v>295</v>
      </c>
      <c r="AM1679">
        <v>10</v>
      </c>
      <c r="AN1679">
        <v>21</v>
      </c>
      <c r="AO1679">
        <v>0</v>
      </c>
      <c r="AP1679">
        <v>0</v>
      </c>
      <c r="AQ1679">
        <v>0</v>
      </c>
      <c r="AR1679">
        <v>0</v>
      </c>
      <c r="AS1679">
        <v>0</v>
      </c>
      <c r="AT1679">
        <v>0</v>
      </c>
    </row>
    <row r="1680" spans="1:46" hidden="1" x14ac:dyDescent="0.25">
      <c r="A1680" t="s">
        <v>327</v>
      </c>
      <c r="B1680" t="s">
        <v>295</v>
      </c>
      <c r="C1680">
        <v>22</v>
      </c>
      <c r="D1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0">
        <v>23</v>
      </c>
      <c r="AJ1680" t="s">
        <v>327</v>
      </c>
      <c r="AK1680" t="s">
        <v>411</v>
      </c>
      <c r="AL1680" t="s">
        <v>295</v>
      </c>
      <c r="AM1680">
        <v>10</v>
      </c>
      <c r="AN1680">
        <v>22</v>
      </c>
      <c r="AO1680">
        <v>0</v>
      </c>
      <c r="AP1680">
        <v>0</v>
      </c>
      <c r="AQ1680">
        <v>0</v>
      </c>
      <c r="AR1680">
        <v>0</v>
      </c>
      <c r="AS1680">
        <v>0</v>
      </c>
      <c r="AT1680">
        <v>0</v>
      </c>
    </row>
    <row r="1681" spans="1:46" hidden="1" x14ac:dyDescent="0.25">
      <c r="A1681" t="s">
        <v>327</v>
      </c>
      <c r="B1681" t="s">
        <v>295</v>
      </c>
      <c r="C1681">
        <v>23</v>
      </c>
      <c r="D1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1">
        <v>23</v>
      </c>
      <c r="AJ1681" t="s">
        <v>327</v>
      </c>
      <c r="AK1681" t="s">
        <v>411</v>
      </c>
      <c r="AL1681" t="s">
        <v>295</v>
      </c>
      <c r="AM1681">
        <v>10</v>
      </c>
      <c r="AN1681">
        <v>23</v>
      </c>
      <c r="AO1681">
        <v>0</v>
      </c>
      <c r="AP1681">
        <v>0</v>
      </c>
      <c r="AQ1681">
        <v>0</v>
      </c>
      <c r="AR1681">
        <v>0</v>
      </c>
      <c r="AS1681">
        <v>0</v>
      </c>
      <c r="AT1681">
        <v>0</v>
      </c>
    </row>
    <row r="1682" spans="1:46" hidden="1" x14ac:dyDescent="0.25">
      <c r="A1682" t="s">
        <v>327</v>
      </c>
      <c r="B1682" t="s">
        <v>295</v>
      </c>
      <c r="C1682">
        <v>24</v>
      </c>
      <c r="D1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2">
        <v>23</v>
      </c>
      <c r="AJ1682" t="s">
        <v>327</v>
      </c>
      <c r="AK1682" t="s">
        <v>411</v>
      </c>
      <c r="AL1682" t="s">
        <v>295</v>
      </c>
      <c r="AM1682">
        <v>10</v>
      </c>
      <c r="AN1682">
        <v>24</v>
      </c>
      <c r="AO1682">
        <v>0</v>
      </c>
      <c r="AP1682">
        <v>0</v>
      </c>
      <c r="AQ1682">
        <v>0</v>
      </c>
      <c r="AR1682">
        <v>0</v>
      </c>
      <c r="AS1682">
        <v>0</v>
      </c>
      <c r="AT1682">
        <v>0</v>
      </c>
    </row>
    <row r="1683" spans="1:46" hidden="1" x14ac:dyDescent="0.25">
      <c r="A1683" t="s">
        <v>327</v>
      </c>
      <c r="B1683" t="s">
        <v>296</v>
      </c>
      <c r="C1683">
        <v>1</v>
      </c>
      <c r="D1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3">
        <v>23</v>
      </c>
      <c r="AJ1683" t="s">
        <v>327</v>
      </c>
      <c r="AK1683" t="s">
        <v>411</v>
      </c>
      <c r="AL1683" t="s">
        <v>296</v>
      </c>
      <c r="AM1683">
        <v>11</v>
      </c>
      <c r="AN1683">
        <v>1</v>
      </c>
      <c r="AO1683">
        <v>0</v>
      </c>
      <c r="AP1683">
        <v>0</v>
      </c>
      <c r="AQ1683">
        <v>0</v>
      </c>
      <c r="AR1683">
        <v>0</v>
      </c>
      <c r="AS1683">
        <v>0</v>
      </c>
      <c r="AT1683">
        <v>0</v>
      </c>
    </row>
    <row r="1684" spans="1:46" hidden="1" x14ac:dyDescent="0.25">
      <c r="A1684" t="s">
        <v>327</v>
      </c>
      <c r="B1684" t="s">
        <v>296</v>
      </c>
      <c r="C1684">
        <v>2</v>
      </c>
      <c r="D1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4">
        <v>23</v>
      </c>
      <c r="AJ1684" t="s">
        <v>327</v>
      </c>
      <c r="AK1684" t="s">
        <v>411</v>
      </c>
      <c r="AL1684" t="s">
        <v>296</v>
      </c>
      <c r="AM1684">
        <v>11</v>
      </c>
      <c r="AN1684">
        <v>2</v>
      </c>
      <c r="AO1684">
        <v>0</v>
      </c>
      <c r="AP1684">
        <v>0</v>
      </c>
      <c r="AQ1684">
        <v>0</v>
      </c>
      <c r="AR1684">
        <v>0</v>
      </c>
      <c r="AS1684">
        <v>0</v>
      </c>
      <c r="AT1684">
        <v>0</v>
      </c>
    </row>
    <row r="1685" spans="1:46" hidden="1" x14ac:dyDescent="0.25">
      <c r="A1685" t="s">
        <v>327</v>
      </c>
      <c r="B1685" t="s">
        <v>296</v>
      </c>
      <c r="C1685">
        <v>3</v>
      </c>
      <c r="D1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5">
        <v>23</v>
      </c>
      <c r="AJ1685" t="s">
        <v>327</v>
      </c>
      <c r="AK1685" t="s">
        <v>411</v>
      </c>
      <c r="AL1685" t="s">
        <v>296</v>
      </c>
      <c r="AM1685">
        <v>11</v>
      </c>
      <c r="AN1685">
        <v>3</v>
      </c>
      <c r="AO1685">
        <v>0</v>
      </c>
      <c r="AP1685">
        <v>0</v>
      </c>
      <c r="AQ1685">
        <v>0</v>
      </c>
      <c r="AR1685">
        <v>0</v>
      </c>
      <c r="AS1685">
        <v>0</v>
      </c>
      <c r="AT1685">
        <v>0</v>
      </c>
    </row>
    <row r="1686" spans="1:46" hidden="1" x14ac:dyDescent="0.25">
      <c r="A1686" t="s">
        <v>327</v>
      </c>
      <c r="B1686" t="s">
        <v>296</v>
      </c>
      <c r="C1686">
        <v>4</v>
      </c>
      <c r="D1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6">
        <v>23</v>
      </c>
      <c r="AJ1686" t="s">
        <v>327</v>
      </c>
      <c r="AK1686" t="s">
        <v>411</v>
      </c>
      <c r="AL1686" t="s">
        <v>296</v>
      </c>
      <c r="AM1686">
        <v>11</v>
      </c>
      <c r="AN1686">
        <v>4</v>
      </c>
      <c r="AO1686">
        <v>0</v>
      </c>
      <c r="AP1686">
        <v>0</v>
      </c>
      <c r="AQ1686">
        <v>0</v>
      </c>
      <c r="AR1686">
        <v>0</v>
      </c>
      <c r="AS1686">
        <v>0</v>
      </c>
      <c r="AT1686">
        <v>0</v>
      </c>
    </row>
    <row r="1687" spans="1:46" hidden="1" x14ac:dyDescent="0.25">
      <c r="A1687" t="s">
        <v>327</v>
      </c>
      <c r="B1687" t="s">
        <v>296</v>
      </c>
      <c r="C1687">
        <v>5</v>
      </c>
      <c r="D1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7">
        <v>23</v>
      </c>
      <c r="AJ1687" t="s">
        <v>327</v>
      </c>
      <c r="AK1687" t="s">
        <v>411</v>
      </c>
      <c r="AL1687" t="s">
        <v>296</v>
      </c>
      <c r="AM1687">
        <v>11</v>
      </c>
      <c r="AN1687">
        <v>5</v>
      </c>
      <c r="AO1687">
        <v>0</v>
      </c>
      <c r="AP1687">
        <v>0</v>
      </c>
      <c r="AQ1687">
        <v>0</v>
      </c>
      <c r="AR1687">
        <v>0</v>
      </c>
      <c r="AS1687">
        <v>0</v>
      </c>
      <c r="AT1687">
        <v>0</v>
      </c>
    </row>
    <row r="1688" spans="1:46" hidden="1" x14ac:dyDescent="0.25">
      <c r="A1688" t="s">
        <v>327</v>
      </c>
      <c r="B1688" t="s">
        <v>296</v>
      </c>
      <c r="C1688">
        <v>6</v>
      </c>
      <c r="D1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8">
        <v>23</v>
      </c>
      <c r="AJ1688" t="s">
        <v>327</v>
      </c>
      <c r="AK1688" t="s">
        <v>411</v>
      </c>
      <c r="AL1688" t="s">
        <v>296</v>
      </c>
      <c r="AM1688">
        <v>11</v>
      </c>
      <c r="AN1688">
        <v>6</v>
      </c>
      <c r="AO1688">
        <v>0</v>
      </c>
      <c r="AP1688">
        <v>2.4141732999999999E-2</v>
      </c>
      <c r="AQ1688">
        <v>2.8096154000000002E-2</v>
      </c>
      <c r="AR1688">
        <v>1.6857794999999998E-2</v>
      </c>
      <c r="AS1688">
        <v>3.4194771999999998E-2</v>
      </c>
      <c r="AT1688">
        <v>0</v>
      </c>
    </row>
    <row r="1689" spans="1:46" hidden="1" x14ac:dyDescent="0.25">
      <c r="A1689" t="s">
        <v>327</v>
      </c>
      <c r="B1689" t="s">
        <v>296</v>
      </c>
      <c r="C1689">
        <v>7</v>
      </c>
      <c r="D1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2.9934958000000001E-2</v>
      </c>
      <c r="E1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2.9934958000000001E-2</v>
      </c>
      <c r="AI1689">
        <v>23</v>
      </c>
      <c r="AJ1689" t="s">
        <v>327</v>
      </c>
      <c r="AK1689" t="s">
        <v>411</v>
      </c>
      <c r="AL1689" t="s">
        <v>296</v>
      </c>
      <c r="AM1689">
        <v>11</v>
      </c>
      <c r="AN1689">
        <v>7</v>
      </c>
      <c r="AO1689">
        <v>2.9934958000000001E-2</v>
      </c>
      <c r="AP1689">
        <v>0.15431271899999999</v>
      </c>
      <c r="AQ1689">
        <v>0.17426259699999999</v>
      </c>
      <c r="AR1689">
        <v>0.115310669</v>
      </c>
      <c r="AS1689">
        <v>0.20614108</v>
      </c>
      <c r="AT1689">
        <v>1.467737E-2</v>
      </c>
    </row>
    <row r="1690" spans="1:46" hidden="1" x14ac:dyDescent="0.25">
      <c r="A1690" t="s">
        <v>327</v>
      </c>
      <c r="B1690" t="s">
        <v>296</v>
      </c>
      <c r="C1690">
        <v>8</v>
      </c>
      <c r="D1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0.176892563</v>
      </c>
      <c r="E1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0.176892563</v>
      </c>
      <c r="AI1690">
        <v>23</v>
      </c>
      <c r="AJ1690" t="s">
        <v>327</v>
      </c>
      <c r="AK1690" t="s">
        <v>411</v>
      </c>
      <c r="AL1690" t="s">
        <v>296</v>
      </c>
      <c r="AM1690">
        <v>11</v>
      </c>
      <c r="AN1690">
        <v>8</v>
      </c>
      <c r="AO1690">
        <v>0.176892563</v>
      </c>
      <c r="AP1690">
        <v>0.3235574</v>
      </c>
      <c r="AQ1690">
        <v>0.36347464400000001</v>
      </c>
      <c r="AR1690">
        <v>0.28225192900000001</v>
      </c>
      <c r="AS1690">
        <v>0.41058015199999998</v>
      </c>
      <c r="AT1690">
        <v>9.1996349000000005E-2</v>
      </c>
    </row>
    <row r="1691" spans="1:46" hidden="1" x14ac:dyDescent="0.25">
      <c r="A1691" t="s">
        <v>327</v>
      </c>
      <c r="B1691" t="s">
        <v>296</v>
      </c>
      <c r="C1691">
        <v>9</v>
      </c>
      <c r="D1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0.54092532100000001</v>
      </c>
      <c r="E1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0.35915909499999998</v>
      </c>
      <c r="AI1691">
        <v>23</v>
      </c>
      <c r="AJ1691" t="s">
        <v>327</v>
      </c>
      <c r="AK1691" t="s">
        <v>411</v>
      </c>
      <c r="AL1691" t="s">
        <v>296</v>
      </c>
      <c r="AM1691">
        <v>11</v>
      </c>
      <c r="AN1691">
        <v>9</v>
      </c>
      <c r="AO1691">
        <v>0.35915909499999998</v>
      </c>
      <c r="AP1691">
        <v>0.48804763000000001</v>
      </c>
      <c r="AQ1691">
        <v>0.54092532100000001</v>
      </c>
      <c r="AR1691">
        <v>0.45544815599999999</v>
      </c>
      <c r="AS1691">
        <v>0.60573945699999998</v>
      </c>
      <c r="AT1691">
        <v>0.21318489099999999</v>
      </c>
    </row>
    <row r="1692" spans="1:46" hidden="1" x14ac:dyDescent="0.25">
      <c r="A1692" t="s">
        <v>327</v>
      </c>
      <c r="B1692" t="s">
        <v>296</v>
      </c>
      <c r="C1692">
        <v>10</v>
      </c>
      <c r="D1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0.684081151</v>
      </c>
      <c r="E1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0.684081151</v>
      </c>
      <c r="AI1692">
        <v>23</v>
      </c>
      <c r="AJ1692" t="s">
        <v>327</v>
      </c>
      <c r="AK1692" t="s">
        <v>411</v>
      </c>
      <c r="AL1692" t="s">
        <v>296</v>
      </c>
      <c r="AM1692">
        <v>11</v>
      </c>
      <c r="AN1692">
        <v>10</v>
      </c>
      <c r="AO1692">
        <v>0.53725550300000002</v>
      </c>
      <c r="AP1692">
        <v>0.61651053</v>
      </c>
      <c r="AQ1692">
        <v>0.684081151</v>
      </c>
      <c r="AR1692">
        <v>0.60669141400000004</v>
      </c>
      <c r="AS1692">
        <v>0.76353907499999996</v>
      </c>
      <c r="AT1692">
        <v>0.34057228899999997</v>
      </c>
    </row>
    <row r="1693" spans="1:46" hidden="1" x14ac:dyDescent="0.25">
      <c r="A1693" t="s">
        <v>327</v>
      </c>
      <c r="B1693" t="s">
        <v>296</v>
      </c>
      <c r="C1693">
        <v>11</v>
      </c>
      <c r="D1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0.76501624999999995</v>
      </c>
      <c r="E1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0.76501624999999995</v>
      </c>
      <c r="AI1693">
        <v>23</v>
      </c>
      <c r="AJ1693" t="s">
        <v>327</v>
      </c>
      <c r="AK1693" t="s">
        <v>411</v>
      </c>
      <c r="AL1693" t="s">
        <v>296</v>
      </c>
      <c r="AM1693">
        <v>11</v>
      </c>
      <c r="AN1693">
        <v>11</v>
      </c>
      <c r="AO1693">
        <v>0.65781146099999999</v>
      </c>
      <c r="AP1693">
        <v>0.72226787299999995</v>
      </c>
      <c r="AQ1693">
        <v>0.76501624999999995</v>
      </c>
      <c r="AR1693">
        <v>0.71220897800000005</v>
      </c>
      <c r="AS1693">
        <v>0.85448506199999996</v>
      </c>
      <c r="AT1693">
        <v>0.47674032900000002</v>
      </c>
    </row>
    <row r="1694" spans="1:46" hidden="1" x14ac:dyDescent="0.25">
      <c r="A1694" t="s">
        <v>327</v>
      </c>
      <c r="B1694" t="s">
        <v>296</v>
      </c>
      <c r="C1694">
        <v>12</v>
      </c>
      <c r="D1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0.80482103800000004</v>
      </c>
      <c r="E1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0.80482103800000004</v>
      </c>
      <c r="AI1694">
        <v>23</v>
      </c>
      <c r="AJ1694" t="s">
        <v>327</v>
      </c>
      <c r="AK1694" t="s">
        <v>411</v>
      </c>
      <c r="AL1694" t="s">
        <v>296</v>
      </c>
      <c r="AM1694">
        <v>11</v>
      </c>
      <c r="AN1694">
        <v>12</v>
      </c>
      <c r="AO1694">
        <v>0.71269471500000003</v>
      </c>
      <c r="AP1694">
        <v>0.76064856300000006</v>
      </c>
      <c r="AQ1694">
        <v>0.80482103800000004</v>
      </c>
      <c r="AR1694">
        <v>0.75323727500000004</v>
      </c>
      <c r="AS1694">
        <v>0.87814708500000005</v>
      </c>
      <c r="AT1694">
        <v>0.49712698500000002</v>
      </c>
    </row>
    <row r="1695" spans="1:46" hidden="1" x14ac:dyDescent="0.25">
      <c r="A1695" t="s">
        <v>327</v>
      </c>
      <c r="B1695" t="s">
        <v>296</v>
      </c>
      <c r="C1695">
        <v>13</v>
      </c>
      <c r="D1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0.79346828700000005</v>
      </c>
      <c r="E1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0.79346828700000005</v>
      </c>
      <c r="AI1695">
        <v>23</v>
      </c>
      <c r="AJ1695" t="s">
        <v>327</v>
      </c>
      <c r="AK1695" t="s">
        <v>411</v>
      </c>
      <c r="AL1695" t="s">
        <v>296</v>
      </c>
      <c r="AM1695">
        <v>11</v>
      </c>
      <c r="AN1695">
        <v>13</v>
      </c>
      <c r="AO1695">
        <v>0.69611277199999999</v>
      </c>
      <c r="AP1695">
        <v>0.74205200400000004</v>
      </c>
      <c r="AQ1695">
        <v>0.79346828700000005</v>
      </c>
      <c r="AR1695">
        <v>0.74104486999999997</v>
      </c>
      <c r="AS1695">
        <v>0.88036346700000001</v>
      </c>
      <c r="AT1695">
        <v>0.53862990099999997</v>
      </c>
    </row>
    <row r="1696" spans="1:46" hidden="1" x14ac:dyDescent="0.25">
      <c r="A1696" t="s">
        <v>327</v>
      </c>
      <c r="B1696" t="s">
        <v>296</v>
      </c>
      <c r="C1696">
        <v>14</v>
      </c>
      <c r="D1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0.72290865900000001</v>
      </c>
      <c r="E1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0.72290865900000001</v>
      </c>
      <c r="AI1696">
        <v>23</v>
      </c>
      <c r="AJ1696" t="s">
        <v>327</v>
      </c>
      <c r="AK1696" t="s">
        <v>411</v>
      </c>
      <c r="AL1696" t="s">
        <v>296</v>
      </c>
      <c r="AM1696">
        <v>11</v>
      </c>
      <c r="AN1696">
        <v>14</v>
      </c>
      <c r="AO1696">
        <v>0.61751180299999997</v>
      </c>
      <c r="AP1696">
        <v>0.663530442</v>
      </c>
      <c r="AQ1696">
        <v>0.72290865900000001</v>
      </c>
      <c r="AR1696">
        <v>0.67001601200000005</v>
      </c>
      <c r="AS1696">
        <v>0.84393330499999997</v>
      </c>
      <c r="AT1696">
        <v>0.434499462</v>
      </c>
    </row>
    <row r="1697" spans="1:46" hidden="1" x14ac:dyDescent="0.25">
      <c r="A1697" t="s">
        <v>327</v>
      </c>
      <c r="B1697" t="s">
        <v>296</v>
      </c>
      <c r="C1697">
        <v>15</v>
      </c>
      <c r="D1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0.61056268199999997</v>
      </c>
      <c r="E1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0.61056268199999997</v>
      </c>
      <c r="AI1697">
        <v>23</v>
      </c>
      <c r="AJ1697" t="s">
        <v>327</v>
      </c>
      <c r="AK1697" t="s">
        <v>411</v>
      </c>
      <c r="AL1697" t="s">
        <v>296</v>
      </c>
      <c r="AM1697">
        <v>11</v>
      </c>
      <c r="AN1697">
        <v>15</v>
      </c>
      <c r="AO1697">
        <v>0.47918100000000002</v>
      </c>
      <c r="AP1697">
        <v>0.51515982599999999</v>
      </c>
      <c r="AQ1697">
        <v>0.61056268199999997</v>
      </c>
      <c r="AR1697">
        <v>0.54317123199999995</v>
      </c>
      <c r="AS1697">
        <v>0.714003473</v>
      </c>
      <c r="AT1697">
        <v>0.34188596900000001</v>
      </c>
    </row>
    <row r="1698" spans="1:46" hidden="1" x14ac:dyDescent="0.25">
      <c r="A1698" t="s">
        <v>327</v>
      </c>
      <c r="B1698" t="s">
        <v>296</v>
      </c>
      <c r="C1698">
        <v>16</v>
      </c>
      <c r="D1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0.466943846</v>
      </c>
      <c r="E1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0.466943846</v>
      </c>
      <c r="AI1698">
        <v>23</v>
      </c>
      <c r="AJ1698" t="s">
        <v>327</v>
      </c>
      <c r="AK1698" t="s">
        <v>411</v>
      </c>
      <c r="AL1698" t="s">
        <v>296</v>
      </c>
      <c r="AM1698">
        <v>11</v>
      </c>
      <c r="AN1698">
        <v>16</v>
      </c>
      <c r="AO1698">
        <v>0.31138928500000002</v>
      </c>
      <c r="AP1698">
        <v>0.334783475</v>
      </c>
      <c r="AQ1698">
        <v>0.466943846</v>
      </c>
      <c r="AR1698">
        <v>0.37934917200000001</v>
      </c>
      <c r="AS1698">
        <v>0.55912757400000002</v>
      </c>
      <c r="AT1698">
        <v>0.191667962</v>
      </c>
    </row>
    <row r="1699" spans="1:46" hidden="1" x14ac:dyDescent="0.25">
      <c r="A1699" t="s">
        <v>327</v>
      </c>
      <c r="B1699" t="s">
        <v>296</v>
      </c>
      <c r="C1699">
        <v>17</v>
      </c>
      <c r="D1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0.292733523</v>
      </c>
      <c r="E1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0.292733523</v>
      </c>
      <c r="AI1699">
        <v>23</v>
      </c>
      <c r="AJ1699" t="s">
        <v>327</v>
      </c>
      <c r="AK1699" t="s">
        <v>411</v>
      </c>
      <c r="AL1699" t="s">
        <v>296</v>
      </c>
      <c r="AM1699">
        <v>11</v>
      </c>
      <c r="AN1699">
        <v>17</v>
      </c>
      <c r="AO1699">
        <v>0.13352676099999999</v>
      </c>
      <c r="AP1699">
        <v>0.14680792200000001</v>
      </c>
      <c r="AQ1699">
        <v>0.292733523</v>
      </c>
      <c r="AR1699">
        <v>0.200438752</v>
      </c>
      <c r="AS1699">
        <v>0.36494984600000002</v>
      </c>
      <c r="AT1699">
        <v>7.8609564000000007E-2</v>
      </c>
    </row>
    <row r="1700" spans="1:46" hidden="1" x14ac:dyDescent="0.25">
      <c r="A1700" t="s">
        <v>327</v>
      </c>
      <c r="B1700" t="s">
        <v>296</v>
      </c>
      <c r="C1700">
        <v>18</v>
      </c>
      <c r="D1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0.122203323</v>
      </c>
      <c r="E1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0.122203323</v>
      </c>
      <c r="AI1700">
        <v>23</v>
      </c>
      <c r="AJ1700" t="s">
        <v>327</v>
      </c>
      <c r="AK1700" t="s">
        <v>411</v>
      </c>
      <c r="AL1700" t="s">
        <v>296</v>
      </c>
      <c r="AM1700">
        <v>11</v>
      </c>
      <c r="AN1700">
        <v>18</v>
      </c>
      <c r="AO1700">
        <v>1.1537400999999999E-2</v>
      </c>
      <c r="AP1700">
        <v>1.4361921E-2</v>
      </c>
      <c r="AQ1700">
        <v>0.122203323</v>
      </c>
      <c r="AR1700">
        <v>5.7611777000000003E-2</v>
      </c>
      <c r="AS1700">
        <v>0.15748252700000001</v>
      </c>
      <c r="AT1700">
        <v>6.8591609999999999E-3</v>
      </c>
    </row>
    <row r="1701" spans="1:46" hidden="1" x14ac:dyDescent="0.25">
      <c r="A1701" t="s">
        <v>327</v>
      </c>
      <c r="B1701" t="s">
        <v>296</v>
      </c>
      <c r="C1701">
        <v>19</v>
      </c>
      <c r="D1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1.0672897000000001E-2</v>
      </c>
      <c r="E1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1.0672897000000001E-2</v>
      </c>
      <c r="AI1701">
        <v>23</v>
      </c>
      <c r="AJ1701" t="s">
        <v>327</v>
      </c>
      <c r="AK1701" t="s">
        <v>411</v>
      </c>
      <c r="AL1701" t="s">
        <v>296</v>
      </c>
      <c r="AM1701">
        <v>11</v>
      </c>
      <c r="AN1701">
        <v>19</v>
      </c>
      <c r="AO1701">
        <v>0</v>
      </c>
      <c r="AP1701">
        <v>0</v>
      </c>
      <c r="AQ1701">
        <v>1.0672897000000001E-2</v>
      </c>
      <c r="AR1701">
        <v>4.336365E-3</v>
      </c>
      <c r="AS1701">
        <v>1.5718513E-2</v>
      </c>
      <c r="AT1701">
        <v>0</v>
      </c>
    </row>
    <row r="1702" spans="1:46" hidden="1" x14ac:dyDescent="0.25">
      <c r="A1702" t="s">
        <v>327</v>
      </c>
      <c r="B1702" t="s">
        <v>296</v>
      </c>
      <c r="C1702">
        <v>20</v>
      </c>
      <c r="D1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2">
        <v>23</v>
      </c>
      <c r="AJ1702" t="s">
        <v>327</v>
      </c>
      <c r="AK1702" t="s">
        <v>411</v>
      </c>
      <c r="AL1702" t="s">
        <v>296</v>
      </c>
      <c r="AM1702">
        <v>11</v>
      </c>
      <c r="AN1702">
        <v>20</v>
      </c>
      <c r="AO1702">
        <v>0</v>
      </c>
      <c r="AP1702">
        <v>0</v>
      </c>
      <c r="AQ1702">
        <v>0</v>
      </c>
      <c r="AR1702">
        <v>0</v>
      </c>
      <c r="AS1702">
        <v>0</v>
      </c>
      <c r="AT1702">
        <v>0</v>
      </c>
    </row>
    <row r="1703" spans="1:46" hidden="1" x14ac:dyDescent="0.25">
      <c r="A1703" t="s">
        <v>327</v>
      </c>
      <c r="B1703" t="s">
        <v>296</v>
      </c>
      <c r="C1703">
        <v>21</v>
      </c>
      <c r="D1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3">
        <v>23</v>
      </c>
      <c r="AJ1703" t="s">
        <v>327</v>
      </c>
      <c r="AK1703" t="s">
        <v>411</v>
      </c>
      <c r="AL1703" t="s">
        <v>296</v>
      </c>
      <c r="AM1703">
        <v>11</v>
      </c>
      <c r="AN1703">
        <v>21</v>
      </c>
      <c r="AO1703">
        <v>0</v>
      </c>
      <c r="AP1703">
        <v>0</v>
      </c>
      <c r="AQ1703">
        <v>0</v>
      </c>
      <c r="AR1703">
        <v>0</v>
      </c>
      <c r="AS1703">
        <v>0</v>
      </c>
      <c r="AT1703">
        <v>0</v>
      </c>
    </row>
    <row r="1704" spans="1:46" hidden="1" x14ac:dyDescent="0.25">
      <c r="A1704" t="s">
        <v>327</v>
      </c>
      <c r="B1704" t="s">
        <v>296</v>
      </c>
      <c r="C1704">
        <v>22</v>
      </c>
      <c r="D1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4">
        <v>23</v>
      </c>
      <c r="AJ1704" t="s">
        <v>327</v>
      </c>
      <c r="AK1704" t="s">
        <v>411</v>
      </c>
      <c r="AL1704" t="s">
        <v>296</v>
      </c>
      <c r="AM1704">
        <v>11</v>
      </c>
      <c r="AN1704">
        <v>22</v>
      </c>
      <c r="AO1704">
        <v>0</v>
      </c>
      <c r="AP1704">
        <v>0</v>
      </c>
      <c r="AQ1704">
        <v>0</v>
      </c>
      <c r="AR1704">
        <v>0</v>
      </c>
      <c r="AS1704">
        <v>0</v>
      </c>
      <c r="AT1704">
        <v>0</v>
      </c>
    </row>
    <row r="1705" spans="1:46" hidden="1" x14ac:dyDescent="0.25">
      <c r="A1705" t="s">
        <v>327</v>
      </c>
      <c r="B1705" t="s">
        <v>296</v>
      </c>
      <c r="C1705">
        <v>23</v>
      </c>
      <c r="D1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5">
        <v>23</v>
      </c>
      <c r="AJ1705" t="s">
        <v>327</v>
      </c>
      <c r="AK1705" t="s">
        <v>411</v>
      </c>
      <c r="AL1705" t="s">
        <v>296</v>
      </c>
      <c r="AM1705">
        <v>11</v>
      </c>
      <c r="AN1705">
        <v>23</v>
      </c>
      <c r="AO1705">
        <v>0</v>
      </c>
      <c r="AP1705">
        <v>0</v>
      </c>
      <c r="AQ1705">
        <v>0</v>
      </c>
      <c r="AR1705">
        <v>0</v>
      </c>
      <c r="AS1705">
        <v>0</v>
      </c>
      <c r="AT1705">
        <v>0</v>
      </c>
    </row>
    <row r="1706" spans="1:46" hidden="1" x14ac:dyDescent="0.25">
      <c r="A1706" t="s">
        <v>327</v>
      </c>
      <c r="B1706" t="s">
        <v>296</v>
      </c>
      <c r="C1706">
        <v>24</v>
      </c>
      <c r="D1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6">
        <v>23</v>
      </c>
      <c r="AJ1706" t="s">
        <v>327</v>
      </c>
      <c r="AK1706" t="s">
        <v>411</v>
      </c>
      <c r="AL1706" t="s">
        <v>296</v>
      </c>
      <c r="AM1706">
        <v>11</v>
      </c>
      <c r="AN1706">
        <v>24</v>
      </c>
      <c r="AO1706">
        <v>0</v>
      </c>
      <c r="AP1706">
        <v>0</v>
      </c>
      <c r="AQ1706">
        <v>0</v>
      </c>
      <c r="AR1706">
        <v>0</v>
      </c>
      <c r="AS1706">
        <v>0</v>
      </c>
      <c r="AT1706">
        <v>0</v>
      </c>
    </row>
    <row r="1707" spans="1:46" hidden="1" x14ac:dyDescent="0.25">
      <c r="A1707" t="s">
        <v>327</v>
      </c>
      <c r="B1707" t="s">
        <v>297</v>
      </c>
      <c r="C1707">
        <v>1</v>
      </c>
      <c r="D1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7">
        <v>23</v>
      </c>
      <c r="AJ1707" t="s">
        <v>327</v>
      </c>
      <c r="AK1707" t="s">
        <v>411</v>
      </c>
      <c r="AL1707" t="s">
        <v>297</v>
      </c>
      <c r="AM1707">
        <v>12</v>
      </c>
      <c r="AN1707">
        <v>1</v>
      </c>
      <c r="AO1707">
        <v>0</v>
      </c>
      <c r="AP1707">
        <v>0</v>
      </c>
      <c r="AQ1707">
        <v>0</v>
      </c>
      <c r="AR1707">
        <v>0</v>
      </c>
      <c r="AS1707">
        <v>0</v>
      </c>
      <c r="AT1707">
        <v>0</v>
      </c>
    </row>
    <row r="1708" spans="1:46" hidden="1" x14ac:dyDescent="0.25">
      <c r="A1708" t="s">
        <v>327</v>
      </c>
      <c r="B1708" t="s">
        <v>297</v>
      </c>
      <c r="C1708">
        <v>2</v>
      </c>
      <c r="D1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8">
        <v>23</v>
      </c>
      <c r="AJ1708" t="s">
        <v>327</v>
      </c>
      <c r="AK1708" t="s">
        <v>411</v>
      </c>
      <c r="AL1708" t="s">
        <v>297</v>
      </c>
      <c r="AM1708">
        <v>12</v>
      </c>
      <c r="AN1708">
        <v>2</v>
      </c>
      <c r="AO1708">
        <v>0</v>
      </c>
      <c r="AP1708">
        <v>0</v>
      </c>
      <c r="AQ1708">
        <v>0</v>
      </c>
      <c r="AR1708">
        <v>0</v>
      </c>
      <c r="AS1708">
        <v>0</v>
      </c>
      <c r="AT1708">
        <v>0</v>
      </c>
    </row>
    <row r="1709" spans="1:46" hidden="1" x14ac:dyDescent="0.25">
      <c r="A1709" t="s">
        <v>327</v>
      </c>
      <c r="B1709" t="s">
        <v>297</v>
      </c>
      <c r="C1709">
        <v>3</v>
      </c>
      <c r="D1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9">
        <v>23</v>
      </c>
      <c r="AJ1709" t="s">
        <v>327</v>
      </c>
      <c r="AK1709" t="s">
        <v>411</v>
      </c>
      <c r="AL1709" t="s">
        <v>297</v>
      </c>
      <c r="AM1709">
        <v>12</v>
      </c>
      <c r="AN1709">
        <v>3</v>
      </c>
      <c r="AO1709">
        <v>0</v>
      </c>
      <c r="AP1709">
        <v>0</v>
      </c>
      <c r="AQ1709">
        <v>0</v>
      </c>
      <c r="AR1709">
        <v>0</v>
      </c>
      <c r="AS1709">
        <v>0</v>
      </c>
      <c r="AT1709">
        <v>0</v>
      </c>
    </row>
    <row r="1710" spans="1:46" hidden="1" x14ac:dyDescent="0.25">
      <c r="A1710" t="s">
        <v>327</v>
      </c>
      <c r="B1710" t="s">
        <v>297</v>
      </c>
      <c r="C1710">
        <v>4</v>
      </c>
      <c r="D1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0">
        <v>23</v>
      </c>
      <c r="AJ1710" t="s">
        <v>327</v>
      </c>
      <c r="AK1710" t="s">
        <v>411</v>
      </c>
      <c r="AL1710" t="s">
        <v>297</v>
      </c>
      <c r="AM1710">
        <v>12</v>
      </c>
      <c r="AN1710">
        <v>4</v>
      </c>
      <c r="AO1710">
        <v>0</v>
      </c>
      <c r="AP1710">
        <v>0</v>
      </c>
      <c r="AQ1710">
        <v>0</v>
      </c>
      <c r="AR1710">
        <v>0</v>
      </c>
      <c r="AS1710">
        <v>0</v>
      </c>
      <c r="AT1710">
        <v>0</v>
      </c>
    </row>
    <row r="1711" spans="1:46" hidden="1" x14ac:dyDescent="0.25">
      <c r="A1711" t="s">
        <v>327</v>
      </c>
      <c r="B1711" t="s">
        <v>297</v>
      </c>
      <c r="C1711">
        <v>5</v>
      </c>
      <c r="D1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1">
        <v>23</v>
      </c>
      <c r="AJ1711" t="s">
        <v>327</v>
      </c>
      <c r="AK1711" t="s">
        <v>411</v>
      </c>
      <c r="AL1711" t="s">
        <v>297</v>
      </c>
      <c r="AM1711">
        <v>12</v>
      </c>
      <c r="AN1711">
        <v>5</v>
      </c>
      <c r="AO1711">
        <v>0</v>
      </c>
      <c r="AP1711">
        <v>0</v>
      </c>
      <c r="AQ1711">
        <v>0</v>
      </c>
      <c r="AR1711">
        <v>0</v>
      </c>
      <c r="AS1711">
        <v>0</v>
      </c>
      <c r="AT1711">
        <v>0</v>
      </c>
    </row>
    <row r="1712" spans="1:46" hidden="1" x14ac:dyDescent="0.25">
      <c r="A1712" t="s">
        <v>327</v>
      </c>
      <c r="B1712" t="s">
        <v>297</v>
      </c>
      <c r="C1712">
        <v>6</v>
      </c>
      <c r="D1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2">
        <v>23</v>
      </c>
      <c r="AJ1712" t="s">
        <v>327</v>
      </c>
      <c r="AK1712" t="s">
        <v>411</v>
      </c>
      <c r="AL1712" t="s">
        <v>297</v>
      </c>
      <c r="AM1712">
        <v>12</v>
      </c>
      <c r="AN1712">
        <v>6</v>
      </c>
      <c r="AO1712">
        <v>0</v>
      </c>
      <c r="AP1712">
        <v>1.1303875E-2</v>
      </c>
      <c r="AQ1712">
        <v>1.685944E-2</v>
      </c>
      <c r="AR1712">
        <v>9.5208329999999994E-3</v>
      </c>
      <c r="AS1712">
        <v>2.4703342999999999E-2</v>
      </c>
      <c r="AT1712">
        <v>0</v>
      </c>
    </row>
    <row r="1713" spans="1:46" hidden="1" x14ac:dyDescent="0.25">
      <c r="A1713" t="s">
        <v>327</v>
      </c>
      <c r="B1713" t="s">
        <v>297</v>
      </c>
      <c r="C1713">
        <v>7</v>
      </c>
      <c r="D1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1.6228271999999998E-2</v>
      </c>
      <c r="E1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1.6228271999999998E-2</v>
      </c>
      <c r="AI1713">
        <v>23</v>
      </c>
      <c r="AJ1713" t="s">
        <v>327</v>
      </c>
      <c r="AK1713" t="s">
        <v>411</v>
      </c>
      <c r="AL1713" t="s">
        <v>297</v>
      </c>
      <c r="AM1713">
        <v>12</v>
      </c>
      <c r="AN1713">
        <v>7</v>
      </c>
      <c r="AO1713">
        <v>1.6228271999999998E-2</v>
      </c>
      <c r="AP1713">
        <v>0.113639474</v>
      </c>
      <c r="AQ1713">
        <v>0.145295441</v>
      </c>
      <c r="AR1713">
        <v>8.7271368000000002E-2</v>
      </c>
      <c r="AS1713">
        <v>0.17062437499999999</v>
      </c>
      <c r="AT1713">
        <v>4.687381E-3</v>
      </c>
    </row>
    <row r="1714" spans="1:46" hidden="1" x14ac:dyDescent="0.25">
      <c r="A1714" t="s">
        <v>327</v>
      </c>
      <c r="B1714" t="s">
        <v>297</v>
      </c>
      <c r="C1714">
        <v>8</v>
      </c>
      <c r="D1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0.12943581900000001</v>
      </c>
      <c r="E1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0.12943581900000001</v>
      </c>
      <c r="AI1714">
        <v>23</v>
      </c>
      <c r="AJ1714" t="s">
        <v>327</v>
      </c>
      <c r="AK1714" t="s">
        <v>411</v>
      </c>
      <c r="AL1714" t="s">
        <v>297</v>
      </c>
      <c r="AM1714">
        <v>12</v>
      </c>
      <c r="AN1714">
        <v>8</v>
      </c>
      <c r="AO1714">
        <v>0.12943581900000001</v>
      </c>
      <c r="AP1714">
        <v>0.274819494</v>
      </c>
      <c r="AQ1714">
        <v>0.32188758299999998</v>
      </c>
      <c r="AR1714">
        <v>0.232601953</v>
      </c>
      <c r="AS1714">
        <v>0.37107035399999999</v>
      </c>
      <c r="AT1714">
        <v>5.1466567999999997E-2</v>
      </c>
    </row>
    <row r="1715" spans="1:46" hidden="1" x14ac:dyDescent="0.25">
      <c r="A1715" t="s">
        <v>327</v>
      </c>
      <c r="B1715" t="s">
        <v>297</v>
      </c>
      <c r="C1715">
        <v>9</v>
      </c>
      <c r="D1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0.49759077400000001</v>
      </c>
      <c r="E1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0.29585820099999999</v>
      </c>
      <c r="AI1715">
        <v>23</v>
      </c>
      <c r="AJ1715" t="s">
        <v>327</v>
      </c>
      <c r="AK1715" t="s">
        <v>411</v>
      </c>
      <c r="AL1715" t="s">
        <v>297</v>
      </c>
      <c r="AM1715">
        <v>12</v>
      </c>
      <c r="AN1715">
        <v>9</v>
      </c>
      <c r="AO1715">
        <v>0.29585820099999999</v>
      </c>
      <c r="AP1715">
        <v>0.44021394400000002</v>
      </c>
      <c r="AQ1715">
        <v>0.49759077400000001</v>
      </c>
      <c r="AR1715">
        <v>0.39742993799999998</v>
      </c>
      <c r="AS1715">
        <v>0.55763713699999995</v>
      </c>
      <c r="AT1715">
        <v>0.12607405499999999</v>
      </c>
    </row>
    <row r="1716" spans="1:46" hidden="1" x14ac:dyDescent="0.25">
      <c r="A1716" t="s">
        <v>327</v>
      </c>
      <c r="B1716" t="s">
        <v>297</v>
      </c>
      <c r="C1716">
        <v>10</v>
      </c>
      <c r="D1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0.64145155300000001</v>
      </c>
      <c r="E1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0.64145155300000001</v>
      </c>
      <c r="AI1716">
        <v>23</v>
      </c>
      <c r="AJ1716" t="s">
        <v>327</v>
      </c>
      <c r="AK1716" t="s">
        <v>411</v>
      </c>
      <c r="AL1716" t="s">
        <v>297</v>
      </c>
      <c r="AM1716">
        <v>12</v>
      </c>
      <c r="AN1716">
        <v>10</v>
      </c>
      <c r="AO1716">
        <v>0.46338386199999998</v>
      </c>
      <c r="AP1716">
        <v>0.56077656300000001</v>
      </c>
      <c r="AQ1716">
        <v>0.64145155300000001</v>
      </c>
      <c r="AR1716">
        <v>0.54441965699999995</v>
      </c>
      <c r="AS1716">
        <v>0.70924135099999996</v>
      </c>
      <c r="AT1716">
        <v>0.197583444</v>
      </c>
    </row>
    <row r="1717" spans="1:46" hidden="1" x14ac:dyDescent="0.25">
      <c r="A1717" t="s">
        <v>327</v>
      </c>
      <c r="B1717" t="s">
        <v>297</v>
      </c>
      <c r="C1717">
        <v>11</v>
      </c>
      <c r="D1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0.72371958300000006</v>
      </c>
      <c r="E1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0.72371958300000006</v>
      </c>
      <c r="AI1717">
        <v>23</v>
      </c>
      <c r="AJ1717" t="s">
        <v>327</v>
      </c>
      <c r="AK1717" t="s">
        <v>411</v>
      </c>
      <c r="AL1717" t="s">
        <v>297</v>
      </c>
      <c r="AM1717">
        <v>12</v>
      </c>
      <c r="AN1717">
        <v>11</v>
      </c>
      <c r="AO1717">
        <v>0.584544018</v>
      </c>
      <c r="AP1717">
        <v>0.66571396699999996</v>
      </c>
      <c r="AQ1717">
        <v>0.72371958300000006</v>
      </c>
      <c r="AR1717">
        <v>0.64546241599999998</v>
      </c>
      <c r="AS1717">
        <v>0.81533823400000005</v>
      </c>
      <c r="AT1717">
        <v>0.23254135400000001</v>
      </c>
    </row>
    <row r="1718" spans="1:46" hidden="1" x14ac:dyDescent="0.25">
      <c r="A1718" t="s">
        <v>327</v>
      </c>
      <c r="B1718" t="s">
        <v>297</v>
      </c>
      <c r="C1718">
        <v>12</v>
      </c>
      <c r="D1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0.75721022699999996</v>
      </c>
      <c r="E1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0.75721022699999996</v>
      </c>
      <c r="AI1718">
        <v>23</v>
      </c>
      <c r="AJ1718" t="s">
        <v>327</v>
      </c>
      <c r="AK1718" t="s">
        <v>411</v>
      </c>
      <c r="AL1718" t="s">
        <v>297</v>
      </c>
      <c r="AM1718">
        <v>12</v>
      </c>
      <c r="AN1718">
        <v>12</v>
      </c>
      <c r="AO1718">
        <v>0.64368217400000005</v>
      </c>
      <c r="AP1718">
        <v>0.70703859999999996</v>
      </c>
      <c r="AQ1718">
        <v>0.75721022699999996</v>
      </c>
      <c r="AR1718">
        <v>0.69217998700000005</v>
      </c>
      <c r="AS1718">
        <v>0.85514380300000004</v>
      </c>
      <c r="AT1718">
        <v>0.28664909100000002</v>
      </c>
    </row>
    <row r="1719" spans="1:46" hidden="1" x14ac:dyDescent="0.25">
      <c r="A1719" t="s">
        <v>327</v>
      </c>
      <c r="B1719" t="s">
        <v>297</v>
      </c>
      <c r="C1719">
        <v>13</v>
      </c>
      <c r="D1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0.74684193399999999</v>
      </c>
      <c r="E1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0.74684193399999999</v>
      </c>
      <c r="AI1719">
        <v>23</v>
      </c>
      <c r="AJ1719" t="s">
        <v>327</v>
      </c>
      <c r="AK1719" t="s">
        <v>411</v>
      </c>
      <c r="AL1719" t="s">
        <v>297</v>
      </c>
      <c r="AM1719">
        <v>12</v>
      </c>
      <c r="AN1719">
        <v>13</v>
      </c>
      <c r="AO1719">
        <v>0.64655351500000002</v>
      </c>
      <c r="AP1719">
        <v>0.70072893300000005</v>
      </c>
      <c r="AQ1719">
        <v>0.74684193399999999</v>
      </c>
      <c r="AR1719">
        <v>0.68509610600000004</v>
      </c>
      <c r="AS1719">
        <v>0.83221735600000002</v>
      </c>
      <c r="AT1719">
        <v>0.26548360100000001</v>
      </c>
    </row>
    <row r="1720" spans="1:46" hidden="1" x14ac:dyDescent="0.25">
      <c r="A1720" t="s">
        <v>327</v>
      </c>
      <c r="B1720" t="s">
        <v>297</v>
      </c>
      <c r="C1720">
        <v>14</v>
      </c>
      <c r="D1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0.68137262799999998</v>
      </c>
      <c r="E1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0.68137262799999998</v>
      </c>
      <c r="AI1720">
        <v>23</v>
      </c>
      <c r="AJ1720" t="s">
        <v>327</v>
      </c>
      <c r="AK1720" t="s">
        <v>411</v>
      </c>
      <c r="AL1720" t="s">
        <v>297</v>
      </c>
      <c r="AM1720">
        <v>12</v>
      </c>
      <c r="AN1720">
        <v>14</v>
      </c>
      <c r="AO1720">
        <v>0.58254796399999997</v>
      </c>
      <c r="AP1720">
        <v>0.62589578300000004</v>
      </c>
      <c r="AQ1720">
        <v>0.68137262799999998</v>
      </c>
      <c r="AR1720">
        <v>0.622763862</v>
      </c>
      <c r="AS1720">
        <v>0.778505962</v>
      </c>
      <c r="AT1720">
        <v>0.26998452299999998</v>
      </c>
    </row>
    <row r="1721" spans="1:46" hidden="1" x14ac:dyDescent="0.25">
      <c r="A1721" t="s">
        <v>327</v>
      </c>
      <c r="B1721" t="s">
        <v>297</v>
      </c>
      <c r="C1721">
        <v>15</v>
      </c>
      <c r="D1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0.56553453799999998</v>
      </c>
      <c r="E1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0.56553453799999998</v>
      </c>
      <c r="AI1721">
        <v>23</v>
      </c>
      <c r="AJ1721" t="s">
        <v>327</v>
      </c>
      <c r="AK1721" t="s">
        <v>411</v>
      </c>
      <c r="AL1721" t="s">
        <v>297</v>
      </c>
      <c r="AM1721">
        <v>12</v>
      </c>
      <c r="AN1721">
        <v>15</v>
      </c>
      <c r="AO1721">
        <v>0.457461803</v>
      </c>
      <c r="AP1721">
        <v>0.50933133900000005</v>
      </c>
      <c r="AQ1721">
        <v>0.56553453799999998</v>
      </c>
      <c r="AR1721">
        <v>0.51227898900000002</v>
      </c>
      <c r="AS1721">
        <v>0.68576046000000002</v>
      </c>
      <c r="AT1721">
        <v>0.242525976</v>
      </c>
    </row>
    <row r="1722" spans="1:46" hidden="1" x14ac:dyDescent="0.25">
      <c r="A1722" t="s">
        <v>327</v>
      </c>
      <c r="B1722" t="s">
        <v>297</v>
      </c>
      <c r="C1722">
        <v>16</v>
      </c>
      <c r="D1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0.43658515199999998</v>
      </c>
      <c r="E1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0.43658515199999998</v>
      </c>
      <c r="AI1722">
        <v>23</v>
      </c>
      <c r="AJ1722" t="s">
        <v>327</v>
      </c>
      <c r="AK1722" t="s">
        <v>411</v>
      </c>
      <c r="AL1722" t="s">
        <v>297</v>
      </c>
      <c r="AM1722">
        <v>12</v>
      </c>
      <c r="AN1722">
        <v>16</v>
      </c>
      <c r="AO1722">
        <v>0.305862513</v>
      </c>
      <c r="AP1722">
        <v>0.34578687600000002</v>
      </c>
      <c r="AQ1722">
        <v>0.43658515199999998</v>
      </c>
      <c r="AR1722">
        <v>0.36732325100000002</v>
      </c>
      <c r="AS1722">
        <v>0.56504018899999997</v>
      </c>
      <c r="AT1722">
        <v>0.15372474799999999</v>
      </c>
    </row>
    <row r="1723" spans="1:46" hidden="1" x14ac:dyDescent="0.25">
      <c r="A1723" t="s">
        <v>327</v>
      </c>
      <c r="B1723" t="s">
        <v>297</v>
      </c>
      <c r="C1723">
        <v>17</v>
      </c>
      <c r="D1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0.30498603899999999</v>
      </c>
      <c r="E1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0.30498603899999999</v>
      </c>
      <c r="AI1723">
        <v>23</v>
      </c>
      <c r="AJ1723" t="s">
        <v>327</v>
      </c>
      <c r="AK1723" t="s">
        <v>411</v>
      </c>
      <c r="AL1723" t="s">
        <v>297</v>
      </c>
      <c r="AM1723">
        <v>12</v>
      </c>
      <c r="AN1723">
        <v>17</v>
      </c>
      <c r="AO1723">
        <v>0.147641672</v>
      </c>
      <c r="AP1723">
        <v>0.16927652500000001</v>
      </c>
      <c r="AQ1723">
        <v>0.30498603899999999</v>
      </c>
      <c r="AR1723">
        <v>0.213660766</v>
      </c>
      <c r="AS1723">
        <v>0.38997749999999998</v>
      </c>
      <c r="AT1723">
        <v>8.2492961000000004E-2</v>
      </c>
    </row>
    <row r="1724" spans="1:46" hidden="1" x14ac:dyDescent="0.25">
      <c r="A1724" t="s">
        <v>327</v>
      </c>
      <c r="B1724" t="s">
        <v>297</v>
      </c>
      <c r="C1724">
        <v>18</v>
      </c>
      <c r="D1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0.13828480400000001</v>
      </c>
      <c r="E1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0.13828480400000001</v>
      </c>
      <c r="AI1724">
        <v>23</v>
      </c>
      <c r="AJ1724" t="s">
        <v>327</v>
      </c>
      <c r="AK1724" t="s">
        <v>411</v>
      </c>
      <c r="AL1724" t="s">
        <v>297</v>
      </c>
      <c r="AM1724">
        <v>12</v>
      </c>
      <c r="AN1724">
        <v>18</v>
      </c>
      <c r="AO1724">
        <v>2.1858434E-2</v>
      </c>
      <c r="AP1724">
        <v>2.8498335999999999E-2</v>
      </c>
      <c r="AQ1724">
        <v>0.13828480400000001</v>
      </c>
      <c r="AR1724">
        <v>7.3541832000000001E-2</v>
      </c>
      <c r="AS1724">
        <v>0.20609333899999999</v>
      </c>
      <c r="AT1724">
        <v>1.6325661000000002E-2</v>
      </c>
    </row>
    <row r="1725" spans="1:46" hidden="1" x14ac:dyDescent="0.25">
      <c r="A1725" t="s">
        <v>327</v>
      </c>
      <c r="B1725" t="s">
        <v>297</v>
      </c>
      <c r="C1725">
        <v>19</v>
      </c>
      <c r="D1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1.8934428E-2</v>
      </c>
      <c r="E1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1.8934428E-2</v>
      </c>
      <c r="AI1725">
        <v>23</v>
      </c>
      <c r="AJ1725" t="s">
        <v>327</v>
      </c>
      <c r="AK1725" t="s">
        <v>411</v>
      </c>
      <c r="AL1725" t="s">
        <v>297</v>
      </c>
      <c r="AM1725">
        <v>12</v>
      </c>
      <c r="AN1725">
        <v>19</v>
      </c>
      <c r="AO1725">
        <v>0</v>
      </c>
      <c r="AP1725">
        <v>0</v>
      </c>
      <c r="AQ1725">
        <v>1.8934428E-2</v>
      </c>
      <c r="AR1725">
        <v>9.3405020000000005E-3</v>
      </c>
      <c r="AS1725">
        <v>3.9843299999999998E-2</v>
      </c>
      <c r="AT1725">
        <v>0</v>
      </c>
    </row>
    <row r="1726" spans="1:46" hidden="1" x14ac:dyDescent="0.25">
      <c r="A1726" t="s">
        <v>327</v>
      </c>
      <c r="B1726" t="s">
        <v>297</v>
      </c>
      <c r="C1726">
        <v>20</v>
      </c>
      <c r="D1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6">
        <v>23</v>
      </c>
      <c r="AJ1726" t="s">
        <v>327</v>
      </c>
      <c r="AK1726" t="s">
        <v>411</v>
      </c>
      <c r="AL1726" t="s">
        <v>297</v>
      </c>
      <c r="AM1726">
        <v>12</v>
      </c>
      <c r="AN1726">
        <v>20</v>
      </c>
      <c r="AO1726">
        <v>0</v>
      </c>
      <c r="AP1726">
        <v>0</v>
      </c>
      <c r="AQ1726">
        <v>0</v>
      </c>
      <c r="AR1726">
        <v>0</v>
      </c>
      <c r="AS1726">
        <v>0</v>
      </c>
      <c r="AT1726">
        <v>0</v>
      </c>
    </row>
    <row r="1727" spans="1:46" hidden="1" x14ac:dyDescent="0.25">
      <c r="A1727" t="s">
        <v>327</v>
      </c>
      <c r="B1727" t="s">
        <v>297</v>
      </c>
      <c r="C1727">
        <v>21</v>
      </c>
      <c r="D1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7">
        <v>23</v>
      </c>
      <c r="AJ1727" t="s">
        <v>327</v>
      </c>
      <c r="AK1727" t="s">
        <v>411</v>
      </c>
      <c r="AL1727" t="s">
        <v>297</v>
      </c>
      <c r="AM1727">
        <v>12</v>
      </c>
      <c r="AN1727">
        <v>21</v>
      </c>
      <c r="AO1727">
        <v>0</v>
      </c>
      <c r="AP1727">
        <v>0</v>
      </c>
      <c r="AQ1727">
        <v>0</v>
      </c>
      <c r="AR1727">
        <v>0</v>
      </c>
      <c r="AS1727">
        <v>0</v>
      </c>
      <c r="AT1727">
        <v>0</v>
      </c>
    </row>
    <row r="1728" spans="1:46" hidden="1" x14ac:dyDescent="0.25">
      <c r="A1728" t="s">
        <v>327</v>
      </c>
      <c r="B1728" t="s">
        <v>297</v>
      </c>
      <c r="C1728">
        <v>22</v>
      </c>
      <c r="D1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8">
        <v>23</v>
      </c>
      <c r="AJ1728" t="s">
        <v>327</v>
      </c>
      <c r="AK1728" t="s">
        <v>411</v>
      </c>
      <c r="AL1728" t="s">
        <v>297</v>
      </c>
      <c r="AM1728">
        <v>12</v>
      </c>
      <c r="AN1728">
        <v>22</v>
      </c>
      <c r="AO1728">
        <v>0</v>
      </c>
      <c r="AP1728">
        <v>0</v>
      </c>
      <c r="AQ1728">
        <v>0</v>
      </c>
      <c r="AR1728">
        <v>0</v>
      </c>
      <c r="AS1728">
        <v>0</v>
      </c>
      <c r="AT1728">
        <v>0</v>
      </c>
    </row>
    <row r="1729" spans="1:46" hidden="1" x14ac:dyDescent="0.25">
      <c r="A1729" t="s">
        <v>327</v>
      </c>
      <c r="B1729" t="s">
        <v>297</v>
      </c>
      <c r="C1729">
        <v>23</v>
      </c>
      <c r="D1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9">
        <v>23</v>
      </c>
      <c r="AJ1729" t="s">
        <v>327</v>
      </c>
      <c r="AK1729" t="s">
        <v>411</v>
      </c>
      <c r="AL1729" t="s">
        <v>297</v>
      </c>
      <c r="AM1729">
        <v>12</v>
      </c>
      <c r="AN1729">
        <v>23</v>
      </c>
      <c r="AO1729">
        <v>0</v>
      </c>
      <c r="AP1729">
        <v>0</v>
      </c>
      <c r="AQ1729">
        <v>0</v>
      </c>
      <c r="AR1729">
        <v>0</v>
      </c>
      <c r="AS1729">
        <v>0</v>
      </c>
      <c r="AT1729">
        <v>0</v>
      </c>
    </row>
    <row r="1730" spans="1:46" hidden="1" x14ac:dyDescent="0.25">
      <c r="A1730" t="s">
        <v>327</v>
      </c>
      <c r="B1730" t="s">
        <v>297</v>
      </c>
      <c r="C1730">
        <v>24</v>
      </c>
      <c r="D1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0">
        <v>23</v>
      </c>
      <c r="AJ1730" t="s">
        <v>327</v>
      </c>
      <c r="AK1730" t="s">
        <v>411</v>
      </c>
      <c r="AL1730" t="s">
        <v>297</v>
      </c>
      <c r="AM1730">
        <v>12</v>
      </c>
      <c r="AN1730">
        <v>24</v>
      </c>
      <c r="AO1730">
        <v>0</v>
      </c>
      <c r="AP1730">
        <v>0</v>
      </c>
      <c r="AQ1730">
        <v>0</v>
      </c>
      <c r="AR1730">
        <v>0</v>
      </c>
      <c r="AS1730">
        <v>0</v>
      </c>
      <c r="AT1730">
        <v>0</v>
      </c>
    </row>
    <row r="1731" spans="1:46" hidden="1" x14ac:dyDescent="0.25">
      <c r="A1731" t="s">
        <v>311</v>
      </c>
      <c r="B1731" t="s">
        <v>286</v>
      </c>
      <c r="C1731">
        <v>1</v>
      </c>
      <c r="D1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1">
        <v>53</v>
      </c>
      <c r="AJ1731" t="s">
        <v>311</v>
      </c>
      <c r="AK1731" t="s">
        <v>412</v>
      </c>
      <c r="AL1731" t="s">
        <v>286</v>
      </c>
      <c r="AM1731">
        <v>1</v>
      </c>
      <c r="AN1731">
        <v>1</v>
      </c>
      <c r="AO1731">
        <v>0</v>
      </c>
      <c r="AP1731">
        <v>0</v>
      </c>
      <c r="AQ1731">
        <v>0</v>
      </c>
      <c r="AR1731">
        <v>0</v>
      </c>
      <c r="AS1731">
        <v>0</v>
      </c>
      <c r="AT1731">
        <v>0</v>
      </c>
    </row>
    <row r="1732" spans="1:46" hidden="1" x14ac:dyDescent="0.25">
      <c r="A1732" t="s">
        <v>311</v>
      </c>
      <c r="B1732" t="s">
        <v>286</v>
      </c>
      <c r="C1732">
        <v>2</v>
      </c>
      <c r="D1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2">
        <v>53</v>
      </c>
      <c r="AJ1732" t="s">
        <v>311</v>
      </c>
      <c r="AK1732" t="s">
        <v>412</v>
      </c>
      <c r="AL1732" t="s">
        <v>286</v>
      </c>
      <c r="AM1732">
        <v>1</v>
      </c>
      <c r="AN1732">
        <v>2</v>
      </c>
      <c r="AO1732">
        <v>0</v>
      </c>
      <c r="AP1732">
        <v>0</v>
      </c>
      <c r="AQ1732">
        <v>0</v>
      </c>
      <c r="AR1732">
        <v>0</v>
      </c>
      <c r="AS1732">
        <v>0</v>
      </c>
      <c r="AT1732">
        <v>0</v>
      </c>
    </row>
    <row r="1733" spans="1:46" hidden="1" x14ac:dyDescent="0.25">
      <c r="A1733" t="s">
        <v>311</v>
      </c>
      <c r="B1733" t="s">
        <v>286</v>
      </c>
      <c r="C1733">
        <v>3</v>
      </c>
      <c r="D1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3">
        <v>53</v>
      </c>
      <c r="AJ1733" t="s">
        <v>311</v>
      </c>
      <c r="AK1733" t="s">
        <v>412</v>
      </c>
      <c r="AL1733" t="s">
        <v>286</v>
      </c>
      <c r="AM1733">
        <v>1</v>
      </c>
      <c r="AN1733">
        <v>3</v>
      </c>
      <c r="AO1733">
        <v>0</v>
      </c>
      <c r="AP1733">
        <v>0</v>
      </c>
      <c r="AQ1733">
        <v>0</v>
      </c>
      <c r="AR1733">
        <v>0</v>
      </c>
      <c r="AS1733">
        <v>0</v>
      </c>
      <c r="AT1733">
        <v>0</v>
      </c>
    </row>
    <row r="1734" spans="1:46" hidden="1" x14ac:dyDescent="0.25">
      <c r="A1734" t="s">
        <v>311</v>
      </c>
      <c r="B1734" t="s">
        <v>286</v>
      </c>
      <c r="C1734">
        <v>4</v>
      </c>
      <c r="D1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4">
        <v>53</v>
      </c>
      <c r="AJ1734" t="s">
        <v>311</v>
      </c>
      <c r="AK1734" t="s">
        <v>412</v>
      </c>
      <c r="AL1734" t="s">
        <v>286</v>
      </c>
      <c r="AM1734">
        <v>1</v>
      </c>
      <c r="AN1734">
        <v>4</v>
      </c>
      <c r="AO1734">
        <v>0</v>
      </c>
      <c r="AP1734">
        <v>0</v>
      </c>
      <c r="AQ1734">
        <v>0</v>
      </c>
      <c r="AR1734">
        <v>0</v>
      </c>
      <c r="AS1734">
        <v>0</v>
      </c>
      <c r="AT1734">
        <v>0</v>
      </c>
    </row>
    <row r="1735" spans="1:46" hidden="1" x14ac:dyDescent="0.25">
      <c r="A1735" t="s">
        <v>311</v>
      </c>
      <c r="B1735" t="s">
        <v>286</v>
      </c>
      <c r="C1735">
        <v>5</v>
      </c>
      <c r="D1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5">
        <v>53</v>
      </c>
      <c r="AJ1735" t="s">
        <v>311</v>
      </c>
      <c r="AK1735" t="s">
        <v>412</v>
      </c>
      <c r="AL1735" t="s">
        <v>286</v>
      </c>
      <c r="AM1735">
        <v>1</v>
      </c>
      <c r="AN1735">
        <v>5</v>
      </c>
      <c r="AO1735">
        <v>0</v>
      </c>
      <c r="AP1735">
        <v>0</v>
      </c>
      <c r="AQ1735">
        <v>0</v>
      </c>
      <c r="AR1735">
        <v>0</v>
      </c>
      <c r="AS1735">
        <v>0</v>
      </c>
      <c r="AT1735">
        <v>0</v>
      </c>
    </row>
    <row r="1736" spans="1:46" hidden="1" x14ac:dyDescent="0.25">
      <c r="A1736" t="s">
        <v>311</v>
      </c>
      <c r="B1736" t="s">
        <v>286</v>
      </c>
      <c r="C1736">
        <v>6</v>
      </c>
      <c r="D1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6">
        <v>53</v>
      </c>
      <c r="AJ1736" t="s">
        <v>311</v>
      </c>
      <c r="AK1736" t="s">
        <v>412</v>
      </c>
      <c r="AL1736" t="s">
        <v>286</v>
      </c>
      <c r="AM1736">
        <v>1</v>
      </c>
      <c r="AN1736">
        <v>6</v>
      </c>
      <c r="AO1736">
        <v>0</v>
      </c>
      <c r="AP1736">
        <v>0</v>
      </c>
      <c r="AQ1736">
        <v>1.2625000000000001E-4</v>
      </c>
      <c r="AR1736">
        <v>1.46188E-4</v>
      </c>
      <c r="AS1736">
        <v>1.78543E-3</v>
      </c>
      <c r="AT1736">
        <v>0</v>
      </c>
    </row>
    <row r="1737" spans="1:46" hidden="1" x14ac:dyDescent="0.25">
      <c r="A1737" t="s">
        <v>311</v>
      </c>
      <c r="B1737" t="s">
        <v>286</v>
      </c>
      <c r="C1737">
        <v>7</v>
      </c>
      <c r="D1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1.06036E-4</v>
      </c>
      <c r="E1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1.06036E-4</v>
      </c>
      <c r="AI1737">
        <v>53</v>
      </c>
      <c r="AJ1737" t="s">
        <v>311</v>
      </c>
      <c r="AK1737" t="s">
        <v>412</v>
      </c>
      <c r="AL1737" t="s">
        <v>286</v>
      </c>
      <c r="AM1737">
        <v>1</v>
      </c>
      <c r="AN1737">
        <v>7</v>
      </c>
      <c r="AO1737">
        <v>1.06036E-4</v>
      </c>
      <c r="AP1737">
        <v>4.6778810000000001E-3</v>
      </c>
      <c r="AQ1737">
        <v>5.5200467000000003E-2</v>
      </c>
      <c r="AR1737">
        <v>2.6994028E-2</v>
      </c>
      <c r="AS1737">
        <v>9.8967477999999998E-2</v>
      </c>
      <c r="AT1737">
        <v>0</v>
      </c>
    </row>
    <row r="1738" spans="1:46" hidden="1" x14ac:dyDescent="0.25">
      <c r="A1738" t="s">
        <v>311</v>
      </c>
      <c r="B1738" t="s">
        <v>286</v>
      </c>
      <c r="C1738">
        <v>8</v>
      </c>
      <c r="D1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6.0524206999999997E-2</v>
      </c>
      <c r="E1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6.0524206999999997E-2</v>
      </c>
      <c r="AI1738">
        <v>53</v>
      </c>
      <c r="AJ1738" t="s">
        <v>311</v>
      </c>
      <c r="AK1738" t="s">
        <v>412</v>
      </c>
      <c r="AL1738" t="s">
        <v>286</v>
      </c>
      <c r="AM1738">
        <v>1</v>
      </c>
      <c r="AN1738">
        <v>8</v>
      </c>
      <c r="AO1738">
        <v>6.0524206999999997E-2</v>
      </c>
      <c r="AP1738">
        <v>8.2585199999999997E-2</v>
      </c>
      <c r="AQ1738">
        <v>0.211036381</v>
      </c>
      <c r="AR1738">
        <v>0.127163466</v>
      </c>
      <c r="AS1738">
        <v>0.29692938600000002</v>
      </c>
      <c r="AT1738">
        <v>1.8888911000000001E-2</v>
      </c>
    </row>
    <row r="1739" spans="1:46" hidden="1" x14ac:dyDescent="0.25">
      <c r="A1739" t="s">
        <v>311</v>
      </c>
      <c r="B1739" t="s">
        <v>286</v>
      </c>
      <c r="C1739">
        <v>9</v>
      </c>
      <c r="D1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0.39262428599999999</v>
      </c>
      <c r="E1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0.20369596200000001</v>
      </c>
      <c r="AI1739">
        <v>53</v>
      </c>
      <c r="AJ1739" t="s">
        <v>311</v>
      </c>
      <c r="AK1739" t="s">
        <v>412</v>
      </c>
      <c r="AL1739" t="s">
        <v>286</v>
      </c>
      <c r="AM1739">
        <v>1</v>
      </c>
      <c r="AN1739">
        <v>9</v>
      </c>
      <c r="AO1739">
        <v>0.20369596200000001</v>
      </c>
      <c r="AP1739">
        <v>0.26202985499999998</v>
      </c>
      <c r="AQ1739">
        <v>0.39262428599999999</v>
      </c>
      <c r="AR1739">
        <v>0.28479215499999999</v>
      </c>
      <c r="AS1739">
        <v>0.50723829099999995</v>
      </c>
      <c r="AT1739">
        <v>5.7104268999999999E-2</v>
      </c>
    </row>
    <row r="1740" spans="1:46" hidden="1" x14ac:dyDescent="0.25">
      <c r="A1740" t="s">
        <v>311</v>
      </c>
      <c r="B1740" t="s">
        <v>286</v>
      </c>
      <c r="C1740">
        <v>10</v>
      </c>
      <c r="D1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0.57561657700000002</v>
      </c>
      <c r="E1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0.57561657700000002</v>
      </c>
      <c r="AI1740">
        <v>53</v>
      </c>
      <c r="AJ1740" t="s">
        <v>311</v>
      </c>
      <c r="AK1740" t="s">
        <v>412</v>
      </c>
      <c r="AL1740" t="s">
        <v>286</v>
      </c>
      <c r="AM1740">
        <v>1</v>
      </c>
      <c r="AN1740">
        <v>10</v>
      </c>
      <c r="AO1740">
        <v>0.35805510600000001</v>
      </c>
      <c r="AP1740">
        <v>0.45544019899999999</v>
      </c>
      <c r="AQ1740">
        <v>0.57561657700000002</v>
      </c>
      <c r="AR1740">
        <v>0.45039160299999997</v>
      </c>
      <c r="AS1740">
        <v>0.69499520199999998</v>
      </c>
      <c r="AT1740">
        <v>6.6131167000000005E-2</v>
      </c>
    </row>
    <row r="1741" spans="1:46" hidden="1" x14ac:dyDescent="0.25">
      <c r="A1741" t="s">
        <v>311</v>
      </c>
      <c r="B1741" t="s">
        <v>286</v>
      </c>
      <c r="C1741">
        <v>11</v>
      </c>
      <c r="D1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0.68281827399999995</v>
      </c>
      <c r="E1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0.68281827399999995</v>
      </c>
      <c r="AI1741">
        <v>53</v>
      </c>
      <c r="AJ1741" t="s">
        <v>311</v>
      </c>
      <c r="AK1741" t="s">
        <v>412</v>
      </c>
      <c r="AL1741" t="s">
        <v>286</v>
      </c>
      <c r="AM1741">
        <v>1</v>
      </c>
      <c r="AN1741">
        <v>11</v>
      </c>
      <c r="AO1741">
        <v>0.499223849</v>
      </c>
      <c r="AP1741">
        <v>0.62422406600000002</v>
      </c>
      <c r="AQ1741">
        <v>0.68281827399999995</v>
      </c>
      <c r="AR1741">
        <v>0.57970254099999996</v>
      </c>
      <c r="AS1741">
        <v>0.837136031</v>
      </c>
      <c r="AT1741">
        <v>8.4805809999999995E-2</v>
      </c>
    </row>
    <row r="1742" spans="1:46" hidden="1" x14ac:dyDescent="0.25">
      <c r="A1742" t="s">
        <v>311</v>
      </c>
      <c r="B1742" t="s">
        <v>286</v>
      </c>
      <c r="C1742">
        <v>12</v>
      </c>
      <c r="D1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0.77650272300000001</v>
      </c>
      <c r="E1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0.77650272300000001</v>
      </c>
      <c r="AI1742">
        <v>53</v>
      </c>
      <c r="AJ1742" t="s">
        <v>311</v>
      </c>
      <c r="AK1742" t="s">
        <v>412</v>
      </c>
      <c r="AL1742" t="s">
        <v>286</v>
      </c>
      <c r="AM1742">
        <v>1</v>
      </c>
      <c r="AN1742">
        <v>12</v>
      </c>
      <c r="AO1742">
        <v>0.57667565899999995</v>
      </c>
      <c r="AP1742">
        <v>0.69424475900000004</v>
      </c>
      <c r="AQ1742">
        <v>0.77650272300000001</v>
      </c>
      <c r="AR1742">
        <v>0.65261285899999999</v>
      </c>
      <c r="AS1742">
        <v>0.92197907800000001</v>
      </c>
      <c r="AT1742">
        <v>0.120309455</v>
      </c>
    </row>
    <row r="1743" spans="1:46" hidden="1" x14ac:dyDescent="0.25">
      <c r="A1743" t="s">
        <v>311</v>
      </c>
      <c r="B1743" t="s">
        <v>286</v>
      </c>
      <c r="C1743">
        <v>13</v>
      </c>
      <c r="D1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0.81390956999999997</v>
      </c>
      <c r="E1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0.81390956999999997</v>
      </c>
      <c r="AI1743">
        <v>53</v>
      </c>
      <c r="AJ1743" t="s">
        <v>311</v>
      </c>
      <c r="AK1743" t="s">
        <v>412</v>
      </c>
      <c r="AL1743" t="s">
        <v>286</v>
      </c>
      <c r="AM1743">
        <v>1</v>
      </c>
      <c r="AN1743">
        <v>13</v>
      </c>
      <c r="AO1743">
        <v>0.594668376</v>
      </c>
      <c r="AP1743">
        <v>0.69806436299999997</v>
      </c>
      <c r="AQ1743">
        <v>0.81390956999999997</v>
      </c>
      <c r="AR1743">
        <v>0.67544727800000004</v>
      </c>
      <c r="AS1743">
        <v>0.94385726400000003</v>
      </c>
      <c r="AT1743">
        <v>0.136371615</v>
      </c>
    </row>
    <row r="1744" spans="1:46" hidden="1" x14ac:dyDescent="0.25">
      <c r="A1744" t="s">
        <v>311</v>
      </c>
      <c r="B1744" t="s">
        <v>286</v>
      </c>
      <c r="C1744">
        <v>14</v>
      </c>
      <c r="D1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0.76136372900000004</v>
      </c>
      <c r="E1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0.76136372900000004</v>
      </c>
      <c r="AI1744">
        <v>53</v>
      </c>
      <c r="AJ1744" t="s">
        <v>311</v>
      </c>
      <c r="AK1744" t="s">
        <v>412</v>
      </c>
      <c r="AL1744" t="s">
        <v>286</v>
      </c>
      <c r="AM1744">
        <v>1</v>
      </c>
      <c r="AN1744">
        <v>14</v>
      </c>
      <c r="AO1744">
        <v>0.54903175400000004</v>
      </c>
      <c r="AP1744">
        <v>0.67148157900000005</v>
      </c>
      <c r="AQ1744">
        <v>0.76136372900000004</v>
      </c>
      <c r="AR1744">
        <v>0.63777177699999998</v>
      </c>
      <c r="AS1744">
        <v>0.94523325000000002</v>
      </c>
      <c r="AT1744">
        <v>0.110486046</v>
      </c>
    </row>
    <row r="1745" spans="1:46" hidden="1" x14ac:dyDescent="0.25">
      <c r="A1745" t="s">
        <v>311</v>
      </c>
      <c r="B1745" t="s">
        <v>286</v>
      </c>
      <c r="C1745">
        <v>15</v>
      </c>
      <c r="D1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0.66656370200000004</v>
      </c>
      <c r="E1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0.66656370200000004</v>
      </c>
      <c r="AI1745">
        <v>53</v>
      </c>
      <c r="AJ1745" t="s">
        <v>311</v>
      </c>
      <c r="AK1745" t="s">
        <v>412</v>
      </c>
      <c r="AL1745" t="s">
        <v>286</v>
      </c>
      <c r="AM1745">
        <v>1</v>
      </c>
      <c r="AN1745">
        <v>15</v>
      </c>
      <c r="AO1745">
        <v>0.479768209</v>
      </c>
      <c r="AP1745">
        <v>0.58974511600000001</v>
      </c>
      <c r="AQ1745">
        <v>0.66656370200000004</v>
      </c>
      <c r="AR1745">
        <v>0.56683659399999997</v>
      </c>
      <c r="AS1745">
        <v>0.89561890399999999</v>
      </c>
      <c r="AT1745">
        <v>7.1534396E-2</v>
      </c>
    </row>
    <row r="1746" spans="1:46" hidden="1" x14ac:dyDescent="0.25">
      <c r="A1746" t="s">
        <v>311</v>
      </c>
      <c r="B1746" t="s">
        <v>286</v>
      </c>
      <c r="C1746">
        <v>16</v>
      </c>
      <c r="D1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0.55521498000000002</v>
      </c>
      <c r="E1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0.55521498000000002</v>
      </c>
      <c r="AI1746">
        <v>53</v>
      </c>
      <c r="AJ1746" t="s">
        <v>311</v>
      </c>
      <c r="AK1746" t="s">
        <v>412</v>
      </c>
      <c r="AL1746" t="s">
        <v>286</v>
      </c>
      <c r="AM1746">
        <v>1</v>
      </c>
      <c r="AN1746">
        <v>16</v>
      </c>
      <c r="AO1746">
        <v>0.36726919200000002</v>
      </c>
      <c r="AP1746">
        <v>0.46893125099999999</v>
      </c>
      <c r="AQ1746">
        <v>0.55521498000000002</v>
      </c>
      <c r="AR1746">
        <v>0.464639142</v>
      </c>
      <c r="AS1746">
        <v>0.78760524399999998</v>
      </c>
      <c r="AT1746">
        <v>9.4389840000000003E-2</v>
      </c>
    </row>
    <row r="1747" spans="1:46" hidden="1" x14ac:dyDescent="0.25">
      <c r="A1747" t="s">
        <v>311</v>
      </c>
      <c r="B1747" t="s">
        <v>286</v>
      </c>
      <c r="C1747">
        <v>17</v>
      </c>
      <c r="D1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0.437079037</v>
      </c>
      <c r="E1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0.437079037</v>
      </c>
      <c r="AI1747">
        <v>53</v>
      </c>
      <c r="AJ1747" t="s">
        <v>311</v>
      </c>
      <c r="AK1747" t="s">
        <v>412</v>
      </c>
      <c r="AL1747" t="s">
        <v>286</v>
      </c>
      <c r="AM1747">
        <v>1</v>
      </c>
      <c r="AN1747">
        <v>17</v>
      </c>
      <c r="AO1747">
        <v>0.248066969</v>
      </c>
      <c r="AP1747">
        <v>0.33151724300000002</v>
      </c>
      <c r="AQ1747">
        <v>0.437079037</v>
      </c>
      <c r="AR1747">
        <v>0.34365079100000001</v>
      </c>
      <c r="AS1747">
        <v>0.63036449900000002</v>
      </c>
      <c r="AT1747">
        <v>7.1535932999999996E-2</v>
      </c>
    </row>
    <row r="1748" spans="1:46" hidden="1" x14ac:dyDescent="0.25">
      <c r="A1748" t="s">
        <v>311</v>
      </c>
      <c r="B1748" t="s">
        <v>286</v>
      </c>
      <c r="C1748">
        <v>18</v>
      </c>
      <c r="D1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0.29257164800000002</v>
      </c>
      <c r="E1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0.29257164800000002</v>
      </c>
      <c r="AI1748">
        <v>53</v>
      </c>
      <c r="AJ1748" t="s">
        <v>311</v>
      </c>
      <c r="AK1748" t="s">
        <v>412</v>
      </c>
      <c r="AL1748" t="s">
        <v>286</v>
      </c>
      <c r="AM1748">
        <v>1</v>
      </c>
      <c r="AN1748">
        <v>18</v>
      </c>
      <c r="AO1748">
        <v>0.12901981400000001</v>
      </c>
      <c r="AP1748">
        <v>0.17673755199999999</v>
      </c>
      <c r="AQ1748">
        <v>0.29257164800000002</v>
      </c>
      <c r="AR1748">
        <v>0.206435334</v>
      </c>
      <c r="AS1748">
        <v>0.433453967</v>
      </c>
      <c r="AT1748">
        <v>2.0555631000000001E-2</v>
      </c>
    </row>
    <row r="1749" spans="1:46" hidden="1" x14ac:dyDescent="0.25">
      <c r="A1749" t="s">
        <v>311</v>
      </c>
      <c r="B1749" t="s">
        <v>286</v>
      </c>
      <c r="C1749">
        <v>19</v>
      </c>
      <c r="D1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0.14639169499999999</v>
      </c>
      <c r="E1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0.14639169499999999</v>
      </c>
      <c r="AI1749">
        <v>53</v>
      </c>
      <c r="AJ1749" t="s">
        <v>311</v>
      </c>
      <c r="AK1749" t="s">
        <v>412</v>
      </c>
      <c r="AL1749" t="s">
        <v>286</v>
      </c>
      <c r="AM1749">
        <v>1</v>
      </c>
      <c r="AN1749">
        <v>19</v>
      </c>
      <c r="AO1749">
        <v>2.3974535000000002E-2</v>
      </c>
      <c r="AP1749">
        <v>4.0928625000000003E-2</v>
      </c>
      <c r="AQ1749">
        <v>0.14639169499999999</v>
      </c>
      <c r="AR1749">
        <v>8.2605680000000001E-2</v>
      </c>
      <c r="AS1749">
        <v>0.219731339</v>
      </c>
      <c r="AT1749">
        <v>5.3448330000000002E-3</v>
      </c>
    </row>
    <row r="1750" spans="1:46" hidden="1" x14ac:dyDescent="0.25">
      <c r="A1750" t="s">
        <v>311</v>
      </c>
      <c r="B1750" t="s">
        <v>286</v>
      </c>
      <c r="C1750">
        <v>20</v>
      </c>
      <c r="D1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2.6574222000000002E-2</v>
      </c>
      <c r="E1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2.6574222000000002E-2</v>
      </c>
      <c r="AI1750">
        <v>53</v>
      </c>
      <c r="AJ1750" t="s">
        <v>311</v>
      </c>
      <c r="AK1750" t="s">
        <v>412</v>
      </c>
      <c r="AL1750" t="s">
        <v>286</v>
      </c>
      <c r="AM1750">
        <v>1</v>
      </c>
      <c r="AN1750">
        <v>20</v>
      </c>
      <c r="AO1750">
        <v>0</v>
      </c>
      <c r="AP1750">
        <v>4.2568110000000001E-3</v>
      </c>
      <c r="AQ1750">
        <v>2.6574222000000002E-2</v>
      </c>
      <c r="AR1750">
        <v>1.3166275E-2</v>
      </c>
      <c r="AS1750">
        <v>3.9719402000000001E-2</v>
      </c>
      <c r="AT1750">
        <v>0</v>
      </c>
    </row>
    <row r="1751" spans="1:46" hidden="1" x14ac:dyDescent="0.25">
      <c r="A1751" t="s">
        <v>311</v>
      </c>
      <c r="B1751" t="s">
        <v>286</v>
      </c>
      <c r="C1751">
        <v>21</v>
      </c>
      <c r="D1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1">
        <v>53</v>
      </c>
      <c r="AJ1751" t="s">
        <v>311</v>
      </c>
      <c r="AK1751" t="s">
        <v>412</v>
      </c>
      <c r="AL1751" t="s">
        <v>286</v>
      </c>
      <c r="AM1751">
        <v>1</v>
      </c>
      <c r="AN1751">
        <v>21</v>
      </c>
      <c r="AO1751">
        <v>0</v>
      </c>
      <c r="AP1751">
        <v>0</v>
      </c>
      <c r="AQ1751">
        <v>0</v>
      </c>
      <c r="AR1751">
        <v>0</v>
      </c>
      <c r="AS1751">
        <v>0</v>
      </c>
      <c r="AT1751">
        <v>0</v>
      </c>
    </row>
    <row r="1752" spans="1:46" hidden="1" x14ac:dyDescent="0.25">
      <c r="A1752" t="s">
        <v>311</v>
      </c>
      <c r="B1752" t="s">
        <v>286</v>
      </c>
      <c r="C1752">
        <v>22</v>
      </c>
      <c r="D1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2">
        <v>53</v>
      </c>
      <c r="AJ1752" t="s">
        <v>311</v>
      </c>
      <c r="AK1752" t="s">
        <v>412</v>
      </c>
      <c r="AL1752" t="s">
        <v>286</v>
      </c>
      <c r="AM1752">
        <v>1</v>
      </c>
      <c r="AN1752">
        <v>22</v>
      </c>
      <c r="AO1752">
        <v>0</v>
      </c>
      <c r="AP1752">
        <v>0</v>
      </c>
      <c r="AQ1752">
        <v>0</v>
      </c>
      <c r="AR1752">
        <v>0</v>
      </c>
      <c r="AS1752">
        <v>0</v>
      </c>
      <c r="AT1752">
        <v>0</v>
      </c>
    </row>
    <row r="1753" spans="1:46" hidden="1" x14ac:dyDescent="0.25">
      <c r="A1753" t="s">
        <v>311</v>
      </c>
      <c r="B1753" t="s">
        <v>286</v>
      </c>
      <c r="C1753">
        <v>23</v>
      </c>
      <c r="D1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3">
        <v>53</v>
      </c>
      <c r="AJ1753" t="s">
        <v>311</v>
      </c>
      <c r="AK1753" t="s">
        <v>412</v>
      </c>
      <c r="AL1753" t="s">
        <v>286</v>
      </c>
      <c r="AM1753">
        <v>1</v>
      </c>
      <c r="AN1753">
        <v>23</v>
      </c>
      <c r="AO1753">
        <v>0</v>
      </c>
      <c r="AP1753">
        <v>0</v>
      </c>
      <c r="AQ1753">
        <v>0</v>
      </c>
      <c r="AR1753">
        <v>0</v>
      </c>
      <c r="AS1753">
        <v>0</v>
      </c>
      <c r="AT1753">
        <v>0</v>
      </c>
    </row>
    <row r="1754" spans="1:46" hidden="1" x14ac:dyDescent="0.25">
      <c r="A1754" t="s">
        <v>311</v>
      </c>
      <c r="B1754" t="s">
        <v>286</v>
      </c>
      <c r="C1754">
        <v>24</v>
      </c>
      <c r="D1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4">
        <v>53</v>
      </c>
      <c r="AJ1754" t="s">
        <v>311</v>
      </c>
      <c r="AK1754" t="s">
        <v>412</v>
      </c>
      <c r="AL1754" t="s">
        <v>286</v>
      </c>
      <c r="AM1754">
        <v>1</v>
      </c>
      <c r="AN1754">
        <v>24</v>
      </c>
      <c r="AO1754">
        <v>0</v>
      </c>
      <c r="AP1754">
        <v>0</v>
      </c>
      <c r="AQ1754">
        <v>0</v>
      </c>
      <c r="AR1754">
        <v>0</v>
      </c>
      <c r="AS1754">
        <v>0</v>
      </c>
      <c r="AT1754">
        <v>0</v>
      </c>
    </row>
    <row r="1755" spans="1:46" hidden="1" x14ac:dyDescent="0.25">
      <c r="A1755" t="s">
        <v>311</v>
      </c>
      <c r="B1755" t="s">
        <v>287</v>
      </c>
      <c r="C1755">
        <v>1</v>
      </c>
      <c r="D1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5">
        <v>53</v>
      </c>
      <c r="AJ1755" t="s">
        <v>311</v>
      </c>
      <c r="AK1755" t="s">
        <v>412</v>
      </c>
      <c r="AL1755" t="s">
        <v>287</v>
      </c>
      <c r="AM1755">
        <v>2</v>
      </c>
      <c r="AN1755">
        <v>1</v>
      </c>
      <c r="AO1755">
        <v>0</v>
      </c>
      <c r="AP1755">
        <v>0</v>
      </c>
      <c r="AQ1755">
        <v>0</v>
      </c>
      <c r="AR1755">
        <v>0</v>
      </c>
      <c r="AS1755">
        <v>0</v>
      </c>
      <c r="AT1755">
        <v>0</v>
      </c>
    </row>
    <row r="1756" spans="1:46" hidden="1" x14ac:dyDescent="0.25">
      <c r="A1756" t="s">
        <v>311</v>
      </c>
      <c r="B1756" t="s">
        <v>287</v>
      </c>
      <c r="C1756">
        <v>2</v>
      </c>
      <c r="D1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6">
        <v>53</v>
      </c>
      <c r="AJ1756" t="s">
        <v>311</v>
      </c>
      <c r="AK1756" t="s">
        <v>412</v>
      </c>
      <c r="AL1756" t="s">
        <v>287</v>
      </c>
      <c r="AM1756">
        <v>2</v>
      </c>
      <c r="AN1756">
        <v>2</v>
      </c>
      <c r="AO1756">
        <v>0</v>
      </c>
      <c r="AP1756">
        <v>0</v>
      </c>
      <c r="AQ1756">
        <v>0</v>
      </c>
      <c r="AR1756">
        <v>0</v>
      </c>
      <c r="AS1756">
        <v>0</v>
      </c>
      <c r="AT1756">
        <v>0</v>
      </c>
    </row>
    <row r="1757" spans="1:46" hidden="1" x14ac:dyDescent="0.25">
      <c r="A1757" t="s">
        <v>311</v>
      </c>
      <c r="B1757" t="s">
        <v>287</v>
      </c>
      <c r="C1757">
        <v>3</v>
      </c>
      <c r="D1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7">
        <v>53</v>
      </c>
      <c r="AJ1757" t="s">
        <v>311</v>
      </c>
      <c r="AK1757" t="s">
        <v>412</v>
      </c>
      <c r="AL1757" t="s">
        <v>287</v>
      </c>
      <c r="AM1757">
        <v>2</v>
      </c>
      <c r="AN1757">
        <v>3</v>
      </c>
      <c r="AO1757">
        <v>0</v>
      </c>
      <c r="AP1757">
        <v>0</v>
      </c>
      <c r="AQ1757">
        <v>0</v>
      </c>
      <c r="AR1757">
        <v>0</v>
      </c>
      <c r="AS1757">
        <v>0</v>
      </c>
      <c r="AT1757">
        <v>0</v>
      </c>
    </row>
    <row r="1758" spans="1:46" hidden="1" x14ac:dyDescent="0.25">
      <c r="A1758" t="s">
        <v>311</v>
      </c>
      <c r="B1758" t="s">
        <v>287</v>
      </c>
      <c r="C1758">
        <v>4</v>
      </c>
      <c r="D1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8">
        <v>53</v>
      </c>
      <c r="AJ1758" t="s">
        <v>311</v>
      </c>
      <c r="AK1758" t="s">
        <v>412</v>
      </c>
      <c r="AL1758" t="s">
        <v>287</v>
      </c>
      <c r="AM1758">
        <v>2</v>
      </c>
      <c r="AN1758">
        <v>4</v>
      </c>
      <c r="AO1758">
        <v>0</v>
      </c>
      <c r="AP1758">
        <v>0</v>
      </c>
      <c r="AQ1758">
        <v>0</v>
      </c>
      <c r="AR1758">
        <v>0</v>
      </c>
      <c r="AS1758">
        <v>0</v>
      </c>
      <c r="AT1758">
        <v>0</v>
      </c>
    </row>
    <row r="1759" spans="1:46" hidden="1" x14ac:dyDescent="0.25">
      <c r="A1759" t="s">
        <v>311</v>
      </c>
      <c r="B1759" t="s">
        <v>287</v>
      </c>
      <c r="C1759">
        <v>5</v>
      </c>
      <c r="D1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9">
        <v>53</v>
      </c>
      <c r="AJ1759" t="s">
        <v>311</v>
      </c>
      <c r="AK1759" t="s">
        <v>412</v>
      </c>
      <c r="AL1759" t="s">
        <v>287</v>
      </c>
      <c r="AM1759">
        <v>2</v>
      </c>
      <c r="AN1759">
        <v>5</v>
      </c>
      <c r="AO1759">
        <v>0</v>
      </c>
      <c r="AP1759">
        <v>0</v>
      </c>
      <c r="AQ1759">
        <v>0</v>
      </c>
      <c r="AR1759">
        <v>0</v>
      </c>
      <c r="AS1759">
        <v>0</v>
      </c>
      <c r="AT1759">
        <v>0</v>
      </c>
    </row>
    <row r="1760" spans="1:46" hidden="1" x14ac:dyDescent="0.25">
      <c r="A1760" t="s">
        <v>311</v>
      </c>
      <c r="B1760" t="s">
        <v>287</v>
      </c>
      <c r="C1760">
        <v>6</v>
      </c>
      <c r="D1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0">
        <v>53</v>
      </c>
      <c r="AJ1760" t="s">
        <v>311</v>
      </c>
      <c r="AK1760" t="s">
        <v>412</v>
      </c>
      <c r="AL1760" t="s">
        <v>287</v>
      </c>
      <c r="AM1760">
        <v>2</v>
      </c>
      <c r="AN1760">
        <v>6</v>
      </c>
      <c r="AO1760">
        <v>0</v>
      </c>
      <c r="AP1760">
        <v>0</v>
      </c>
      <c r="AQ1760">
        <v>0</v>
      </c>
      <c r="AR1760">
        <v>0</v>
      </c>
      <c r="AS1760">
        <v>0</v>
      </c>
      <c r="AT1760">
        <v>0</v>
      </c>
    </row>
    <row r="1761" spans="1:46" hidden="1" x14ac:dyDescent="0.25">
      <c r="A1761" t="s">
        <v>311</v>
      </c>
      <c r="B1761" t="s">
        <v>287</v>
      </c>
      <c r="C1761">
        <v>7</v>
      </c>
      <c r="D1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1">
        <v>53</v>
      </c>
      <c r="AJ1761" t="s">
        <v>311</v>
      </c>
      <c r="AK1761" t="s">
        <v>412</v>
      </c>
      <c r="AL1761" t="s">
        <v>287</v>
      </c>
      <c r="AM1761">
        <v>2</v>
      </c>
      <c r="AN1761">
        <v>7</v>
      </c>
      <c r="AO1761">
        <v>0</v>
      </c>
      <c r="AP1761">
        <v>1.8619320000000002E-2</v>
      </c>
      <c r="AQ1761">
        <v>3.1946057E-2</v>
      </c>
      <c r="AR1761">
        <v>1.9112751000000001E-2</v>
      </c>
      <c r="AS1761">
        <v>5.6882977000000001E-2</v>
      </c>
      <c r="AT1761">
        <v>0</v>
      </c>
    </row>
    <row r="1762" spans="1:46" hidden="1" x14ac:dyDescent="0.25">
      <c r="A1762" t="s">
        <v>311</v>
      </c>
      <c r="B1762" t="s">
        <v>287</v>
      </c>
      <c r="C1762">
        <v>8</v>
      </c>
      <c r="D1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4.2922876999999998E-2</v>
      </c>
      <c r="E1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4.2922876999999998E-2</v>
      </c>
      <c r="AI1762">
        <v>53</v>
      </c>
      <c r="AJ1762" t="s">
        <v>311</v>
      </c>
      <c r="AK1762" t="s">
        <v>412</v>
      </c>
      <c r="AL1762" t="s">
        <v>287</v>
      </c>
      <c r="AM1762">
        <v>2</v>
      </c>
      <c r="AN1762">
        <v>8</v>
      </c>
      <c r="AO1762">
        <v>4.2922876999999998E-2</v>
      </c>
      <c r="AP1762">
        <v>9.8177112999999996E-2</v>
      </c>
      <c r="AQ1762">
        <v>0.176229832</v>
      </c>
      <c r="AR1762">
        <v>0.110481121</v>
      </c>
      <c r="AS1762">
        <v>0.25249956000000001</v>
      </c>
      <c r="AT1762">
        <v>3.2377230000000001E-3</v>
      </c>
    </row>
    <row r="1763" spans="1:46" hidden="1" x14ac:dyDescent="0.25">
      <c r="A1763" t="s">
        <v>311</v>
      </c>
      <c r="B1763" t="s">
        <v>287</v>
      </c>
      <c r="C1763">
        <v>9</v>
      </c>
      <c r="D1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0.37309378799999998</v>
      </c>
      <c r="E1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0.150605038</v>
      </c>
      <c r="AI1763">
        <v>53</v>
      </c>
      <c r="AJ1763" t="s">
        <v>311</v>
      </c>
      <c r="AK1763" t="s">
        <v>412</v>
      </c>
      <c r="AL1763" t="s">
        <v>287</v>
      </c>
      <c r="AM1763">
        <v>2</v>
      </c>
      <c r="AN1763">
        <v>9</v>
      </c>
      <c r="AO1763">
        <v>0.150605038</v>
      </c>
      <c r="AP1763">
        <v>0.23645276800000001</v>
      </c>
      <c r="AQ1763">
        <v>0.37309378799999998</v>
      </c>
      <c r="AR1763">
        <v>0.25265153800000001</v>
      </c>
      <c r="AS1763">
        <v>0.449061249</v>
      </c>
      <c r="AT1763">
        <v>2.5727909E-2</v>
      </c>
    </row>
    <row r="1764" spans="1:46" hidden="1" x14ac:dyDescent="0.25">
      <c r="A1764" t="s">
        <v>311</v>
      </c>
      <c r="B1764" t="s">
        <v>287</v>
      </c>
      <c r="C1764">
        <v>10</v>
      </c>
      <c r="D1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0.570437211</v>
      </c>
      <c r="E1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0.570437211</v>
      </c>
      <c r="AI1764">
        <v>53</v>
      </c>
      <c r="AJ1764" t="s">
        <v>311</v>
      </c>
      <c r="AK1764" t="s">
        <v>412</v>
      </c>
      <c r="AL1764" t="s">
        <v>287</v>
      </c>
      <c r="AM1764">
        <v>2</v>
      </c>
      <c r="AN1764">
        <v>10</v>
      </c>
      <c r="AO1764">
        <v>0.25601411899999998</v>
      </c>
      <c r="AP1764">
        <v>0.40628910899999998</v>
      </c>
      <c r="AQ1764">
        <v>0.570437211</v>
      </c>
      <c r="AR1764">
        <v>0.40022692799999998</v>
      </c>
      <c r="AS1764">
        <v>0.65715935400000003</v>
      </c>
      <c r="AT1764">
        <v>3.8178257E-2</v>
      </c>
    </row>
    <row r="1765" spans="1:46" hidden="1" x14ac:dyDescent="0.25">
      <c r="A1765" t="s">
        <v>311</v>
      </c>
      <c r="B1765" t="s">
        <v>287</v>
      </c>
      <c r="C1765">
        <v>11</v>
      </c>
      <c r="D1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0.69066236400000003</v>
      </c>
      <c r="E1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0.69066236400000003</v>
      </c>
      <c r="AI1765">
        <v>53</v>
      </c>
      <c r="AJ1765" t="s">
        <v>311</v>
      </c>
      <c r="AK1765" t="s">
        <v>412</v>
      </c>
      <c r="AL1765" t="s">
        <v>287</v>
      </c>
      <c r="AM1765">
        <v>2</v>
      </c>
      <c r="AN1765">
        <v>11</v>
      </c>
      <c r="AO1765">
        <v>0.37174097099999998</v>
      </c>
      <c r="AP1765">
        <v>0.58021624000000005</v>
      </c>
      <c r="AQ1765">
        <v>0.69066236400000003</v>
      </c>
      <c r="AR1765">
        <v>0.52644957299999995</v>
      </c>
      <c r="AS1765">
        <v>0.78767995300000004</v>
      </c>
      <c r="AT1765">
        <v>7.1482804999999996E-2</v>
      </c>
    </row>
    <row r="1766" spans="1:46" hidden="1" x14ac:dyDescent="0.25">
      <c r="A1766" t="s">
        <v>311</v>
      </c>
      <c r="B1766" t="s">
        <v>287</v>
      </c>
      <c r="C1766">
        <v>12</v>
      </c>
      <c r="D1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0.73852481000000003</v>
      </c>
      <c r="E1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0.73852481000000003</v>
      </c>
      <c r="AI1766">
        <v>53</v>
      </c>
      <c r="AJ1766" t="s">
        <v>311</v>
      </c>
      <c r="AK1766" t="s">
        <v>412</v>
      </c>
      <c r="AL1766" t="s">
        <v>287</v>
      </c>
      <c r="AM1766">
        <v>2</v>
      </c>
      <c r="AN1766">
        <v>12</v>
      </c>
      <c r="AO1766">
        <v>0.46087625799999998</v>
      </c>
      <c r="AP1766">
        <v>0.65307016799999995</v>
      </c>
      <c r="AQ1766">
        <v>0.73852481000000003</v>
      </c>
      <c r="AR1766">
        <v>0.59276661500000005</v>
      </c>
      <c r="AS1766">
        <v>0.87938732900000005</v>
      </c>
      <c r="AT1766">
        <v>8.0495212999999996E-2</v>
      </c>
    </row>
    <row r="1767" spans="1:46" hidden="1" x14ac:dyDescent="0.25">
      <c r="A1767" t="s">
        <v>311</v>
      </c>
      <c r="B1767" t="s">
        <v>287</v>
      </c>
      <c r="C1767">
        <v>13</v>
      </c>
      <c r="D1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0.74875608400000004</v>
      </c>
      <c r="E1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0.74875608400000004</v>
      </c>
      <c r="AI1767">
        <v>53</v>
      </c>
      <c r="AJ1767" t="s">
        <v>311</v>
      </c>
      <c r="AK1767" t="s">
        <v>412</v>
      </c>
      <c r="AL1767" t="s">
        <v>287</v>
      </c>
      <c r="AM1767">
        <v>2</v>
      </c>
      <c r="AN1767">
        <v>13</v>
      </c>
      <c r="AO1767">
        <v>0.47856650000000001</v>
      </c>
      <c r="AP1767">
        <v>0.63640087099999998</v>
      </c>
      <c r="AQ1767">
        <v>0.74875608400000004</v>
      </c>
      <c r="AR1767">
        <v>0.602757078</v>
      </c>
      <c r="AS1767">
        <v>0.90749230999999997</v>
      </c>
      <c r="AT1767">
        <v>8.0931650999999993E-2</v>
      </c>
    </row>
    <row r="1768" spans="1:46" hidden="1" x14ac:dyDescent="0.25">
      <c r="A1768" t="s">
        <v>311</v>
      </c>
      <c r="B1768" t="s">
        <v>287</v>
      </c>
      <c r="C1768">
        <v>14</v>
      </c>
      <c r="D1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0.69580873600000004</v>
      </c>
      <c r="E1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0.69580873600000004</v>
      </c>
      <c r="AI1768">
        <v>53</v>
      </c>
      <c r="AJ1768" t="s">
        <v>311</v>
      </c>
      <c r="AK1768" t="s">
        <v>412</v>
      </c>
      <c r="AL1768" t="s">
        <v>287</v>
      </c>
      <c r="AM1768">
        <v>2</v>
      </c>
      <c r="AN1768">
        <v>14</v>
      </c>
      <c r="AO1768">
        <v>0.45058736399999999</v>
      </c>
      <c r="AP1768">
        <v>0.58905558599999996</v>
      </c>
      <c r="AQ1768">
        <v>0.69580873600000004</v>
      </c>
      <c r="AR1768">
        <v>0.56756349800000006</v>
      </c>
      <c r="AS1768">
        <v>0.93805441000000001</v>
      </c>
      <c r="AT1768">
        <v>8.2585199999999997E-2</v>
      </c>
    </row>
    <row r="1769" spans="1:46" hidden="1" x14ac:dyDescent="0.25">
      <c r="A1769" t="s">
        <v>311</v>
      </c>
      <c r="B1769" t="s">
        <v>287</v>
      </c>
      <c r="C1769">
        <v>15</v>
      </c>
      <c r="D1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0.59637324000000003</v>
      </c>
      <c r="E1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0.59637324000000003</v>
      </c>
      <c r="AI1769">
        <v>53</v>
      </c>
      <c r="AJ1769" t="s">
        <v>311</v>
      </c>
      <c r="AK1769" t="s">
        <v>412</v>
      </c>
      <c r="AL1769" t="s">
        <v>287</v>
      </c>
      <c r="AM1769">
        <v>2</v>
      </c>
      <c r="AN1769">
        <v>15</v>
      </c>
      <c r="AO1769">
        <v>0.39519711699999999</v>
      </c>
      <c r="AP1769">
        <v>0.52692092700000004</v>
      </c>
      <c r="AQ1769">
        <v>0.59637324000000003</v>
      </c>
      <c r="AR1769">
        <v>0.50811431500000004</v>
      </c>
      <c r="AS1769">
        <v>0.85252742299999995</v>
      </c>
      <c r="AT1769">
        <v>0.113556955</v>
      </c>
    </row>
    <row r="1770" spans="1:46" hidden="1" x14ac:dyDescent="0.25">
      <c r="A1770" t="s">
        <v>311</v>
      </c>
      <c r="B1770" t="s">
        <v>287</v>
      </c>
      <c r="C1770">
        <v>16</v>
      </c>
      <c r="D1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0.50726634599999998</v>
      </c>
      <c r="E1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0.50726634599999998</v>
      </c>
      <c r="AI1770">
        <v>53</v>
      </c>
      <c r="AJ1770" t="s">
        <v>311</v>
      </c>
      <c r="AK1770" t="s">
        <v>412</v>
      </c>
      <c r="AL1770" t="s">
        <v>287</v>
      </c>
      <c r="AM1770">
        <v>2</v>
      </c>
      <c r="AN1770">
        <v>16</v>
      </c>
      <c r="AO1770">
        <v>0.31741669099999997</v>
      </c>
      <c r="AP1770">
        <v>0.41914536200000002</v>
      </c>
      <c r="AQ1770">
        <v>0.50726634599999998</v>
      </c>
      <c r="AR1770">
        <v>0.408282639</v>
      </c>
      <c r="AS1770">
        <v>0.78225645899999996</v>
      </c>
      <c r="AT1770">
        <v>5.724104E-2</v>
      </c>
    </row>
    <row r="1771" spans="1:46" hidden="1" x14ac:dyDescent="0.25">
      <c r="A1771" t="s">
        <v>311</v>
      </c>
      <c r="B1771" t="s">
        <v>287</v>
      </c>
      <c r="C1771">
        <v>17</v>
      </c>
      <c r="D1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0.35460615499999998</v>
      </c>
      <c r="E1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0.35460615499999998</v>
      </c>
      <c r="AI1771">
        <v>53</v>
      </c>
      <c r="AJ1771" t="s">
        <v>311</v>
      </c>
      <c r="AK1771" t="s">
        <v>412</v>
      </c>
      <c r="AL1771" t="s">
        <v>287</v>
      </c>
      <c r="AM1771">
        <v>2</v>
      </c>
      <c r="AN1771">
        <v>17</v>
      </c>
      <c r="AO1771">
        <v>0.21479859300000001</v>
      </c>
      <c r="AP1771">
        <v>0.27930824700000001</v>
      </c>
      <c r="AQ1771">
        <v>0.35460615499999998</v>
      </c>
      <c r="AR1771">
        <v>0.28904955100000002</v>
      </c>
      <c r="AS1771">
        <v>0.60763545699999999</v>
      </c>
      <c r="AT1771">
        <v>6.1489575999999997E-2</v>
      </c>
    </row>
    <row r="1772" spans="1:46" hidden="1" x14ac:dyDescent="0.25">
      <c r="A1772" t="s">
        <v>311</v>
      </c>
      <c r="B1772" t="s">
        <v>287</v>
      </c>
      <c r="C1772">
        <v>18</v>
      </c>
      <c r="D1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0.20941664099999999</v>
      </c>
      <c r="E1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0.20941664099999999</v>
      </c>
      <c r="AI1772">
        <v>53</v>
      </c>
      <c r="AJ1772" t="s">
        <v>311</v>
      </c>
      <c r="AK1772" t="s">
        <v>412</v>
      </c>
      <c r="AL1772" t="s">
        <v>287</v>
      </c>
      <c r="AM1772">
        <v>2</v>
      </c>
      <c r="AN1772">
        <v>18</v>
      </c>
      <c r="AO1772">
        <v>9.7933359999999997E-2</v>
      </c>
      <c r="AP1772">
        <v>0.13779772400000001</v>
      </c>
      <c r="AQ1772">
        <v>0.20941664099999999</v>
      </c>
      <c r="AR1772">
        <v>0.16121038300000001</v>
      </c>
      <c r="AS1772">
        <v>0.37424280700000001</v>
      </c>
      <c r="AT1772">
        <v>2.4001745000000001E-2</v>
      </c>
    </row>
    <row r="1773" spans="1:46" hidden="1" x14ac:dyDescent="0.25">
      <c r="A1773" t="s">
        <v>311</v>
      </c>
      <c r="B1773" t="s">
        <v>287</v>
      </c>
      <c r="C1773">
        <v>19</v>
      </c>
      <c r="D1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7.9686440999999997E-2</v>
      </c>
      <c r="E1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7.9686440999999997E-2</v>
      </c>
      <c r="AI1773">
        <v>53</v>
      </c>
      <c r="AJ1773" t="s">
        <v>311</v>
      </c>
      <c r="AK1773" t="s">
        <v>412</v>
      </c>
      <c r="AL1773" t="s">
        <v>287</v>
      </c>
      <c r="AM1773">
        <v>2</v>
      </c>
      <c r="AN1773">
        <v>19</v>
      </c>
      <c r="AO1773">
        <v>1.3601597E-2</v>
      </c>
      <c r="AP1773">
        <v>1.908342E-2</v>
      </c>
      <c r="AQ1773">
        <v>7.9686440999999997E-2</v>
      </c>
      <c r="AR1773">
        <v>4.9292060999999998E-2</v>
      </c>
      <c r="AS1773">
        <v>0.206987691</v>
      </c>
      <c r="AT1773">
        <v>4.4457129999999996E-3</v>
      </c>
    </row>
    <row r="1774" spans="1:46" hidden="1" x14ac:dyDescent="0.25">
      <c r="A1774" t="s">
        <v>311</v>
      </c>
      <c r="B1774" t="s">
        <v>287</v>
      </c>
      <c r="C1774">
        <v>20</v>
      </c>
      <c r="D1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1.3449677E-2</v>
      </c>
      <c r="E1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1.3449677E-2</v>
      </c>
      <c r="AI1774">
        <v>53</v>
      </c>
      <c r="AJ1774" t="s">
        <v>311</v>
      </c>
      <c r="AK1774" t="s">
        <v>412</v>
      </c>
      <c r="AL1774" t="s">
        <v>287</v>
      </c>
      <c r="AM1774">
        <v>2</v>
      </c>
      <c r="AN1774">
        <v>20</v>
      </c>
      <c r="AO1774">
        <v>0</v>
      </c>
      <c r="AP1774">
        <v>0</v>
      </c>
      <c r="AQ1774">
        <v>1.3449677E-2</v>
      </c>
      <c r="AR1774">
        <v>6.166403E-3</v>
      </c>
      <c r="AS1774">
        <v>3.2448356999999997E-2</v>
      </c>
      <c r="AT1774">
        <v>0</v>
      </c>
    </row>
    <row r="1775" spans="1:46" hidden="1" x14ac:dyDescent="0.25">
      <c r="A1775" t="s">
        <v>311</v>
      </c>
      <c r="B1775" t="s">
        <v>287</v>
      </c>
      <c r="C1775">
        <v>21</v>
      </c>
      <c r="D1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5">
        <v>53</v>
      </c>
      <c r="AJ1775" t="s">
        <v>311</v>
      </c>
      <c r="AK1775" t="s">
        <v>412</v>
      </c>
      <c r="AL1775" t="s">
        <v>287</v>
      </c>
      <c r="AM1775">
        <v>2</v>
      </c>
      <c r="AN1775">
        <v>21</v>
      </c>
      <c r="AO1775">
        <v>0</v>
      </c>
      <c r="AP1775">
        <v>0</v>
      </c>
      <c r="AQ1775">
        <v>0</v>
      </c>
      <c r="AR1775">
        <v>0</v>
      </c>
      <c r="AS1775">
        <v>0</v>
      </c>
      <c r="AT1775">
        <v>0</v>
      </c>
    </row>
    <row r="1776" spans="1:46" hidden="1" x14ac:dyDescent="0.25">
      <c r="A1776" t="s">
        <v>311</v>
      </c>
      <c r="B1776" t="s">
        <v>287</v>
      </c>
      <c r="C1776">
        <v>22</v>
      </c>
      <c r="D1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6">
        <v>53</v>
      </c>
      <c r="AJ1776" t="s">
        <v>311</v>
      </c>
      <c r="AK1776" t="s">
        <v>412</v>
      </c>
      <c r="AL1776" t="s">
        <v>287</v>
      </c>
      <c r="AM1776">
        <v>2</v>
      </c>
      <c r="AN1776">
        <v>22</v>
      </c>
      <c r="AO1776">
        <v>0</v>
      </c>
      <c r="AP1776">
        <v>0</v>
      </c>
      <c r="AQ1776">
        <v>0</v>
      </c>
      <c r="AR1776">
        <v>0</v>
      </c>
      <c r="AS1776">
        <v>0</v>
      </c>
      <c r="AT1776">
        <v>0</v>
      </c>
    </row>
    <row r="1777" spans="1:46" hidden="1" x14ac:dyDescent="0.25">
      <c r="A1777" t="s">
        <v>311</v>
      </c>
      <c r="B1777" t="s">
        <v>287</v>
      </c>
      <c r="C1777">
        <v>23</v>
      </c>
      <c r="D1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7">
        <v>53</v>
      </c>
      <c r="AJ1777" t="s">
        <v>311</v>
      </c>
      <c r="AK1777" t="s">
        <v>412</v>
      </c>
      <c r="AL1777" t="s">
        <v>287</v>
      </c>
      <c r="AM1777">
        <v>2</v>
      </c>
      <c r="AN1777">
        <v>23</v>
      </c>
      <c r="AO1777">
        <v>0</v>
      </c>
      <c r="AP1777">
        <v>0</v>
      </c>
      <c r="AQ1777">
        <v>0</v>
      </c>
      <c r="AR1777">
        <v>0</v>
      </c>
      <c r="AS1777">
        <v>0</v>
      </c>
      <c r="AT1777">
        <v>0</v>
      </c>
    </row>
    <row r="1778" spans="1:46" hidden="1" x14ac:dyDescent="0.25">
      <c r="A1778" t="s">
        <v>311</v>
      </c>
      <c r="B1778" t="s">
        <v>287</v>
      </c>
      <c r="C1778">
        <v>24</v>
      </c>
      <c r="D1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8">
        <v>53</v>
      </c>
      <c r="AJ1778" t="s">
        <v>311</v>
      </c>
      <c r="AK1778" t="s">
        <v>412</v>
      </c>
      <c r="AL1778" t="s">
        <v>287</v>
      </c>
      <c r="AM1778">
        <v>2</v>
      </c>
      <c r="AN1778">
        <v>24</v>
      </c>
      <c r="AO1778">
        <v>0</v>
      </c>
      <c r="AP1778">
        <v>0</v>
      </c>
      <c r="AQ1778">
        <v>0</v>
      </c>
      <c r="AR1778">
        <v>0</v>
      </c>
      <c r="AS1778">
        <v>0</v>
      </c>
      <c r="AT1778">
        <v>0</v>
      </c>
    </row>
    <row r="1779" spans="1:46" hidden="1" x14ac:dyDescent="0.25">
      <c r="A1779" t="s">
        <v>311</v>
      </c>
      <c r="B1779" t="s">
        <v>288</v>
      </c>
      <c r="C1779">
        <v>1</v>
      </c>
      <c r="D1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9">
        <v>53</v>
      </c>
      <c r="AJ1779" t="s">
        <v>311</v>
      </c>
      <c r="AK1779" t="s">
        <v>412</v>
      </c>
      <c r="AL1779" t="s">
        <v>288</v>
      </c>
      <c r="AM1779">
        <v>3</v>
      </c>
      <c r="AN1779">
        <v>1</v>
      </c>
      <c r="AO1779">
        <v>0</v>
      </c>
      <c r="AP1779">
        <v>0</v>
      </c>
      <c r="AQ1779">
        <v>0</v>
      </c>
      <c r="AR1779">
        <v>0</v>
      </c>
      <c r="AS1779">
        <v>0</v>
      </c>
      <c r="AT1779">
        <v>0</v>
      </c>
    </row>
    <row r="1780" spans="1:46" hidden="1" x14ac:dyDescent="0.25">
      <c r="A1780" t="s">
        <v>311</v>
      </c>
      <c r="B1780" t="s">
        <v>288</v>
      </c>
      <c r="C1780">
        <v>2</v>
      </c>
      <c r="D1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0">
        <v>53</v>
      </c>
      <c r="AJ1780" t="s">
        <v>311</v>
      </c>
      <c r="AK1780" t="s">
        <v>412</v>
      </c>
      <c r="AL1780" t="s">
        <v>288</v>
      </c>
      <c r="AM1780">
        <v>3</v>
      </c>
      <c r="AN1780">
        <v>2</v>
      </c>
      <c r="AO1780">
        <v>0</v>
      </c>
      <c r="AP1780">
        <v>0</v>
      </c>
      <c r="AQ1780">
        <v>0</v>
      </c>
      <c r="AR1780">
        <v>0</v>
      </c>
      <c r="AS1780">
        <v>0</v>
      </c>
      <c r="AT1780">
        <v>0</v>
      </c>
    </row>
    <row r="1781" spans="1:46" hidden="1" x14ac:dyDescent="0.25">
      <c r="A1781" t="s">
        <v>311</v>
      </c>
      <c r="B1781" t="s">
        <v>288</v>
      </c>
      <c r="C1781">
        <v>3</v>
      </c>
      <c r="D1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1">
        <v>53</v>
      </c>
      <c r="AJ1781" t="s">
        <v>311</v>
      </c>
      <c r="AK1781" t="s">
        <v>412</v>
      </c>
      <c r="AL1781" t="s">
        <v>288</v>
      </c>
      <c r="AM1781">
        <v>3</v>
      </c>
      <c r="AN1781">
        <v>3</v>
      </c>
      <c r="AO1781">
        <v>0</v>
      </c>
      <c r="AP1781">
        <v>0</v>
      </c>
      <c r="AQ1781">
        <v>0</v>
      </c>
      <c r="AR1781">
        <v>0</v>
      </c>
      <c r="AS1781">
        <v>0</v>
      </c>
      <c r="AT1781">
        <v>0</v>
      </c>
    </row>
    <row r="1782" spans="1:46" hidden="1" x14ac:dyDescent="0.25">
      <c r="A1782" t="s">
        <v>311</v>
      </c>
      <c r="B1782" t="s">
        <v>288</v>
      </c>
      <c r="C1782">
        <v>4</v>
      </c>
      <c r="D1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2">
        <v>53</v>
      </c>
      <c r="AJ1782" t="s">
        <v>311</v>
      </c>
      <c r="AK1782" t="s">
        <v>412</v>
      </c>
      <c r="AL1782" t="s">
        <v>288</v>
      </c>
      <c r="AM1782">
        <v>3</v>
      </c>
      <c r="AN1782">
        <v>4</v>
      </c>
      <c r="AO1782">
        <v>0</v>
      </c>
      <c r="AP1782">
        <v>0</v>
      </c>
      <c r="AQ1782">
        <v>0</v>
      </c>
      <c r="AR1782">
        <v>0</v>
      </c>
      <c r="AS1782">
        <v>0</v>
      </c>
      <c r="AT1782">
        <v>0</v>
      </c>
    </row>
    <row r="1783" spans="1:46" hidden="1" x14ac:dyDescent="0.25">
      <c r="A1783" t="s">
        <v>311</v>
      </c>
      <c r="B1783" t="s">
        <v>288</v>
      </c>
      <c r="C1783">
        <v>5</v>
      </c>
      <c r="D1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3">
        <v>53</v>
      </c>
      <c r="AJ1783" t="s">
        <v>311</v>
      </c>
      <c r="AK1783" t="s">
        <v>412</v>
      </c>
      <c r="AL1783" t="s">
        <v>288</v>
      </c>
      <c r="AM1783">
        <v>3</v>
      </c>
      <c r="AN1783">
        <v>5</v>
      </c>
      <c r="AO1783">
        <v>0</v>
      </c>
      <c r="AP1783">
        <v>0</v>
      </c>
      <c r="AQ1783">
        <v>0</v>
      </c>
      <c r="AR1783">
        <v>0</v>
      </c>
      <c r="AS1783">
        <v>0</v>
      </c>
      <c r="AT1783">
        <v>0</v>
      </c>
    </row>
    <row r="1784" spans="1:46" hidden="1" x14ac:dyDescent="0.25">
      <c r="A1784" t="s">
        <v>311</v>
      </c>
      <c r="B1784" t="s">
        <v>288</v>
      </c>
      <c r="C1784">
        <v>6</v>
      </c>
      <c r="D1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4">
        <v>53</v>
      </c>
      <c r="AJ1784" t="s">
        <v>311</v>
      </c>
      <c r="AK1784" t="s">
        <v>412</v>
      </c>
      <c r="AL1784" t="s">
        <v>288</v>
      </c>
      <c r="AM1784">
        <v>3</v>
      </c>
      <c r="AN1784">
        <v>6</v>
      </c>
      <c r="AO1784">
        <v>0</v>
      </c>
      <c r="AP1784">
        <v>0</v>
      </c>
      <c r="AQ1784">
        <v>0</v>
      </c>
      <c r="AR1784">
        <v>0</v>
      </c>
      <c r="AS1784">
        <v>0</v>
      </c>
      <c r="AT1784">
        <v>0</v>
      </c>
    </row>
    <row r="1785" spans="1:46" hidden="1" x14ac:dyDescent="0.25">
      <c r="A1785" t="s">
        <v>311</v>
      </c>
      <c r="B1785" t="s">
        <v>288</v>
      </c>
      <c r="C1785">
        <v>7</v>
      </c>
      <c r="D1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1.9409211999999999E-2</v>
      </c>
      <c r="E1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1.9409211999999999E-2</v>
      </c>
      <c r="AI1785">
        <v>53</v>
      </c>
      <c r="AJ1785" t="s">
        <v>311</v>
      </c>
      <c r="AK1785" t="s">
        <v>412</v>
      </c>
      <c r="AL1785" t="s">
        <v>288</v>
      </c>
      <c r="AM1785">
        <v>3</v>
      </c>
      <c r="AN1785">
        <v>7</v>
      </c>
      <c r="AO1785">
        <v>1.9409211999999999E-2</v>
      </c>
      <c r="AP1785">
        <v>2.6090143999999999E-2</v>
      </c>
      <c r="AQ1785">
        <v>2.9926820999999999E-2</v>
      </c>
      <c r="AR1785">
        <v>2.3891886000000001E-2</v>
      </c>
      <c r="AS1785">
        <v>3.8361654000000002E-2</v>
      </c>
      <c r="AT1785">
        <v>2.2276800000000001E-3</v>
      </c>
    </row>
    <row r="1786" spans="1:46" hidden="1" x14ac:dyDescent="0.25">
      <c r="A1786" t="s">
        <v>311</v>
      </c>
      <c r="B1786" t="s">
        <v>288</v>
      </c>
      <c r="C1786">
        <v>8</v>
      </c>
      <c r="D1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0.121194068</v>
      </c>
      <c r="E1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0.121194068</v>
      </c>
      <c r="AI1786">
        <v>53</v>
      </c>
      <c r="AJ1786" t="s">
        <v>311</v>
      </c>
      <c r="AK1786" t="s">
        <v>412</v>
      </c>
      <c r="AL1786" t="s">
        <v>288</v>
      </c>
      <c r="AM1786">
        <v>3</v>
      </c>
      <c r="AN1786">
        <v>8</v>
      </c>
      <c r="AO1786">
        <v>0.121194068</v>
      </c>
      <c r="AP1786">
        <v>0.170446078</v>
      </c>
      <c r="AQ1786">
        <v>0.200369783</v>
      </c>
      <c r="AR1786">
        <v>0.15786736500000001</v>
      </c>
      <c r="AS1786">
        <v>0.226034871</v>
      </c>
      <c r="AT1786">
        <v>1.5903567E-2</v>
      </c>
    </row>
    <row r="1787" spans="1:46" hidden="1" x14ac:dyDescent="0.25">
      <c r="A1787" t="s">
        <v>311</v>
      </c>
      <c r="B1787" t="s">
        <v>288</v>
      </c>
      <c r="C1787">
        <v>9</v>
      </c>
      <c r="D1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0.41080456300000001</v>
      </c>
      <c r="E1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0.27639302300000002</v>
      </c>
      <c r="AI1787">
        <v>53</v>
      </c>
      <c r="AJ1787" t="s">
        <v>311</v>
      </c>
      <c r="AK1787" t="s">
        <v>412</v>
      </c>
      <c r="AL1787" t="s">
        <v>288</v>
      </c>
      <c r="AM1787">
        <v>3</v>
      </c>
      <c r="AN1787">
        <v>9</v>
      </c>
      <c r="AO1787">
        <v>0.27639302300000002</v>
      </c>
      <c r="AP1787">
        <v>0.366860721</v>
      </c>
      <c r="AQ1787">
        <v>0.41080456300000001</v>
      </c>
      <c r="AR1787">
        <v>0.333163665</v>
      </c>
      <c r="AS1787">
        <v>0.44880141899999998</v>
      </c>
      <c r="AT1787">
        <v>4.2761122999999998E-2</v>
      </c>
    </row>
    <row r="1788" spans="1:46" hidden="1" x14ac:dyDescent="0.25">
      <c r="A1788" t="s">
        <v>311</v>
      </c>
      <c r="B1788" t="s">
        <v>288</v>
      </c>
      <c r="C1788">
        <v>10</v>
      </c>
      <c r="D1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0.601256236</v>
      </c>
      <c r="E1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0.601256236</v>
      </c>
      <c r="AI1788">
        <v>53</v>
      </c>
      <c r="AJ1788" t="s">
        <v>311</v>
      </c>
      <c r="AK1788" t="s">
        <v>412</v>
      </c>
      <c r="AL1788" t="s">
        <v>288</v>
      </c>
      <c r="AM1788">
        <v>3</v>
      </c>
      <c r="AN1788">
        <v>10</v>
      </c>
      <c r="AO1788">
        <v>0.43548895999999998</v>
      </c>
      <c r="AP1788">
        <v>0.55192026199999999</v>
      </c>
      <c r="AQ1788">
        <v>0.601256236</v>
      </c>
      <c r="AR1788">
        <v>0.49636144500000001</v>
      </c>
      <c r="AS1788">
        <v>0.64275381600000003</v>
      </c>
      <c r="AT1788">
        <v>9.0683896999999999E-2</v>
      </c>
    </row>
    <row r="1789" spans="1:46" hidden="1" x14ac:dyDescent="0.25">
      <c r="A1789" t="s">
        <v>311</v>
      </c>
      <c r="B1789" t="s">
        <v>288</v>
      </c>
      <c r="C1789">
        <v>11</v>
      </c>
      <c r="D1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0.72145350799999997</v>
      </c>
      <c r="E1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0.72145350799999997</v>
      </c>
      <c r="AI1789">
        <v>53</v>
      </c>
      <c r="AJ1789" t="s">
        <v>311</v>
      </c>
      <c r="AK1789" t="s">
        <v>412</v>
      </c>
      <c r="AL1789" t="s">
        <v>288</v>
      </c>
      <c r="AM1789">
        <v>3</v>
      </c>
      <c r="AN1789">
        <v>11</v>
      </c>
      <c r="AO1789">
        <v>0.56825230100000002</v>
      </c>
      <c r="AP1789">
        <v>0.65257490799999995</v>
      </c>
      <c r="AQ1789">
        <v>0.72145350799999997</v>
      </c>
      <c r="AR1789">
        <v>0.61274897500000003</v>
      </c>
      <c r="AS1789">
        <v>0.78939780900000001</v>
      </c>
      <c r="AT1789">
        <v>0.116581727</v>
      </c>
    </row>
    <row r="1790" spans="1:46" hidden="1" x14ac:dyDescent="0.25">
      <c r="A1790" t="s">
        <v>311</v>
      </c>
      <c r="B1790" t="s">
        <v>288</v>
      </c>
      <c r="C1790">
        <v>12</v>
      </c>
      <c r="D1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0.77456889399999995</v>
      </c>
      <c r="E1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0.77456889399999995</v>
      </c>
      <c r="AI1790">
        <v>53</v>
      </c>
      <c r="AJ1790" t="s">
        <v>311</v>
      </c>
      <c r="AK1790" t="s">
        <v>412</v>
      </c>
      <c r="AL1790" t="s">
        <v>288</v>
      </c>
      <c r="AM1790">
        <v>3</v>
      </c>
      <c r="AN1790">
        <v>12</v>
      </c>
      <c r="AO1790">
        <v>0.57679263800000002</v>
      </c>
      <c r="AP1790">
        <v>0.68813229200000003</v>
      </c>
      <c r="AQ1790">
        <v>0.77456889399999995</v>
      </c>
      <c r="AR1790">
        <v>0.65611878000000001</v>
      </c>
      <c r="AS1790">
        <v>0.87671479399999996</v>
      </c>
      <c r="AT1790">
        <v>0.15161775899999999</v>
      </c>
    </row>
    <row r="1791" spans="1:46" hidden="1" x14ac:dyDescent="0.25">
      <c r="A1791" t="s">
        <v>311</v>
      </c>
      <c r="B1791" t="s">
        <v>288</v>
      </c>
      <c r="C1791">
        <v>13</v>
      </c>
      <c r="D1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0.76512751599999995</v>
      </c>
      <c r="E1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0.76512751599999995</v>
      </c>
      <c r="AI1791">
        <v>53</v>
      </c>
      <c r="AJ1791" t="s">
        <v>311</v>
      </c>
      <c r="AK1791" t="s">
        <v>412</v>
      </c>
      <c r="AL1791" t="s">
        <v>288</v>
      </c>
      <c r="AM1791">
        <v>3</v>
      </c>
      <c r="AN1791">
        <v>13</v>
      </c>
      <c r="AO1791">
        <v>0.53912280700000004</v>
      </c>
      <c r="AP1791">
        <v>0.69144884500000003</v>
      </c>
      <c r="AQ1791">
        <v>0.76512751599999995</v>
      </c>
      <c r="AR1791">
        <v>0.65080773300000005</v>
      </c>
      <c r="AS1791">
        <v>0.90981105399999995</v>
      </c>
      <c r="AT1791">
        <v>0.13375298499999999</v>
      </c>
    </row>
    <row r="1792" spans="1:46" hidden="1" x14ac:dyDescent="0.25">
      <c r="A1792" t="s">
        <v>311</v>
      </c>
      <c r="B1792" t="s">
        <v>288</v>
      </c>
      <c r="C1792">
        <v>14</v>
      </c>
      <c r="D1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0.72312790999999998</v>
      </c>
      <c r="E1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0.72312790999999998</v>
      </c>
      <c r="AI1792">
        <v>53</v>
      </c>
      <c r="AJ1792" t="s">
        <v>311</v>
      </c>
      <c r="AK1792" t="s">
        <v>412</v>
      </c>
      <c r="AL1792" t="s">
        <v>288</v>
      </c>
      <c r="AM1792">
        <v>3</v>
      </c>
      <c r="AN1792">
        <v>14</v>
      </c>
      <c r="AO1792">
        <v>0.50392055599999996</v>
      </c>
      <c r="AP1792">
        <v>0.63263270500000002</v>
      </c>
      <c r="AQ1792">
        <v>0.72312790999999998</v>
      </c>
      <c r="AR1792">
        <v>0.60128399899999996</v>
      </c>
      <c r="AS1792">
        <v>0.85210284000000003</v>
      </c>
      <c r="AT1792">
        <v>0.110909785</v>
      </c>
    </row>
    <row r="1793" spans="1:46" hidden="1" x14ac:dyDescent="0.25">
      <c r="A1793" t="s">
        <v>311</v>
      </c>
      <c r="B1793" t="s">
        <v>288</v>
      </c>
      <c r="C1793">
        <v>15</v>
      </c>
      <c r="D1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0.58845104999999998</v>
      </c>
      <c r="E1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0.58845104999999998</v>
      </c>
      <c r="AI1793">
        <v>53</v>
      </c>
      <c r="AJ1793" t="s">
        <v>311</v>
      </c>
      <c r="AK1793" t="s">
        <v>412</v>
      </c>
      <c r="AL1793" t="s">
        <v>288</v>
      </c>
      <c r="AM1793">
        <v>3</v>
      </c>
      <c r="AN1793">
        <v>15</v>
      </c>
      <c r="AO1793">
        <v>0.43447206700000002</v>
      </c>
      <c r="AP1793">
        <v>0.51591863800000004</v>
      </c>
      <c r="AQ1793">
        <v>0.58845104999999998</v>
      </c>
      <c r="AR1793">
        <v>0.50223895600000001</v>
      </c>
      <c r="AS1793">
        <v>0.73362212299999996</v>
      </c>
      <c r="AT1793">
        <v>8.0163274000000007E-2</v>
      </c>
    </row>
    <row r="1794" spans="1:46" hidden="1" x14ac:dyDescent="0.25">
      <c r="A1794" t="s">
        <v>311</v>
      </c>
      <c r="B1794" t="s">
        <v>288</v>
      </c>
      <c r="C1794">
        <v>16</v>
      </c>
      <c r="D1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0.45441388399999999</v>
      </c>
      <c r="E1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0.45441388399999999</v>
      </c>
      <c r="AI1794">
        <v>53</v>
      </c>
      <c r="AJ1794" t="s">
        <v>311</v>
      </c>
      <c r="AK1794" t="s">
        <v>412</v>
      </c>
      <c r="AL1794" t="s">
        <v>288</v>
      </c>
      <c r="AM1794">
        <v>3</v>
      </c>
      <c r="AN1794">
        <v>16</v>
      </c>
      <c r="AO1794">
        <v>0.33797829200000001</v>
      </c>
      <c r="AP1794">
        <v>0.39520724899999998</v>
      </c>
      <c r="AQ1794">
        <v>0.45441388399999999</v>
      </c>
      <c r="AR1794">
        <v>0.391598275</v>
      </c>
      <c r="AS1794">
        <v>0.57197045300000005</v>
      </c>
      <c r="AT1794">
        <v>8.1736910999999995E-2</v>
      </c>
    </row>
    <row r="1795" spans="1:46" hidden="1" x14ac:dyDescent="0.25">
      <c r="A1795" t="s">
        <v>311</v>
      </c>
      <c r="B1795" t="s">
        <v>288</v>
      </c>
      <c r="C1795">
        <v>17</v>
      </c>
      <c r="D1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0.29220085099999998</v>
      </c>
      <c r="E1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0.29220085099999998</v>
      </c>
      <c r="AI1795">
        <v>53</v>
      </c>
      <c r="AJ1795" t="s">
        <v>311</v>
      </c>
      <c r="AK1795" t="s">
        <v>412</v>
      </c>
      <c r="AL1795" t="s">
        <v>288</v>
      </c>
      <c r="AM1795">
        <v>3</v>
      </c>
      <c r="AN1795">
        <v>17</v>
      </c>
      <c r="AO1795">
        <v>0.20794627099999999</v>
      </c>
      <c r="AP1795">
        <v>0.248259654</v>
      </c>
      <c r="AQ1795">
        <v>0.29220085099999998</v>
      </c>
      <c r="AR1795">
        <v>0.241920054</v>
      </c>
      <c r="AS1795">
        <v>0.40106927599999997</v>
      </c>
      <c r="AT1795">
        <v>5.2722982000000002E-2</v>
      </c>
    </row>
    <row r="1796" spans="1:46" hidden="1" x14ac:dyDescent="0.25">
      <c r="A1796" t="s">
        <v>311</v>
      </c>
      <c r="B1796" t="s">
        <v>288</v>
      </c>
      <c r="C1796">
        <v>18</v>
      </c>
      <c r="D1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0.111743255</v>
      </c>
      <c r="E1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0.111743255</v>
      </c>
      <c r="AI1796">
        <v>53</v>
      </c>
      <c r="AJ1796" t="s">
        <v>311</v>
      </c>
      <c r="AK1796" t="s">
        <v>412</v>
      </c>
      <c r="AL1796" t="s">
        <v>288</v>
      </c>
      <c r="AM1796">
        <v>3</v>
      </c>
      <c r="AN1796">
        <v>18</v>
      </c>
      <c r="AO1796">
        <v>7.7200246E-2</v>
      </c>
      <c r="AP1796">
        <v>9.5900446E-2</v>
      </c>
      <c r="AQ1796">
        <v>0.111743255</v>
      </c>
      <c r="AR1796">
        <v>9.4829364999999999E-2</v>
      </c>
      <c r="AS1796">
        <v>0.170859026</v>
      </c>
      <c r="AT1796">
        <v>2.5251954E-2</v>
      </c>
    </row>
    <row r="1797" spans="1:46" hidden="1" x14ac:dyDescent="0.25">
      <c r="A1797" t="s">
        <v>311</v>
      </c>
      <c r="B1797" t="s">
        <v>288</v>
      </c>
      <c r="C1797">
        <v>19</v>
      </c>
      <c r="D1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8.1817299999999999E-3</v>
      </c>
      <c r="E1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8.1817299999999999E-3</v>
      </c>
      <c r="AI1797">
        <v>53</v>
      </c>
      <c r="AJ1797" t="s">
        <v>311</v>
      </c>
      <c r="AK1797" t="s">
        <v>412</v>
      </c>
      <c r="AL1797" t="s">
        <v>288</v>
      </c>
      <c r="AM1797">
        <v>3</v>
      </c>
      <c r="AN1797">
        <v>19</v>
      </c>
      <c r="AO1797">
        <v>2.4693639999999999E-3</v>
      </c>
      <c r="AP1797">
        <v>4.5177630000000002E-3</v>
      </c>
      <c r="AQ1797">
        <v>8.1817299999999999E-3</v>
      </c>
      <c r="AR1797">
        <v>5.6311319999999996E-3</v>
      </c>
      <c r="AS1797">
        <v>1.9170796E-2</v>
      </c>
      <c r="AT1797">
        <v>6.36216E-4</v>
      </c>
    </row>
    <row r="1798" spans="1:46" hidden="1" x14ac:dyDescent="0.25">
      <c r="A1798" t="s">
        <v>311</v>
      </c>
      <c r="B1798" t="s">
        <v>288</v>
      </c>
      <c r="C1798">
        <v>20</v>
      </c>
      <c r="D1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8">
        <v>53</v>
      </c>
      <c r="AJ1798" t="s">
        <v>311</v>
      </c>
      <c r="AK1798" t="s">
        <v>412</v>
      </c>
      <c r="AL1798" t="s">
        <v>288</v>
      </c>
      <c r="AM1798">
        <v>3</v>
      </c>
      <c r="AN1798">
        <v>20</v>
      </c>
      <c r="AO1798">
        <v>0</v>
      </c>
      <c r="AP1798">
        <v>0</v>
      </c>
      <c r="AQ1798">
        <v>0</v>
      </c>
      <c r="AR1798">
        <v>0</v>
      </c>
      <c r="AS1798">
        <v>0</v>
      </c>
      <c r="AT1798">
        <v>0</v>
      </c>
    </row>
    <row r="1799" spans="1:46" hidden="1" x14ac:dyDescent="0.25">
      <c r="A1799" t="s">
        <v>311</v>
      </c>
      <c r="B1799" t="s">
        <v>288</v>
      </c>
      <c r="C1799">
        <v>21</v>
      </c>
      <c r="D1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9">
        <v>53</v>
      </c>
      <c r="AJ1799" t="s">
        <v>311</v>
      </c>
      <c r="AK1799" t="s">
        <v>412</v>
      </c>
      <c r="AL1799" t="s">
        <v>288</v>
      </c>
      <c r="AM1799">
        <v>3</v>
      </c>
      <c r="AN1799">
        <v>21</v>
      </c>
      <c r="AO1799">
        <v>0</v>
      </c>
      <c r="AP1799">
        <v>0</v>
      </c>
      <c r="AQ1799">
        <v>0</v>
      </c>
      <c r="AR1799">
        <v>0</v>
      </c>
      <c r="AS1799">
        <v>0</v>
      </c>
      <c r="AT1799">
        <v>0</v>
      </c>
    </row>
    <row r="1800" spans="1:46" hidden="1" x14ac:dyDescent="0.25">
      <c r="A1800" t="s">
        <v>311</v>
      </c>
      <c r="B1800" t="s">
        <v>288</v>
      </c>
      <c r="C1800">
        <v>22</v>
      </c>
      <c r="D1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0">
        <v>53</v>
      </c>
      <c r="AJ1800" t="s">
        <v>311</v>
      </c>
      <c r="AK1800" t="s">
        <v>412</v>
      </c>
      <c r="AL1800" t="s">
        <v>288</v>
      </c>
      <c r="AM1800">
        <v>3</v>
      </c>
      <c r="AN1800">
        <v>22</v>
      </c>
      <c r="AO1800">
        <v>0</v>
      </c>
      <c r="AP1800">
        <v>0</v>
      </c>
      <c r="AQ1800">
        <v>0</v>
      </c>
      <c r="AR1800">
        <v>0</v>
      </c>
      <c r="AS1800">
        <v>0</v>
      </c>
      <c r="AT1800">
        <v>0</v>
      </c>
    </row>
    <row r="1801" spans="1:46" hidden="1" x14ac:dyDescent="0.25">
      <c r="A1801" t="s">
        <v>311</v>
      </c>
      <c r="B1801" t="s">
        <v>288</v>
      </c>
      <c r="C1801">
        <v>23</v>
      </c>
      <c r="D1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1">
        <v>53</v>
      </c>
      <c r="AJ1801" t="s">
        <v>311</v>
      </c>
      <c r="AK1801" t="s">
        <v>412</v>
      </c>
      <c r="AL1801" t="s">
        <v>288</v>
      </c>
      <c r="AM1801">
        <v>3</v>
      </c>
      <c r="AN1801">
        <v>23</v>
      </c>
      <c r="AO1801">
        <v>0</v>
      </c>
      <c r="AP1801">
        <v>0</v>
      </c>
      <c r="AQ1801">
        <v>0</v>
      </c>
      <c r="AR1801">
        <v>0</v>
      </c>
      <c r="AS1801">
        <v>0</v>
      </c>
      <c r="AT1801">
        <v>0</v>
      </c>
    </row>
    <row r="1802" spans="1:46" hidden="1" x14ac:dyDescent="0.25">
      <c r="A1802" t="s">
        <v>311</v>
      </c>
      <c r="B1802" t="s">
        <v>288</v>
      </c>
      <c r="C1802">
        <v>24</v>
      </c>
      <c r="D1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2">
        <v>53</v>
      </c>
      <c r="AJ1802" t="s">
        <v>311</v>
      </c>
      <c r="AK1802" t="s">
        <v>412</v>
      </c>
      <c r="AL1802" t="s">
        <v>288</v>
      </c>
      <c r="AM1802">
        <v>3</v>
      </c>
      <c r="AN1802">
        <v>24</v>
      </c>
      <c r="AO1802">
        <v>0</v>
      </c>
      <c r="AP1802">
        <v>0</v>
      </c>
      <c r="AQ1802">
        <v>0</v>
      </c>
      <c r="AR1802">
        <v>0</v>
      </c>
      <c r="AS1802">
        <v>0</v>
      </c>
      <c r="AT1802">
        <v>0</v>
      </c>
    </row>
    <row r="1803" spans="1:46" hidden="1" x14ac:dyDescent="0.25">
      <c r="A1803" t="s">
        <v>311</v>
      </c>
      <c r="B1803" t="s">
        <v>289</v>
      </c>
      <c r="C1803">
        <v>1</v>
      </c>
      <c r="D1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3">
        <v>53</v>
      </c>
      <c r="AJ1803" t="s">
        <v>311</v>
      </c>
      <c r="AK1803" t="s">
        <v>412</v>
      </c>
      <c r="AL1803" t="s">
        <v>289</v>
      </c>
      <c r="AM1803">
        <v>4</v>
      </c>
      <c r="AN1803">
        <v>1</v>
      </c>
      <c r="AO1803">
        <v>0</v>
      </c>
      <c r="AP1803">
        <v>0</v>
      </c>
      <c r="AQ1803">
        <v>0</v>
      </c>
      <c r="AR1803">
        <v>0</v>
      </c>
      <c r="AS1803">
        <v>0</v>
      </c>
      <c r="AT1803">
        <v>0</v>
      </c>
    </row>
    <row r="1804" spans="1:46" hidden="1" x14ac:dyDescent="0.25">
      <c r="A1804" t="s">
        <v>311</v>
      </c>
      <c r="B1804" t="s">
        <v>289</v>
      </c>
      <c r="C1804">
        <v>2</v>
      </c>
      <c r="D1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4">
        <v>53</v>
      </c>
      <c r="AJ1804" t="s">
        <v>311</v>
      </c>
      <c r="AK1804" t="s">
        <v>412</v>
      </c>
      <c r="AL1804" t="s">
        <v>289</v>
      </c>
      <c r="AM1804">
        <v>4</v>
      </c>
      <c r="AN1804">
        <v>2</v>
      </c>
      <c r="AO1804">
        <v>0</v>
      </c>
      <c r="AP1804">
        <v>0</v>
      </c>
      <c r="AQ1804">
        <v>0</v>
      </c>
      <c r="AR1804">
        <v>0</v>
      </c>
      <c r="AS1804">
        <v>0</v>
      </c>
      <c r="AT1804">
        <v>0</v>
      </c>
    </row>
    <row r="1805" spans="1:46" hidden="1" x14ac:dyDescent="0.25">
      <c r="A1805" t="s">
        <v>311</v>
      </c>
      <c r="B1805" t="s">
        <v>289</v>
      </c>
      <c r="C1805">
        <v>3</v>
      </c>
      <c r="D1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5">
        <v>53</v>
      </c>
      <c r="AJ1805" t="s">
        <v>311</v>
      </c>
      <c r="AK1805" t="s">
        <v>412</v>
      </c>
      <c r="AL1805" t="s">
        <v>289</v>
      </c>
      <c r="AM1805">
        <v>4</v>
      </c>
      <c r="AN1805">
        <v>3</v>
      </c>
      <c r="AO1805">
        <v>0</v>
      </c>
      <c r="AP1805">
        <v>0</v>
      </c>
      <c r="AQ1805">
        <v>0</v>
      </c>
      <c r="AR1805">
        <v>0</v>
      </c>
      <c r="AS1805">
        <v>0</v>
      </c>
      <c r="AT1805">
        <v>0</v>
      </c>
    </row>
    <row r="1806" spans="1:46" hidden="1" x14ac:dyDescent="0.25">
      <c r="A1806" t="s">
        <v>311</v>
      </c>
      <c r="B1806" t="s">
        <v>289</v>
      </c>
      <c r="C1806">
        <v>4</v>
      </c>
      <c r="D1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6">
        <v>53</v>
      </c>
      <c r="AJ1806" t="s">
        <v>311</v>
      </c>
      <c r="AK1806" t="s">
        <v>412</v>
      </c>
      <c r="AL1806" t="s">
        <v>289</v>
      </c>
      <c r="AM1806">
        <v>4</v>
      </c>
      <c r="AN1806">
        <v>4</v>
      </c>
      <c r="AO1806">
        <v>0</v>
      </c>
      <c r="AP1806">
        <v>0</v>
      </c>
      <c r="AQ1806">
        <v>0</v>
      </c>
      <c r="AR1806">
        <v>0</v>
      </c>
      <c r="AS1806">
        <v>0</v>
      </c>
      <c r="AT1806">
        <v>0</v>
      </c>
    </row>
    <row r="1807" spans="1:46" hidden="1" x14ac:dyDescent="0.25">
      <c r="A1807" t="s">
        <v>311</v>
      </c>
      <c r="B1807" t="s">
        <v>289</v>
      </c>
      <c r="C1807">
        <v>5</v>
      </c>
      <c r="D1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7">
        <v>53</v>
      </c>
      <c r="AJ1807" t="s">
        <v>311</v>
      </c>
      <c r="AK1807" t="s">
        <v>412</v>
      </c>
      <c r="AL1807" t="s">
        <v>289</v>
      </c>
      <c r="AM1807">
        <v>4</v>
      </c>
      <c r="AN1807">
        <v>5</v>
      </c>
      <c r="AO1807">
        <v>0</v>
      </c>
      <c r="AP1807">
        <v>0</v>
      </c>
      <c r="AQ1807">
        <v>0</v>
      </c>
      <c r="AR1807">
        <v>0</v>
      </c>
      <c r="AS1807">
        <v>0</v>
      </c>
      <c r="AT1807">
        <v>0</v>
      </c>
    </row>
    <row r="1808" spans="1:46" hidden="1" x14ac:dyDescent="0.25">
      <c r="A1808" t="s">
        <v>311</v>
      </c>
      <c r="B1808" t="s">
        <v>289</v>
      </c>
      <c r="C1808">
        <v>6</v>
      </c>
      <c r="D1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8">
        <v>53</v>
      </c>
      <c r="AJ1808" t="s">
        <v>311</v>
      </c>
      <c r="AK1808" t="s">
        <v>412</v>
      </c>
      <c r="AL1808" t="s">
        <v>289</v>
      </c>
      <c r="AM1808">
        <v>4</v>
      </c>
      <c r="AN1808">
        <v>6</v>
      </c>
      <c r="AO1808">
        <v>0</v>
      </c>
      <c r="AP1808">
        <v>0</v>
      </c>
      <c r="AQ1808">
        <v>0</v>
      </c>
      <c r="AR1808">
        <v>0</v>
      </c>
      <c r="AS1808">
        <v>0</v>
      </c>
      <c r="AT1808">
        <v>0</v>
      </c>
    </row>
    <row r="1809" spans="1:46" hidden="1" x14ac:dyDescent="0.25">
      <c r="A1809" t="s">
        <v>311</v>
      </c>
      <c r="B1809" t="s">
        <v>289</v>
      </c>
      <c r="C1809">
        <v>7</v>
      </c>
      <c r="D1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1.5471586000000001E-2</v>
      </c>
      <c r="E1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1.5471586000000001E-2</v>
      </c>
      <c r="AI1809">
        <v>53</v>
      </c>
      <c r="AJ1809" t="s">
        <v>311</v>
      </c>
      <c r="AK1809" t="s">
        <v>412</v>
      </c>
      <c r="AL1809" t="s">
        <v>289</v>
      </c>
      <c r="AM1809">
        <v>4</v>
      </c>
      <c r="AN1809">
        <v>7</v>
      </c>
      <c r="AO1809">
        <v>1.5471586000000001E-2</v>
      </c>
      <c r="AP1809">
        <v>1.899824E-2</v>
      </c>
      <c r="AQ1809">
        <v>2.1994647999999999E-2</v>
      </c>
      <c r="AR1809">
        <v>1.8685844E-2</v>
      </c>
      <c r="AS1809">
        <v>2.9525551000000001E-2</v>
      </c>
      <c r="AT1809">
        <v>2.5709909999999999E-3</v>
      </c>
    </row>
    <row r="1810" spans="1:46" hidden="1" x14ac:dyDescent="0.25">
      <c r="A1810" t="s">
        <v>311</v>
      </c>
      <c r="B1810" t="s">
        <v>289</v>
      </c>
      <c r="C1810">
        <v>8</v>
      </c>
      <c r="D1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0.122725639</v>
      </c>
      <c r="E1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0.122725639</v>
      </c>
      <c r="AI1810">
        <v>53</v>
      </c>
      <c r="AJ1810" t="s">
        <v>311</v>
      </c>
      <c r="AK1810" t="s">
        <v>412</v>
      </c>
      <c r="AL1810" t="s">
        <v>289</v>
      </c>
      <c r="AM1810">
        <v>4</v>
      </c>
      <c r="AN1810">
        <v>8</v>
      </c>
      <c r="AO1810">
        <v>0.122725639</v>
      </c>
      <c r="AP1810">
        <v>0.16164310800000001</v>
      </c>
      <c r="AQ1810">
        <v>0.17691622900000001</v>
      </c>
      <c r="AR1810">
        <v>0.14885024699999999</v>
      </c>
      <c r="AS1810">
        <v>0.20944501200000001</v>
      </c>
      <c r="AT1810">
        <v>2.6332292E-2</v>
      </c>
    </row>
    <row r="1811" spans="1:46" hidden="1" x14ac:dyDescent="0.25">
      <c r="A1811" t="s">
        <v>311</v>
      </c>
      <c r="B1811" t="s">
        <v>289</v>
      </c>
      <c r="C1811">
        <v>9</v>
      </c>
      <c r="D1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0.37611457500000001</v>
      </c>
      <c r="E1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0.28446693000000001</v>
      </c>
      <c r="AI1811">
        <v>53</v>
      </c>
      <c r="AJ1811" t="s">
        <v>311</v>
      </c>
      <c r="AK1811" t="s">
        <v>412</v>
      </c>
      <c r="AL1811" t="s">
        <v>289</v>
      </c>
      <c r="AM1811">
        <v>4</v>
      </c>
      <c r="AN1811">
        <v>9</v>
      </c>
      <c r="AO1811">
        <v>0.28446693000000001</v>
      </c>
      <c r="AP1811">
        <v>0.33989710699999998</v>
      </c>
      <c r="AQ1811">
        <v>0.37611457500000001</v>
      </c>
      <c r="AR1811">
        <v>0.32096589599999997</v>
      </c>
      <c r="AS1811">
        <v>0.42426488299999998</v>
      </c>
      <c r="AT1811">
        <v>6.2542134999999999E-2</v>
      </c>
    </row>
    <row r="1812" spans="1:46" hidden="1" x14ac:dyDescent="0.25">
      <c r="A1812" t="s">
        <v>311</v>
      </c>
      <c r="B1812" t="s">
        <v>289</v>
      </c>
      <c r="C1812">
        <v>10</v>
      </c>
      <c r="D1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0.55364132700000002</v>
      </c>
      <c r="E1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0.55364132700000002</v>
      </c>
      <c r="AI1812">
        <v>53</v>
      </c>
      <c r="AJ1812" t="s">
        <v>311</v>
      </c>
      <c r="AK1812" t="s">
        <v>412</v>
      </c>
      <c r="AL1812" t="s">
        <v>289</v>
      </c>
      <c r="AM1812">
        <v>4</v>
      </c>
      <c r="AN1812">
        <v>10</v>
      </c>
      <c r="AO1812">
        <v>0.41483594699999998</v>
      </c>
      <c r="AP1812">
        <v>0.51088458400000003</v>
      </c>
      <c r="AQ1812">
        <v>0.55364132700000002</v>
      </c>
      <c r="AR1812">
        <v>0.47574874</v>
      </c>
      <c r="AS1812">
        <v>0.61354389099999995</v>
      </c>
      <c r="AT1812">
        <v>0.11022077800000001</v>
      </c>
    </row>
    <row r="1813" spans="1:46" hidden="1" x14ac:dyDescent="0.25">
      <c r="A1813" t="s">
        <v>311</v>
      </c>
      <c r="B1813" t="s">
        <v>289</v>
      </c>
      <c r="C1813">
        <v>11</v>
      </c>
      <c r="D1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0.67993063200000003</v>
      </c>
      <c r="E1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0.67993063200000003</v>
      </c>
      <c r="AI1813">
        <v>53</v>
      </c>
      <c r="AJ1813" t="s">
        <v>311</v>
      </c>
      <c r="AK1813" t="s">
        <v>412</v>
      </c>
      <c r="AL1813" t="s">
        <v>289</v>
      </c>
      <c r="AM1813">
        <v>4</v>
      </c>
      <c r="AN1813">
        <v>11</v>
      </c>
      <c r="AO1813">
        <v>0.55192146799999997</v>
      </c>
      <c r="AP1813">
        <v>0.62816989499999998</v>
      </c>
      <c r="AQ1813">
        <v>0.67993063200000003</v>
      </c>
      <c r="AR1813">
        <v>0.59345126299999995</v>
      </c>
      <c r="AS1813">
        <v>0.75555705100000004</v>
      </c>
      <c r="AT1813">
        <v>0.151667155</v>
      </c>
    </row>
    <row r="1814" spans="1:46" hidden="1" x14ac:dyDescent="0.25">
      <c r="A1814" t="s">
        <v>311</v>
      </c>
      <c r="B1814" t="s">
        <v>289</v>
      </c>
      <c r="C1814">
        <v>12</v>
      </c>
      <c r="D1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0.73580554399999998</v>
      </c>
      <c r="E1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0.73580554399999998</v>
      </c>
      <c r="AI1814">
        <v>53</v>
      </c>
      <c r="AJ1814" t="s">
        <v>311</v>
      </c>
      <c r="AK1814" t="s">
        <v>412</v>
      </c>
      <c r="AL1814" t="s">
        <v>289</v>
      </c>
      <c r="AM1814">
        <v>4</v>
      </c>
      <c r="AN1814">
        <v>12</v>
      </c>
      <c r="AO1814">
        <v>0.59848995999999999</v>
      </c>
      <c r="AP1814">
        <v>0.67175329900000003</v>
      </c>
      <c r="AQ1814">
        <v>0.73580554399999998</v>
      </c>
      <c r="AR1814">
        <v>0.64734993900000004</v>
      </c>
      <c r="AS1814">
        <v>0.83769210000000005</v>
      </c>
      <c r="AT1814">
        <v>0.188087431</v>
      </c>
    </row>
    <row r="1815" spans="1:46" hidden="1" x14ac:dyDescent="0.25">
      <c r="A1815" t="s">
        <v>311</v>
      </c>
      <c r="B1815" t="s">
        <v>289</v>
      </c>
      <c r="C1815">
        <v>13</v>
      </c>
      <c r="D1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0.724708507</v>
      </c>
      <c r="E1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0.724708507</v>
      </c>
      <c r="AI1815">
        <v>53</v>
      </c>
      <c r="AJ1815" t="s">
        <v>311</v>
      </c>
      <c r="AK1815" t="s">
        <v>412</v>
      </c>
      <c r="AL1815" t="s">
        <v>289</v>
      </c>
      <c r="AM1815">
        <v>4</v>
      </c>
      <c r="AN1815">
        <v>13</v>
      </c>
      <c r="AO1815">
        <v>0.56592240299999996</v>
      </c>
      <c r="AP1815">
        <v>0.65874776800000001</v>
      </c>
      <c r="AQ1815">
        <v>0.724708507</v>
      </c>
      <c r="AR1815">
        <v>0.63090910499999997</v>
      </c>
      <c r="AS1815">
        <v>0.85071290399999999</v>
      </c>
      <c r="AT1815">
        <v>0.18422899500000001</v>
      </c>
    </row>
    <row r="1816" spans="1:46" hidden="1" x14ac:dyDescent="0.25">
      <c r="A1816" t="s">
        <v>311</v>
      </c>
      <c r="B1816" t="s">
        <v>289</v>
      </c>
      <c r="C1816">
        <v>14</v>
      </c>
      <c r="D1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0.64152840700000002</v>
      </c>
      <c r="E1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0.64152840700000002</v>
      </c>
      <c r="AI1816">
        <v>53</v>
      </c>
      <c r="AJ1816" t="s">
        <v>311</v>
      </c>
      <c r="AK1816" t="s">
        <v>412</v>
      </c>
      <c r="AL1816" t="s">
        <v>289</v>
      </c>
      <c r="AM1816">
        <v>4</v>
      </c>
      <c r="AN1816">
        <v>14</v>
      </c>
      <c r="AO1816">
        <v>0.50684116999999995</v>
      </c>
      <c r="AP1816">
        <v>0.571659853</v>
      </c>
      <c r="AQ1816">
        <v>0.64152840700000002</v>
      </c>
      <c r="AR1816">
        <v>0.56071285699999995</v>
      </c>
      <c r="AS1816">
        <v>0.79380238400000003</v>
      </c>
      <c r="AT1816">
        <v>0.151157087</v>
      </c>
    </row>
    <row r="1817" spans="1:46" hidden="1" x14ac:dyDescent="0.25">
      <c r="A1817" t="s">
        <v>311</v>
      </c>
      <c r="B1817" t="s">
        <v>289</v>
      </c>
      <c r="C1817">
        <v>15</v>
      </c>
      <c r="D1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0.534867604</v>
      </c>
      <c r="E1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0.534867604</v>
      </c>
      <c r="AI1817">
        <v>53</v>
      </c>
      <c r="AJ1817" t="s">
        <v>311</v>
      </c>
      <c r="AK1817" t="s">
        <v>412</v>
      </c>
      <c r="AL1817" t="s">
        <v>289</v>
      </c>
      <c r="AM1817">
        <v>4</v>
      </c>
      <c r="AN1817">
        <v>15</v>
      </c>
      <c r="AO1817">
        <v>0.40166247199999999</v>
      </c>
      <c r="AP1817">
        <v>0.47414338299999997</v>
      </c>
      <c r="AQ1817">
        <v>0.534867604</v>
      </c>
      <c r="AR1817">
        <v>0.46159012399999999</v>
      </c>
      <c r="AS1817">
        <v>0.66014834200000005</v>
      </c>
      <c r="AT1817">
        <v>0.188778262</v>
      </c>
    </row>
    <row r="1818" spans="1:46" hidden="1" x14ac:dyDescent="0.25">
      <c r="A1818" t="s">
        <v>311</v>
      </c>
      <c r="B1818" t="s">
        <v>289</v>
      </c>
      <c r="C1818">
        <v>16</v>
      </c>
      <c r="D1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0.364916395</v>
      </c>
      <c r="E1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0.364916395</v>
      </c>
      <c r="AI1818">
        <v>53</v>
      </c>
      <c r="AJ1818" t="s">
        <v>311</v>
      </c>
      <c r="AK1818" t="s">
        <v>412</v>
      </c>
      <c r="AL1818" t="s">
        <v>289</v>
      </c>
      <c r="AM1818">
        <v>4</v>
      </c>
      <c r="AN1818">
        <v>16</v>
      </c>
      <c r="AO1818">
        <v>0.27599899900000002</v>
      </c>
      <c r="AP1818">
        <v>0.32459210599999999</v>
      </c>
      <c r="AQ1818">
        <v>0.364916395</v>
      </c>
      <c r="AR1818">
        <v>0.31757939800000001</v>
      </c>
      <c r="AS1818">
        <v>0.46721836</v>
      </c>
      <c r="AT1818">
        <v>8.4120418000000002E-2</v>
      </c>
    </row>
    <row r="1819" spans="1:46" hidden="1" x14ac:dyDescent="0.25">
      <c r="A1819" t="s">
        <v>311</v>
      </c>
      <c r="B1819" t="s">
        <v>289</v>
      </c>
      <c r="C1819">
        <v>17</v>
      </c>
      <c r="D1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0.21079603299999999</v>
      </c>
      <c r="E1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0.21079603299999999</v>
      </c>
      <c r="AI1819">
        <v>53</v>
      </c>
      <c r="AJ1819" t="s">
        <v>311</v>
      </c>
      <c r="AK1819" t="s">
        <v>412</v>
      </c>
      <c r="AL1819" t="s">
        <v>289</v>
      </c>
      <c r="AM1819">
        <v>4</v>
      </c>
      <c r="AN1819">
        <v>17</v>
      </c>
      <c r="AO1819">
        <v>0.15691126399999999</v>
      </c>
      <c r="AP1819">
        <v>0.18330179999999999</v>
      </c>
      <c r="AQ1819">
        <v>0.21079603299999999</v>
      </c>
      <c r="AR1819">
        <v>0.18115905700000001</v>
      </c>
      <c r="AS1819">
        <v>0.265405534</v>
      </c>
      <c r="AT1819">
        <v>6.8625320000000004E-2</v>
      </c>
    </row>
    <row r="1820" spans="1:46" hidden="1" x14ac:dyDescent="0.25">
      <c r="A1820" t="s">
        <v>311</v>
      </c>
      <c r="B1820" t="s">
        <v>289</v>
      </c>
      <c r="C1820">
        <v>18</v>
      </c>
      <c r="D1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6.1646147999999998E-2</v>
      </c>
      <c r="E1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6.1646147999999998E-2</v>
      </c>
      <c r="AI1820">
        <v>53</v>
      </c>
      <c r="AJ1820" t="s">
        <v>311</v>
      </c>
      <c r="AK1820" t="s">
        <v>412</v>
      </c>
      <c r="AL1820" t="s">
        <v>289</v>
      </c>
      <c r="AM1820">
        <v>4</v>
      </c>
      <c r="AN1820">
        <v>18</v>
      </c>
      <c r="AO1820">
        <v>4.0034216999999997E-2</v>
      </c>
      <c r="AP1820">
        <v>4.9221106000000001E-2</v>
      </c>
      <c r="AQ1820">
        <v>6.1646147999999998E-2</v>
      </c>
      <c r="AR1820">
        <v>5.0449446000000002E-2</v>
      </c>
      <c r="AS1820">
        <v>9.4055063999999994E-2</v>
      </c>
      <c r="AT1820">
        <v>1.4760529E-2</v>
      </c>
    </row>
    <row r="1821" spans="1:46" hidden="1" x14ac:dyDescent="0.25">
      <c r="A1821" t="s">
        <v>311</v>
      </c>
      <c r="B1821" t="s">
        <v>289</v>
      </c>
      <c r="C1821">
        <v>19</v>
      </c>
      <c r="D1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1.8081400000000001E-4</v>
      </c>
      <c r="E1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1.8081400000000001E-4</v>
      </c>
      <c r="AI1821">
        <v>53</v>
      </c>
      <c r="AJ1821" t="s">
        <v>311</v>
      </c>
      <c r="AK1821" t="s">
        <v>412</v>
      </c>
      <c r="AL1821" t="s">
        <v>289</v>
      </c>
      <c r="AM1821">
        <v>4</v>
      </c>
      <c r="AN1821">
        <v>19</v>
      </c>
      <c r="AO1821">
        <v>0</v>
      </c>
      <c r="AP1821">
        <v>3.9700000000000001E-6</v>
      </c>
      <c r="AQ1821">
        <v>1.8081400000000001E-4</v>
      </c>
      <c r="AR1821">
        <v>1.47665E-4</v>
      </c>
      <c r="AS1821">
        <v>1.0751140000000001E-3</v>
      </c>
      <c r="AT1821">
        <v>0</v>
      </c>
    </row>
    <row r="1822" spans="1:46" hidden="1" x14ac:dyDescent="0.25">
      <c r="A1822" t="s">
        <v>311</v>
      </c>
      <c r="B1822" t="s">
        <v>289</v>
      </c>
      <c r="C1822">
        <v>20</v>
      </c>
      <c r="D1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2">
        <v>53</v>
      </c>
      <c r="AJ1822" t="s">
        <v>311</v>
      </c>
      <c r="AK1822" t="s">
        <v>412</v>
      </c>
      <c r="AL1822" t="s">
        <v>289</v>
      </c>
      <c r="AM1822">
        <v>4</v>
      </c>
      <c r="AN1822">
        <v>20</v>
      </c>
      <c r="AO1822">
        <v>0</v>
      </c>
      <c r="AP1822" s="281">
        <v>0</v>
      </c>
      <c r="AQ1822">
        <v>0</v>
      </c>
      <c r="AR1822">
        <v>0</v>
      </c>
      <c r="AS1822">
        <v>0</v>
      </c>
      <c r="AT1822">
        <v>0</v>
      </c>
    </row>
    <row r="1823" spans="1:46" hidden="1" x14ac:dyDescent="0.25">
      <c r="A1823" t="s">
        <v>311</v>
      </c>
      <c r="B1823" t="s">
        <v>289</v>
      </c>
      <c r="C1823">
        <v>21</v>
      </c>
      <c r="D1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3">
        <v>53</v>
      </c>
      <c r="AJ1823" t="s">
        <v>311</v>
      </c>
      <c r="AK1823" t="s">
        <v>412</v>
      </c>
      <c r="AL1823" t="s">
        <v>289</v>
      </c>
      <c r="AM1823">
        <v>4</v>
      </c>
      <c r="AN1823">
        <v>21</v>
      </c>
      <c r="AO1823">
        <v>0</v>
      </c>
      <c r="AP1823">
        <v>0</v>
      </c>
      <c r="AQ1823">
        <v>0</v>
      </c>
      <c r="AR1823">
        <v>0</v>
      </c>
      <c r="AS1823">
        <v>0</v>
      </c>
      <c r="AT1823">
        <v>0</v>
      </c>
    </row>
    <row r="1824" spans="1:46" hidden="1" x14ac:dyDescent="0.25">
      <c r="A1824" t="s">
        <v>311</v>
      </c>
      <c r="B1824" t="s">
        <v>289</v>
      </c>
      <c r="C1824">
        <v>22</v>
      </c>
      <c r="D1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4">
        <v>53</v>
      </c>
      <c r="AJ1824" t="s">
        <v>311</v>
      </c>
      <c r="AK1824" t="s">
        <v>412</v>
      </c>
      <c r="AL1824" t="s">
        <v>289</v>
      </c>
      <c r="AM1824">
        <v>4</v>
      </c>
      <c r="AN1824">
        <v>22</v>
      </c>
      <c r="AO1824">
        <v>0</v>
      </c>
      <c r="AP1824">
        <v>0</v>
      </c>
      <c r="AQ1824">
        <v>0</v>
      </c>
      <c r="AR1824">
        <v>0</v>
      </c>
      <c r="AS1824">
        <v>0</v>
      </c>
      <c r="AT1824">
        <v>0</v>
      </c>
    </row>
    <row r="1825" spans="1:46" hidden="1" x14ac:dyDescent="0.25">
      <c r="A1825" t="s">
        <v>311</v>
      </c>
      <c r="B1825" t="s">
        <v>289</v>
      </c>
      <c r="C1825">
        <v>23</v>
      </c>
      <c r="D1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5">
        <v>53</v>
      </c>
      <c r="AJ1825" t="s">
        <v>311</v>
      </c>
      <c r="AK1825" t="s">
        <v>412</v>
      </c>
      <c r="AL1825" t="s">
        <v>289</v>
      </c>
      <c r="AM1825">
        <v>4</v>
      </c>
      <c r="AN1825">
        <v>23</v>
      </c>
      <c r="AO1825">
        <v>0</v>
      </c>
      <c r="AP1825">
        <v>0</v>
      </c>
      <c r="AQ1825">
        <v>0</v>
      </c>
      <c r="AR1825">
        <v>0</v>
      </c>
      <c r="AS1825">
        <v>0</v>
      </c>
      <c r="AT1825">
        <v>0</v>
      </c>
    </row>
    <row r="1826" spans="1:46" hidden="1" x14ac:dyDescent="0.25">
      <c r="A1826" t="s">
        <v>311</v>
      </c>
      <c r="B1826" t="s">
        <v>289</v>
      </c>
      <c r="C1826">
        <v>24</v>
      </c>
      <c r="D1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6">
        <v>53</v>
      </c>
      <c r="AJ1826" t="s">
        <v>311</v>
      </c>
      <c r="AK1826" t="s">
        <v>412</v>
      </c>
      <c r="AL1826" t="s">
        <v>289</v>
      </c>
      <c r="AM1826">
        <v>4</v>
      </c>
      <c r="AN1826">
        <v>24</v>
      </c>
      <c r="AO1826">
        <v>0</v>
      </c>
      <c r="AP1826">
        <v>0</v>
      </c>
      <c r="AQ1826">
        <v>0</v>
      </c>
      <c r="AR1826">
        <v>0</v>
      </c>
      <c r="AS1826">
        <v>0</v>
      </c>
      <c r="AT1826">
        <v>0</v>
      </c>
    </row>
    <row r="1827" spans="1:46" hidden="1" x14ac:dyDescent="0.25">
      <c r="A1827" t="s">
        <v>311</v>
      </c>
      <c r="B1827" t="s">
        <v>290</v>
      </c>
      <c r="C1827">
        <v>1</v>
      </c>
      <c r="D1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7">
        <v>53</v>
      </c>
      <c r="AJ1827" t="s">
        <v>311</v>
      </c>
      <c r="AK1827" t="s">
        <v>412</v>
      </c>
      <c r="AL1827" t="s">
        <v>290</v>
      </c>
      <c r="AM1827">
        <v>5</v>
      </c>
      <c r="AN1827">
        <v>1</v>
      </c>
      <c r="AO1827">
        <v>0</v>
      </c>
      <c r="AP1827">
        <v>0</v>
      </c>
      <c r="AQ1827">
        <v>0</v>
      </c>
      <c r="AR1827">
        <v>0</v>
      </c>
      <c r="AS1827">
        <v>0</v>
      </c>
      <c r="AT1827">
        <v>0</v>
      </c>
    </row>
    <row r="1828" spans="1:46" hidden="1" x14ac:dyDescent="0.25">
      <c r="A1828" t="s">
        <v>311</v>
      </c>
      <c r="B1828" t="s">
        <v>290</v>
      </c>
      <c r="C1828">
        <v>2</v>
      </c>
      <c r="D1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8">
        <v>53</v>
      </c>
      <c r="AJ1828" t="s">
        <v>311</v>
      </c>
      <c r="AK1828" t="s">
        <v>412</v>
      </c>
      <c r="AL1828" t="s">
        <v>290</v>
      </c>
      <c r="AM1828">
        <v>5</v>
      </c>
      <c r="AN1828">
        <v>2</v>
      </c>
      <c r="AO1828">
        <v>0</v>
      </c>
      <c r="AP1828">
        <v>0</v>
      </c>
      <c r="AQ1828">
        <v>0</v>
      </c>
      <c r="AR1828">
        <v>0</v>
      </c>
      <c r="AS1828">
        <v>0</v>
      </c>
      <c r="AT1828">
        <v>0</v>
      </c>
    </row>
    <row r="1829" spans="1:46" hidden="1" x14ac:dyDescent="0.25">
      <c r="A1829" t="s">
        <v>311</v>
      </c>
      <c r="B1829" t="s">
        <v>290</v>
      </c>
      <c r="C1829">
        <v>3</v>
      </c>
      <c r="D1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9">
        <v>53</v>
      </c>
      <c r="AJ1829" t="s">
        <v>311</v>
      </c>
      <c r="AK1829" t="s">
        <v>412</v>
      </c>
      <c r="AL1829" t="s">
        <v>290</v>
      </c>
      <c r="AM1829">
        <v>5</v>
      </c>
      <c r="AN1829">
        <v>3</v>
      </c>
      <c r="AO1829">
        <v>0</v>
      </c>
      <c r="AP1829">
        <v>0</v>
      </c>
      <c r="AQ1829">
        <v>0</v>
      </c>
      <c r="AR1829">
        <v>0</v>
      </c>
      <c r="AS1829">
        <v>0</v>
      </c>
      <c r="AT1829">
        <v>0</v>
      </c>
    </row>
    <row r="1830" spans="1:46" hidden="1" x14ac:dyDescent="0.25">
      <c r="A1830" t="s">
        <v>311</v>
      </c>
      <c r="B1830" t="s">
        <v>290</v>
      </c>
      <c r="C1830">
        <v>4</v>
      </c>
      <c r="D1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0">
        <v>53</v>
      </c>
      <c r="AJ1830" t="s">
        <v>311</v>
      </c>
      <c r="AK1830" t="s">
        <v>412</v>
      </c>
      <c r="AL1830" t="s">
        <v>290</v>
      </c>
      <c r="AM1830">
        <v>5</v>
      </c>
      <c r="AN1830">
        <v>4</v>
      </c>
      <c r="AO1830">
        <v>0</v>
      </c>
      <c r="AP1830">
        <v>0</v>
      </c>
      <c r="AQ1830">
        <v>0</v>
      </c>
      <c r="AR1830">
        <v>0</v>
      </c>
      <c r="AS1830">
        <v>0</v>
      </c>
      <c r="AT1830">
        <v>0</v>
      </c>
    </row>
    <row r="1831" spans="1:46" hidden="1" x14ac:dyDescent="0.25">
      <c r="A1831" t="s">
        <v>311</v>
      </c>
      <c r="B1831" t="s">
        <v>290</v>
      </c>
      <c r="C1831">
        <v>5</v>
      </c>
      <c r="D1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1">
        <v>53</v>
      </c>
      <c r="AJ1831" t="s">
        <v>311</v>
      </c>
      <c r="AK1831" t="s">
        <v>412</v>
      </c>
      <c r="AL1831" t="s">
        <v>290</v>
      </c>
      <c r="AM1831">
        <v>5</v>
      </c>
      <c r="AN1831">
        <v>5</v>
      </c>
      <c r="AO1831">
        <v>0</v>
      </c>
      <c r="AP1831">
        <v>0</v>
      </c>
      <c r="AQ1831">
        <v>0</v>
      </c>
      <c r="AR1831">
        <v>0</v>
      </c>
      <c r="AS1831">
        <v>0</v>
      </c>
      <c r="AT1831">
        <v>0</v>
      </c>
    </row>
    <row r="1832" spans="1:46" hidden="1" x14ac:dyDescent="0.25">
      <c r="A1832" t="s">
        <v>311</v>
      </c>
      <c r="B1832" t="s">
        <v>290</v>
      </c>
      <c r="C1832">
        <v>6</v>
      </c>
      <c r="D1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2">
        <v>53</v>
      </c>
      <c r="AJ1832" t="s">
        <v>311</v>
      </c>
      <c r="AK1832" t="s">
        <v>412</v>
      </c>
      <c r="AL1832" t="s">
        <v>290</v>
      </c>
      <c r="AM1832">
        <v>5</v>
      </c>
      <c r="AN1832">
        <v>6</v>
      </c>
      <c r="AO1832">
        <v>0</v>
      </c>
      <c r="AP1832">
        <v>0</v>
      </c>
      <c r="AQ1832">
        <v>0</v>
      </c>
      <c r="AR1832">
        <v>0</v>
      </c>
      <c r="AS1832">
        <v>0</v>
      </c>
      <c r="AT1832">
        <v>0</v>
      </c>
    </row>
    <row r="1833" spans="1:46" hidden="1" x14ac:dyDescent="0.25">
      <c r="A1833" t="s">
        <v>311</v>
      </c>
      <c r="B1833" t="s">
        <v>290</v>
      </c>
      <c r="C1833">
        <v>7</v>
      </c>
      <c r="D1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8.7881509999999993E-3</v>
      </c>
      <c r="E1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8.7881509999999993E-3</v>
      </c>
      <c r="AI1833">
        <v>53</v>
      </c>
      <c r="AJ1833" t="s">
        <v>311</v>
      </c>
      <c r="AK1833" t="s">
        <v>412</v>
      </c>
      <c r="AL1833" t="s">
        <v>290</v>
      </c>
      <c r="AM1833">
        <v>5</v>
      </c>
      <c r="AN1833">
        <v>7</v>
      </c>
      <c r="AO1833">
        <v>8.7881509999999993E-3</v>
      </c>
      <c r="AP1833">
        <v>1.0827028000000001E-2</v>
      </c>
      <c r="AQ1833">
        <v>1.4214542E-2</v>
      </c>
      <c r="AR1833">
        <v>1.1483016E-2</v>
      </c>
      <c r="AS1833">
        <v>1.9020413E-2</v>
      </c>
      <c r="AT1833">
        <v>3.931019E-3</v>
      </c>
    </row>
    <row r="1834" spans="1:46" hidden="1" x14ac:dyDescent="0.25">
      <c r="A1834" t="s">
        <v>311</v>
      </c>
      <c r="B1834" t="s">
        <v>290</v>
      </c>
      <c r="C1834">
        <v>8</v>
      </c>
      <c r="D1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0.115871189</v>
      </c>
      <c r="E1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0.115871189</v>
      </c>
      <c r="AI1834">
        <v>53</v>
      </c>
      <c r="AJ1834" t="s">
        <v>311</v>
      </c>
      <c r="AK1834" t="s">
        <v>412</v>
      </c>
      <c r="AL1834" t="s">
        <v>290</v>
      </c>
      <c r="AM1834">
        <v>5</v>
      </c>
      <c r="AN1834">
        <v>8</v>
      </c>
      <c r="AO1834">
        <v>0.115871189</v>
      </c>
      <c r="AP1834">
        <v>0.13166879100000001</v>
      </c>
      <c r="AQ1834">
        <v>0.14866464800000001</v>
      </c>
      <c r="AR1834">
        <v>0.13006689799999999</v>
      </c>
      <c r="AS1834">
        <v>0.17442934600000001</v>
      </c>
      <c r="AT1834">
        <v>4.5518060999999999E-2</v>
      </c>
    </row>
    <row r="1835" spans="1:46" hidden="1" x14ac:dyDescent="0.25">
      <c r="A1835" t="s">
        <v>311</v>
      </c>
      <c r="B1835" t="s">
        <v>290</v>
      </c>
      <c r="C1835">
        <v>9</v>
      </c>
      <c r="D1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0.33666674299999999</v>
      </c>
      <c r="E1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0.27638457100000002</v>
      </c>
      <c r="AI1835">
        <v>53</v>
      </c>
      <c r="AJ1835" t="s">
        <v>311</v>
      </c>
      <c r="AK1835" t="s">
        <v>412</v>
      </c>
      <c r="AL1835" t="s">
        <v>290</v>
      </c>
      <c r="AM1835">
        <v>5</v>
      </c>
      <c r="AN1835">
        <v>9</v>
      </c>
      <c r="AO1835">
        <v>0.27638457100000002</v>
      </c>
      <c r="AP1835">
        <v>0.312463139</v>
      </c>
      <c r="AQ1835">
        <v>0.33666674299999999</v>
      </c>
      <c r="AR1835">
        <v>0.30186766900000001</v>
      </c>
      <c r="AS1835">
        <v>0.374934347</v>
      </c>
      <c r="AT1835">
        <v>0.119730406</v>
      </c>
    </row>
    <row r="1836" spans="1:46" hidden="1" x14ac:dyDescent="0.25">
      <c r="A1836" t="s">
        <v>311</v>
      </c>
      <c r="B1836" t="s">
        <v>290</v>
      </c>
      <c r="C1836">
        <v>10</v>
      </c>
      <c r="D1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0.50233199399999995</v>
      </c>
      <c r="E1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0.50233199399999995</v>
      </c>
      <c r="AI1836">
        <v>53</v>
      </c>
      <c r="AJ1836" t="s">
        <v>311</v>
      </c>
      <c r="AK1836" t="s">
        <v>412</v>
      </c>
      <c r="AL1836" t="s">
        <v>290</v>
      </c>
      <c r="AM1836">
        <v>5</v>
      </c>
      <c r="AN1836">
        <v>10</v>
      </c>
      <c r="AO1836">
        <v>0.43542571200000002</v>
      </c>
      <c r="AP1836">
        <v>0.47686911300000001</v>
      </c>
      <c r="AQ1836">
        <v>0.50233199399999995</v>
      </c>
      <c r="AR1836">
        <v>0.459208748</v>
      </c>
      <c r="AS1836">
        <v>0.55191163300000001</v>
      </c>
      <c r="AT1836">
        <v>0.20406258799999999</v>
      </c>
    </row>
    <row r="1837" spans="1:46" hidden="1" x14ac:dyDescent="0.25">
      <c r="A1837" t="s">
        <v>311</v>
      </c>
      <c r="B1837" t="s">
        <v>290</v>
      </c>
      <c r="C1837">
        <v>11</v>
      </c>
      <c r="D1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0.63238710499999995</v>
      </c>
      <c r="E1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0.63238710499999995</v>
      </c>
      <c r="AI1837">
        <v>53</v>
      </c>
      <c r="AJ1837" t="s">
        <v>311</v>
      </c>
      <c r="AK1837" t="s">
        <v>412</v>
      </c>
      <c r="AL1837" t="s">
        <v>290</v>
      </c>
      <c r="AM1837">
        <v>5</v>
      </c>
      <c r="AN1837">
        <v>11</v>
      </c>
      <c r="AO1837">
        <v>0.541075262</v>
      </c>
      <c r="AP1837">
        <v>0.59333928999999996</v>
      </c>
      <c r="AQ1837">
        <v>0.63238710499999995</v>
      </c>
      <c r="AR1837">
        <v>0.57722355000000003</v>
      </c>
      <c r="AS1837">
        <v>0.68283545300000004</v>
      </c>
      <c r="AT1837">
        <v>0.28326253600000001</v>
      </c>
    </row>
    <row r="1838" spans="1:46" hidden="1" x14ac:dyDescent="0.25">
      <c r="A1838" t="s">
        <v>311</v>
      </c>
      <c r="B1838" t="s">
        <v>290</v>
      </c>
      <c r="C1838">
        <v>12</v>
      </c>
      <c r="D1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0.69358497500000005</v>
      </c>
      <c r="E1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0.69358497500000005</v>
      </c>
      <c r="AI1838">
        <v>53</v>
      </c>
      <c r="AJ1838" t="s">
        <v>311</v>
      </c>
      <c r="AK1838" t="s">
        <v>412</v>
      </c>
      <c r="AL1838" t="s">
        <v>290</v>
      </c>
      <c r="AM1838">
        <v>5</v>
      </c>
      <c r="AN1838">
        <v>12</v>
      </c>
      <c r="AO1838">
        <v>0.58705853100000005</v>
      </c>
      <c r="AP1838">
        <v>0.65489420200000004</v>
      </c>
      <c r="AQ1838">
        <v>0.69358497500000005</v>
      </c>
      <c r="AR1838">
        <v>0.63177522100000005</v>
      </c>
      <c r="AS1838">
        <v>0.75568531100000003</v>
      </c>
      <c r="AT1838">
        <v>0.36554170200000002</v>
      </c>
    </row>
    <row r="1839" spans="1:46" hidden="1" x14ac:dyDescent="0.25">
      <c r="A1839" t="s">
        <v>311</v>
      </c>
      <c r="B1839" t="s">
        <v>290</v>
      </c>
      <c r="C1839">
        <v>13</v>
      </c>
      <c r="D1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0.68866672799999995</v>
      </c>
      <c r="E1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0.68866672799999995</v>
      </c>
      <c r="AI1839">
        <v>53</v>
      </c>
      <c r="AJ1839" t="s">
        <v>311</v>
      </c>
      <c r="AK1839" t="s">
        <v>412</v>
      </c>
      <c r="AL1839" t="s">
        <v>290</v>
      </c>
      <c r="AM1839">
        <v>5</v>
      </c>
      <c r="AN1839">
        <v>13</v>
      </c>
      <c r="AO1839">
        <v>0.55489732800000002</v>
      </c>
      <c r="AP1839">
        <v>0.63802961199999997</v>
      </c>
      <c r="AQ1839">
        <v>0.68866672799999995</v>
      </c>
      <c r="AR1839">
        <v>0.62046338000000001</v>
      </c>
      <c r="AS1839">
        <v>0.76418510100000003</v>
      </c>
      <c r="AT1839">
        <v>0.36858140299999997</v>
      </c>
    </row>
    <row r="1840" spans="1:46" hidden="1" x14ac:dyDescent="0.25">
      <c r="A1840" t="s">
        <v>311</v>
      </c>
      <c r="B1840" t="s">
        <v>290</v>
      </c>
      <c r="C1840">
        <v>14</v>
      </c>
      <c r="D1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0.62572096399999999</v>
      </c>
      <c r="E1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0.62572096399999999</v>
      </c>
      <c r="AI1840">
        <v>53</v>
      </c>
      <c r="AJ1840" t="s">
        <v>311</v>
      </c>
      <c r="AK1840" t="s">
        <v>412</v>
      </c>
      <c r="AL1840" t="s">
        <v>290</v>
      </c>
      <c r="AM1840">
        <v>5</v>
      </c>
      <c r="AN1840">
        <v>14</v>
      </c>
      <c r="AO1840">
        <v>0.48824034999999999</v>
      </c>
      <c r="AP1840">
        <v>0.55856037999999997</v>
      </c>
      <c r="AQ1840">
        <v>0.62572096399999999</v>
      </c>
      <c r="AR1840">
        <v>0.55013778999999996</v>
      </c>
      <c r="AS1840">
        <v>0.70718840500000002</v>
      </c>
      <c r="AT1840">
        <v>0.26528250599999997</v>
      </c>
    </row>
    <row r="1841" spans="1:46" hidden="1" x14ac:dyDescent="0.25">
      <c r="A1841" t="s">
        <v>311</v>
      </c>
      <c r="B1841" t="s">
        <v>290</v>
      </c>
      <c r="C1841">
        <v>15</v>
      </c>
      <c r="D1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0.50431324499999997</v>
      </c>
      <c r="E1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0.50431324499999997</v>
      </c>
      <c r="AI1841">
        <v>53</v>
      </c>
      <c r="AJ1841" t="s">
        <v>311</v>
      </c>
      <c r="AK1841" t="s">
        <v>412</v>
      </c>
      <c r="AL1841" t="s">
        <v>290</v>
      </c>
      <c r="AM1841">
        <v>5</v>
      </c>
      <c r="AN1841">
        <v>15</v>
      </c>
      <c r="AO1841">
        <v>0.38716047199999998</v>
      </c>
      <c r="AP1841">
        <v>0.45138899300000002</v>
      </c>
      <c r="AQ1841">
        <v>0.50431324499999997</v>
      </c>
      <c r="AR1841">
        <v>0.44081954499999998</v>
      </c>
      <c r="AS1841">
        <v>0.59148460400000002</v>
      </c>
      <c r="AT1841">
        <v>0.23219398099999999</v>
      </c>
    </row>
    <row r="1842" spans="1:46" hidden="1" x14ac:dyDescent="0.25">
      <c r="A1842" t="s">
        <v>311</v>
      </c>
      <c r="B1842" t="s">
        <v>290</v>
      </c>
      <c r="C1842">
        <v>16</v>
      </c>
      <c r="D1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0.33180664300000001</v>
      </c>
      <c r="E1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0.33180664300000001</v>
      </c>
      <c r="AI1842">
        <v>53</v>
      </c>
      <c r="AJ1842" t="s">
        <v>311</v>
      </c>
      <c r="AK1842" t="s">
        <v>412</v>
      </c>
      <c r="AL1842" t="s">
        <v>290</v>
      </c>
      <c r="AM1842">
        <v>5</v>
      </c>
      <c r="AN1842">
        <v>16</v>
      </c>
      <c r="AO1842">
        <v>0.25924951899999998</v>
      </c>
      <c r="AP1842">
        <v>0.287406944</v>
      </c>
      <c r="AQ1842">
        <v>0.33180664300000001</v>
      </c>
      <c r="AR1842">
        <v>0.29160897499999999</v>
      </c>
      <c r="AS1842">
        <v>0.42551355600000002</v>
      </c>
      <c r="AT1842">
        <v>0.14439347499999999</v>
      </c>
    </row>
    <row r="1843" spans="1:46" hidden="1" x14ac:dyDescent="0.25">
      <c r="A1843" t="s">
        <v>311</v>
      </c>
      <c r="B1843" t="s">
        <v>290</v>
      </c>
      <c r="C1843">
        <v>17</v>
      </c>
      <c r="D1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0.171928146</v>
      </c>
      <c r="E1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0.171928146</v>
      </c>
      <c r="AI1843">
        <v>53</v>
      </c>
      <c r="AJ1843" t="s">
        <v>311</v>
      </c>
      <c r="AK1843" t="s">
        <v>412</v>
      </c>
      <c r="AL1843" t="s">
        <v>290</v>
      </c>
      <c r="AM1843">
        <v>5</v>
      </c>
      <c r="AN1843">
        <v>17</v>
      </c>
      <c r="AO1843">
        <v>0.13234833200000001</v>
      </c>
      <c r="AP1843">
        <v>0.15127879499999999</v>
      </c>
      <c r="AQ1843">
        <v>0.171928146</v>
      </c>
      <c r="AR1843">
        <v>0.151946947</v>
      </c>
      <c r="AS1843">
        <v>0.228865809</v>
      </c>
      <c r="AT1843">
        <v>5.6893734000000001E-2</v>
      </c>
    </row>
    <row r="1844" spans="1:46" hidden="1" x14ac:dyDescent="0.25">
      <c r="A1844" t="s">
        <v>311</v>
      </c>
      <c r="B1844" t="s">
        <v>290</v>
      </c>
      <c r="C1844">
        <v>18</v>
      </c>
      <c r="D1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3.1678544000000003E-2</v>
      </c>
      <c r="E1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3.1678544000000003E-2</v>
      </c>
      <c r="AI1844">
        <v>53</v>
      </c>
      <c r="AJ1844" t="s">
        <v>311</v>
      </c>
      <c r="AK1844" t="s">
        <v>412</v>
      </c>
      <c r="AL1844" t="s">
        <v>290</v>
      </c>
      <c r="AM1844">
        <v>5</v>
      </c>
      <c r="AN1844">
        <v>18</v>
      </c>
      <c r="AO1844">
        <v>2.3472699E-2</v>
      </c>
      <c r="AP1844">
        <v>2.7186980999999999E-2</v>
      </c>
      <c r="AQ1844">
        <v>3.1678544000000003E-2</v>
      </c>
      <c r="AR1844">
        <v>2.7828365000000001E-2</v>
      </c>
      <c r="AS1844">
        <v>4.7610197999999999E-2</v>
      </c>
      <c r="AT1844">
        <v>1.2897983E-2</v>
      </c>
    </row>
    <row r="1845" spans="1:46" hidden="1" x14ac:dyDescent="0.25">
      <c r="A1845" t="s">
        <v>311</v>
      </c>
      <c r="B1845" t="s">
        <v>290</v>
      </c>
      <c r="C1845">
        <v>19</v>
      </c>
      <c r="D1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5">
        <v>53</v>
      </c>
      <c r="AJ1845" t="s">
        <v>311</v>
      </c>
      <c r="AK1845" t="s">
        <v>412</v>
      </c>
      <c r="AL1845" t="s">
        <v>290</v>
      </c>
      <c r="AM1845">
        <v>5</v>
      </c>
      <c r="AN1845">
        <v>19</v>
      </c>
      <c r="AO1845">
        <v>0</v>
      </c>
      <c r="AP1845">
        <v>0</v>
      </c>
      <c r="AQ1845">
        <v>0</v>
      </c>
      <c r="AR1845">
        <v>0</v>
      </c>
      <c r="AS1845">
        <v>0</v>
      </c>
      <c r="AT1845">
        <v>0</v>
      </c>
    </row>
    <row r="1846" spans="1:46" hidden="1" x14ac:dyDescent="0.25">
      <c r="A1846" t="s">
        <v>311</v>
      </c>
      <c r="B1846" t="s">
        <v>290</v>
      </c>
      <c r="C1846">
        <v>20</v>
      </c>
      <c r="D1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6">
        <v>53</v>
      </c>
      <c r="AJ1846" t="s">
        <v>311</v>
      </c>
      <c r="AK1846" t="s">
        <v>412</v>
      </c>
      <c r="AL1846" t="s">
        <v>290</v>
      </c>
      <c r="AM1846">
        <v>5</v>
      </c>
      <c r="AN1846">
        <v>20</v>
      </c>
      <c r="AO1846">
        <v>0</v>
      </c>
      <c r="AP1846">
        <v>0</v>
      </c>
      <c r="AQ1846">
        <v>0</v>
      </c>
      <c r="AR1846">
        <v>0</v>
      </c>
      <c r="AS1846">
        <v>0</v>
      </c>
      <c r="AT1846">
        <v>0</v>
      </c>
    </row>
    <row r="1847" spans="1:46" hidden="1" x14ac:dyDescent="0.25">
      <c r="A1847" t="s">
        <v>311</v>
      </c>
      <c r="B1847" t="s">
        <v>290</v>
      </c>
      <c r="C1847">
        <v>21</v>
      </c>
      <c r="D1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7">
        <v>53</v>
      </c>
      <c r="AJ1847" t="s">
        <v>311</v>
      </c>
      <c r="AK1847" t="s">
        <v>412</v>
      </c>
      <c r="AL1847" t="s">
        <v>290</v>
      </c>
      <c r="AM1847">
        <v>5</v>
      </c>
      <c r="AN1847">
        <v>21</v>
      </c>
      <c r="AO1847">
        <v>0</v>
      </c>
      <c r="AP1847">
        <v>0</v>
      </c>
      <c r="AQ1847">
        <v>0</v>
      </c>
      <c r="AR1847">
        <v>0</v>
      </c>
      <c r="AS1847">
        <v>0</v>
      </c>
      <c r="AT1847">
        <v>0</v>
      </c>
    </row>
    <row r="1848" spans="1:46" hidden="1" x14ac:dyDescent="0.25">
      <c r="A1848" t="s">
        <v>311</v>
      </c>
      <c r="B1848" t="s">
        <v>290</v>
      </c>
      <c r="C1848">
        <v>22</v>
      </c>
      <c r="D1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8">
        <v>53</v>
      </c>
      <c r="AJ1848" t="s">
        <v>311</v>
      </c>
      <c r="AK1848" t="s">
        <v>412</v>
      </c>
      <c r="AL1848" t="s">
        <v>290</v>
      </c>
      <c r="AM1848">
        <v>5</v>
      </c>
      <c r="AN1848">
        <v>22</v>
      </c>
      <c r="AO1848">
        <v>0</v>
      </c>
      <c r="AP1848">
        <v>0</v>
      </c>
      <c r="AQ1848">
        <v>0</v>
      </c>
      <c r="AR1848">
        <v>0</v>
      </c>
      <c r="AS1848">
        <v>0</v>
      </c>
      <c r="AT1848">
        <v>0</v>
      </c>
    </row>
    <row r="1849" spans="1:46" hidden="1" x14ac:dyDescent="0.25">
      <c r="A1849" t="s">
        <v>311</v>
      </c>
      <c r="B1849" t="s">
        <v>290</v>
      </c>
      <c r="C1849">
        <v>23</v>
      </c>
      <c r="D1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9">
        <v>53</v>
      </c>
      <c r="AJ1849" t="s">
        <v>311</v>
      </c>
      <c r="AK1849" t="s">
        <v>412</v>
      </c>
      <c r="AL1849" t="s">
        <v>290</v>
      </c>
      <c r="AM1849">
        <v>5</v>
      </c>
      <c r="AN1849">
        <v>23</v>
      </c>
      <c r="AO1849">
        <v>0</v>
      </c>
      <c r="AP1849">
        <v>0</v>
      </c>
      <c r="AQ1849">
        <v>0</v>
      </c>
      <c r="AR1849">
        <v>0</v>
      </c>
      <c r="AS1849">
        <v>0</v>
      </c>
      <c r="AT1849">
        <v>0</v>
      </c>
    </row>
    <row r="1850" spans="1:46" hidden="1" x14ac:dyDescent="0.25">
      <c r="A1850" t="s">
        <v>311</v>
      </c>
      <c r="B1850" t="s">
        <v>290</v>
      </c>
      <c r="C1850">
        <v>24</v>
      </c>
      <c r="D1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0">
        <v>53</v>
      </c>
      <c r="AJ1850" t="s">
        <v>311</v>
      </c>
      <c r="AK1850" t="s">
        <v>412</v>
      </c>
      <c r="AL1850" t="s">
        <v>290</v>
      </c>
      <c r="AM1850">
        <v>5</v>
      </c>
      <c r="AN1850">
        <v>24</v>
      </c>
      <c r="AO1850">
        <v>0</v>
      </c>
      <c r="AP1850">
        <v>0</v>
      </c>
      <c r="AQ1850">
        <v>0</v>
      </c>
      <c r="AR1850">
        <v>0</v>
      </c>
      <c r="AS1850">
        <v>0</v>
      </c>
      <c r="AT1850">
        <v>0</v>
      </c>
    </row>
    <row r="1851" spans="1:46" hidden="1" x14ac:dyDescent="0.25">
      <c r="A1851" t="s">
        <v>311</v>
      </c>
      <c r="B1851" t="s">
        <v>291</v>
      </c>
      <c r="C1851">
        <v>1</v>
      </c>
      <c r="D1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1">
        <v>53</v>
      </c>
      <c r="AJ1851" t="s">
        <v>311</v>
      </c>
      <c r="AK1851" t="s">
        <v>412</v>
      </c>
      <c r="AL1851" t="s">
        <v>291</v>
      </c>
      <c r="AM1851">
        <v>6</v>
      </c>
      <c r="AN1851">
        <v>1</v>
      </c>
      <c r="AO1851">
        <v>0</v>
      </c>
      <c r="AP1851">
        <v>0</v>
      </c>
      <c r="AQ1851">
        <v>0</v>
      </c>
      <c r="AR1851">
        <v>0</v>
      </c>
      <c r="AS1851">
        <v>0</v>
      </c>
      <c r="AT1851">
        <v>0</v>
      </c>
    </row>
    <row r="1852" spans="1:46" hidden="1" x14ac:dyDescent="0.25">
      <c r="A1852" t="s">
        <v>311</v>
      </c>
      <c r="B1852" t="s">
        <v>291</v>
      </c>
      <c r="C1852">
        <v>2</v>
      </c>
      <c r="D1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2">
        <v>53</v>
      </c>
      <c r="AJ1852" t="s">
        <v>311</v>
      </c>
      <c r="AK1852" t="s">
        <v>412</v>
      </c>
      <c r="AL1852" t="s">
        <v>291</v>
      </c>
      <c r="AM1852">
        <v>6</v>
      </c>
      <c r="AN1852">
        <v>2</v>
      </c>
      <c r="AO1852">
        <v>0</v>
      </c>
      <c r="AP1852">
        <v>0</v>
      </c>
      <c r="AQ1852">
        <v>0</v>
      </c>
      <c r="AR1852">
        <v>0</v>
      </c>
      <c r="AS1852">
        <v>0</v>
      </c>
      <c r="AT1852">
        <v>0</v>
      </c>
    </row>
    <row r="1853" spans="1:46" hidden="1" x14ac:dyDescent="0.25">
      <c r="A1853" t="s">
        <v>311</v>
      </c>
      <c r="B1853" t="s">
        <v>291</v>
      </c>
      <c r="C1853">
        <v>3</v>
      </c>
      <c r="D1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3">
        <v>53</v>
      </c>
      <c r="AJ1853" t="s">
        <v>311</v>
      </c>
      <c r="AK1853" t="s">
        <v>412</v>
      </c>
      <c r="AL1853" t="s">
        <v>291</v>
      </c>
      <c r="AM1853">
        <v>6</v>
      </c>
      <c r="AN1853">
        <v>3</v>
      </c>
      <c r="AO1853">
        <v>0</v>
      </c>
      <c r="AP1853">
        <v>0</v>
      </c>
      <c r="AQ1853">
        <v>0</v>
      </c>
      <c r="AR1853">
        <v>0</v>
      </c>
      <c r="AS1853">
        <v>0</v>
      </c>
      <c r="AT1853">
        <v>0</v>
      </c>
    </row>
    <row r="1854" spans="1:46" hidden="1" x14ac:dyDescent="0.25">
      <c r="A1854" t="s">
        <v>311</v>
      </c>
      <c r="B1854" t="s">
        <v>291</v>
      </c>
      <c r="C1854">
        <v>4</v>
      </c>
      <c r="D1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4">
        <v>53</v>
      </c>
      <c r="AJ1854" t="s">
        <v>311</v>
      </c>
      <c r="AK1854" t="s">
        <v>412</v>
      </c>
      <c r="AL1854" t="s">
        <v>291</v>
      </c>
      <c r="AM1854">
        <v>6</v>
      </c>
      <c r="AN1854">
        <v>4</v>
      </c>
      <c r="AO1854">
        <v>0</v>
      </c>
      <c r="AP1854">
        <v>0</v>
      </c>
      <c r="AQ1854">
        <v>0</v>
      </c>
      <c r="AR1854">
        <v>0</v>
      </c>
      <c r="AS1854">
        <v>0</v>
      </c>
      <c r="AT1854">
        <v>0</v>
      </c>
    </row>
    <row r="1855" spans="1:46" hidden="1" x14ac:dyDescent="0.25">
      <c r="A1855" t="s">
        <v>311</v>
      </c>
      <c r="B1855" t="s">
        <v>291</v>
      </c>
      <c r="C1855">
        <v>5</v>
      </c>
      <c r="D1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5">
        <v>53</v>
      </c>
      <c r="AJ1855" t="s">
        <v>311</v>
      </c>
      <c r="AK1855" t="s">
        <v>412</v>
      </c>
      <c r="AL1855" t="s">
        <v>291</v>
      </c>
      <c r="AM1855">
        <v>6</v>
      </c>
      <c r="AN1855">
        <v>5</v>
      </c>
      <c r="AO1855">
        <v>0</v>
      </c>
      <c r="AP1855">
        <v>0</v>
      </c>
      <c r="AQ1855">
        <v>0</v>
      </c>
      <c r="AR1855">
        <v>0</v>
      </c>
      <c r="AS1855">
        <v>0</v>
      </c>
      <c r="AT1855">
        <v>0</v>
      </c>
    </row>
    <row r="1856" spans="1:46" hidden="1" x14ac:dyDescent="0.25">
      <c r="A1856" t="s">
        <v>311</v>
      </c>
      <c r="B1856" t="s">
        <v>291</v>
      </c>
      <c r="C1856">
        <v>6</v>
      </c>
      <c r="D1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6">
        <v>53</v>
      </c>
      <c r="AJ1856" t="s">
        <v>311</v>
      </c>
      <c r="AK1856" t="s">
        <v>412</v>
      </c>
      <c r="AL1856" t="s">
        <v>291</v>
      </c>
      <c r="AM1856">
        <v>6</v>
      </c>
      <c r="AN1856">
        <v>6</v>
      </c>
      <c r="AO1856">
        <v>0</v>
      </c>
      <c r="AP1856">
        <v>0</v>
      </c>
      <c r="AQ1856">
        <v>0</v>
      </c>
      <c r="AR1856">
        <v>0</v>
      </c>
      <c r="AS1856">
        <v>0</v>
      </c>
      <c r="AT1856">
        <v>0</v>
      </c>
    </row>
    <row r="1857" spans="1:46" hidden="1" x14ac:dyDescent="0.25">
      <c r="A1857" t="s">
        <v>311</v>
      </c>
      <c r="B1857" t="s">
        <v>291</v>
      </c>
      <c r="C1857">
        <v>7</v>
      </c>
      <c r="D1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3.6080639999999998E-3</v>
      </c>
      <c r="E1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3.6080639999999998E-3</v>
      </c>
      <c r="AI1857">
        <v>53</v>
      </c>
      <c r="AJ1857" t="s">
        <v>311</v>
      </c>
      <c r="AK1857" t="s">
        <v>412</v>
      </c>
      <c r="AL1857" t="s">
        <v>291</v>
      </c>
      <c r="AM1857">
        <v>6</v>
      </c>
      <c r="AN1857">
        <v>7</v>
      </c>
      <c r="AO1857">
        <v>3.6080639999999998E-3</v>
      </c>
      <c r="AP1857">
        <v>4.4030859999999996E-3</v>
      </c>
      <c r="AQ1857">
        <v>5.6557300000000003E-3</v>
      </c>
      <c r="AR1857">
        <v>4.7017459999999997E-3</v>
      </c>
      <c r="AS1857">
        <v>8.2247109999999991E-3</v>
      </c>
      <c r="AT1857">
        <v>1.5816750000000001E-3</v>
      </c>
    </row>
    <row r="1858" spans="1:46" hidden="1" x14ac:dyDescent="0.25">
      <c r="A1858" t="s">
        <v>311</v>
      </c>
      <c r="B1858" t="s">
        <v>291</v>
      </c>
      <c r="C1858">
        <v>8</v>
      </c>
      <c r="D1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9.6316980999999996E-2</v>
      </c>
      <c r="E1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9.6316980999999996E-2</v>
      </c>
      <c r="AI1858">
        <v>53</v>
      </c>
      <c r="AJ1858" t="s">
        <v>311</v>
      </c>
      <c r="AK1858" t="s">
        <v>412</v>
      </c>
      <c r="AL1858" t="s">
        <v>291</v>
      </c>
      <c r="AM1858">
        <v>6</v>
      </c>
      <c r="AN1858">
        <v>8</v>
      </c>
      <c r="AO1858">
        <v>9.6316980999999996E-2</v>
      </c>
      <c r="AP1858">
        <v>0.1049416</v>
      </c>
      <c r="AQ1858">
        <v>0.111368232</v>
      </c>
      <c r="AR1858">
        <v>0.102304116</v>
      </c>
      <c r="AS1858">
        <v>0.12896824000000001</v>
      </c>
      <c r="AT1858">
        <v>4.6377838999999997E-2</v>
      </c>
    </row>
    <row r="1859" spans="1:46" hidden="1" x14ac:dyDescent="0.25">
      <c r="A1859" t="s">
        <v>311</v>
      </c>
      <c r="B1859" t="s">
        <v>291</v>
      </c>
      <c r="C1859">
        <v>9</v>
      </c>
      <c r="D1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0.285115548</v>
      </c>
      <c r="E1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0.260588598</v>
      </c>
      <c r="AI1859">
        <v>53</v>
      </c>
      <c r="AJ1859" t="s">
        <v>311</v>
      </c>
      <c r="AK1859" t="s">
        <v>412</v>
      </c>
      <c r="AL1859" t="s">
        <v>291</v>
      </c>
      <c r="AM1859">
        <v>6</v>
      </c>
      <c r="AN1859">
        <v>9</v>
      </c>
      <c r="AO1859">
        <v>0.260588598</v>
      </c>
      <c r="AP1859">
        <v>0.277038548</v>
      </c>
      <c r="AQ1859">
        <v>0.285115548</v>
      </c>
      <c r="AR1859">
        <v>0.26729652999999998</v>
      </c>
      <c r="AS1859">
        <v>0.31126376100000003</v>
      </c>
      <c r="AT1859">
        <v>0.159717993</v>
      </c>
    </row>
    <row r="1860" spans="1:46" hidden="1" x14ac:dyDescent="0.25">
      <c r="A1860" t="s">
        <v>311</v>
      </c>
      <c r="B1860" t="s">
        <v>291</v>
      </c>
      <c r="C1860">
        <v>10</v>
      </c>
      <c r="D1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0.447583022</v>
      </c>
      <c r="E1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0.447583022</v>
      </c>
      <c r="AI1860">
        <v>53</v>
      </c>
      <c r="AJ1860" t="s">
        <v>311</v>
      </c>
      <c r="AK1860" t="s">
        <v>412</v>
      </c>
      <c r="AL1860" t="s">
        <v>291</v>
      </c>
      <c r="AM1860">
        <v>6</v>
      </c>
      <c r="AN1860">
        <v>10</v>
      </c>
      <c r="AO1860">
        <v>0.42487206999999999</v>
      </c>
      <c r="AP1860">
        <v>0.43926610599999999</v>
      </c>
      <c r="AQ1860">
        <v>0.447583022</v>
      </c>
      <c r="AR1860">
        <v>0.42892053499999999</v>
      </c>
      <c r="AS1860">
        <v>0.47690417099999999</v>
      </c>
      <c r="AT1860">
        <v>0.27138781299999998</v>
      </c>
    </row>
    <row r="1861" spans="1:46" hidden="1" x14ac:dyDescent="0.25">
      <c r="A1861" t="s">
        <v>311</v>
      </c>
      <c r="B1861" t="s">
        <v>291</v>
      </c>
      <c r="C1861">
        <v>11</v>
      </c>
      <c r="D1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0.57251797699999996</v>
      </c>
      <c r="E1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0.57251797699999996</v>
      </c>
      <c r="AI1861">
        <v>53</v>
      </c>
      <c r="AJ1861" t="s">
        <v>311</v>
      </c>
      <c r="AK1861" t="s">
        <v>412</v>
      </c>
      <c r="AL1861" t="s">
        <v>291</v>
      </c>
      <c r="AM1861">
        <v>6</v>
      </c>
      <c r="AN1861">
        <v>11</v>
      </c>
      <c r="AO1861">
        <v>0.54980202300000003</v>
      </c>
      <c r="AP1861">
        <v>0.56619840300000002</v>
      </c>
      <c r="AQ1861">
        <v>0.57251797699999996</v>
      </c>
      <c r="AR1861">
        <v>0.55152912600000004</v>
      </c>
      <c r="AS1861">
        <v>0.60112738499999996</v>
      </c>
      <c r="AT1861">
        <v>0.314761179</v>
      </c>
    </row>
    <row r="1862" spans="1:46" hidden="1" x14ac:dyDescent="0.25">
      <c r="A1862" t="s">
        <v>311</v>
      </c>
      <c r="B1862" t="s">
        <v>291</v>
      </c>
      <c r="C1862">
        <v>12</v>
      </c>
      <c r="D1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0.64334200799999997</v>
      </c>
      <c r="E1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0.64334200799999997</v>
      </c>
      <c r="AI1862">
        <v>53</v>
      </c>
      <c r="AJ1862" t="s">
        <v>311</v>
      </c>
      <c r="AK1862" t="s">
        <v>412</v>
      </c>
      <c r="AL1862" t="s">
        <v>291</v>
      </c>
      <c r="AM1862">
        <v>6</v>
      </c>
      <c r="AN1862">
        <v>12</v>
      </c>
      <c r="AO1862">
        <v>0.60709058500000002</v>
      </c>
      <c r="AP1862">
        <v>0.63490407199999999</v>
      </c>
      <c r="AQ1862">
        <v>0.64334200799999997</v>
      </c>
      <c r="AR1862">
        <v>0.61766966199999995</v>
      </c>
      <c r="AS1862">
        <v>0.67116226400000001</v>
      </c>
      <c r="AT1862">
        <v>0.35509308699999997</v>
      </c>
    </row>
    <row r="1863" spans="1:46" hidden="1" x14ac:dyDescent="0.25">
      <c r="A1863" t="s">
        <v>311</v>
      </c>
      <c r="B1863" t="s">
        <v>291</v>
      </c>
      <c r="C1863">
        <v>13</v>
      </c>
      <c r="D1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0.65521465000000001</v>
      </c>
      <c r="E1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0.65521465000000001</v>
      </c>
      <c r="AI1863">
        <v>53</v>
      </c>
      <c r="AJ1863" t="s">
        <v>311</v>
      </c>
      <c r="AK1863" t="s">
        <v>412</v>
      </c>
      <c r="AL1863" t="s">
        <v>291</v>
      </c>
      <c r="AM1863">
        <v>6</v>
      </c>
      <c r="AN1863">
        <v>13</v>
      </c>
      <c r="AO1863">
        <v>0.59236988499999998</v>
      </c>
      <c r="AP1863">
        <v>0.64301584099999998</v>
      </c>
      <c r="AQ1863">
        <v>0.65521465000000001</v>
      </c>
      <c r="AR1863">
        <v>0.61268524899999999</v>
      </c>
      <c r="AS1863">
        <v>0.68036435100000003</v>
      </c>
      <c r="AT1863">
        <v>0.33247644799999998</v>
      </c>
    </row>
    <row r="1864" spans="1:46" hidden="1" x14ac:dyDescent="0.25">
      <c r="A1864" t="s">
        <v>311</v>
      </c>
      <c r="B1864" t="s">
        <v>291</v>
      </c>
      <c r="C1864">
        <v>14</v>
      </c>
      <c r="D1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0.60545089100000005</v>
      </c>
      <c r="E1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0.60545089100000005</v>
      </c>
      <c r="AI1864">
        <v>53</v>
      </c>
      <c r="AJ1864" t="s">
        <v>311</v>
      </c>
      <c r="AK1864" t="s">
        <v>412</v>
      </c>
      <c r="AL1864" t="s">
        <v>291</v>
      </c>
      <c r="AM1864">
        <v>6</v>
      </c>
      <c r="AN1864">
        <v>14</v>
      </c>
      <c r="AO1864">
        <v>0.51507057199999995</v>
      </c>
      <c r="AP1864">
        <v>0.58823908800000002</v>
      </c>
      <c r="AQ1864">
        <v>0.60545089100000005</v>
      </c>
      <c r="AR1864">
        <v>0.55632996099999998</v>
      </c>
      <c r="AS1864">
        <v>0.627479656</v>
      </c>
      <c r="AT1864">
        <v>0.25860603300000001</v>
      </c>
    </row>
    <row r="1865" spans="1:46" hidden="1" x14ac:dyDescent="0.25">
      <c r="A1865" t="s">
        <v>311</v>
      </c>
      <c r="B1865" t="s">
        <v>291</v>
      </c>
      <c r="C1865">
        <v>15</v>
      </c>
      <c r="D1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0.50031920900000004</v>
      </c>
      <c r="E1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0.50031920900000004</v>
      </c>
      <c r="AI1865">
        <v>53</v>
      </c>
      <c r="AJ1865" t="s">
        <v>311</v>
      </c>
      <c r="AK1865" t="s">
        <v>412</v>
      </c>
      <c r="AL1865" t="s">
        <v>291</v>
      </c>
      <c r="AM1865">
        <v>6</v>
      </c>
      <c r="AN1865">
        <v>15</v>
      </c>
      <c r="AO1865">
        <v>0.41572128899999999</v>
      </c>
      <c r="AP1865">
        <v>0.47918295900000002</v>
      </c>
      <c r="AQ1865">
        <v>0.50031920900000004</v>
      </c>
      <c r="AR1865">
        <v>0.450897767</v>
      </c>
      <c r="AS1865">
        <v>0.517484426</v>
      </c>
      <c r="AT1865">
        <v>0.23534618600000001</v>
      </c>
    </row>
    <row r="1866" spans="1:46" hidden="1" x14ac:dyDescent="0.25">
      <c r="A1866" t="s">
        <v>311</v>
      </c>
      <c r="B1866" t="s">
        <v>291</v>
      </c>
      <c r="C1866">
        <v>16</v>
      </c>
      <c r="D1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0.34862321499999999</v>
      </c>
      <c r="E1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0.34862321499999999</v>
      </c>
      <c r="AI1866">
        <v>53</v>
      </c>
      <c r="AJ1866" t="s">
        <v>311</v>
      </c>
      <c r="AK1866" t="s">
        <v>412</v>
      </c>
      <c r="AL1866" t="s">
        <v>291</v>
      </c>
      <c r="AM1866">
        <v>6</v>
      </c>
      <c r="AN1866">
        <v>16</v>
      </c>
      <c r="AO1866">
        <v>0.25354378500000002</v>
      </c>
      <c r="AP1866">
        <v>0.31371574600000002</v>
      </c>
      <c r="AQ1866">
        <v>0.34862321499999999</v>
      </c>
      <c r="AR1866">
        <v>0.29779014199999998</v>
      </c>
      <c r="AS1866">
        <v>0.36562657799999998</v>
      </c>
      <c r="AT1866">
        <v>0.12330967299999999</v>
      </c>
    </row>
    <row r="1867" spans="1:46" hidden="1" x14ac:dyDescent="0.25">
      <c r="A1867" t="s">
        <v>311</v>
      </c>
      <c r="B1867" t="s">
        <v>291</v>
      </c>
      <c r="C1867">
        <v>17</v>
      </c>
      <c r="D1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0.17550737999999999</v>
      </c>
      <c r="E1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0.17550737999999999</v>
      </c>
      <c r="AI1867">
        <v>53</v>
      </c>
      <c r="AJ1867" t="s">
        <v>311</v>
      </c>
      <c r="AK1867" t="s">
        <v>412</v>
      </c>
      <c r="AL1867" t="s">
        <v>291</v>
      </c>
      <c r="AM1867">
        <v>6</v>
      </c>
      <c r="AN1867">
        <v>17</v>
      </c>
      <c r="AO1867">
        <v>0.13028870100000001</v>
      </c>
      <c r="AP1867">
        <v>0.15667752400000001</v>
      </c>
      <c r="AQ1867">
        <v>0.17550737999999999</v>
      </c>
      <c r="AR1867">
        <v>0.15151782999999999</v>
      </c>
      <c r="AS1867">
        <v>0.188793866</v>
      </c>
      <c r="AT1867">
        <v>7.8213791000000005E-2</v>
      </c>
    </row>
    <row r="1868" spans="1:46" hidden="1" x14ac:dyDescent="0.25">
      <c r="A1868" t="s">
        <v>311</v>
      </c>
      <c r="B1868" t="s">
        <v>291</v>
      </c>
      <c r="C1868">
        <v>18</v>
      </c>
      <c r="D1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2.9470389E-2</v>
      </c>
      <c r="E1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2.9470389E-2</v>
      </c>
      <c r="AI1868">
        <v>53</v>
      </c>
      <c r="AJ1868" t="s">
        <v>311</v>
      </c>
      <c r="AK1868" t="s">
        <v>412</v>
      </c>
      <c r="AL1868" t="s">
        <v>291</v>
      </c>
      <c r="AM1868">
        <v>6</v>
      </c>
      <c r="AN1868">
        <v>18</v>
      </c>
      <c r="AO1868">
        <v>2.1465555000000001E-2</v>
      </c>
      <c r="AP1868">
        <v>2.6585088999999999E-2</v>
      </c>
      <c r="AQ1868">
        <v>2.9470389E-2</v>
      </c>
      <c r="AR1868">
        <v>2.5754520999999999E-2</v>
      </c>
      <c r="AS1868">
        <v>3.5048546E-2</v>
      </c>
      <c r="AT1868">
        <v>1.3512026E-2</v>
      </c>
    </row>
    <row r="1869" spans="1:46" hidden="1" x14ac:dyDescent="0.25">
      <c r="A1869" t="s">
        <v>311</v>
      </c>
      <c r="B1869" t="s">
        <v>291</v>
      </c>
      <c r="C1869">
        <v>19</v>
      </c>
      <c r="D1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69">
        <v>53</v>
      </c>
      <c r="AJ1869" t="s">
        <v>311</v>
      </c>
      <c r="AK1869" t="s">
        <v>412</v>
      </c>
      <c r="AL1869" t="s">
        <v>291</v>
      </c>
      <c r="AM1869">
        <v>6</v>
      </c>
      <c r="AN1869">
        <v>19</v>
      </c>
      <c r="AO1869">
        <v>0</v>
      </c>
      <c r="AP1869">
        <v>0</v>
      </c>
      <c r="AQ1869">
        <v>0</v>
      </c>
      <c r="AR1869">
        <v>0</v>
      </c>
      <c r="AS1869">
        <v>0</v>
      </c>
      <c r="AT1869">
        <v>0</v>
      </c>
    </row>
    <row r="1870" spans="1:46" hidden="1" x14ac:dyDescent="0.25">
      <c r="A1870" t="s">
        <v>311</v>
      </c>
      <c r="B1870" t="s">
        <v>291</v>
      </c>
      <c r="C1870">
        <v>20</v>
      </c>
      <c r="D1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0">
        <v>53</v>
      </c>
      <c r="AJ1870" t="s">
        <v>311</v>
      </c>
      <c r="AK1870" t="s">
        <v>412</v>
      </c>
      <c r="AL1870" t="s">
        <v>291</v>
      </c>
      <c r="AM1870">
        <v>6</v>
      </c>
      <c r="AN1870">
        <v>20</v>
      </c>
      <c r="AO1870">
        <v>0</v>
      </c>
      <c r="AP1870">
        <v>0</v>
      </c>
      <c r="AQ1870">
        <v>0</v>
      </c>
      <c r="AR1870">
        <v>0</v>
      </c>
      <c r="AS1870">
        <v>0</v>
      </c>
      <c r="AT1870">
        <v>0</v>
      </c>
    </row>
    <row r="1871" spans="1:46" hidden="1" x14ac:dyDescent="0.25">
      <c r="A1871" t="s">
        <v>311</v>
      </c>
      <c r="B1871" t="s">
        <v>291</v>
      </c>
      <c r="C1871">
        <v>21</v>
      </c>
      <c r="D1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1">
        <v>53</v>
      </c>
      <c r="AJ1871" t="s">
        <v>311</v>
      </c>
      <c r="AK1871" t="s">
        <v>412</v>
      </c>
      <c r="AL1871" t="s">
        <v>291</v>
      </c>
      <c r="AM1871">
        <v>6</v>
      </c>
      <c r="AN1871">
        <v>21</v>
      </c>
      <c r="AO1871">
        <v>0</v>
      </c>
      <c r="AP1871">
        <v>0</v>
      </c>
      <c r="AQ1871">
        <v>0</v>
      </c>
      <c r="AR1871">
        <v>0</v>
      </c>
      <c r="AS1871">
        <v>0</v>
      </c>
      <c r="AT1871">
        <v>0</v>
      </c>
    </row>
    <row r="1872" spans="1:46" hidden="1" x14ac:dyDescent="0.25">
      <c r="A1872" t="s">
        <v>311</v>
      </c>
      <c r="B1872" t="s">
        <v>291</v>
      </c>
      <c r="C1872">
        <v>22</v>
      </c>
      <c r="D1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2">
        <v>53</v>
      </c>
      <c r="AJ1872" t="s">
        <v>311</v>
      </c>
      <c r="AK1872" t="s">
        <v>412</v>
      </c>
      <c r="AL1872" t="s">
        <v>291</v>
      </c>
      <c r="AM1872">
        <v>6</v>
      </c>
      <c r="AN1872">
        <v>22</v>
      </c>
      <c r="AO1872">
        <v>0</v>
      </c>
      <c r="AP1872">
        <v>0</v>
      </c>
      <c r="AQ1872">
        <v>0</v>
      </c>
      <c r="AR1872">
        <v>0</v>
      </c>
      <c r="AS1872">
        <v>0</v>
      </c>
      <c r="AT1872">
        <v>0</v>
      </c>
    </row>
    <row r="1873" spans="1:46" hidden="1" x14ac:dyDescent="0.25">
      <c r="A1873" t="s">
        <v>311</v>
      </c>
      <c r="B1873" t="s">
        <v>291</v>
      </c>
      <c r="C1873">
        <v>23</v>
      </c>
      <c r="D1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3">
        <v>53</v>
      </c>
      <c r="AJ1873" t="s">
        <v>311</v>
      </c>
      <c r="AK1873" t="s">
        <v>412</v>
      </c>
      <c r="AL1873" t="s">
        <v>291</v>
      </c>
      <c r="AM1873">
        <v>6</v>
      </c>
      <c r="AN1873">
        <v>23</v>
      </c>
      <c r="AO1873">
        <v>0</v>
      </c>
      <c r="AP1873">
        <v>0</v>
      </c>
      <c r="AQ1873">
        <v>0</v>
      </c>
      <c r="AR1873">
        <v>0</v>
      </c>
      <c r="AS1873">
        <v>0</v>
      </c>
      <c r="AT1873">
        <v>0</v>
      </c>
    </row>
    <row r="1874" spans="1:46" hidden="1" x14ac:dyDescent="0.25">
      <c r="A1874" t="s">
        <v>311</v>
      </c>
      <c r="B1874" t="s">
        <v>291</v>
      </c>
      <c r="C1874">
        <v>24</v>
      </c>
      <c r="D1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4">
        <v>53</v>
      </c>
      <c r="AJ1874" t="s">
        <v>311</v>
      </c>
      <c r="AK1874" t="s">
        <v>412</v>
      </c>
      <c r="AL1874" t="s">
        <v>291</v>
      </c>
      <c r="AM1874">
        <v>6</v>
      </c>
      <c r="AN1874">
        <v>24</v>
      </c>
      <c r="AO1874">
        <v>0</v>
      </c>
      <c r="AP1874">
        <v>0</v>
      </c>
      <c r="AQ1874">
        <v>0</v>
      </c>
      <c r="AR1874">
        <v>0</v>
      </c>
      <c r="AS1874">
        <v>0</v>
      </c>
      <c r="AT1874">
        <v>0</v>
      </c>
    </row>
    <row r="1875" spans="1:46" hidden="1" x14ac:dyDescent="0.25">
      <c r="A1875" t="s">
        <v>311</v>
      </c>
      <c r="B1875" t="s">
        <v>292</v>
      </c>
      <c r="C1875">
        <v>1</v>
      </c>
      <c r="D1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5">
        <v>53</v>
      </c>
      <c r="AJ1875" t="s">
        <v>311</v>
      </c>
      <c r="AK1875" t="s">
        <v>412</v>
      </c>
      <c r="AL1875" t="s">
        <v>292</v>
      </c>
      <c r="AM1875">
        <v>7</v>
      </c>
      <c r="AN1875">
        <v>1</v>
      </c>
      <c r="AO1875">
        <v>0</v>
      </c>
      <c r="AP1875">
        <v>0</v>
      </c>
      <c r="AQ1875">
        <v>0</v>
      </c>
      <c r="AR1875">
        <v>0</v>
      </c>
      <c r="AS1875">
        <v>0</v>
      </c>
      <c r="AT1875">
        <v>0</v>
      </c>
    </row>
    <row r="1876" spans="1:46" hidden="1" x14ac:dyDescent="0.25">
      <c r="A1876" t="s">
        <v>311</v>
      </c>
      <c r="B1876" t="s">
        <v>292</v>
      </c>
      <c r="C1876">
        <v>2</v>
      </c>
      <c r="D1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6">
        <v>53</v>
      </c>
      <c r="AJ1876" t="s">
        <v>311</v>
      </c>
      <c r="AK1876" t="s">
        <v>412</v>
      </c>
      <c r="AL1876" t="s">
        <v>292</v>
      </c>
      <c r="AM1876">
        <v>7</v>
      </c>
      <c r="AN1876">
        <v>2</v>
      </c>
      <c r="AO1876">
        <v>0</v>
      </c>
      <c r="AP1876">
        <v>0</v>
      </c>
      <c r="AQ1876">
        <v>0</v>
      </c>
      <c r="AR1876">
        <v>0</v>
      </c>
      <c r="AS1876">
        <v>0</v>
      </c>
      <c r="AT1876">
        <v>0</v>
      </c>
    </row>
    <row r="1877" spans="1:46" hidden="1" x14ac:dyDescent="0.25">
      <c r="A1877" t="s">
        <v>311</v>
      </c>
      <c r="B1877" t="s">
        <v>292</v>
      </c>
      <c r="C1877">
        <v>3</v>
      </c>
      <c r="D1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7">
        <v>53</v>
      </c>
      <c r="AJ1877" t="s">
        <v>311</v>
      </c>
      <c r="AK1877" t="s">
        <v>412</v>
      </c>
      <c r="AL1877" t="s">
        <v>292</v>
      </c>
      <c r="AM1877">
        <v>7</v>
      </c>
      <c r="AN1877">
        <v>3</v>
      </c>
      <c r="AO1877">
        <v>0</v>
      </c>
      <c r="AP1877">
        <v>0</v>
      </c>
      <c r="AQ1877">
        <v>0</v>
      </c>
      <c r="AR1877">
        <v>0</v>
      </c>
      <c r="AS1877">
        <v>0</v>
      </c>
      <c r="AT1877">
        <v>0</v>
      </c>
    </row>
    <row r="1878" spans="1:46" hidden="1" x14ac:dyDescent="0.25">
      <c r="A1878" t="s">
        <v>311</v>
      </c>
      <c r="B1878" t="s">
        <v>292</v>
      </c>
      <c r="C1878">
        <v>4</v>
      </c>
      <c r="D1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8">
        <v>53</v>
      </c>
      <c r="AJ1878" t="s">
        <v>311</v>
      </c>
      <c r="AK1878" t="s">
        <v>412</v>
      </c>
      <c r="AL1878" t="s">
        <v>292</v>
      </c>
      <c r="AM1878">
        <v>7</v>
      </c>
      <c r="AN1878">
        <v>4</v>
      </c>
      <c r="AO1878">
        <v>0</v>
      </c>
      <c r="AP1878">
        <v>0</v>
      </c>
      <c r="AQ1878">
        <v>0</v>
      </c>
      <c r="AR1878">
        <v>0</v>
      </c>
      <c r="AS1878">
        <v>0</v>
      </c>
      <c r="AT1878">
        <v>0</v>
      </c>
    </row>
    <row r="1879" spans="1:46" hidden="1" x14ac:dyDescent="0.25">
      <c r="A1879" t="s">
        <v>311</v>
      </c>
      <c r="B1879" t="s">
        <v>292</v>
      </c>
      <c r="C1879">
        <v>5</v>
      </c>
      <c r="D1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9">
        <v>53</v>
      </c>
      <c r="AJ1879" t="s">
        <v>311</v>
      </c>
      <c r="AK1879" t="s">
        <v>412</v>
      </c>
      <c r="AL1879" t="s">
        <v>292</v>
      </c>
      <c r="AM1879">
        <v>7</v>
      </c>
      <c r="AN1879">
        <v>5</v>
      </c>
      <c r="AO1879">
        <v>0</v>
      </c>
      <c r="AP1879">
        <v>0</v>
      </c>
      <c r="AQ1879">
        <v>0</v>
      </c>
      <c r="AR1879">
        <v>0</v>
      </c>
      <c r="AS1879">
        <v>0</v>
      </c>
      <c r="AT1879">
        <v>0</v>
      </c>
    </row>
    <row r="1880" spans="1:46" hidden="1" x14ac:dyDescent="0.25">
      <c r="A1880" t="s">
        <v>311</v>
      </c>
      <c r="B1880" t="s">
        <v>292</v>
      </c>
      <c r="C1880">
        <v>6</v>
      </c>
      <c r="D1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80">
        <v>53</v>
      </c>
      <c r="AJ1880" t="s">
        <v>311</v>
      </c>
      <c r="AK1880" t="s">
        <v>412</v>
      </c>
      <c r="AL1880" t="s">
        <v>292</v>
      </c>
      <c r="AM1880">
        <v>7</v>
      </c>
      <c r="AN1880">
        <v>6</v>
      </c>
      <c r="AO1880">
        <v>0</v>
      </c>
      <c r="AP1880">
        <v>0</v>
      </c>
      <c r="AQ1880">
        <v>0</v>
      </c>
      <c r="AR1880">
        <v>0</v>
      </c>
      <c r="AS1880">
        <v>0</v>
      </c>
      <c r="AT1880">
        <v>0</v>
      </c>
    </row>
    <row r="1881" spans="1:46" hidden="1" x14ac:dyDescent="0.25">
      <c r="A1881" t="s">
        <v>311</v>
      </c>
      <c r="B1881" t="s">
        <v>292</v>
      </c>
      <c r="C1881">
        <v>7</v>
      </c>
      <c r="D1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3.281951E-3</v>
      </c>
      <c r="E1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3.281951E-3</v>
      </c>
      <c r="AI1881">
        <v>53</v>
      </c>
      <c r="AJ1881" t="s">
        <v>311</v>
      </c>
      <c r="AK1881" t="s">
        <v>412</v>
      </c>
      <c r="AL1881" t="s">
        <v>292</v>
      </c>
      <c r="AM1881">
        <v>7</v>
      </c>
      <c r="AN1881">
        <v>7</v>
      </c>
      <c r="AO1881">
        <v>3.281951E-3</v>
      </c>
      <c r="AP1881">
        <v>3.5236600000000001E-3</v>
      </c>
      <c r="AQ1881">
        <v>4.0639730000000002E-3</v>
      </c>
      <c r="AR1881">
        <v>3.7013580000000001E-3</v>
      </c>
      <c r="AS1881">
        <v>5.777725E-3</v>
      </c>
      <c r="AT1881">
        <v>1.572759E-3</v>
      </c>
    </row>
    <row r="1882" spans="1:46" hidden="1" x14ac:dyDescent="0.25">
      <c r="A1882" t="s">
        <v>311</v>
      </c>
      <c r="B1882" t="s">
        <v>292</v>
      </c>
      <c r="C1882">
        <v>8</v>
      </c>
      <c r="D1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9.9633078E-2</v>
      </c>
      <c r="E1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9.9633078E-2</v>
      </c>
      <c r="AI1882">
        <v>53</v>
      </c>
      <c r="AJ1882" t="s">
        <v>311</v>
      </c>
      <c r="AK1882" t="s">
        <v>412</v>
      </c>
      <c r="AL1882" t="s">
        <v>292</v>
      </c>
      <c r="AM1882">
        <v>7</v>
      </c>
      <c r="AN1882">
        <v>8</v>
      </c>
      <c r="AO1882">
        <v>9.9633078E-2</v>
      </c>
      <c r="AP1882">
        <v>0.103423972</v>
      </c>
      <c r="AQ1882">
        <v>0.107404971</v>
      </c>
      <c r="AR1882">
        <v>0.102336071</v>
      </c>
      <c r="AS1882">
        <v>0.119808709</v>
      </c>
      <c r="AT1882">
        <v>5.2275785999999998E-2</v>
      </c>
    </row>
    <row r="1883" spans="1:46" hidden="1" x14ac:dyDescent="0.25">
      <c r="A1883" t="s">
        <v>311</v>
      </c>
      <c r="B1883" t="s">
        <v>292</v>
      </c>
      <c r="C1883">
        <v>9</v>
      </c>
      <c r="D1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0.287829363</v>
      </c>
      <c r="E1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0.27382132300000001</v>
      </c>
      <c r="AI1883">
        <v>53</v>
      </c>
      <c r="AJ1883" t="s">
        <v>311</v>
      </c>
      <c r="AK1883" t="s">
        <v>412</v>
      </c>
      <c r="AL1883" t="s">
        <v>292</v>
      </c>
      <c r="AM1883">
        <v>7</v>
      </c>
      <c r="AN1883">
        <v>9</v>
      </c>
      <c r="AO1883">
        <v>0.27382132300000001</v>
      </c>
      <c r="AP1883">
        <v>0.28005333599999999</v>
      </c>
      <c r="AQ1883">
        <v>0.287829363</v>
      </c>
      <c r="AR1883">
        <v>0.27701416099999998</v>
      </c>
      <c r="AS1883">
        <v>0.306382353</v>
      </c>
      <c r="AT1883">
        <v>0.141622048</v>
      </c>
    </row>
    <row r="1884" spans="1:46" hidden="1" x14ac:dyDescent="0.25">
      <c r="A1884" t="s">
        <v>311</v>
      </c>
      <c r="B1884" t="s">
        <v>292</v>
      </c>
      <c r="C1884">
        <v>10</v>
      </c>
      <c r="D1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0.46013679200000002</v>
      </c>
      <c r="E1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0.46013679200000002</v>
      </c>
      <c r="AI1884">
        <v>53</v>
      </c>
      <c r="AJ1884" t="s">
        <v>311</v>
      </c>
      <c r="AK1884" t="s">
        <v>412</v>
      </c>
      <c r="AL1884" t="s">
        <v>292</v>
      </c>
      <c r="AM1884">
        <v>7</v>
      </c>
      <c r="AN1884">
        <v>10</v>
      </c>
      <c r="AO1884">
        <v>0.43979473600000002</v>
      </c>
      <c r="AP1884">
        <v>0.44854898900000001</v>
      </c>
      <c r="AQ1884">
        <v>0.46013679200000002</v>
      </c>
      <c r="AR1884">
        <v>0.44397829700000002</v>
      </c>
      <c r="AS1884">
        <v>0.48175680300000001</v>
      </c>
      <c r="AT1884">
        <v>0.25849356299999998</v>
      </c>
    </row>
    <row r="1885" spans="1:46" hidden="1" x14ac:dyDescent="0.25">
      <c r="A1885" t="s">
        <v>311</v>
      </c>
      <c r="B1885" t="s">
        <v>292</v>
      </c>
      <c r="C1885">
        <v>11</v>
      </c>
      <c r="D1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0.59347753299999995</v>
      </c>
      <c r="E1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0.59347753299999995</v>
      </c>
      <c r="AI1885">
        <v>53</v>
      </c>
      <c r="AJ1885" t="s">
        <v>311</v>
      </c>
      <c r="AK1885" t="s">
        <v>412</v>
      </c>
      <c r="AL1885" t="s">
        <v>292</v>
      </c>
      <c r="AM1885">
        <v>7</v>
      </c>
      <c r="AN1885">
        <v>11</v>
      </c>
      <c r="AO1885">
        <v>0.56835985700000002</v>
      </c>
      <c r="AP1885">
        <v>0.57924392999999996</v>
      </c>
      <c r="AQ1885">
        <v>0.59347753299999995</v>
      </c>
      <c r="AR1885">
        <v>0.57380872199999999</v>
      </c>
      <c r="AS1885">
        <v>0.61725115100000005</v>
      </c>
      <c r="AT1885">
        <v>0.422015682</v>
      </c>
    </row>
    <row r="1886" spans="1:46" hidden="1" x14ac:dyDescent="0.25">
      <c r="A1886" t="s">
        <v>311</v>
      </c>
      <c r="B1886" t="s">
        <v>292</v>
      </c>
      <c r="C1886">
        <v>12</v>
      </c>
      <c r="D1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0.67149526699999995</v>
      </c>
      <c r="E1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0.67149526699999995</v>
      </c>
      <c r="AI1886">
        <v>53</v>
      </c>
      <c r="AJ1886" t="s">
        <v>311</v>
      </c>
      <c r="AK1886" t="s">
        <v>412</v>
      </c>
      <c r="AL1886" t="s">
        <v>292</v>
      </c>
      <c r="AM1886">
        <v>7</v>
      </c>
      <c r="AN1886">
        <v>12</v>
      </c>
      <c r="AO1886">
        <v>0.64172901999999998</v>
      </c>
      <c r="AP1886">
        <v>0.65509981900000003</v>
      </c>
      <c r="AQ1886">
        <v>0.67149526699999995</v>
      </c>
      <c r="AR1886">
        <v>0.64603618900000004</v>
      </c>
      <c r="AS1886">
        <v>0.69517251999999996</v>
      </c>
      <c r="AT1886">
        <v>0.445680827</v>
      </c>
    </row>
    <row r="1887" spans="1:46" hidden="1" x14ac:dyDescent="0.25">
      <c r="A1887" t="s">
        <v>311</v>
      </c>
      <c r="B1887" t="s">
        <v>292</v>
      </c>
      <c r="C1887">
        <v>13</v>
      </c>
      <c r="D1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0.68910020900000002</v>
      </c>
      <c r="E1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0.68910020900000002</v>
      </c>
      <c r="AI1887">
        <v>53</v>
      </c>
      <c r="AJ1887" t="s">
        <v>311</v>
      </c>
      <c r="AK1887" t="s">
        <v>412</v>
      </c>
      <c r="AL1887" t="s">
        <v>292</v>
      </c>
      <c r="AM1887">
        <v>7</v>
      </c>
      <c r="AN1887">
        <v>13</v>
      </c>
      <c r="AO1887">
        <v>0.656509071</v>
      </c>
      <c r="AP1887">
        <v>0.67049219500000001</v>
      </c>
      <c r="AQ1887">
        <v>0.68910020900000002</v>
      </c>
      <c r="AR1887">
        <v>0.65971101300000001</v>
      </c>
      <c r="AS1887">
        <v>0.71294442999999996</v>
      </c>
      <c r="AT1887">
        <v>0.40564792700000002</v>
      </c>
    </row>
    <row r="1888" spans="1:46" hidden="1" x14ac:dyDescent="0.25">
      <c r="A1888" t="s">
        <v>311</v>
      </c>
      <c r="B1888" t="s">
        <v>292</v>
      </c>
      <c r="C1888">
        <v>14</v>
      </c>
      <c r="D1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0.643442391</v>
      </c>
      <c r="E1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0.643442391</v>
      </c>
      <c r="AI1888">
        <v>53</v>
      </c>
      <c r="AJ1888" t="s">
        <v>311</v>
      </c>
      <c r="AK1888" t="s">
        <v>412</v>
      </c>
      <c r="AL1888" t="s">
        <v>292</v>
      </c>
      <c r="AM1888">
        <v>7</v>
      </c>
      <c r="AN1888">
        <v>14</v>
      </c>
      <c r="AO1888">
        <v>0.60174728899999996</v>
      </c>
      <c r="AP1888">
        <v>0.62432197899999997</v>
      </c>
      <c r="AQ1888">
        <v>0.643442391</v>
      </c>
      <c r="AR1888">
        <v>0.60875191200000001</v>
      </c>
      <c r="AS1888">
        <v>0.66987665900000004</v>
      </c>
      <c r="AT1888">
        <v>0.39343257100000001</v>
      </c>
    </row>
    <row r="1889" spans="1:46" hidden="1" x14ac:dyDescent="0.25">
      <c r="A1889" t="s">
        <v>311</v>
      </c>
      <c r="B1889" t="s">
        <v>292</v>
      </c>
      <c r="C1889">
        <v>15</v>
      </c>
      <c r="D1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0.54160290600000005</v>
      </c>
      <c r="E1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0.54160290600000005</v>
      </c>
      <c r="AI1889">
        <v>53</v>
      </c>
      <c r="AJ1889" t="s">
        <v>311</v>
      </c>
      <c r="AK1889" t="s">
        <v>412</v>
      </c>
      <c r="AL1889" t="s">
        <v>292</v>
      </c>
      <c r="AM1889">
        <v>7</v>
      </c>
      <c r="AN1889">
        <v>15</v>
      </c>
      <c r="AO1889">
        <v>0.50199089799999996</v>
      </c>
      <c r="AP1889">
        <v>0.52388053400000001</v>
      </c>
      <c r="AQ1889">
        <v>0.54160290600000005</v>
      </c>
      <c r="AR1889">
        <v>0.50774312099999996</v>
      </c>
      <c r="AS1889">
        <v>0.56943085599999999</v>
      </c>
      <c r="AT1889">
        <v>0.30448028900000002</v>
      </c>
    </row>
    <row r="1890" spans="1:46" hidden="1" x14ac:dyDescent="0.25">
      <c r="A1890" t="s">
        <v>311</v>
      </c>
      <c r="B1890" t="s">
        <v>292</v>
      </c>
      <c r="C1890">
        <v>16</v>
      </c>
      <c r="D1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0.39096469700000003</v>
      </c>
      <c r="E1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0.39096469700000003</v>
      </c>
      <c r="AI1890">
        <v>53</v>
      </c>
      <c r="AJ1890" t="s">
        <v>311</v>
      </c>
      <c r="AK1890" t="s">
        <v>412</v>
      </c>
      <c r="AL1890" t="s">
        <v>292</v>
      </c>
      <c r="AM1890">
        <v>7</v>
      </c>
      <c r="AN1890">
        <v>16</v>
      </c>
      <c r="AO1890">
        <v>0.354596364</v>
      </c>
      <c r="AP1890">
        <v>0.37490293699999999</v>
      </c>
      <c r="AQ1890">
        <v>0.39096469700000003</v>
      </c>
      <c r="AR1890">
        <v>0.36286531300000002</v>
      </c>
      <c r="AS1890">
        <v>0.41557185000000002</v>
      </c>
      <c r="AT1890">
        <v>0.17628644500000001</v>
      </c>
    </row>
    <row r="1891" spans="1:46" hidden="1" x14ac:dyDescent="0.25">
      <c r="A1891" t="s">
        <v>311</v>
      </c>
      <c r="B1891" t="s">
        <v>292</v>
      </c>
      <c r="C1891">
        <v>17</v>
      </c>
      <c r="D1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0.21250622799999999</v>
      </c>
      <c r="E1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0.21250622799999999</v>
      </c>
      <c r="AI1891">
        <v>53</v>
      </c>
      <c r="AJ1891" t="s">
        <v>311</v>
      </c>
      <c r="AK1891" t="s">
        <v>412</v>
      </c>
      <c r="AL1891" t="s">
        <v>292</v>
      </c>
      <c r="AM1891">
        <v>7</v>
      </c>
      <c r="AN1891">
        <v>17</v>
      </c>
      <c r="AO1891">
        <v>0.187387735</v>
      </c>
      <c r="AP1891">
        <v>0.199790308</v>
      </c>
      <c r="AQ1891">
        <v>0.21250622799999999</v>
      </c>
      <c r="AR1891">
        <v>0.19449256600000001</v>
      </c>
      <c r="AS1891">
        <v>0.23106117300000001</v>
      </c>
      <c r="AT1891">
        <v>0.10270662799999999</v>
      </c>
    </row>
    <row r="1892" spans="1:46" hidden="1" x14ac:dyDescent="0.25">
      <c r="A1892" t="s">
        <v>311</v>
      </c>
      <c r="B1892" t="s">
        <v>292</v>
      </c>
      <c r="C1892">
        <v>18</v>
      </c>
      <c r="D1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4.7773046999999999E-2</v>
      </c>
      <c r="E1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4.7773046999999999E-2</v>
      </c>
      <c r="AI1892">
        <v>53</v>
      </c>
      <c r="AJ1892" t="s">
        <v>311</v>
      </c>
      <c r="AK1892" t="s">
        <v>412</v>
      </c>
      <c r="AL1892" t="s">
        <v>292</v>
      </c>
      <c r="AM1892">
        <v>7</v>
      </c>
      <c r="AN1892">
        <v>18</v>
      </c>
      <c r="AO1892">
        <v>3.7665504000000002E-2</v>
      </c>
      <c r="AP1892">
        <v>4.2366221000000003E-2</v>
      </c>
      <c r="AQ1892">
        <v>4.7773046999999999E-2</v>
      </c>
      <c r="AR1892">
        <v>4.2239835000000003E-2</v>
      </c>
      <c r="AS1892">
        <v>5.6192535000000002E-2</v>
      </c>
      <c r="AT1892">
        <v>2.0975864E-2</v>
      </c>
    </row>
    <row r="1893" spans="1:46" hidden="1" x14ac:dyDescent="0.25">
      <c r="A1893" t="s">
        <v>311</v>
      </c>
      <c r="B1893" t="s">
        <v>292</v>
      </c>
      <c r="C1893">
        <v>19</v>
      </c>
      <c r="D1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3">
        <v>53</v>
      </c>
      <c r="AJ1893" t="s">
        <v>311</v>
      </c>
      <c r="AK1893" t="s">
        <v>412</v>
      </c>
      <c r="AL1893" t="s">
        <v>292</v>
      </c>
      <c r="AM1893">
        <v>7</v>
      </c>
      <c r="AN1893">
        <v>19</v>
      </c>
      <c r="AO1893">
        <v>0</v>
      </c>
      <c r="AP1893">
        <v>0</v>
      </c>
      <c r="AQ1893">
        <v>0</v>
      </c>
      <c r="AR1893">
        <v>0</v>
      </c>
      <c r="AS1893">
        <v>0</v>
      </c>
      <c r="AT1893">
        <v>0</v>
      </c>
    </row>
    <row r="1894" spans="1:46" hidden="1" x14ac:dyDescent="0.25">
      <c r="A1894" t="s">
        <v>311</v>
      </c>
      <c r="B1894" t="s">
        <v>292</v>
      </c>
      <c r="C1894">
        <v>20</v>
      </c>
      <c r="D1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4">
        <v>53</v>
      </c>
      <c r="AJ1894" t="s">
        <v>311</v>
      </c>
      <c r="AK1894" t="s">
        <v>412</v>
      </c>
      <c r="AL1894" t="s">
        <v>292</v>
      </c>
      <c r="AM1894">
        <v>7</v>
      </c>
      <c r="AN1894">
        <v>20</v>
      </c>
      <c r="AO1894">
        <v>0</v>
      </c>
      <c r="AP1894">
        <v>0</v>
      </c>
      <c r="AQ1894">
        <v>0</v>
      </c>
      <c r="AR1894">
        <v>0</v>
      </c>
      <c r="AS1894">
        <v>0</v>
      </c>
      <c r="AT1894">
        <v>0</v>
      </c>
    </row>
    <row r="1895" spans="1:46" hidden="1" x14ac:dyDescent="0.25">
      <c r="A1895" t="s">
        <v>311</v>
      </c>
      <c r="B1895" t="s">
        <v>292</v>
      </c>
      <c r="C1895">
        <v>21</v>
      </c>
      <c r="D1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5">
        <v>53</v>
      </c>
      <c r="AJ1895" t="s">
        <v>311</v>
      </c>
      <c r="AK1895" t="s">
        <v>412</v>
      </c>
      <c r="AL1895" t="s">
        <v>292</v>
      </c>
      <c r="AM1895">
        <v>7</v>
      </c>
      <c r="AN1895">
        <v>21</v>
      </c>
      <c r="AO1895">
        <v>0</v>
      </c>
      <c r="AP1895">
        <v>0</v>
      </c>
      <c r="AQ1895">
        <v>0</v>
      </c>
      <c r="AR1895">
        <v>0</v>
      </c>
      <c r="AS1895">
        <v>0</v>
      </c>
      <c r="AT1895">
        <v>0</v>
      </c>
    </row>
    <row r="1896" spans="1:46" hidden="1" x14ac:dyDescent="0.25">
      <c r="A1896" t="s">
        <v>311</v>
      </c>
      <c r="B1896" t="s">
        <v>292</v>
      </c>
      <c r="C1896">
        <v>22</v>
      </c>
      <c r="D1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6">
        <v>53</v>
      </c>
      <c r="AJ1896" t="s">
        <v>311</v>
      </c>
      <c r="AK1896" t="s">
        <v>412</v>
      </c>
      <c r="AL1896" t="s">
        <v>292</v>
      </c>
      <c r="AM1896">
        <v>7</v>
      </c>
      <c r="AN1896">
        <v>22</v>
      </c>
      <c r="AO1896">
        <v>0</v>
      </c>
      <c r="AP1896">
        <v>0</v>
      </c>
      <c r="AQ1896">
        <v>0</v>
      </c>
      <c r="AR1896">
        <v>0</v>
      </c>
      <c r="AS1896">
        <v>0</v>
      </c>
      <c r="AT1896">
        <v>0</v>
      </c>
    </row>
    <row r="1897" spans="1:46" hidden="1" x14ac:dyDescent="0.25">
      <c r="A1897" t="s">
        <v>311</v>
      </c>
      <c r="B1897" t="s">
        <v>292</v>
      </c>
      <c r="C1897">
        <v>23</v>
      </c>
      <c r="D1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7">
        <v>53</v>
      </c>
      <c r="AJ1897" t="s">
        <v>311</v>
      </c>
      <c r="AK1897" t="s">
        <v>412</v>
      </c>
      <c r="AL1897" t="s">
        <v>292</v>
      </c>
      <c r="AM1897">
        <v>7</v>
      </c>
      <c r="AN1897">
        <v>23</v>
      </c>
      <c r="AO1897">
        <v>0</v>
      </c>
      <c r="AP1897">
        <v>0</v>
      </c>
      <c r="AQ1897">
        <v>0</v>
      </c>
      <c r="AR1897">
        <v>0</v>
      </c>
      <c r="AS1897">
        <v>0</v>
      </c>
      <c r="AT1897">
        <v>0</v>
      </c>
    </row>
    <row r="1898" spans="1:46" hidden="1" x14ac:dyDescent="0.25">
      <c r="A1898" t="s">
        <v>311</v>
      </c>
      <c r="B1898" t="s">
        <v>292</v>
      </c>
      <c r="C1898">
        <v>24</v>
      </c>
      <c r="D1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8">
        <v>53</v>
      </c>
      <c r="AJ1898" t="s">
        <v>311</v>
      </c>
      <c r="AK1898" t="s">
        <v>412</v>
      </c>
      <c r="AL1898" t="s">
        <v>292</v>
      </c>
      <c r="AM1898">
        <v>7</v>
      </c>
      <c r="AN1898">
        <v>24</v>
      </c>
      <c r="AO1898">
        <v>0</v>
      </c>
      <c r="AP1898">
        <v>0</v>
      </c>
      <c r="AQ1898">
        <v>0</v>
      </c>
      <c r="AR1898">
        <v>0</v>
      </c>
      <c r="AS1898">
        <v>0</v>
      </c>
      <c r="AT1898">
        <v>0</v>
      </c>
    </row>
    <row r="1899" spans="1:46" hidden="1" x14ac:dyDescent="0.25">
      <c r="A1899" t="s">
        <v>311</v>
      </c>
      <c r="B1899" t="s">
        <v>293</v>
      </c>
      <c r="C1899">
        <v>1</v>
      </c>
      <c r="D1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9">
        <v>53</v>
      </c>
      <c r="AJ1899" t="s">
        <v>311</v>
      </c>
      <c r="AK1899" t="s">
        <v>412</v>
      </c>
      <c r="AL1899" t="s">
        <v>293</v>
      </c>
      <c r="AM1899">
        <v>8</v>
      </c>
      <c r="AN1899">
        <v>1</v>
      </c>
      <c r="AO1899">
        <v>0</v>
      </c>
      <c r="AP1899">
        <v>0</v>
      </c>
      <c r="AQ1899">
        <v>0</v>
      </c>
      <c r="AR1899">
        <v>0</v>
      </c>
      <c r="AS1899">
        <v>0</v>
      </c>
      <c r="AT1899">
        <v>0</v>
      </c>
    </row>
    <row r="1900" spans="1:46" hidden="1" x14ac:dyDescent="0.25">
      <c r="A1900" t="s">
        <v>311</v>
      </c>
      <c r="B1900" t="s">
        <v>293</v>
      </c>
      <c r="C1900">
        <v>2</v>
      </c>
      <c r="D1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0">
        <v>53</v>
      </c>
      <c r="AJ1900" t="s">
        <v>311</v>
      </c>
      <c r="AK1900" t="s">
        <v>412</v>
      </c>
      <c r="AL1900" t="s">
        <v>293</v>
      </c>
      <c r="AM1900">
        <v>8</v>
      </c>
      <c r="AN1900">
        <v>2</v>
      </c>
      <c r="AO1900">
        <v>0</v>
      </c>
      <c r="AP1900">
        <v>0</v>
      </c>
      <c r="AQ1900">
        <v>0</v>
      </c>
      <c r="AR1900">
        <v>0</v>
      </c>
      <c r="AS1900">
        <v>0</v>
      </c>
      <c r="AT1900">
        <v>0</v>
      </c>
    </row>
    <row r="1901" spans="1:46" hidden="1" x14ac:dyDescent="0.25">
      <c r="A1901" t="s">
        <v>311</v>
      </c>
      <c r="B1901" t="s">
        <v>293</v>
      </c>
      <c r="C1901">
        <v>3</v>
      </c>
      <c r="D1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1">
        <v>53</v>
      </c>
      <c r="AJ1901" t="s">
        <v>311</v>
      </c>
      <c r="AK1901" t="s">
        <v>412</v>
      </c>
      <c r="AL1901" t="s">
        <v>293</v>
      </c>
      <c r="AM1901">
        <v>8</v>
      </c>
      <c r="AN1901">
        <v>3</v>
      </c>
      <c r="AO1901">
        <v>0</v>
      </c>
      <c r="AP1901">
        <v>0</v>
      </c>
      <c r="AQ1901">
        <v>0</v>
      </c>
      <c r="AR1901">
        <v>0</v>
      </c>
      <c r="AS1901">
        <v>0</v>
      </c>
      <c r="AT1901">
        <v>0</v>
      </c>
    </row>
    <row r="1902" spans="1:46" hidden="1" x14ac:dyDescent="0.25">
      <c r="A1902" t="s">
        <v>311</v>
      </c>
      <c r="B1902" t="s">
        <v>293</v>
      </c>
      <c r="C1902">
        <v>4</v>
      </c>
      <c r="D1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2">
        <v>53</v>
      </c>
      <c r="AJ1902" t="s">
        <v>311</v>
      </c>
      <c r="AK1902" t="s">
        <v>412</v>
      </c>
      <c r="AL1902" t="s">
        <v>293</v>
      </c>
      <c r="AM1902">
        <v>8</v>
      </c>
      <c r="AN1902">
        <v>4</v>
      </c>
      <c r="AO1902">
        <v>0</v>
      </c>
      <c r="AP1902">
        <v>0</v>
      </c>
      <c r="AQ1902">
        <v>0</v>
      </c>
      <c r="AR1902">
        <v>0</v>
      </c>
      <c r="AS1902">
        <v>0</v>
      </c>
      <c r="AT1902">
        <v>0</v>
      </c>
    </row>
    <row r="1903" spans="1:46" hidden="1" x14ac:dyDescent="0.25">
      <c r="A1903" t="s">
        <v>311</v>
      </c>
      <c r="B1903" t="s">
        <v>293</v>
      </c>
      <c r="C1903">
        <v>5</v>
      </c>
      <c r="D1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3">
        <v>53</v>
      </c>
      <c r="AJ1903" t="s">
        <v>311</v>
      </c>
      <c r="AK1903" t="s">
        <v>412</v>
      </c>
      <c r="AL1903" t="s">
        <v>293</v>
      </c>
      <c r="AM1903">
        <v>8</v>
      </c>
      <c r="AN1903">
        <v>5</v>
      </c>
      <c r="AO1903">
        <v>0</v>
      </c>
      <c r="AP1903">
        <v>0</v>
      </c>
      <c r="AQ1903">
        <v>0</v>
      </c>
      <c r="AR1903">
        <v>0</v>
      </c>
      <c r="AS1903">
        <v>0</v>
      </c>
      <c r="AT1903">
        <v>0</v>
      </c>
    </row>
    <row r="1904" spans="1:46" hidden="1" x14ac:dyDescent="0.25">
      <c r="A1904" t="s">
        <v>311</v>
      </c>
      <c r="B1904" t="s">
        <v>293</v>
      </c>
      <c r="C1904">
        <v>6</v>
      </c>
      <c r="D1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4">
        <v>53</v>
      </c>
      <c r="AJ1904" t="s">
        <v>311</v>
      </c>
      <c r="AK1904" t="s">
        <v>412</v>
      </c>
      <c r="AL1904" t="s">
        <v>293</v>
      </c>
      <c r="AM1904">
        <v>8</v>
      </c>
      <c r="AN1904">
        <v>6</v>
      </c>
      <c r="AO1904">
        <v>0</v>
      </c>
      <c r="AP1904">
        <v>0</v>
      </c>
      <c r="AQ1904">
        <v>0</v>
      </c>
      <c r="AR1904">
        <v>0</v>
      </c>
      <c r="AS1904">
        <v>0</v>
      </c>
      <c r="AT1904">
        <v>0</v>
      </c>
    </row>
    <row r="1905" spans="1:46" hidden="1" x14ac:dyDescent="0.25">
      <c r="A1905" t="s">
        <v>311</v>
      </c>
      <c r="B1905" t="s">
        <v>293</v>
      </c>
      <c r="C1905">
        <v>7</v>
      </c>
      <c r="D1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7.1297440000000004E-3</v>
      </c>
      <c r="E1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7.1297440000000004E-3</v>
      </c>
      <c r="AI1905">
        <v>53</v>
      </c>
      <c r="AJ1905" t="s">
        <v>311</v>
      </c>
      <c r="AK1905" t="s">
        <v>412</v>
      </c>
      <c r="AL1905" t="s">
        <v>293</v>
      </c>
      <c r="AM1905">
        <v>8</v>
      </c>
      <c r="AN1905">
        <v>7</v>
      </c>
      <c r="AO1905">
        <v>7.1297440000000004E-3</v>
      </c>
      <c r="AP1905">
        <v>1.039908E-2</v>
      </c>
      <c r="AQ1905">
        <v>1.5798311999999998E-2</v>
      </c>
      <c r="AR1905">
        <v>1.1847454E-2</v>
      </c>
      <c r="AS1905">
        <v>2.4750734999999999E-2</v>
      </c>
      <c r="AT1905">
        <v>3.9806340000000003E-3</v>
      </c>
    </row>
    <row r="1906" spans="1:46" hidden="1" x14ac:dyDescent="0.25">
      <c r="A1906" t="s">
        <v>311</v>
      </c>
      <c r="B1906" t="s">
        <v>293</v>
      </c>
      <c r="C1906">
        <v>8</v>
      </c>
      <c r="D1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0.119780845</v>
      </c>
      <c r="E1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0.119780845</v>
      </c>
      <c r="AI1906">
        <v>53</v>
      </c>
      <c r="AJ1906" t="s">
        <v>311</v>
      </c>
      <c r="AK1906" t="s">
        <v>412</v>
      </c>
      <c r="AL1906" t="s">
        <v>293</v>
      </c>
      <c r="AM1906">
        <v>8</v>
      </c>
      <c r="AN1906">
        <v>8</v>
      </c>
      <c r="AO1906">
        <v>0.119780845</v>
      </c>
      <c r="AP1906">
        <v>0.13464869400000001</v>
      </c>
      <c r="AQ1906">
        <v>0.15304496500000001</v>
      </c>
      <c r="AR1906">
        <v>0.13616560699999999</v>
      </c>
      <c r="AS1906">
        <v>0.18562484100000001</v>
      </c>
      <c r="AT1906">
        <v>7.2270502E-2</v>
      </c>
    </row>
    <row r="1907" spans="1:46" hidden="1" x14ac:dyDescent="0.25">
      <c r="A1907" t="s">
        <v>311</v>
      </c>
      <c r="B1907" t="s">
        <v>293</v>
      </c>
      <c r="C1907">
        <v>9</v>
      </c>
      <c r="D1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0.34514940599999999</v>
      </c>
      <c r="E1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0.30023904899999998</v>
      </c>
      <c r="AI1907">
        <v>53</v>
      </c>
      <c r="AJ1907" t="s">
        <v>311</v>
      </c>
      <c r="AK1907" t="s">
        <v>412</v>
      </c>
      <c r="AL1907" t="s">
        <v>293</v>
      </c>
      <c r="AM1907">
        <v>8</v>
      </c>
      <c r="AN1907">
        <v>9</v>
      </c>
      <c r="AO1907">
        <v>0.30023904899999998</v>
      </c>
      <c r="AP1907">
        <v>0.32510792900000002</v>
      </c>
      <c r="AQ1907">
        <v>0.34514940599999999</v>
      </c>
      <c r="AR1907">
        <v>0.31832049099999998</v>
      </c>
      <c r="AS1907">
        <v>0.39137454900000002</v>
      </c>
      <c r="AT1907">
        <v>0.17117252399999999</v>
      </c>
    </row>
    <row r="1908" spans="1:46" hidden="1" x14ac:dyDescent="0.25">
      <c r="A1908" t="s">
        <v>311</v>
      </c>
      <c r="B1908" t="s">
        <v>293</v>
      </c>
      <c r="C1908">
        <v>10</v>
      </c>
      <c r="D1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0.52732178100000004</v>
      </c>
      <c r="E1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0.52732178100000004</v>
      </c>
      <c r="AI1908">
        <v>53</v>
      </c>
      <c r="AJ1908" t="s">
        <v>311</v>
      </c>
      <c r="AK1908" t="s">
        <v>412</v>
      </c>
      <c r="AL1908" t="s">
        <v>293</v>
      </c>
      <c r="AM1908">
        <v>8</v>
      </c>
      <c r="AN1908">
        <v>10</v>
      </c>
      <c r="AO1908">
        <v>0.47238308099999998</v>
      </c>
      <c r="AP1908">
        <v>0.50160728399999999</v>
      </c>
      <c r="AQ1908">
        <v>0.52732178100000004</v>
      </c>
      <c r="AR1908">
        <v>0.49135261600000002</v>
      </c>
      <c r="AS1908">
        <v>0.57573242899999999</v>
      </c>
      <c r="AT1908">
        <v>0.28045159200000003</v>
      </c>
    </row>
    <row r="1909" spans="1:46" hidden="1" x14ac:dyDescent="0.25">
      <c r="A1909" t="s">
        <v>311</v>
      </c>
      <c r="B1909" t="s">
        <v>293</v>
      </c>
      <c r="C1909">
        <v>11</v>
      </c>
      <c r="D1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0.66230456900000001</v>
      </c>
      <c r="E1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0.66230456900000001</v>
      </c>
      <c r="AI1909">
        <v>53</v>
      </c>
      <c r="AJ1909" t="s">
        <v>311</v>
      </c>
      <c r="AK1909" t="s">
        <v>412</v>
      </c>
      <c r="AL1909" t="s">
        <v>293</v>
      </c>
      <c r="AM1909">
        <v>8</v>
      </c>
      <c r="AN1909">
        <v>11</v>
      </c>
      <c r="AO1909">
        <v>0.607277073</v>
      </c>
      <c r="AP1909">
        <v>0.63598199600000005</v>
      </c>
      <c r="AQ1909">
        <v>0.66230456900000001</v>
      </c>
      <c r="AR1909">
        <v>0.62829185499999995</v>
      </c>
      <c r="AS1909">
        <v>0.71529029399999999</v>
      </c>
      <c r="AT1909">
        <v>0.428519867</v>
      </c>
    </row>
    <row r="1910" spans="1:46" hidden="1" x14ac:dyDescent="0.25">
      <c r="A1910" t="s">
        <v>311</v>
      </c>
      <c r="B1910" t="s">
        <v>293</v>
      </c>
      <c r="C1910">
        <v>12</v>
      </c>
      <c r="D1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0.74190084000000001</v>
      </c>
      <c r="E1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0.74190084000000001</v>
      </c>
      <c r="AI1910">
        <v>53</v>
      </c>
      <c r="AJ1910" t="s">
        <v>311</v>
      </c>
      <c r="AK1910" t="s">
        <v>412</v>
      </c>
      <c r="AL1910" t="s">
        <v>293</v>
      </c>
      <c r="AM1910">
        <v>8</v>
      </c>
      <c r="AN1910">
        <v>12</v>
      </c>
      <c r="AO1910">
        <v>0.684032325</v>
      </c>
      <c r="AP1910">
        <v>0.71717006599999999</v>
      </c>
      <c r="AQ1910">
        <v>0.74190084000000001</v>
      </c>
      <c r="AR1910">
        <v>0.70159821</v>
      </c>
      <c r="AS1910">
        <v>0.79630327499999998</v>
      </c>
      <c r="AT1910">
        <v>0.47008361399999998</v>
      </c>
    </row>
    <row r="1911" spans="1:46" hidden="1" x14ac:dyDescent="0.25">
      <c r="A1911" t="s">
        <v>311</v>
      </c>
      <c r="B1911" t="s">
        <v>293</v>
      </c>
      <c r="C1911">
        <v>13</v>
      </c>
      <c r="D1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0.75469255000000002</v>
      </c>
      <c r="E1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0.75469255000000002</v>
      </c>
      <c r="AI1911">
        <v>53</v>
      </c>
      <c r="AJ1911" t="s">
        <v>311</v>
      </c>
      <c r="AK1911" t="s">
        <v>412</v>
      </c>
      <c r="AL1911" t="s">
        <v>293</v>
      </c>
      <c r="AM1911">
        <v>8</v>
      </c>
      <c r="AN1911">
        <v>13</v>
      </c>
      <c r="AO1911">
        <v>0.67086720700000002</v>
      </c>
      <c r="AP1911">
        <v>0.72910933300000003</v>
      </c>
      <c r="AQ1911">
        <v>0.75469255000000002</v>
      </c>
      <c r="AR1911">
        <v>0.705944974</v>
      </c>
      <c r="AS1911">
        <v>0.81040926499999999</v>
      </c>
      <c r="AT1911">
        <v>0.417718916</v>
      </c>
    </row>
    <row r="1912" spans="1:46" hidden="1" x14ac:dyDescent="0.25">
      <c r="A1912" t="s">
        <v>311</v>
      </c>
      <c r="B1912" t="s">
        <v>293</v>
      </c>
      <c r="C1912">
        <v>14</v>
      </c>
      <c r="D1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0.70024877500000005</v>
      </c>
      <c r="E1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0.70024877500000005</v>
      </c>
      <c r="AI1912">
        <v>53</v>
      </c>
      <c r="AJ1912" t="s">
        <v>311</v>
      </c>
      <c r="AK1912" t="s">
        <v>412</v>
      </c>
      <c r="AL1912" t="s">
        <v>293</v>
      </c>
      <c r="AM1912">
        <v>8</v>
      </c>
      <c r="AN1912">
        <v>14</v>
      </c>
      <c r="AO1912">
        <v>0.58872403399999995</v>
      </c>
      <c r="AP1912">
        <v>0.67015590899999999</v>
      </c>
      <c r="AQ1912">
        <v>0.70024877500000005</v>
      </c>
      <c r="AR1912">
        <v>0.63999144399999996</v>
      </c>
      <c r="AS1912">
        <v>0.75646633699999999</v>
      </c>
      <c r="AT1912">
        <v>0.28712462100000002</v>
      </c>
    </row>
    <row r="1913" spans="1:46" hidden="1" x14ac:dyDescent="0.25">
      <c r="A1913" t="s">
        <v>311</v>
      </c>
      <c r="B1913" t="s">
        <v>293</v>
      </c>
      <c r="C1913">
        <v>15</v>
      </c>
      <c r="D1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0.58965978399999996</v>
      </c>
      <c r="E1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0.58965978399999996</v>
      </c>
      <c r="AI1913">
        <v>53</v>
      </c>
      <c r="AJ1913" t="s">
        <v>311</v>
      </c>
      <c r="AK1913" t="s">
        <v>412</v>
      </c>
      <c r="AL1913" t="s">
        <v>293</v>
      </c>
      <c r="AM1913">
        <v>8</v>
      </c>
      <c r="AN1913">
        <v>15</v>
      </c>
      <c r="AO1913">
        <v>0.46911677600000001</v>
      </c>
      <c r="AP1913">
        <v>0.55364076100000004</v>
      </c>
      <c r="AQ1913">
        <v>0.58965978399999996</v>
      </c>
      <c r="AR1913">
        <v>0.52045358799999997</v>
      </c>
      <c r="AS1913">
        <v>0.63960252299999998</v>
      </c>
      <c r="AT1913">
        <v>0.28150840700000002</v>
      </c>
    </row>
    <row r="1914" spans="1:46" hidden="1" x14ac:dyDescent="0.25">
      <c r="A1914" t="s">
        <v>311</v>
      </c>
      <c r="B1914" t="s">
        <v>293</v>
      </c>
      <c r="C1914">
        <v>16</v>
      </c>
      <c r="D1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0.43064974499999997</v>
      </c>
      <c r="E1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0.43064974499999997</v>
      </c>
      <c r="AI1914">
        <v>53</v>
      </c>
      <c r="AJ1914" t="s">
        <v>311</v>
      </c>
      <c r="AK1914" t="s">
        <v>412</v>
      </c>
      <c r="AL1914" t="s">
        <v>293</v>
      </c>
      <c r="AM1914">
        <v>8</v>
      </c>
      <c r="AN1914">
        <v>16</v>
      </c>
      <c r="AO1914">
        <v>0.31744435199999999</v>
      </c>
      <c r="AP1914">
        <v>0.40155259399999998</v>
      </c>
      <c r="AQ1914">
        <v>0.43064974499999997</v>
      </c>
      <c r="AR1914">
        <v>0.37317373300000001</v>
      </c>
      <c r="AS1914">
        <v>0.47046966099999998</v>
      </c>
      <c r="AT1914">
        <v>0.19126800699999999</v>
      </c>
    </row>
    <row r="1915" spans="1:46" hidden="1" x14ac:dyDescent="0.25">
      <c r="A1915" t="s">
        <v>311</v>
      </c>
      <c r="B1915" t="s">
        <v>293</v>
      </c>
      <c r="C1915">
        <v>17</v>
      </c>
      <c r="D1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0.24188354100000001</v>
      </c>
      <c r="E1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0.24188354100000001</v>
      </c>
      <c r="AI1915">
        <v>53</v>
      </c>
      <c r="AJ1915" t="s">
        <v>311</v>
      </c>
      <c r="AK1915" t="s">
        <v>412</v>
      </c>
      <c r="AL1915" t="s">
        <v>293</v>
      </c>
      <c r="AM1915">
        <v>8</v>
      </c>
      <c r="AN1915">
        <v>17</v>
      </c>
      <c r="AO1915">
        <v>0.182495932</v>
      </c>
      <c r="AP1915">
        <v>0.219295779</v>
      </c>
      <c r="AQ1915">
        <v>0.24188354100000001</v>
      </c>
      <c r="AR1915">
        <v>0.20786178</v>
      </c>
      <c r="AS1915">
        <v>0.26957663799999998</v>
      </c>
      <c r="AT1915">
        <v>8.3867291999999996E-2</v>
      </c>
    </row>
    <row r="1916" spans="1:46" hidden="1" x14ac:dyDescent="0.25">
      <c r="A1916" t="s">
        <v>311</v>
      </c>
      <c r="B1916" t="s">
        <v>293</v>
      </c>
      <c r="C1916">
        <v>18</v>
      </c>
      <c r="D1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6.3367423000000006E-2</v>
      </c>
      <c r="E1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6.3367423000000006E-2</v>
      </c>
      <c r="AI1916">
        <v>53</v>
      </c>
      <c r="AJ1916" t="s">
        <v>311</v>
      </c>
      <c r="AK1916" t="s">
        <v>412</v>
      </c>
      <c r="AL1916" t="s">
        <v>293</v>
      </c>
      <c r="AM1916">
        <v>8</v>
      </c>
      <c r="AN1916">
        <v>18</v>
      </c>
      <c r="AO1916">
        <v>4.6359905E-2</v>
      </c>
      <c r="AP1916">
        <v>5.6832702999999998E-2</v>
      </c>
      <c r="AQ1916">
        <v>6.3367423000000006E-2</v>
      </c>
      <c r="AR1916">
        <v>5.4445199999999999E-2</v>
      </c>
      <c r="AS1916">
        <v>7.4818001999999995E-2</v>
      </c>
      <c r="AT1916">
        <v>1.388875E-2</v>
      </c>
    </row>
    <row r="1917" spans="1:46" hidden="1" x14ac:dyDescent="0.25">
      <c r="A1917" t="s">
        <v>311</v>
      </c>
      <c r="B1917" t="s">
        <v>293</v>
      </c>
      <c r="C1917">
        <v>19</v>
      </c>
      <c r="D1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3.2199999999999997E-5</v>
      </c>
      <c r="E1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3.2199999999999997E-5</v>
      </c>
      <c r="AI1917">
        <v>53</v>
      </c>
      <c r="AJ1917" t="s">
        <v>311</v>
      </c>
      <c r="AK1917" t="s">
        <v>412</v>
      </c>
      <c r="AL1917" t="s">
        <v>293</v>
      </c>
      <c r="AM1917">
        <v>8</v>
      </c>
      <c r="AN1917">
        <v>19</v>
      </c>
      <c r="AO1917">
        <v>0</v>
      </c>
      <c r="AP1917">
        <v>8.5099999999999998E-6</v>
      </c>
      <c r="AQ1917">
        <v>3.2199999999999997E-5</v>
      </c>
      <c r="AR1917">
        <v>1.84E-5</v>
      </c>
      <c r="AS1917">
        <v>8.9599999999999996E-5</v>
      </c>
      <c r="AT1917">
        <v>0</v>
      </c>
    </row>
    <row r="1918" spans="1:46" hidden="1" x14ac:dyDescent="0.25">
      <c r="A1918" t="s">
        <v>311</v>
      </c>
      <c r="B1918" t="s">
        <v>293</v>
      </c>
      <c r="C1918">
        <v>20</v>
      </c>
      <c r="D1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8">
        <v>53</v>
      </c>
      <c r="AJ1918" t="s">
        <v>311</v>
      </c>
      <c r="AK1918" t="s">
        <v>412</v>
      </c>
      <c r="AL1918" t="s">
        <v>293</v>
      </c>
      <c r="AM1918">
        <v>8</v>
      </c>
      <c r="AN1918">
        <v>20</v>
      </c>
      <c r="AO1918">
        <v>0</v>
      </c>
      <c r="AP1918" s="281">
        <v>0</v>
      </c>
      <c r="AQ1918" s="281">
        <v>0</v>
      </c>
      <c r="AR1918" s="281">
        <v>0</v>
      </c>
      <c r="AS1918" s="281">
        <v>0</v>
      </c>
      <c r="AT1918">
        <v>0</v>
      </c>
    </row>
    <row r="1919" spans="1:46" hidden="1" x14ac:dyDescent="0.25">
      <c r="A1919" t="s">
        <v>311</v>
      </c>
      <c r="B1919" t="s">
        <v>293</v>
      </c>
      <c r="C1919">
        <v>21</v>
      </c>
      <c r="D1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9">
        <v>53</v>
      </c>
      <c r="AJ1919" t="s">
        <v>311</v>
      </c>
      <c r="AK1919" t="s">
        <v>412</v>
      </c>
      <c r="AL1919" t="s">
        <v>293</v>
      </c>
      <c r="AM1919">
        <v>8</v>
      </c>
      <c r="AN1919">
        <v>21</v>
      </c>
      <c r="AO1919">
        <v>0</v>
      </c>
      <c r="AP1919">
        <v>0</v>
      </c>
      <c r="AQ1919">
        <v>0</v>
      </c>
      <c r="AR1919">
        <v>0</v>
      </c>
      <c r="AS1919">
        <v>0</v>
      </c>
      <c r="AT1919">
        <v>0</v>
      </c>
    </row>
    <row r="1920" spans="1:46" hidden="1" x14ac:dyDescent="0.25">
      <c r="A1920" t="s">
        <v>311</v>
      </c>
      <c r="B1920" t="s">
        <v>293</v>
      </c>
      <c r="C1920">
        <v>22</v>
      </c>
      <c r="D1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0">
        <v>53</v>
      </c>
      <c r="AJ1920" t="s">
        <v>311</v>
      </c>
      <c r="AK1920" t="s">
        <v>412</v>
      </c>
      <c r="AL1920" t="s">
        <v>293</v>
      </c>
      <c r="AM1920">
        <v>8</v>
      </c>
      <c r="AN1920">
        <v>22</v>
      </c>
      <c r="AO1920">
        <v>0</v>
      </c>
      <c r="AP1920">
        <v>0</v>
      </c>
      <c r="AQ1920">
        <v>0</v>
      </c>
      <c r="AR1920">
        <v>0</v>
      </c>
      <c r="AS1920">
        <v>0</v>
      </c>
      <c r="AT1920">
        <v>0</v>
      </c>
    </row>
    <row r="1921" spans="1:46" hidden="1" x14ac:dyDescent="0.25">
      <c r="A1921" t="s">
        <v>311</v>
      </c>
      <c r="B1921" t="s">
        <v>293</v>
      </c>
      <c r="C1921">
        <v>23</v>
      </c>
      <c r="D1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1">
        <v>53</v>
      </c>
      <c r="AJ1921" t="s">
        <v>311</v>
      </c>
      <c r="AK1921" t="s">
        <v>412</v>
      </c>
      <c r="AL1921" t="s">
        <v>293</v>
      </c>
      <c r="AM1921">
        <v>8</v>
      </c>
      <c r="AN1921">
        <v>23</v>
      </c>
      <c r="AO1921">
        <v>0</v>
      </c>
      <c r="AP1921">
        <v>0</v>
      </c>
      <c r="AQ1921">
        <v>0</v>
      </c>
      <c r="AR1921">
        <v>0</v>
      </c>
      <c r="AS1921">
        <v>0</v>
      </c>
      <c r="AT1921">
        <v>0</v>
      </c>
    </row>
    <row r="1922" spans="1:46" hidden="1" x14ac:dyDescent="0.25">
      <c r="A1922" t="s">
        <v>311</v>
      </c>
      <c r="B1922" t="s">
        <v>293</v>
      </c>
      <c r="C1922">
        <v>24</v>
      </c>
      <c r="D1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2">
        <v>53</v>
      </c>
      <c r="AJ1922" t="s">
        <v>311</v>
      </c>
      <c r="AK1922" t="s">
        <v>412</v>
      </c>
      <c r="AL1922" t="s">
        <v>293</v>
      </c>
      <c r="AM1922">
        <v>8</v>
      </c>
      <c r="AN1922">
        <v>24</v>
      </c>
      <c r="AO1922">
        <v>0</v>
      </c>
      <c r="AP1922">
        <v>0</v>
      </c>
      <c r="AQ1922">
        <v>0</v>
      </c>
      <c r="AR1922">
        <v>0</v>
      </c>
      <c r="AS1922">
        <v>0</v>
      </c>
      <c r="AT1922">
        <v>0</v>
      </c>
    </row>
    <row r="1923" spans="1:46" hidden="1" x14ac:dyDescent="0.25">
      <c r="A1923" t="s">
        <v>311</v>
      </c>
      <c r="B1923" t="s">
        <v>294</v>
      </c>
      <c r="C1923">
        <v>1</v>
      </c>
      <c r="D1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3">
        <v>53</v>
      </c>
      <c r="AJ1923" t="s">
        <v>311</v>
      </c>
      <c r="AK1923" t="s">
        <v>412</v>
      </c>
      <c r="AL1923" t="s">
        <v>294</v>
      </c>
      <c r="AM1923">
        <v>9</v>
      </c>
      <c r="AN1923">
        <v>1</v>
      </c>
      <c r="AO1923">
        <v>0</v>
      </c>
      <c r="AP1923">
        <v>0</v>
      </c>
      <c r="AQ1923">
        <v>0</v>
      </c>
      <c r="AR1923">
        <v>0</v>
      </c>
      <c r="AS1923">
        <v>0</v>
      </c>
      <c r="AT1923">
        <v>0</v>
      </c>
    </row>
    <row r="1924" spans="1:46" hidden="1" x14ac:dyDescent="0.25">
      <c r="A1924" t="s">
        <v>311</v>
      </c>
      <c r="B1924" t="s">
        <v>294</v>
      </c>
      <c r="C1924">
        <v>2</v>
      </c>
      <c r="D1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4">
        <v>53</v>
      </c>
      <c r="AJ1924" t="s">
        <v>311</v>
      </c>
      <c r="AK1924" t="s">
        <v>412</v>
      </c>
      <c r="AL1924" t="s">
        <v>294</v>
      </c>
      <c r="AM1924">
        <v>9</v>
      </c>
      <c r="AN1924">
        <v>2</v>
      </c>
      <c r="AO1924">
        <v>0</v>
      </c>
      <c r="AP1924">
        <v>0</v>
      </c>
      <c r="AQ1924">
        <v>0</v>
      </c>
      <c r="AR1924">
        <v>0</v>
      </c>
      <c r="AS1924">
        <v>0</v>
      </c>
      <c r="AT1924">
        <v>0</v>
      </c>
    </row>
    <row r="1925" spans="1:46" hidden="1" x14ac:dyDescent="0.25">
      <c r="A1925" t="s">
        <v>311</v>
      </c>
      <c r="B1925" t="s">
        <v>294</v>
      </c>
      <c r="C1925">
        <v>3</v>
      </c>
      <c r="D1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5">
        <v>53</v>
      </c>
      <c r="AJ1925" t="s">
        <v>311</v>
      </c>
      <c r="AK1925" t="s">
        <v>412</v>
      </c>
      <c r="AL1925" t="s">
        <v>294</v>
      </c>
      <c r="AM1925">
        <v>9</v>
      </c>
      <c r="AN1925">
        <v>3</v>
      </c>
      <c r="AO1925">
        <v>0</v>
      </c>
      <c r="AP1925">
        <v>0</v>
      </c>
      <c r="AQ1925">
        <v>0</v>
      </c>
      <c r="AR1925">
        <v>0</v>
      </c>
      <c r="AS1925">
        <v>0</v>
      </c>
      <c r="AT1925">
        <v>0</v>
      </c>
    </row>
    <row r="1926" spans="1:46" hidden="1" x14ac:dyDescent="0.25">
      <c r="A1926" t="s">
        <v>311</v>
      </c>
      <c r="B1926" t="s">
        <v>294</v>
      </c>
      <c r="C1926">
        <v>4</v>
      </c>
      <c r="D1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6">
        <v>53</v>
      </c>
      <c r="AJ1926" t="s">
        <v>311</v>
      </c>
      <c r="AK1926" t="s">
        <v>412</v>
      </c>
      <c r="AL1926" t="s">
        <v>294</v>
      </c>
      <c r="AM1926">
        <v>9</v>
      </c>
      <c r="AN1926">
        <v>4</v>
      </c>
      <c r="AO1926">
        <v>0</v>
      </c>
      <c r="AP1926">
        <v>0</v>
      </c>
      <c r="AQ1926">
        <v>0</v>
      </c>
      <c r="AR1926">
        <v>0</v>
      </c>
      <c r="AS1926">
        <v>0</v>
      </c>
      <c r="AT1926">
        <v>0</v>
      </c>
    </row>
    <row r="1927" spans="1:46" hidden="1" x14ac:dyDescent="0.25">
      <c r="A1927" t="s">
        <v>311</v>
      </c>
      <c r="B1927" t="s">
        <v>294</v>
      </c>
      <c r="C1927">
        <v>5</v>
      </c>
      <c r="D1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7">
        <v>53</v>
      </c>
      <c r="AJ1927" t="s">
        <v>311</v>
      </c>
      <c r="AK1927" t="s">
        <v>412</v>
      </c>
      <c r="AL1927" t="s">
        <v>294</v>
      </c>
      <c r="AM1927">
        <v>9</v>
      </c>
      <c r="AN1927">
        <v>5</v>
      </c>
      <c r="AO1927">
        <v>0</v>
      </c>
      <c r="AP1927">
        <v>0</v>
      </c>
      <c r="AQ1927">
        <v>0</v>
      </c>
      <c r="AR1927">
        <v>0</v>
      </c>
      <c r="AS1927">
        <v>0</v>
      </c>
      <c r="AT1927">
        <v>0</v>
      </c>
    </row>
    <row r="1928" spans="1:46" hidden="1" x14ac:dyDescent="0.25">
      <c r="A1928" t="s">
        <v>311</v>
      </c>
      <c r="B1928" t="s">
        <v>294</v>
      </c>
      <c r="C1928">
        <v>6</v>
      </c>
      <c r="D1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8">
        <v>53</v>
      </c>
      <c r="AJ1928" t="s">
        <v>311</v>
      </c>
      <c r="AK1928" t="s">
        <v>412</v>
      </c>
      <c r="AL1928" t="s">
        <v>294</v>
      </c>
      <c r="AM1928">
        <v>9</v>
      </c>
      <c r="AN1928">
        <v>6</v>
      </c>
      <c r="AO1928">
        <v>0</v>
      </c>
      <c r="AP1928">
        <v>0</v>
      </c>
      <c r="AQ1928">
        <v>0</v>
      </c>
      <c r="AR1928">
        <v>2.3800000000000001E-6</v>
      </c>
      <c r="AS1928">
        <v>7.7999999999999999E-5</v>
      </c>
      <c r="AT1928">
        <v>0</v>
      </c>
    </row>
    <row r="1929" spans="1:46" hidden="1" x14ac:dyDescent="0.25">
      <c r="A1929" t="s">
        <v>311</v>
      </c>
      <c r="B1929" t="s">
        <v>294</v>
      </c>
      <c r="C1929">
        <v>7</v>
      </c>
      <c r="D1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3.0890266999999999E-2</v>
      </c>
      <c r="E1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3.0890266999999999E-2</v>
      </c>
      <c r="AI1929">
        <v>53</v>
      </c>
      <c r="AJ1929" t="s">
        <v>311</v>
      </c>
      <c r="AK1929" t="s">
        <v>412</v>
      </c>
      <c r="AL1929" t="s">
        <v>294</v>
      </c>
      <c r="AM1929">
        <v>9</v>
      </c>
      <c r="AN1929">
        <v>7</v>
      </c>
      <c r="AO1929">
        <v>3.0890266999999999E-2</v>
      </c>
      <c r="AP1929">
        <v>4.0640543000000001E-2</v>
      </c>
      <c r="AQ1929">
        <v>5.3329409000000001E-2</v>
      </c>
      <c r="AR1929" s="281">
        <v>4.2691936999999999E-2</v>
      </c>
      <c r="AS1929" s="281">
        <v>7.8737638999999998E-2</v>
      </c>
      <c r="AT1929">
        <v>1.160368E-2</v>
      </c>
    </row>
    <row r="1930" spans="1:46" hidden="1" x14ac:dyDescent="0.25">
      <c r="A1930" t="s">
        <v>311</v>
      </c>
      <c r="B1930" t="s">
        <v>294</v>
      </c>
      <c r="C1930">
        <v>8</v>
      </c>
      <c r="D1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0.19212009499999999</v>
      </c>
      <c r="E1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0.19212009499999999</v>
      </c>
      <c r="AI1930">
        <v>53</v>
      </c>
      <c r="AJ1930" t="s">
        <v>311</v>
      </c>
      <c r="AK1930" t="s">
        <v>412</v>
      </c>
      <c r="AL1930" t="s">
        <v>294</v>
      </c>
      <c r="AM1930">
        <v>9</v>
      </c>
      <c r="AN1930">
        <v>8</v>
      </c>
      <c r="AO1930">
        <v>0.19212009499999999</v>
      </c>
      <c r="AP1930">
        <v>0.21305763599999999</v>
      </c>
      <c r="AQ1930">
        <v>0.23662701999999999</v>
      </c>
      <c r="AR1930">
        <v>0.211308202</v>
      </c>
      <c r="AS1930">
        <v>0.28258649899999999</v>
      </c>
      <c r="AT1930">
        <v>5.2348891000000002E-2</v>
      </c>
    </row>
    <row r="1931" spans="1:46" hidden="1" x14ac:dyDescent="0.25">
      <c r="A1931" t="s">
        <v>311</v>
      </c>
      <c r="B1931" t="s">
        <v>294</v>
      </c>
      <c r="C1931">
        <v>9</v>
      </c>
      <c r="D1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0.44742681899999998</v>
      </c>
      <c r="E1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0.39479734100000002</v>
      </c>
      <c r="AI1931">
        <v>53</v>
      </c>
      <c r="AJ1931" t="s">
        <v>311</v>
      </c>
      <c r="AK1931" t="s">
        <v>412</v>
      </c>
      <c r="AL1931" t="s">
        <v>294</v>
      </c>
      <c r="AM1931">
        <v>9</v>
      </c>
      <c r="AN1931">
        <v>9</v>
      </c>
      <c r="AO1931">
        <v>0.39479734100000002</v>
      </c>
      <c r="AP1931">
        <v>0.41919551799999999</v>
      </c>
      <c r="AQ1931">
        <v>0.44742681899999998</v>
      </c>
      <c r="AR1931">
        <v>0.40921608300000001</v>
      </c>
      <c r="AS1931">
        <v>0.49566581799999998</v>
      </c>
      <c r="AT1931">
        <v>0.14343454</v>
      </c>
    </row>
    <row r="1932" spans="1:46" hidden="1" x14ac:dyDescent="0.25">
      <c r="A1932" t="s">
        <v>311</v>
      </c>
      <c r="B1932" t="s">
        <v>294</v>
      </c>
      <c r="C1932">
        <v>10</v>
      </c>
      <c r="D1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0.62874251299999995</v>
      </c>
      <c r="E1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0.62874251299999995</v>
      </c>
      <c r="AI1932">
        <v>53</v>
      </c>
      <c r="AJ1932" t="s">
        <v>311</v>
      </c>
      <c r="AK1932" t="s">
        <v>412</v>
      </c>
      <c r="AL1932" t="s">
        <v>294</v>
      </c>
      <c r="AM1932">
        <v>9</v>
      </c>
      <c r="AN1932">
        <v>10</v>
      </c>
      <c r="AO1932">
        <v>0.57552907099999995</v>
      </c>
      <c r="AP1932">
        <v>0.60216028700000002</v>
      </c>
      <c r="AQ1932">
        <v>0.62874251299999995</v>
      </c>
      <c r="AR1932">
        <v>0.58932081199999997</v>
      </c>
      <c r="AS1932">
        <v>0.67792020200000003</v>
      </c>
      <c r="AT1932">
        <v>0.30348447200000001</v>
      </c>
    </row>
    <row r="1933" spans="1:46" hidden="1" x14ac:dyDescent="0.25">
      <c r="A1933" t="s">
        <v>311</v>
      </c>
      <c r="B1933" t="s">
        <v>294</v>
      </c>
      <c r="C1933">
        <v>11</v>
      </c>
      <c r="D1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0.76427553000000004</v>
      </c>
      <c r="E1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0.76427553000000004</v>
      </c>
      <c r="AI1933">
        <v>53</v>
      </c>
      <c r="AJ1933" t="s">
        <v>311</v>
      </c>
      <c r="AK1933" t="s">
        <v>412</v>
      </c>
      <c r="AL1933" t="s">
        <v>294</v>
      </c>
      <c r="AM1933">
        <v>9</v>
      </c>
      <c r="AN1933">
        <v>11</v>
      </c>
      <c r="AO1933">
        <v>0.71154832999999995</v>
      </c>
      <c r="AP1933">
        <v>0.73732748599999998</v>
      </c>
      <c r="AQ1933">
        <v>0.76427553000000004</v>
      </c>
      <c r="AR1933">
        <v>0.72064986600000003</v>
      </c>
      <c r="AS1933">
        <v>0.81051849300000001</v>
      </c>
      <c r="AT1933">
        <v>0.30388490699999998</v>
      </c>
    </row>
    <row r="1934" spans="1:46" hidden="1" x14ac:dyDescent="0.25">
      <c r="A1934" t="s">
        <v>311</v>
      </c>
      <c r="B1934" t="s">
        <v>294</v>
      </c>
      <c r="C1934">
        <v>12</v>
      </c>
      <c r="D1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0.83619057200000002</v>
      </c>
      <c r="E1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0.83619057200000002</v>
      </c>
      <c r="AI1934">
        <v>53</v>
      </c>
      <c r="AJ1934" t="s">
        <v>311</v>
      </c>
      <c r="AK1934" t="s">
        <v>412</v>
      </c>
      <c r="AL1934" t="s">
        <v>294</v>
      </c>
      <c r="AM1934">
        <v>9</v>
      </c>
      <c r="AN1934">
        <v>12</v>
      </c>
      <c r="AO1934">
        <v>0.75624497999999996</v>
      </c>
      <c r="AP1934">
        <v>0.80980452400000003</v>
      </c>
      <c r="AQ1934">
        <v>0.83619057200000002</v>
      </c>
      <c r="AR1934">
        <v>0.77888811300000005</v>
      </c>
      <c r="AS1934">
        <v>0.88160592999999998</v>
      </c>
      <c r="AT1934">
        <v>0.25044799299999998</v>
      </c>
    </row>
    <row r="1935" spans="1:46" hidden="1" x14ac:dyDescent="0.25">
      <c r="A1935" t="s">
        <v>311</v>
      </c>
      <c r="B1935" t="s">
        <v>294</v>
      </c>
      <c r="C1935">
        <v>13</v>
      </c>
      <c r="D1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0.84197194500000005</v>
      </c>
      <c r="E1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0.84197194500000005</v>
      </c>
      <c r="AI1935">
        <v>53</v>
      </c>
      <c r="AJ1935" t="s">
        <v>311</v>
      </c>
      <c r="AK1935" t="s">
        <v>412</v>
      </c>
      <c r="AL1935" t="s">
        <v>294</v>
      </c>
      <c r="AM1935">
        <v>9</v>
      </c>
      <c r="AN1935">
        <v>13</v>
      </c>
      <c r="AO1935">
        <v>0.71240691199999995</v>
      </c>
      <c r="AP1935">
        <v>0.81500945199999997</v>
      </c>
      <c r="AQ1935">
        <v>0.84197194500000005</v>
      </c>
      <c r="AR1935">
        <v>0.76455793500000002</v>
      </c>
      <c r="AS1935">
        <v>0.884572103</v>
      </c>
      <c r="AT1935">
        <v>0.289730078</v>
      </c>
    </row>
    <row r="1936" spans="1:46" hidden="1" x14ac:dyDescent="0.25">
      <c r="A1936" t="s">
        <v>311</v>
      </c>
      <c r="B1936" t="s">
        <v>294</v>
      </c>
      <c r="C1936">
        <v>14</v>
      </c>
      <c r="D1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0.77719859400000002</v>
      </c>
      <c r="E1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0.77719859400000002</v>
      </c>
      <c r="AI1936">
        <v>53</v>
      </c>
      <c r="AJ1936" t="s">
        <v>311</v>
      </c>
      <c r="AK1936" t="s">
        <v>412</v>
      </c>
      <c r="AL1936" t="s">
        <v>294</v>
      </c>
      <c r="AM1936">
        <v>9</v>
      </c>
      <c r="AN1936">
        <v>14</v>
      </c>
      <c r="AO1936">
        <v>0.61017171100000001</v>
      </c>
      <c r="AP1936">
        <v>0.74736466199999996</v>
      </c>
      <c r="AQ1936">
        <v>0.77719859400000002</v>
      </c>
      <c r="AR1936">
        <v>0.68924973700000003</v>
      </c>
      <c r="AS1936">
        <v>0.81889924400000003</v>
      </c>
      <c r="AT1936">
        <v>0.205675741</v>
      </c>
    </row>
    <row r="1937" spans="1:46" hidden="1" x14ac:dyDescent="0.25">
      <c r="A1937" t="s">
        <v>311</v>
      </c>
      <c r="B1937" t="s">
        <v>294</v>
      </c>
      <c r="C1937">
        <v>15</v>
      </c>
      <c r="D1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0.65225239700000004</v>
      </c>
      <c r="E1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0.65225239700000004</v>
      </c>
      <c r="AI1937">
        <v>53</v>
      </c>
      <c r="AJ1937" t="s">
        <v>311</v>
      </c>
      <c r="AK1937" t="s">
        <v>412</v>
      </c>
      <c r="AL1937" t="s">
        <v>294</v>
      </c>
      <c r="AM1937">
        <v>9</v>
      </c>
      <c r="AN1937">
        <v>15</v>
      </c>
      <c r="AO1937">
        <v>0.50876373100000005</v>
      </c>
      <c r="AP1937">
        <v>0.62626631300000002</v>
      </c>
      <c r="AQ1937">
        <v>0.65225239700000004</v>
      </c>
      <c r="AR1937">
        <v>0.56692299499999999</v>
      </c>
      <c r="AS1937">
        <v>0.690279965</v>
      </c>
      <c r="AT1937">
        <v>0.178717551</v>
      </c>
    </row>
    <row r="1938" spans="1:46" hidden="1" x14ac:dyDescent="0.25">
      <c r="A1938" t="s">
        <v>311</v>
      </c>
      <c r="B1938" t="s">
        <v>294</v>
      </c>
      <c r="C1938">
        <v>16</v>
      </c>
      <c r="D1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0.478596138</v>
      </c>
      <c r="E1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0.478596138</v>
      </c>
      <c r="AI1938">
        <v>53</v>
      </c>
      <c r="AJ1938" t="s">
        <v>311</v>
      </c>
      <c r="AK1938" t="s">
        <v>412</v>
      </c>
      <c r="AL1938" t="s">
        <v>294</v>
      </c>
      <c r="AM1938">
        <v>9</v>
      </c>
      <c r="AN1938">
        <v>16</v>
      </c>
      <c r="AO1938">
        <v>0.33437569299999997</v>
      </c>
      <c r="AP1938">
        <v>0.44581326799999998</v>
      </c>
      <c r="AQ1938">
        <v>0.478596138</v>
      </c>
      <c r="AR1938">
        <v>0.40152968</v>
      </c>
      <c r="AS1938">
        <v>0.51068818699999996</v>
      </c>
      <c r="AT1938">
        <v>7.2718355999999998E-2</v>
      </c>
    </row>
    <row r="1939" spans="1:46" hidden="1" x14ac:dyDescent="0.25">
      <c r="A1939" t="s">
        <v>311</v>
      </c>
      <c r="B1939" t="s">
        <v>294</v>
      </c>
      <c r="C1939">
        <v>17</v>
      </c>
      <c r="D1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0.27357246600000001</v>
      </c>
      <c r="E1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0.27357246600000001</v>
      </c>
      <c r="AI1939">
        <v>53</v>
      </c>
      <c r="AJ1939" t="s">
        <v>311</v>
      </c>
      <c r="AK1939" t="s">
        <v>412</v>
      </c>
      <c r="AL1939" t="s">
        <v>294</v>
      </c>
      <c r="AM1939">
        <v>9</v>
      </c>
      <c r="AN1939">
        <v>17</v>
      </c>
      <c r="AO1939">
        <v>0.19386451199999999</v>
      </c>
      <c r="AP1939">
        <v>0.24589427699999999</v>
      </c>
      <c r="AQ1939">
        <v>0.27357246600000001</v>
      </c>
      <c r="AR1939">
        <v>0.22954022299999999</v>
      </c>
      <c r="AS1939">
        <v>0.29696626799999998</v>
      </c>
      <c r="AT1939">
        <v>3.7817338999999998E-2</v>
      </c>
    </row>
    <row r="1940" spans="1:46" hidden="1" x14ac:dyDescent="0.25">
      <c r="A1940" t="s">
        <v>311</v>
      </c>
      <c r="B1940" t="s">
        <v>294</v>
      </c>
      <c r="C1940">
        <v>18</v>
      </c>
      <c r="D1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7.7943103E-2</v>
      </c>
      <c r="E1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7.7943103E-2</v>
      </c>
      <c r="AI1940">
        <v>53</v>
      </c>
      <c r="AJ1940" t="s">
        <v>311</v>
      </c>
      <c r="AK1940" t="s">
        <v>412</v>
      </c>
      <c r="AL1940" t="s">
        <v>294</v>
      </c>
      <c r="AM1940">
        <v>9</v>
      </c>
      <c r="AN1940">
        <v>18</v>
      </c>
      <c r="AO1940">
        <v>5.7433607999999997E-2</v>
      </c>
      <c r="AP1940">
        <v>7.2647327999999997E-2</v>
      </c>
      <c r="AQ1940">
        <v>7.7943103E-2</v>
      </c>
      <c r="AR1940">
        <v>6.6854009000000006E-2</v>
      </c>
      <c r="AS1940">
        <v>8.7360960000000001E-2</v>
      </c>
      <c r="AT1940">
        <v>1.3504122E-2</v>
      </c>
    </row>
    <row r="1941" spans="1:46" hidden="1" x14ac:dyDescent="0.25">
      <c r="A1941" t="s">
        <v>311</v>
      </c>
      <c r="B1941" t="s">
        <v>294</v>
      </c>
      <c r="C1941">
        <v>19</v>
      </c>
      <c r="D1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1.79142E-4</v>
      </c>
      <c r="E1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1.79142E-4</v>
      </c>
      <c r="AI1941">
        <v>53</v>
      </c>
      <c r="AJ1941" t="s">
        <v>311</v>
      </c>
      <c r="AK1941" t="s">
        <v>412</v>
      </c>
      <c r="AL1941" t="s">
        <v>294</v>
      </c>
      <c r="AM1941">
        <v>9</v>
      </c>
      <c r="AN1941">
        <v>19</v>
      </c>
      <c r="AO1941">
        <v>1.08671E-4</v>
      </c>
      <c r="AP1941">
        <v>1.39321E-4</v>
      </c>
      <c r="AQ1941">
        <v>1.79142E-4</v>
      </c>
      <c r="AR1941">
        <v>1.46432E-4</v>
      </c>
      <c r="AS1941">
        <v>2.7924999999999998E-4</v>
      </c>
      <c r="AT1941">
        <v>6.0999999999999999E-5</v>
      </c>
    </row>
    <row r="1942" spans="1:46" hidden="1" x14ac:dyDescent="0.25">
      <c r="A1942" t="s">
        <v>311</v>
      </c>
      <c r="B1942" t="s">
        <v>294</v>
      </c>
      <c r="C1942">
        <v>20</v>
      </c>
      <c r="D1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2">
        <v>53</v>
      </c>
      <c r="AJ1942" t="s">
        <v>311</v>
      </c>
      <c r="AK1942" t="s">
        <v>412</v>
      </c>
      <c r="AL1942" t="s">
        <v>294</v>
      </c>
      <c r="AM1942">
        <v>9</v>
      </c>
      <c r="AN1942">
        <v>20</v>
      </c>
      <c r="AO1942">
        <v>0</v>
      </c>
      <c r="AP1942">
        <v>0</v>
      </c>
      <c r="AQ1942">
        <v>0</v>
      </c>
      <c r="AR1942">
        <v>0</v>
      </c>
      <c r="AS1942">
        <v>0</v>
      </c>
      <c r="AT1942" s="281">
        <v>0</v>
      </c>
    </row>
    <row r="1943" spans="1:46" hidden="1" x14ac:dyDescent="0.25">
      <c r="A1943" t="s">
        <v>311</v>
      </c>
      <c r="B1943" t="s">
        <v>294</v>
      </c>
      <c r="C1943">
        <v>21</v>
      </c>
      <c r="D1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3">
        <v>53</v>
      </c>
      <c r="AJ1943" t="s">
        <v>311</v>
      </c>
      <c r="AK1943" t="s">
        <v>412</v>
      </c>
      <c r="AL1943" t="s">
        <v>294</v>
      </c>
      <c r="AM1943">
        <v>9</v>
      </c>
      <c r="AN1943">
        <v>21</v>
      </c>
      <c r="AO1943">
        <v>0</v>
      </c>
      <c r="AP1943">
        <v>0</v>
      </c>
      <c r="AQ1943">
        <v>0</v>
      </c>
      <c r="AR1943">
        <v>0</v>
      </c>
      <c r="AS1943">
        <v>0</v>
      </c>
      <c r="AT1943">
        <v>0</v>
      </c>
    </row>
    <row r="1944" spans="1:46" hidden="1" x14ac:dyDescent="0.25">
      <c r="A1944" t="s">
        <v>311</v>
      </c>
      <c r="B1944" t="s">
        <v>294</v>
      </c>
      <c r="C1944">
        <v>22</v>
      </c>
      <c r="D1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4">
        <v>53</v>
      </c>
      <c r="AJ1944" t="s">
        <v>311</v>
      </c>
      <c r="AK1944" t="s">
        <v>412</v>
      </c>
      <c r="AL1944" t="s">
        <v>294</v>
      </c>
      <c r="AM1944">
        <v>9</v>
      </c>
      <c r="AN1944">
        <v>22</v>
      </c>
      <c r="AO1944">
        <v>0</v>
      </c>
      <c r="AP1944">
        <v>0</v>
      </c>
      <c r="AQ1944">
        <v>0</v>
      </c>
      <c r="AR1944">
        <v>0</v>
      </c>
      <c r="AS1944">
        <v>0</v>
      </c>
      <c r="AT1944">
        <v>0</v>
      </c>
    </row>
    <row r="1945" spans="1:46" hidden="1" x14ac:dyDescent="0.25">
      <c r="A1945" t="s">
        <v>311</v>
      </c>
      <c r="B1945" t="s">
        <v>294</v>
      </c>
      <c r="C1945">
        <v>23</v>
      </c>
      <c r="D1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5">
        <v>53</v>
      </c>
      <c r="AJ1945" t="s">
        <v>311</v>
      </c>
      <c r="AK1945" t="s">
        <v>412</v>
      </c>
      <c r="AL1945" t="s">
        <v>294</v>
      </c>
      <c r="AM1945">
        <v>9</v>
      </c>
      <c r="AN1945">
        <v>23</v>
      </c>
      <c r="AO1945">
        <v>0</v>
      </c>
      <c r="AP1945">
        <v>0</v>
      </c>
      <c r="AQ1945">
        <v>0</v>
      </c>
      <c r="AR1945">
        <v>0</v>
      </c>
      <c r="AS1945">
        <v>0</v>
      </c>
      <c r="AT1945">
        <v>0</v>
      </c>
    </row>
    <row r="1946" spans="1:46" hidden="1" x14ac:dyDescent="0.25">
      <c r="A1946" t="s">
        <v>311</v>
      </c>
      <c r="B1946" t="s">
        <v>294</v>
      </c>
      <c r="C1946">
        <v>24</v>
      </c>
      <c r="D1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6">
        <v>53</v>
      </c>
      <c r="AJ1946" t="s">
        <v>311</v>
      </c>
      <c r="AK1946" t="s">
        <v>412</v>
      </c>
      <c r="AL1946" t="s">
        <v>294</v>
      </c>
      <c r="AM1946">
        <v>9</v>
      </c>
      <c r="AN1946">
        <v>24</v>
      </c>
      <c r="AO1946">
        <v>0</v>
      </c>
      <c r="AP1946">
        <v>0</v>
      </c>
      <c r="AQ1946">
        <v>0</v>
      </c>
      <c r="AR1946">
        <v>0</v>
      </c>
      <c r="AS1946">
        <v>0</v>
      </c>
      <c r="AT1946">
        <v>0</v>
      </c>
    </row>
    <row r="1947" spans="1:46" hidden="1" x14ac:dyDescent="0.25">
      <c r="A1947" t="s">
        <v>311</v>
      </c>
      <c r="B1947" t="s">
        <v>295</v>
      </c>
      <c r="C1947">
        <v>1</v>
      </c>
      <c r="D1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7">
        <v>53</v>
      </c>
      <c r="AJ1947" t="s">
        <v>311</v>
      </c>
      <c r="AK1947" t="s">
        <v>412</v>
      </c>
      <c r="AL1947" t="s">
        <v>295</v>
      </c>
      <c r="AM1947">
        <v>10</v>
      </c>
      <c r="AN1947">
        <v>1</v>
      </c>
      <c r="AO1947">
        <v>0</v>
      </c>
      <c r="AP1947">
        <v>0</v>
      </c>
      <c r="AQ1947">
        <v>0</v>
      </c>
      <c r="AR1947">
        <v>0</v>
      </c>
      <c r="AS1947">
        <v>0</v>
      </c>
      <c r="AT1947">
        <v>0</v>
      </c>
    </row>
    <row r="1948" spans="1:46" hidden="1" x14ac:dyDescent="0.25">
      <c r="A1948" t="s">
        <v>311</v>
      </c>
      <c r="B1948" t="s">
        <v>295</v>
      </c>
      <c r="C1948">
        <v>2</v>
      </c>
      <c r="D1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8">
        <v>53</v>
      </c>
      <c r="AJ1948" t="s">
        <v>311</v>
      </c>
      <c r="AK1948" t="s">
        <v>412</v>
      </c>
      <c r="AL1948" t="s">
        <v>295</v>
      </c>
      <c r="AM1948">
        <v>10</v>
      </c>
      <c r="AN1948">
        <v>2</v>
      </c>
      <c r="AO1948">
        <v>0</v>
      </c>
      <c r="AP1948">
        <v>0</v>
      </c>
      <c r="AQ1948">
        <v>0</v>
      </c>
      <c r="AR1948">
        <v>0</v>
      </c>
      <c r="AS1948">
        <v>0</v>
      </c>
      <c r="AT1948">
        <v>0</v>
      </c>
    </row>
    <row r="1949" spans="1:46" hidden="1" x14ac:dyDescent="0.25">
      <c r="A1949" t="s">
        <v>311</v>
      </c>
      <c r="B1949" t="s">
        <v>295</v>
      </c>
      <c r="C1949">
        <v>3</v>
      </c>
      <c r="D1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9">
        <v>53</v>
      </c>
      <c r="AJ1949" t="s">
        <v>311</v>
      </c>
      <c r="AK1949" t="s">
        <v>412</v>
      </c>
      <c r="AL1949" t="s">
        <v>295</v>
      </c>
      <c r="AM1949">
        <v>10</v>
      </c>
      <c r="AN1949">
        <v>3</v>
      </c>
      <c r="AO1949">
        <v>0</v>
      </c>
      <c r="AP1949">
        <v>0</v>
      </c>
      <c r="AQ1949">
        <v>0</v>
      </c>
      <c r="AR1949">
        <v>0</v>
      </c>
      <c r="AS1949">
        <v>0</v>
      </c>
      <c r="AT1949">
        <v>0</v>
      </c>
    </row>
    <row r="1950" spans="1:46" hidden="1" x14ac:dyDescent="0.25">
      <c r="A1950" t="s">
        <v>311</v>
      </c>
      <c r="B1950" t="s">
        <v>295</v>
      </c>
      <c r="C1950">
        <v>4</v>
      </c>
      <c r="D1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0">
        <v>53</v>
      </c>
      <c r="AJ1950" t="s">
        <v>311</v>
      </c>
      <c r="AK1950" t="s">
        <v>412</v>
      </c>
      <c r="AL1950" t="s">
        <v>295</v>
      </c>
      <c r="AM1950">
        <v>10</v>
      </c>
      <c r="AN1950">
        <v>4</v>
      </c>
      <c r="AO1950">
        <v>0</v>
      </c>
      <c r="AP1950">
        <v>0</v>
      </c>
      <c r="AQ1950">
        <v>0</v>
      </c>
      <c r="AR1950">
        <v>0</v>
      </c>
      <c r="AS1950">
        <v>0</v>
      </c>
      <c r="AT1950">
        <v>0</v>
      </c>
    </row>
    <row r="1951" spans="1:46" hidden="1" x14ac:dyDescent="0.25">
      <c r="A1951" t="s">
        <v>311</v>
      </c>
      <c r="B1951" t="s">
        <v>295</v>
      </c>
      <c r="C1951">
        <v>5</v>
      </c>
      <c r="D1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1">
        <v>53</v>
      </c>
      <c r="AJ1951" t="s">
        <v>311</v>
      </c>
      <c r="AK1951" t="s">
        <v>412</v>
      </c>
      <c r="AL1951" t="s">
        <v>295</v>
      </c>
      <c r="AM1951">
        <v>10</v>
      </c>
      <c r="AN1951">
        <v>5</v>
      </c>
      <c r="AO1951">
        <v>0</v>
      </c>
      <c r="AP1951">
        <v>0</v>
      </c>
      <c r="AQ1951">
        <v>0</v>
      </c>
      <c r="AR1951">
        <v>0</v>
      </c>
      <c r="AS1951">
        <v>0</v>
      </c>
      <c r="AT1951">
        <v>0</v>
      </c>
    </row>
    <row r="1952" spans="1:46" hidden="1" x14ac:dyDescent="0.25">
      <c r="A1952" t="s">
        <v>311</v>
      </c>
      <c r="B1952" t="s">
        <v>295</v>
      </c>
      <c r="C1952">
        <v>6</v>
      </c>
      <c r="D1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2.78163E-4</v>
      </c>
      <c r="E1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2.78163E-4</v>
      </c>
      <c r="AI1952">
        <v>53</v>
      </c>
      <c r="AJ1952" t="s">
        <v>311</v>
      </c>
      <c r="AK1952" t="s">
        <v>412</v>
      </c>
      <c r="AL1952" t="s">
        <v>295</v>
      </c>
      <c r="AM1952">
        <v>10</v>
      </c>
      <c r="AN1952">
        <v>6</v>
      </c>
      <c r="AO1952">
        <v>2.78163E-4</v>
      </c>
      <c r="AP1952">
        <v>1.0276700000000001E-3</v>
      </c>
      <c r="AQ1952">
        <v>2.5300359999999998E-3</v>
      </c>
      <c r="AR1952">
        <v>1.5804689999999999E-3</v>
      </c>
      <c r="AS1952">
        <v>6.3705469999999998E-3</v>
      </c>
      <c r="AT1952">
        <v>0</v>
      </c>
    </row>
    <row r="1953" spans="1:46" hidden="1" x14ac:dyDescent="0.25">
      <c r="A1953" t="s">
        <v>311</v>
      </c>
      <c r="B1953" t="s">
        <v>295</v>
      </c>
      <c r="C1953">
        <v>7</v>
      </c>
      <c r="D1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5.8483480999999997E-2</v>
      </c>
      <c r="E1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5.8483480999999997E-2</v>
      </c>
      <c r="AI1953">
        <v>53</v>
      </c>
      <c r="AJ1953" t="s">
        <v>311</v>
      </c>
      <c r="AK1953" t="s">
        <v>412</v>
      </c>
      <c r="AL1953" t="s">
        <v>295</v>
      </c>
      <c r="AM1953">
        <v>10</v>
      </c>
      <c r="AN1953">
        <v>7</v>
      </c>
      <c r="AO1953">
        <v>5.8483480999999997E-2</v>
      </c>
      <c r="AP1953">
        <v>7.8778518000000006E-2</v>
      </c>
      <c r="AQ1953">
        <v>9.7117901000000006E-2</v>
      </c>
      <c r="AR1953">
        <v>7.2857521999999994E-2</v>
      </c>
      <c r="AS1953">
        <v>0.13609164700000001</v>
      </c>
      <c r="AT1953">
        <v>1.5569519999999999E-3</v>
      </c>
    </row>
    <row r="1954" spans="1:46" hidden="1" x14ac:dyDescent="0.25">
      <c r="A1954" t="s">
        <v>311</v>
      </c>
      <c r="B1954" t="s">
        <v>295</v>
      </c>
      <c r="C1954">
        <v>8</v>
      </c>
      <c r="D1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0.185842587</v>
      </c>
      <c r="E1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0.185842587</v>
      </c>
      <c r="AI1954">
        <v>53</v>
      </c>
      <c r="AJ1954" t="s">
        <v>311</v>
      </c>
      <c r="AK1954" t="s">
        <v>412</v>
      </c>
      <c r="AL1954" t="s">
        <v>295</v>
      </c>
      <c r="AM1954">
        <v>10</v>
      </c>
      <c r="AN1954">
        <v>8</v>
      </c>
      <c r="AO1954">
        <v>0.185842587</v>
      </c>
      <c r="AP1954">
        <v>0.259260184</v>
      </c>
      <c r="AQ1954">
        <v>0.296829379</v>
      </c>
      <c r="AR1954">
        <v>0.23536453800000001</v>
      </c>
      <c r="AS1954">
        <v>0.34902885299999997</v>
      </c>
      <c r="AT1954">
        <v>4.7901961999999999E-2</v>
      </c>
    </row>
    <row r="1955" spans="1:46" hidden="1" x14ac:dyDescent="0.25">
      <c r="A1955" t="s">
        <v>311</v>
      </c>
      <c r="B1955" t="s">
        <v>295</v>
      </c>
      <c r="C1955">
        <v>9</v>
      </c>
      <c r="D1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0.50153220200000004</v>
      </c>
      <c r="E1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0.334893424</v>
      </c>
      <c r="AI1955">
        <v>53</v>
      </c>
      <c r="AJ1955" t="s">
        <v>311</v>
      </c>
      <c r="AK1955" t="s">
        <v>412</v>
      </c>
      <c r="AL1955" t="s">
        <v>295</v>
      </c>
      <c r="AM1955">
        <v>10</v>
      </c>
      <c r="AN1955">
        <v>9</v>
      </c>
      <c r="AO1955">
        <v>0.334893424</v>
      </c>
      <c r="AP1955">
        <v>0.45401881900000002</v>
      </c>
      <c r="AQ1955">
        <v>0.50153220200000004</v>
      </c>
      <c r="AR1955">
        <v>0.41744059500000003</v>
      </c>
      <c r="AS1955">
        <v>0.55462819600000002</v>
      </c>
      <c r="AT1955">
        <v>7.4734511000000003E-2</v>
      </c>
    </row>
    <row r="1956" spans="1:46" hidden="1" x14ac:dyDescent="0.25">
      <c r="A1956" t="s">
        <v>311</v>
      </c>
      <c r="B1956" t="s">
        <v>295</v>
      </c>
      <c r="C1956">
        <v>10</v>
      </c>
      <c r="D1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0.68205738199999999</v>
      </c>
      <c r="E1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0.68205738199999999</v>
      </c>
      <c r="AI1956">
        <v>53</v>
      </c>
      <c r="AJ1956" t="s">
        <v>311</v>
      </c>
      <c r="AK1956" t="s">
        <v>412</v>
      </c>
      <c r="AL1956" t="s">
        <v>295</v>
      </c>
      <c r="AM1956">
        <v>10</v>
      </c>
      <c r="AN1956">
        <v>10</v>
      </c>
      <c r="AO1956">
        <v>0.52168422400000003</v>
      </c>
      <c r="AP1956">
        <v>0.62335801499999999</v>
      </c>
      <c r="AQ1956">
        <v>0.68205738199999999</v>
      </c>
      <c r="AR1956">
        <v>0.58057163000000001</v>
      </c>
      <c r="AS1956">
        <v>0.72817865800000003</v>
      </c>
      <c r="AT1956">
        <v>7.4884876000000003E-2</v>
      </c>
    </row>
    <row r="1957" spans="1:46" hidden="1" x14ac:dyDescent="0.25">
      <c r="A1957" t="s">
        <v>311</v>
      </c>
      <c r="B1957" t="s">
        <v>295</v>
      </c>
      <c r="C1957">
        <v>11</v>
      </c>
      <c r="D1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0.79456505399999999</v>
      </c>
      <c r="E1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0.79456505399999999</v>
      </c>
      <c r="AI1957">
        <v>53</v>
      </c>
      <c r="AJ1957" t="s">
        <v>311</v>
      </c>
      <c r="AK1957" t="s">
        <v>412</v>
      </c>
      <c r="AL1957" t="s">
        <v>295</v>
      </c>
      <c r="AM1957">
        <v>10</v>
      </c>
      <c r="AN1957">
        <v>11</v>
      </c>
      <c r="AO1957">
        <v>0.64660029600000002</v>
      </c>
      <c r="AP1957">
        <v>0.72858771499999997</v>
      </c>
      <c r="AQ1957">
        <v>0.79456505399999999</v>
      </c>
      <c r="AR1957">
        <v>0.69564369199999998</v>
      </c>
      <c r="AS1957">
        <v>0.85624844499999997</v>
      </c>
      <c r="AT1957">
        <v>9.0754114999999996E-2</v>
      </c>
    </row>
    <row r="1958" spans="1:46" hidden="1" x14ac:dyDescent="0.25">
      <c r="A1958" t="s">
        <v>311</v>
      </c>
      <c r="B1958" t="s">
        <v>295</v>
      </c>
      <c r="C1958">
        <v>12</v>
      </c>
      <c r="D1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0.84892858000000004</v>
      </c>
      <c r="E1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0.84892858000000004</v>
      </c>
      <c r="AI1958">
        <v>53</v>
      </c>
      <c r="AJ1958" t="s">
        <v>311</v>
      </c>
      <c r="AK1958" t="s">
        <v>412</v>
      </c>
      <c r="AL1958" t="s">
        <v>295</v>
      </c>
      <c r="AM1958">
        <v>10</v>
      </c>
      <c r="AN1958">
        <v>12</v>
      </c>
      <c r="AO1958">
        <v>0.65559385699999995</v>
      </c>
      <c r="AP1958">
        <v>0.76772490599999998</v>
      </c>
      <c r="AQ1958">
        <v>0.84892858000000004</v>
      </c>
      <c r="AR1958">
        <v>0.73108106900000003</v>
      </c>
      <c r="AS1958">
        <v>0.92295477699999995</v>
      </c>
      <c r="AT1958">
        <v>9.0857668000000003E-2</v>
      </c>
    </row>
    <row r="1959" spans="1:46" hidden="1" x14ac:dyDescent="0.25">
      <c r="A1959" t="s">
        <v>311</v>
      </c>
      <c r="B1959" t="s">
        <v>295</v>
      </c>
      <c r="C1959">
        <v>13</v>
      </c>
      <c r="D1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0.83457665700000006</v>
      </c>
      <c r="E1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0.83457665700000006</v>
      </c>
      <c r="AI1959">
        <v>53</v>
      </c>
      <c r="AJ1959" t="s">
        <v>311</v>
      </c>
      <c r="AK1959" t="s">
        <v>412</v>
      </c>
      <c r="AL1959" t="s">
        <v>295</v>
      </c>
      <c r="AM1959">
        <v>10</v>
      </c>
      <c r="AN1959">
        <v>13</v>
      </c>
      <c r="AO1959">
        <v>0.62584803700000002</v>
      </c>
      <c r="AP1959">
        <v>0.74451743500000001</v>
      </c>
      <c r="AQ1959">
        <v>0.83457665700000006</v>
      </c>
      <c r="AR1959">
        <v>0.71016480599999998</v>
      </c>
      <c r="AS1959">
        <v>0.92485851699999999</v>
      </c>
      <c r="AT1959">
        <v>0.11358698</v>
      </c>
    </row>
    <row r="1960" spans="1:46" hidden="1" x14ac:dyDescent="0.25">
      <c r="A1960" t="s">
        <v>311</v>
      </c>
      <c r="B1960" t="s">
        <v>295</v>
      </c>
      <c r="C1960">
        <v>14</v>
      </c>
      <c r="D1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0.73672944100000004</v>
      </c>
      <c r="E1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0.73672944100000004</v>
      </c>
      <c r="AI1960">
        <v>53</v>
      </c>
      <c r="AJ1960" t="s">
        <v>311</v>
      </c>
      <c r="AK1960" t="s">
        <v>412</v>
      </c>
      <c r="AL1960" t="s">
        <v>295</v>
      </c>
      <c r="AM1960">
        <v>10</v>
      </c>
      <c r="AN1960">
        <v>14</v>
      </c>
      <c r="AO1960">
        <v>0.54048654900000004</v>
      </c>
      <c r="AP1960">
        <v>0.631126729</v>
      </c>
      <c r="AQ1960">
        <v>0.73672944100000004</v>
      </c>
      <c r="AR1960">
        <v>0.62322341199999998</v>
      </c>
      <c r="AS1960">
        <v>0.92000588500000002</v>
      </c>
      <c r="AT1960">
        <v>9.7373035999999996E-2</v>
      </c>
    </row>
    <row r="1961" spans="1:46" hidden="1" x14ac:dyDescent="0.25">
      <c r="A1961" t="s">
        <v>311</v>
      </c>
      <c r="B1961" t="s">
        <v>295</v>
      </c>
      <c r="C1961">
        <v>15</v>
      </c>
      <c r="D1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0.60598989199999997</v>
      </c>
      <c r="E1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0.60598989199999997</v>
      </c>
      <c r="AI1961">
        <v>53</v>
      </c>
      <c r="AJ1961" t="s">
        <v>311</v>
      </c>
      <c r="AK1961" t="s">
        <v>412</v>
      </c>
      <c r="AL1961" t="s">
        <v>295</v>
      </c>
      <c r="AM1961">
        <v>10</v>
      </c>
      <c r="AN1961">
        <v>15</v>
      </c>
      <c r="AO1961">
        <v>0.42906898100000002</v>
      </c>
      <c r="AP1961">
        <v>0.50640986200000004</v>
      </c>
      <c r="AQ1961">
        <v>0.60598989199999997</v>
      </c>
      <c r="AR1961">
        <v>0.51337050699999998</v>
      </c>
      <c r="AS1961">
        <v>0.82161230900000004</v>
      </c>
      <c r="AT1961">
        <v>6.7250278999999996E-2</v>
      </c>
    </row>
    <row r="1962" spans="1:46" hidden="1" x14ac:dyDescent="0.25">
      <c r="A1962" t="s">
        <v>311</v>
      </c>
      <c r="B1962" t="s">
        <v>295</v>
      </c>
      <c r="C1962">
        <v>16</v>
      </c>
      <c r="D1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0.45396613099999999</v>
      </c>
      <c r="E1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0.45396613099999999</v>
      </c>
      <c r="AI1962">
        <v>53</v>
      </c>
      <c r="AJ1962" t="s">
        <v>311</v>
      </c>
      <c r="AK1962" t="s">
        <v>412</v>
      </c>
      <c r="AL1962" t="s">
        <v>295</v>
      </c>
      <c r="AM1962">
        <v>10</v>
      </c>
      <c r="AN1962">
        <v>16</v>
      </c>
      <c r="AO1962">
        <v>0.31968564999999999</v>
      </c>
      <c r="AP1962">
        <v>0.37093395499999998</v>
      </c>
      <c r="AQ1962">
        <v>0.45396613099999999</v>
      </c>
      <c r="AR1962">
        <v>0.38163105000000003</v>
      </c>
      <c r="AS1962">
        <v>0.67251899900000001</v>
      </c>
      <c r="AT1962">
        <v>8.2387549000000004E-2</v>
      </c>
    </row>
    <row r="1963" spans="1:46" hidden="1" x14ac:dyDescent="0.25">
      <c r="A1963" t="s">
        <v>311</v>
      </c>
      <c r="B1963" t="s">
        <v>295</v>
      </c>
      <c r="C1963">
        <v>17</v>
      </c>
      <c r="D1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0.25740381800000001</v>
      </c>
      <c r="E1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0.25740381800000001</v>
      </c>
      <c r="AI1963">
        <v>53</v>
      </c>
      <c r="AJ1963" t="s">
        <v>311</v>
      </c>
      <c r="AK1963" t="s">
        <v>412</v>
      </c>
      <c r="AL1963" t="s">
        <v>295</v>
      </c>
      <c r="AM1963">
        <v>10</v>
      </c>
      <c r="AN1963">
        <v>17</v>
      </c>
      <c r="AO1963">
        <v>0.17402451399999999</v>
      </c>
      <c r="AP1963">
        <v>0.211526825</v>
      </c>
      <c r="AQ1963">
        <v>0.25740381800000001</v>
      </c>
      <c r="AR1963">
        <v>0.219226056</v>
      </c>
      <c r="AS1963">
        <v>0.48958634899999998</v>
      </c>
      <c r="AT1963">
        <v>4.3462734000000003E-2</v>
      </c>
    </row>
    <row r="1964" spans="1:46" hidden="1" x14ac:dyDescent="0.25">
      <c r="A1964" t="s">
        <v>311</v>
      </c>
      <c r="B1964" t="s">
        <v>295</v>
      </c>
      <c r="C1964">
        <v>18</v>
      </c>
      <c r="D1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8.1989851000000002E-2</v>
      </c>
      <c r="E1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8.1989851000000002E-2</v>
      </c>
      <c r="AI1964">
        <v>53</v>
      </c>
      <c r="AJ1964" t="s">
        <v>311</v>
      </c>
      <c r="AK1964" t="s">
        <v>412</v>
      </c>
      <c r="AL1964" t="s">
        <v>295</v>
      </c>
      <c r="AM1964">
        <v>10</v>
      </c>
      <c r="AN1964">
        <v>18</v>
      </c>
      <c r="AO1964">
        <v>5.7661638000000001E-2</v>
      </c>
      <c r="AP1964">
        <v>6.6935766999999993E-2</v>
      </c>
      <c r="AQ1964">
        <v>8.1989851000000002E-2</v>
      </c>
      <c r="AR1964">
        <v>7.9289650000000003E-2</v>
      </c>
      <c r="AS1964">
        <v>0.278304526</v>
      </c>
      <c r="AT1964">
        <v>1.6452056999999999E-2</v>
      </c>
    </row>
    <row r="1965" spans="1:46" hidden="1" x14ac:dyDescent="0.25">
      <c r="A1965" t="s">
        <v>311</v>
      </c>
      <c r="B1965" t="s">
        <v>295</v>
      </c>
      <c r="C1965">
        <v>19</v>
      </c>
      <c r="D1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7.9535999999999995E-4</v>
      </c>
      <c r="E1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7.9535999999999995E-4</v>
      </c>
      <c r="AI1965">
        <v>53</v>
      </c>
      <c r="AJ1965" t="s">
        <v>311</v>
      </c>
      <c r="AK1965" t="s">
        <v>412</v>
      </c>
      <c r="AL1965" t="s">
        <v>295</v>
      </c>
      <c r="AM1965">
        <v>10</v>
      </c>
      <c r="AN1965">
        <v>19</v>
      </c>
      <c r="AO1965">
        <v>3.3112799999999998E-4</v>
      </c>
      <c r="AP1965">
        <v>5.0461400000000002E-4</v>
      </c>
      <c r="AQ1965">
        <v>7.9535999999999995E-4</v>
      </c>
      <c r="AR1965">
        <v>7.7198070000000004E-3</v>
      </c>
      <c r="AS1965">
        <v>9.3427662999999994E-2</v>
      </c>
      <c r="AT1965">
        <v>9.7499999999999998E-5</v>
      </c>
    </row>
    <row r="1966" spans="1:46" hidden="1" x14ac:dyDescent="0.25">
      <c r="A1966" t="s">
        <v>311</v>
      </c>
      <c r="B1966" t="s">
        <v>295</v>
      </c>
      <c r="C1966">
        <v>20</v>
      </c>
      <c r="D1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6">
        <v>53</v>
      </c>
      <c r="AJ1966" t="s">
        <v>311</v>
      </c>
      <c r="AK1966" t="s">
        <v>412</v>
      </c>
      <c r="AL1966" t="s">
        <v>295</v>
      </c>
      <c r="AM1966">
        <v>10</v>
      </c>
      <c r="AN1966">
        <v>20</v>
      </c>
      <c r="AO1966">
        <v>0</v>
      </c>
      <c r="AP1966">
        <v>0</v>
      </c>
      <c r="AQ1966">
        <v>0</v>
      </c>
      <c r="AR1966">
        <v>8.9099999999999997E-5</v>
      </c>
      <c r="AS1966">
        <v>1.42523E-3</v>
      </c>
      <c r="AT1966" s="281">
        <v>0</v>
      </c>
    </row>
    <row r="1967" spans="1:46" hidden="1" x14ac:dyDescent="0.25">
      <c r="A1967" t="s">
        <v>311</v>
      </c>
      <c r="B1967" t="s">
        <v>295</v>
      </c>
      <c r="C1967">
        <v>21</v>
      </c>
      <c r="D1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7">
        <v>53</v>
      </c>
      <c r="AJ1967" t="s">
        <v>311</v>
      </c>
      <c r="AK1967" t="s">
        <v>412</v>
      </c>
      <c r="AL1967" t="s">
        <v>295</v>
      </c>
      <c r="AM1967">
        <v>10</v>
      </c>
      <c r="AN1967">
        <v>21</v>
      </c>
      <c r="AO1967">
        <v>0</v>
      </c>
      <c r="AP1967">
        <v>0</v>
      </c>
      <c r="AQ1967">
        <v>0</v>
      </c>
      <c r="AR1967" s="281">
        <v>0</v>
      </c>
      <c r="AS1967">
        <v>0</v>
      </c>
      <c r="AT1967">
        <v>0</v>
      </c>
    </row>
    <row r="1968" spans="1:46" hidden="1" x14ac:dyDescent="0.25">
      <c r="A1968" t="s">
        <v>311</v>
      </c>
      <c r="B1968" t="s">
        <v>295</v>
      </c>
      <c r="C1968">
        <v>22</v>
      </c>
      <c r="D1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8">
        <v>53</v>
      </c>
      <c r="AJ1968" t="s">
        <v>311</v>
      </c>
      <c r="AK1968" t="s">
        <v>412</v>
      </c>
      <c r="AL1968" t="s">
        <v>295</v>
      </c>
      <c r="AM1968">
        <v>10</v>
      </c>
      <c r="AN1968">
        <v>22</v>
      </c>
      <c r="AO1968">
        <v>0</v>
      </c>
      <c r="AP1968">
        <v>0</v>
      </c>
      <c r="AQ1968">
        <v>0</v>
      </c>
      <c r="AR1968">
        <v>0</v>
      </c>
      <c r="AS1968">
        <v>0</v>
      </c>
      <c r="AT1968">
        <v>0</v>
      </c>
    </row>
    <row r="1969" spans="1:46" hidden="1" x14ac:dyDescent="0.25">
      <c r="A1969" t="s">
        <v>311</v>
      </c>
      <c r="B1969" t="s">
        <v>295</v>
      </c>
      <c r="C1969">
        <v>23</v>
      </c>
      <c r="D1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9">
        <v>53</v>
      </c>
      <c r="AJ1969" t="s">
        <v>311</v>
      </c>
      <c r="AK1969" t="s">
        <v>412</v>
      </c>
      <c r="AL1969" t="s">
        <v>295</v>
      </c>
      <c r="AM1969">
        <v>10</v>
      </c>
      <c r="AN1969">
        <v>23</v>
      </c>
      <c r="AO1969">
        <v>0</v>
      </c>
      <c r="AP1969">
        <v>0</v>
      </c>
      <c r="AQ1969">
        <v>0</v>
      </c>
      <c r="AR1969">
        <v>0</v>
      </c>
      <c r="AS1969">
        <v>0</v>
      </c>
      <c r="AT1969">
        <v>0</v>
      </c>
    </row>
    <row r="1970" spans="1:46" hidden="1" x14ac:dyDescent="0.25">
      <c r="A1970" t="s">
        <v>311</v>
      </c>
      <c r="B1970" t="s">
        <v>295</v>
      </c>
      <c r="C1970">
        <v>24</v>
      </c>
      <c r="D1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0">
        <v>53</v>
      </c>
      <c r="AJ1970" t="s">
        <v>311</v>
      </c>
      <c r="AK1970" t="s">
        <v>412</v>
      </c>
      <c r="AL1970" t="s">
        <v>295</v>
      </c>
      <c r="AM1970">
        <v>10</v>
      </c>
      <c r="AN1970">
        <v>24</v>
      </c>
      <c r="AO1970">
        <v>0</v>
      </c>
      <c r="AP1970">
        <v>0</v>
      </c>
      <c r="AQ1970">
        <v>0</v>
      </c>
      <c r="AR1970">
        <v>0</v>
      </c>
      <c r="AS1970">
        <v>0</v>
      </c>
      <c r="AT1970">
        <v>0</v>
      </c>
    </row>
    <row r="1971" spans="1:46" hidden="1" x14ac:dyDescent="0.25">
      <c r="A1971" t="s">
        <v>311</v>
      </c>
      <c r="B1971" t="s">
        <v>296</v>
      </c>
      <c r="C1971">
        <v>1</v>
      </c>
      <c r="D1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1">
        <v>53</v>
      </c>
      <c r="AJ1971" t="s">
        <v>311</v>
      </c>
      <c r="AK1971" t="s">
        <v>412</v>
      </c>
      <c r="AL1971" t="s">
        <v>296</v>
      </c>
      <c r="AM1971">
        <v>11</v>
      </c>
      <c r="AN1971">
        <v>1</v>
      </c>
      <c r="AO1971">
        <v>0</v>
      </c>
      <c r="AP1971">
        <v>0</v>
      </c>
      <c r="AQ1971">
        <v>0</v>
      </c>
      <c r="AR1971">
        <v>0</v>
      </c>
      <c r="AS1971">
        <v>0</v>
      </c>
      <c r="AT1971">
        <v>0</v>
      </c>
    </row>
    <row r="1972" spans="1:46" hidden="1" x14ac:dyDescent="0.25">
      <c r="A1972" t="s">
        <v>311</v>
      </c>
      <c r="B1972" t="s">
        <v>296</v>
      </c>
      <c r="C1972">
        <v>2</v>
      </c>
      <c r="D1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2">
        <v>53</v>
      </c>
      <c r="AJ1972" t="s">
        <v>311</v>
      </c>
      <c r="AK1972" t="s">
        <v>412</v>
      </c>
      <c r="AL1972" t="s">
        <v>296</v>
      </c>
      <c r="AM1972">
        <v>11</v>
      </c>
      <c r="AN1972">
        <v>2</v>
      </c>
      <c r="AO1972">
        <v>0</v>
      </c>
      <c r="AP1972">
        <v>0</v>
      </c>
      <c r="AQ1972">
        <v>0</v>
      </c>
      <c r="AR1972">
        <v>0</v>
      </c>
      <c r="AS1972">
        <v>0</v>
      </c>
      <c r="AT1972">
        <v>0</v>
      </c>
    </row>
    <row r="1973" spans="1:46" hidden="1" x14ac:dyDescent="0.25">
      <c r="A1973" t="s">
        <v>311</v>
      </c>
      <c r="B1973" t="s">
        <v>296</v>
      </c>
      <c r="C1973">
        <v>3</v>
      </c>
      <c r="D1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3">
        <v>53</v>
      </c>
      <c r="AJ1973" t="s">
        <v>311</v>
      </c>
      <c r="AK1973" t="s">
        <v>412</v>
      </c>
      <c r="AL1973" t="s">
        <v>296</v>
      </c>
      <c r="AM1973">
        <v>11</v>
      </c>
      <c r="AN1973">
        <v>3</v>
      </c>
      <c r="AO1973">
        <v>0</v>
      </c>
      <c r="AP1973">
        <v>0</v>
      </c>
      <c r="AQ1973">
        <v>0</v>
      </c>
      <c r="AR1973">
        <v>0</v>
      </c>
      <c r="AS1973">
        <v>0</v>
      </c>
      <c r="AT1973">
        <v>0</v>
      </c>
    </row>
    <row r="1974" spans="1:46" hidden="1" x14ac:dyDescent="0.25">
      <c r="A1974" t="s">
        <v>311</v>
      </c>
      <c r="B1974" t="s">
        <v>296</v>
      </c>
      <c r="C1974">
        <v>4</v>
      </c>
      <c r="D1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4">
        <v>53</v>
      </c>
      <c r="AJ1974" t="s">
        <v>311</v>
      </c>
      <c r="AK1974" t="s">
        <v>412</v>
      </c>
      <c r="AL1974" t="s">
        <v>296</v>
      </c>
      <c r="AM1974">
        <v>11</v>
      </c>
      <c r="AN1974">
        <v>4</v>
      </c>
      <c r="AO1974">
        <v>0</v>
      </c>
      <c r="AP1974">
        <v>0</v>
      </c>
      <c r="AQ1974">
        <v>0</v>
      </c>
      <c r="AR1974">
        <v>0</v>
      </c>
      <c r="AS1974">
        <v>0</v>
      </c>
      <c r="AT1974">
        <v>0</v>
      </c>
    </row>
    <row r="1975" spans="1:46" hidden="1" x14ac:dyDescent="0.25">
      <c r="A1975" t="s">
        <v>311</v>
      </c>
      <c r="B1975" t="s">
        <v>296</v>
      </c>
      <c r="C1975">
        <v>5</v>
      </c>
      <c r="D1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5">
        <v>53</v>
      </c>
      <c r="AJ1975" t="s">
        <v>311</v>
      </c>
      <c r="AK1975" t="s">
        <v>412</v>
      </c>
      <c r="AL1975" t="s">
        <v>296</v>
      </c>
      <c r="AM1975">
        <v>11</v>
      </c>
      <c r="AN1975">
        <v>5</v>
      </c>
      <c r="AO1975">
        <v>0</v>
      </c>
      <c r="AP1975">
        <v>0</v>
      </c>
      <c r="AQ1975">
        <v>0</v>
      </c>
      <c r="AR1975">
        <v>0</v>
      </c>
      <c r="AS1975">
        <v>0</v>
      </c>
      <c r="AT1975">
        <v>0</v>
      </c>
    </row>
    <row r="1976" spans="1:46" hidden="1" x14ac:dyDescent="0.25">
      <c r="A1976" t="s">
        <v>311</v>
      </c>
      <c r="B1976" t="s">
        <v>296</v>
      </c>
      <c r="C1976">
        <v>6</v>
      </c>
      <c r="D1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6">
        <v>53</v>
      </c>
      <c r="AJ1976" t="s">
        <v>311</v>
      </c>
      <c r="AK1976" t="s">
        <v>412</v>
      </c>
      <c r="AL1976" t="s">
        <v>296</v>
      </c>
      <c r="AM1976">
        <v>11</v>
      </c>
      <c r="AN1976">
        <v>6</v>
      </c>
      <c r="AO1976">
        <v>0</v>
      </c>
      <c r="AP1976">
        <v>3.6421090000000001E-3</v>
      </c>
      <c r="AQ1976">
        <v>7.1075440000000004E-3</v>
      </c>
      <c r="AR1976">
        <v>3.833927E-3</v>
      </c>
      <c r="AS1976">
        <v>1.0647583E-2</v>
      </c>
      <c r="AT1976">
        <v>0</v>
      </c>
    </row>
    <row r="1977" spans="1:46" hidden="1" x14ac:dyDescent="0.25">
      <c r="A1977" t="s">
        <v>311</v>
      </c>
      <c r="B1977" t="s">
        <v>296</v>
      </c>
      <c r="C1977">
        <v>7</v>
      </c>
      <c r="D1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6.3819230000000003E-3</v>
      </c>
      <c r="E1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6.3819230000000003E-3</v>
      </c>
      <c r="AI1977">
        <v>53</v>
      </c>
      <c r="AJ1977" t="s">
        <v>311</v>
      </c>
      <c r="AK1977" t="s">
        <v>412</v>
      </c>
      <c r="AL1977" t="s">
        <v>296</v>
      </c>
      <c r="AM1977">
        <v>11</v>
      </c>
      <c r="AN1977">
        <v>7</v>
      </c>
      <c r="AO1977">
        <v>6.3819230000000003E-3</v>
      </c>
      <c r="AP1977">
        <v>5.5953308E-2</v>
      </c>
      <c r="AQ1977">
        <v>0.10867230999999999</v>
      </c>
      <c r="AR1977">
        <v>6.0360920999999998E-2</v>
      </c>
      <c r="AS1977">
        <v>0.15086344900000001</v>
      </c>
      <c r="AT1977">
        <v>1.4463060000000001E-3</v>
      </c>
    </row>
    <row r="1978" spans="1:46" hidden="1" x14ac:dyDescent="0.25">
      <c r="A1978" t="s">
        <v>311</v>
      </c>
      <c r="B1978" t="s">
        <v>296</v>
      </c>
      <c r="C1978">
        <v>8</v>
      </c>
      <c r="D1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8.3736886999999996E-2</v>
      </c>
      <c r="E1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8.3736886999999996E-2</v>
      </c>
      <c r="AI1978">
        <v>53</v>
      </c>
      <c r="AJ1978" t="s">
        <v>311</v>
      </c>
      <c r="AK1978" t="s">
        <v>412</v>
      </c>
      <c r="AL1978" t="s">
        <v>296</v>
      </c>
      <c r="AM1978">
        <v>11</v>
      </c>
      <c r="AN1978">
        <v>8</v>
      </c>
      <c r="AO1978">
        <v>8.3736886999999996E-2</v>
      </c>
      <c r="AP1978">
        <v>0.15770250199999999</v>
      </c>
      <c r="AQ1978">
        <v>0.27919708500000001</v>
      </c>
      <c r="AR1978">
        <v>0.17841678899999999</v>
      </c>
      <c r="AS1978">
        <v>0.36160075400000002</v>
      </c>
      <c r="AT1978">
        <v>2.4094557999999999E-2</v>
      </c>
    </row>
    <row r="1979" spans="1:46" hidden="1" x14ac:dyDescent="0.25">
      <c r="A1979" t="s">
        <v>311</v>
      </c>
      <c r="B1979" t="s">
        <v>296</v>
      </c>
      <c r="C1979">
        <v>9</v>
      </c>
      <c r="D1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0.453845306</v>
      </c>
      <c r="E1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0.19148600700000001</v>
      </c>
      <c r="AI1979">
        <v>53</v>
      </c>
      <c r="AJ1979" t="s">
        <v>311</v>
      </c>
      <c r="AK1979" t="s">
        <v>412</v>
      </c>
      <c r="AL1979" t="s">
        <v>296</v>
      </c>
      <c r="AM1979">
        <v>11</v>
      </c>
      <c r="AN1979">
        <v>9</v>
      </c>
      <c r="AO1979">
        <v>0.19148600700000001</v>
      </c>
      <c r="AP1979">
        <v>0.32397745100000003</v>
      </c>
      <c r="AQ1979">
        <v>0.453845306</v>
      </c>
      <c r="AR1979">
        <v>0.32272341599999999</v>
      </c>
      <c r="AS1979">
        <v>0.56372634300000002</v>
      </c>
      <c r="AT1979">
        <v>5.7936531999999999E-2</v>
      </c>
    </row>
    <row r="1980" spans="1:46" hidden="1" x14ac:dyDescent="0.25">
      <c r="A1980" t="s">
        <v>311</v>
      </c>
      <c r="B1980" t="s">
        <v>296</v>
      </c>
      <c r="C1980">
        <v>10</v>
      </c>
      <c r="D1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0.58495193499999998</v>
      </c>
      <c r="E1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0.58495193499999998</v>
      </c>
      <c r="AI1980">
        <v>53</v>
      </c>
      <c r="AJ1980" t="s">
        <v>311</v>
      </c>
      <c r="AK1980" t="s">
        <v>412</v>
      </c>
      <c r="AL1980" t="s">
        <v>296</v>
      </c>
      <c r="AM1980">
        <v>11</v>
      </c>
      <c r="AN1980">
        <v>10</v>
      </c>
      <c r="AO1980">
        <v>0.33348604500000001</v>
      </c>
      <c r="AP1980">
        <v>0.47616571800000002</v>
      </c>
      <c r="AQ1980">
        <v>0.58495193499999998</v>
      </c>
      <c r="AR1980">
        <v>0.45390215499999997</v>
      </c>
      <c r="AS1980">
        <v>0.73490629100000004</v>
      </c>
      <c r="AT1980">
        <v>0.10074491200000001</v>
      </c>
    </row>
    <row r="1981" spans="1:46" hidden="1" x14ac:dyDescent="0.25">
      <c r="A1981" t="s">
        <v>311</v>
      </c>
      <c r="B1981" t="s">
        <v>296</v>
      </c>
      <c r="C1981">
        <v>11</v>
      </c>
      <c r="D1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0.69117187400000002</v>
      </c>
      <c r="E1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0.69117187400000002</v>
      </c>
      <c r="AI1981">
        <v>53</v>
      </c>
      <c r="AJ1981" t="s">
        <v>311</v>
      </c>
      <c r="AK1981" t="s">
        <v>412</v>
      </c>
      <c r="AL1981" t="s">
        <v>296</v>
      </c>
      <c r="AM1981">
        <v>11</v>
      </c>
      <c r="AN1981">
        <v>11</v>
      </c>
      <c r="AO1981">
        <v>0.44884159400000001</v>
      </c>
      <c r="AP1981">
        <v>0.59766310099999997</v>
      </c>
      <c r="AQ1981">
        <v>0.69117187400000002</v>
      </c>
      <c r="AR1981">
        <v>0.55414825499999998</v>
      </c>
      <c r="AS1981">
        <v>0.86124764799999998</v>
      </c>
      <c r="AT1981">
        <v>0.10578844</v>
      </c>
    </row>
    <row r="1982" spans="1:46" hidden="1" x14ac:dyDescent="0.25">
      <c r="A1982" t="s">
        <v>311</v>
      </c>
      <c r="B1982" t="s">
        <v>296</v>
      </c>
      <c r="C1982">
        <v>12</v>
      </c>
      <c r="D1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0.74338691599999995</v>
      </c>
      <c r="E1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0.74338691599999995</v>
      </c>
      <c r="AI1982">
        <v>53</v>
      </c>
      <c r="AJ1982" t="s">
        <v>311</v>
      </c>
      <c r="AK1982" t="s">
        <v>412</v>
      </c>
      <c r="AL1982" t="s">
        <v>296</v>
      </c>
      <c r="AM1982">
        <v>11</v>
      </c>
      <c r="AN1982">
        <v>12</v>
      </c>
      <c r="AO1982">
        <v>0.48572605699999999</v>
      </c>
      <c r="AP1982">
        <v>0.64732456299999996</v>
      </c>
      <c r="AQ1982">
        <v>0.74338691599999995</v>
      </c>
      <c r="AR1982">
        <v>0.59719404899999995</v>
      </c>
      <c r="AS1982">
        <v>0.90975265699999996</v>
      </c>
      <c r="AT1982">
        <v>0.112382435</v>
      </c>
    </row>
    <row r="1983" spans="1:46" hidden="1" x14ac:dyDescent="0.25">
      <c r="A1983" t="s">
        <v>311</v>
      </c>
      <c r="B1983" t="s">
        <v>296</v>
      </c>
      <c r="C1983">
        <v>13</v>
      </c>
      <c r="D1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0.70474540399999996</v>
      </c>
      <c r="E1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0.70474540399999996</v>
      </c>
      <c r="AI1983">
        <v>53</v>
      </c>
      <c r="AJ1983" t="s">
        <v>311</v>
      </c>
      <c r="AK1983" t="s">
        <v>412</v>
      </c>
      <c r="AL1983" t="s">
        <v>296</v>
      </c>
      <c r="AM1983">
        <v>11</v>
      </c>
      <c r="AN1983">
        <v>13</v>
      </c>
      <c r="AO1983">
        <v>0.45094767400000002</v>
      </c>
      <c r="AP1983">
        <v>0.623134152</v>
      </c>
      <c r="AQ1983">
        <v>0.70474540399999996</v>
      </c>
      <c r="AR1983">
        <v>0.58718627199999995</v>
      </c>
      <c r="AS1983">
        <v>0.90581680899999995</v>
      </c>
      <c r="AT1983">
        <v>0.16941089600000001</v>
      </c>
    </row>
    <row r="1984" spans="1:46" hidden="1" x14ac:dyDescent="0.25">
      <c r="A1984" t="s">
        <v>311</v>
      </c>
      <c r="B1984" t="s">
        <v>296</v>
      </c>
      <c r="C1984">
        <v>14</v>
      </c>
      <c r="D1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0.63630187699999996</v>
      </c>
      <c r="E1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0.63630187699999996</v>
      </c>
      <c r="AI1984">
        <v>53</v>
      </c>
      <c r="AJ1984" t="s">
        <v>311</v>
      </c>
      <c r="AK1984" t="s">
        <v>412</v>
      </c>
      <c r="AL1984" t="s">
        <v>296</v>
      </c>
      <c r="AM1984">
        <v>11</v>
      </c>
      <c r="AN1984">
        <v>14</v>
      </c>
      <c r="AO1984">
        <v>0.44895213899999997</v>
      </c>
      <c r="AP1984">
        <v>0.54570278900000002</v>
      </c>
      <c r="AQ1984">
        <v>0.63630187699999996</v>
      </c>
      <c r="AR1984">
        <v>0.53481522800000003</v>
      </c>
      <c r="AS1984">
        <v>0.86861856299999995</v>
      </c>
      <c r="AT1984">
        <v>0.13581838399999999</v>
      </c>
    </row>
    <row r="1985" spans="1:46" hidden="1" x14ac:dyDescent="0.25">
      <c r="A1985" t="s">
        <v>311</v>
      </c>
      <c r="B1985" t="s">
        <v>296</v>
      </c>
      <c r="C1985">
        <v>15</v>
      </c>
      <c r="D1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0.55749868199999997</v>
      </c>
      <c r="E1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0.55749868199999997</v>
      </c>
      <c r="AI1985">
        <v>53</v>
      </c>
      <c r="AJ1985" t="s">
        <v>311</v>
      </c>
      <c r="AK1985" t="s">
        <v>412</v>
      </c>
      <c r="AL1985" t="s">
        <v>296</v>
      </c>
      <c r="AM1985">
        <v>11</v>
      </c>
      <c r="AN1985">
        <v>15</v>
      </c>
      <c r="AO1985">
        <v>0.35522612599999998</v>
      </c>
      <c r="AP1985">
        <v>0.47187562999999999</v>
      </c>
      <c r="AQ1985">
        <v>0.55749868199999997</v>
      </c>
      <c r="AR1985">
        <v>0.45929913999999999</v>
      </c>
      <c r="AS1985">
        <v>0.78454578399999997</v>
      </c>
      <c r="AT1985">
        <v>0.160702075</v>
      </c>
    </row>
    <row r="1986" spans="1:46" hidden="1" x14ac:dyDescent="0.25">
      <c r="A1986" t="s">
        <v>311</v>
      </c>
      <c r="B1986" t="s">
        <v>296</v>
      </c>
      <c r="C1986">
        <v>16</v>
      </c>
      <c r="D1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0.43116574000000002</v>
      </c>
      <c r="E1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0.43116574000000002</v>
      </c>
      <c r="AI1986">
        <v>53</v>
      </c>
      <c r="AJ1986" t="s">
        <v>311</v>
      </c>
      <c r="AK1986" t="s">
        <v>412</v>
      </c>
      <c r="AL1986" t="s">
        <v>296</v>
      </c>
      <c r="AM1986">
        <v>11</v>
      </c>
      <c r="AN1986">
        <v>16</v>
      </c>
      <c r="AO1986">
        <v>0.26515524200000001</v>
      </c>
      <c r="AP1986">
        <v>0.36244579999999998</v>
      </c>
      <c r="AQ1986">
        <v>0.43116574000000002</v>
      </c>
      <c r="AR1986">
        <v>0.35483666800000002</v>
      </c>
      <c r="AS1986">
        <v>0.70249361899999996</v>
      </c>
      <c r="AT1986">
        <v>0.101051317</v>
      </c>
    </row>
    <row r="1987" spans="1:46" hidden="1" x14ac:dyDescent="0.25">
      <c r="A1987" t="s">
        <v>311</v>
      </c>
      <c r="B1987" t="s">
        <v>296</v>
      </c>
      <c r="C1987">
        <v>17</v>
      </c>
      <c r="D1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0.29546225799999998</v>
      </c>
      <c r="E1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0.29546225799999998</v>
      </c>
      <c r="AI1987">
        <v>53</v>
      </c>
      <c r="AJ1987" t="s">
        <v>311</v>
      </c>
      <c r="AK1987" t="s">
        <v>412</v>
      </c>
      <c r="AL1987" t="s">
        <v>296</v>
      </c>
      <c r="AM1987">
        <v>11</v>
      </c>
      <c r="AN1987">
        <v>17</v>
      </c>
      <c r="AO1987">
        <v>0.171003142</v>
      </c>
      <c r="AP1987">
        <v>0.22396764899999999</v>
      </c>
      <c r="AQ1987">
        <v>0.29546225799999998</v>
      </c>
      <c r="AR1987">
        <v>0.24074807500000001</v>
      </c>
      <c r="AS1987">
        <v>0.50461844499999997</v>
      </c>
      <c r="AT1987">
        <v>6.3515255000000007E-2</v>
      </c>
    </row>
    <row r="1988" spans="1:46" hidden="1" x14ac:dyDescent="0.25">
      <c r="A1988" t="s">
        <v>311</v>
      </c>
      <c r="B1988" t="s">
        <v>296</v>
      </c>
      <c r="C1988">
        <v>18</v>
      </c>
      <c r="D1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0.16821997899999999</v>
      </c>
      <c r="E1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0.16821997899999999</v>
      </c>
      <c r="AI1988">
        <v>53</v>
      </c>
      <c r="AJ1988" t="s">
        <v>311</v>
      </c>
      <c r="AK1988" t="s">
        <v>412</v>
      </c>
      <c r="AL1988" t="s">
        <v>296</v>
      </c>
      <c r="AM1988">
        <v>11</v>
      </c>
      <c r="AN1988">
        <v>18</v>
      </c>
      <c r="AO1988">
        <v>6.5976652999999996E-2</v>
      </c>
      <c r="AP1988">
        <v>8.9986490000000002E-2</v>
      </c>
      <c r="AQ1988">
        <v>0.16821997899999999</v>
      </c>
      <c r="AR1988">
        <v>0.119123572</v>
      </c>
      <c r="AS1988">
        <v>0.30537599799999998</v>
      </c>
      <c r="AT1988">
        <v>2.1150473999999999E-2</v>
      </c>
    </row>
    <row r="1989" spans="1:46" hidden="1" x14ac:dyDescent="0.25">
      <c r="A1989" t="s">
        <v>311</v>
      </c>
      <c r="B1989" t="s">
        <v>296</v>
      </c>
      <c r="C1989">
        <v>19</v>
      </c>
      <c r="D1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5.8941568999999999E-2</v>
      </c>
      <c r="E1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5.8941568999999999E-2</v>
      </c>
      <c r="AI1989">
        <v>53</v>
      </c>
      <c r="AJ1989" t="s">
        <v>311</v>
      </c>
      <c r="AK1989" t="s">
        <v>412</v>
      </c>
      <c r="AL1989" t="s">
        <v>296</v>
      </c>
      <c r="AM1989">
        <v>11</v>
      </c>
      <c r="AN1989">
        <v>19</v>
      </c>
      <c r="AO1989">
        <v>2.0941879999999999E-3</v>
      </c>
      <c r="AP1989">
        <v>5.3713119999999996E-3</v>
      </c>
      <c r="AQ1989">
        <v>5.8941568999999999E-2</v>
      </c>
      <c r="AR1989">
        <v>2.8777555999999999E-2</v>
      </c>
      <c r="AS1989">
        <v>0.122453886</v>
      </c>
      <c r="AT1989">
        <v>7.6601299999999996E-4</v>
      </c>
    </row>
    <row r="1990" spans="1:46" hidden="1" x14ac:dyDescent="0.25">
      <c r="A1990" t="s">
        <v>311</v>
      </c>
      <c r="B1990" t="s">
        <v>296</v>
      </c>
      <c r="C1990">
        <v>20</v>
      </c>
      <c r="D1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2.1997549999999999E-3</v>
      </c>
      <c r="E1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2.1997549999999999E-3</v>
      </c>
      <c r="AI1990">
        <v>53</v>
      </c>
      <c r="AJ1990" t="s">
        <v>311</v>
      </c>
      <c r="AK1990" t="s">
        <v>412</v>
      </c>
      <c r="AL1990" t="s">
        <v>296</v>
      </c>
      <c r="AM1990">
        <v>11</v>
      </c>
      <c r="AN1990">
        <v>20</v>
      </c>
      <c r="AO1990">
        <v>0</v>
      </c>
      <c r="AP1990">
        <v>0</v>
      </c>
      <c r="AQ1990">
        <v>2.1997549999999999E-3</v>
      </c>
      <c r="AR1990">
        <v>1.2929459999999999E-3</v>
      </c>
      <c r="AS1990">
        <v>8.6330490000000003E-3</v>
      </c>
      <c r="AT1990">
        <v>0</v>
      </c>
    </row>
    <row r="1991" spans="1:46" hidden="1" x14ac:dyDescent="0.25">
      <c r="A1991" t="s">
        <v>311</v>
      </c>
      <c r="B1991" t="s">
        <v>296</v>
      </c>
      <c r="C1991">
        <v>21</v>
      </c>
      <c r="D1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1">
        <v>53</v>
      </c>
      <c r="AJ1991" t="s">
        <v>311</v>
      </c>
      <c r="AK1991" t="s">
        <v>412</v>
      </c>
      <c r="AL1991" t="s">
        <v>296</v>
      </c>
      <c r="AM1991">
        <v>11</v>
      </c>
      <c r="AN1991">
        <v>21</v>
      </c>
      <c r="AO1991">
        <v>0</v>
      </c>
      <c r="AP1991">
        <v>0</v>
      </c>
      <c r="AQ1991">
        <v>0</v>
      </c>
      <c r="AR1991">
        <v>0</v>
      </c>
      <c r="AS1991">
        <v>0</v>
      </c>
      <c r="AT1991">
        <v>0</v>
      </c>
    </row>
    <row r="1992" spans="1:46" hidden="1" x14ac:dyDescent="0.25">
      <c r="A1992" t="s">
        <v>311</v>
      </c>
      <c r="B1992" t="s">
        <v>296</v>
      </c>
      <c r="C1992">
        <v>22</v>
      </c>
      <c r="D1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2">
        <v>53</v>
      </c>
      <c r="AJ1992" t="s">
        <v>311</v>
      </c>
      <c r="AK1992" t="s">
        <v>412</v>
      </c>
      <c r="AL1992" t="s">
        <v>296</v>
      </c>
      <c r="AM1992">
        <v>11</v>
      </c>
      <c r="AN1992">
        <v>22</v>
      </c>
      <c r="AO1992">
        <v>0</v>
      </c>
      <c r="AP1992">
        <v>0</v>
      </c>
      <c r="AQ1992">
        <v>0</v>
      </c>
      <c r="AR1992">
        <v>0</v>
      </c>
      <c r="AS1992">
        <v>0</v>
      </c>
      <c r="AT1992">
        <v>0</v>
      </c>
    </row>
    <row r="1993" spans="1:46" hidden="1" x14ac:dyDescent="0.25">
      <c r="A1993" t="s">
        <v>311</v>
      </c>
      <c r="B1993" t="s">
        <v>296</v>
      </c>
      <c r="C1993">
        <v>23</v>
      </c>
      <c r="D1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3">
        <v>53</v>
      </c>
      <c r="AJ1993" t="s">
        <v>311</v>
      </c>
      <c r="AK1993" t="s">
        <v>412</v>
      </c>
      <c r="AL1993" t="s">
        <v>296</v>
      </c>
      <c r="AM1993">
        <v>11</v>
      </c>
      <c r="AN1993">
        <v>23</v>
      </c>
      <c r="AO1993">
        <v>0</v>
      </c>
      <c r="AP1993">
        <v>0</v>
      </c>
      <c r="AQ1993">
        <v>0</v>
      </c>
      <c r="AR1993">
        <v>0</v>
      </c>
      <c r="AS1993">
        <v>0</v>
      </c>
      <c r="AT1993">
        <v>0</v>
      </c>
    </row>
    <row r="1994" spans="1:46" hidden="1" x14ac:dyDescent="0.25">
      <c r="A1994" t="s">
        <v>311</v>
      </c>
      <c r="B1994" t="s">
        <v>296</v>
      </c>
      <c r="C1994">
        <v>24</v>
      </c>
      <c r="D1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4">
        <v>53</v>
      </c>
      <c r="AJ1994" t="s">
        <v>311</v>
      </c>
      <c r="AK1994" t="s">
        <v>412</v>
      </c>
      <c r="AL1994" t="s">
        <v>296</v>
      </c>
      <c r="AM1994">
        <v>11</v>
      </c>
      <c r="AN1994">
        <v>24</v>
      </c>
      <c r="AO1994">
        <v>0</v>
      </c>
      <c r="AP1994">
        <v>0</v>
      </c>
      <c r="AQ1994">
        <v>0</v>
      </c>
      <c r="AR1994">
        <v>0</v>
      </c>
      <c r="AS1994">
        <v>0</v>
      </c>
      <c r="AT1994">
        <v>0</v>
      </c>
    </row>
    <row r="1995" spans="1:46" hidden="1" x14ac:dyDescent="0.25">
      <c r="A1995" t="s">
        <v>311</v>
      </c>
      <c r="B1995" t="s">
        <v>297</v>
      </c>
      <c r="C1995">
        <v>1</v>
      </c>
      <c r="D1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5">
        <v>53</v>
      </c>
      <c r="AJ1995" t="s">
        <v>311</v>
      </c>
      <c r="AK1995" t="s">
        <v>412</v>
      </c>
      <c r="AL1995" t="s">
        <v>297</v>
      </c>
      <c r="AM1995">
        <v>12</v>
      </c>
      <c r="AN1995">
        <v>1</v>
      </c>
      <c r="AO1995">
        <v>0</v>
      </c>
      <c r="AP1995">
        <v>0</v>
      </c>
      <c r="AQ1995">
        <v>0</v>
      </c>
      <c r="AR1995">
        <v>0</v>
      </c>
      <c r="AS1995">
        <v>0</v>
      </c>
      <c r="AT1995">
        <v>0</v>
      </c>
    </row>
    <row r="1996" spans="1:46" hidden="1" x14ac:dyDescent="0.25">
      <c r="A1996" t="s">
        <v>311</v>
      </c>
      <c r="B1996" t="s">
        <v>297</v>
      </c>
      <c r="C1996">
        <v>2</v>
      </c>
      <c r="D1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6">
        <v>53</v>
      </c>
      <c r="AJ1996" t="s">
        <v>311</v>
      </c>
      <c r="AK1996" t="s">
        <v>412</v>
      </c>
      <c r="AL1996" t="s">
        <v>297</v>
      </c>
      <c r="AM1996">
        <v>12</v>
      </c>
      <c r="AN1996">
        <v>2</v>
      </c>
      <c r="AO1996">
        <v>0</v>
      </c>
      <c r="AP1996">
        <v>0</v>
      </c>
      <c r="AQ1996">
        <v>0</v>
      </c>
      <c r="AR1996">
        <v>0</v>
      </c>
      <c r="AS1996">
        <v>0</v>
      </c>
      <c r="AT1996">
        <v>0</v>
      </c>
    </row>
    <row r="1997" spans="1:46" hidden="1" x14ac:dyDescent="0.25">
      <c r="A1997" t="s">
        <v>311</v>
      </c>
      <c r="B1997" t="s">
        <v>297</v>
      </c>
      <c r="C1997">
        <v>3</v>
      </c>
      <c r="D1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7">
        <v>53</v>
      </c>
      <c r="AJ1997" t="s">
        <v>311</v>
      </c>
      <c r="AK1997" t="s">
        <v>412</v>
      </c>
      <c r="AL1997" t="s">
        <v>297</v>
      </c>
      <c r="AM1997">
        <v>12</v>
      </c>
      <c r="AN1997">
        <v>3</v>
      </c>
      <c r="AO1997">
        <v>0</v>
      </c>
      <c r="AP1997">
        <v>0</v>
      </c>
      <c r="AQ1997">
        <v>0</v>
      </c>
      <c r="AR1997">
        <v>0</v>
      </c>
      <c r="AS1997">
        <v>0</v>
      </c>
      <c r="AT1997">
        <v>0</v>
      </c>
    </row>
    <row r="1998" spans="1:46" hidden="1" x14ac:dyDescent="0.25">
      <c r="A1998" t="s">
        <v>311</v>
      </c>
      <c r="B1998" t="s">
        <v>297</v>
      </c>
      <c r="C1998">
        <v>4</v>
      </c>
      <c r="D1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8">
        <v>53</v>
      </c>
      <c r="AJ1998" t="s">
        <v>311</v>
      </c>
      <c r="AK1998" t="s">
        <v>412</v>
      </c>
      <c r="AL1998" t="s">
        <v>297</v>
      </c>
      <c r="AM1998">
        <v>12</v>
      </c>
      <c r="AN1998">
        <v>4</v>
      </c>
      <c r="AO1998">
        <v>0</v>
      </c>
      <c r="AP1998">
        <v>0</v>
      </c>
      <c r="AQ1998">
        <v>0</v>
      </c>
      <c r="AR1998">
        <v>0</v>
      </c>
      <c r="AS1998">
        <v>0</v>
      </c>
      <c r="AT1998">
        <v>0</v>
      </c>
    </row>
    <row r="1999" spans="1:46" hidden="1" x14ac:dyDescent="0.25">
      <c r="A1999" t="s">
        <v>311</v>
      </c>
      <c r="B1999" t="s">
        <v>297</v>
      </c>
      <c r="C1999">
        <v>5</v>
      </c>
      <c r="D1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9">
        <v>53</v>
      </c>
      <c r="AJ1999" t="s">
        <v>311</v>
      </c>
      <c r="AK1999" t="s">
        <v>412</v>
      </c>
      <c r="AL1999" t="s">
        <v>297</v>
      </c>
      <c r="AM1999">
        <v>12</v>
      </c>
      <c r="AN1999">
        <v>5</v>
      </c>
      <c r="AO1999">
        <v>0</v>
      </c>
      <c r="AP1999">
        <v>0</v>
      </c>
      <c r="AQ1999">
        <v>0</v>
      </c>
      <c r="AR1999">
        <v>0</v>
      </c>
      <c r="AS1999">
        <v>0</v>
      </c>
      <c r="AT1999">
        <v>0</v>
      </c>
    </row>
    <row r="2000" spans="1:46" hidden="1" x14ac:dyDescent="0.25">
      <c r="A2000" t="s">
        <v>311</v>
      </c>
      <c r="B2000" t="s">
        <v>297</v>
      </c>
      <c r="C2000">
        <v>6</v>
      </c>
      <c r="D2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00">
        <v>53</v>
      </c>
      <c r="AJ2000" t="s">
        <v>311</v>
      </c>
      <c r="AK2000" t="s">
        <v>412</v>
      </c>
      <c r="AL2000" t="s">
        <v>297</v>
      </c>
      <c r="AM2000">
        <v>12</v>
      </c>
      <c r="AN2000">
        <v>6</v>
      </c>
      <c r="AO2000">
        <v>0</v>
      </c>
      <c r="AP2000">
        <v>1.827083E-3</v>
      </c>
      <c r="AQ2000">
        <v>4.1408549999999997E-3</v>
      </c>
      <c r="AR2000">
        <v>2.3368109999999998E-3</v>
      </c>
      <c r="AS2000">
        <v>9.7397149999999995E-3</v>
      </c>
      <c r="AT2000">
        <v>0</v>
      </c>
    </row>
    <row r="2001" spans="1:46" hidden="1" x14ac:dyDescent="0.25">
      <c r="A2001" t="s">
        <v>311</v>
      </c>
      <c r="B2001" t="s">
        <v>297</v>
      </c>
      <c r="C2001">
        <v>7</v>
      </c>
      <c r="D2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3.681625E-3</v>
      </c>
      <c r="E2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3.681625E-3</v>
      </c>
      <c r="AI2001">
        <v>53</v>
      </c>
      <c r="AJ2001" t="s">
        <v>311</v>
      </c>
      <c r="AK2001" t="s">
        <v>412</v>
      </c>
      <c r="AL2001" t="s">
        <v>297</v>
      </c>
      <c r="AM2001">
        <v>12</v>
      </c>
      <c r="AN2001">
        <v>7</v>
      </c>
      <c r="AO2001">
        <v>3.681625E-3</v>
      </c>
      <c r="AP2001">
        <v>3.7703579000000001E-2</v>
      </c>
      <c r="AQ2001">
        <v>8.6708431000000002E-2</v>
      </c>
      <c r="AR2001">
        <v>4.8190055000000002E-2</v>
      </c>
      <c r="AS2001">
        <v>0.14720219000000001</v>
      </c>
      <c r="AT2001">
        <v>5.6903800000000001E-4</v>
      </c>
    </row>
    <row r="2002" spans="1:46" hidden="1" x14ac:dyDescent="0.25">
      <c r="A2002" t="s">
        <v>311</v>
      </c>
      <c r="B2002" t="s">
        <v>297</v>
      </c>
      <c r="C2002">
        <v>8</v>
      </c>
      <c r="D2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7.9769426000000004E-2</v>
      </c>
      <c r="E2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7.9769426000000004E-2</v>
      </c>
      <c r="AI2002">
        <v>53</v>
      </c>
      <c r="AJ2002" t="s">
        <v>311</v>
      </c>
      <c r="AK2002" t="s">
        <v>412</v>
      </c>
      <c r="AL2002" t="s">
        <v>297</v>
      </c>
      <c r="AM2002">
        <v>12</v>
      </c>
      <c r="AN2002">
        <v>8</v>
      </c>
      <c r="AO2002">
        <v>7.9769426000000004E-2</v>
      </c>
      <c r="AP2002">
        <v>0.13413761299999999</v>
      </c>
      <c r="AQ2002">
        <v>0.24225262</v>
      </c>
      <c r="AR2002">
        <v>0.15918291100000001</v>
      </c>
      <c r="AS2002">
        <v>0.35827285199999998</v>
      </c>
      <c r="AT2002">
        <v>1.3014117E-2</v>
      </c>
    </row>
    <row r="2003" spans="1:46" hidden="1" x14ac:dyDescent="0.25">
      <c r="A2003" t="s">
        <v>311</v>
      </c>
      <c r="B2003" t="s">
        <v>297</v>
      </c>
      <c r="C2003">
        <v>9</v>
      </c>
      <c r="D2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0.42298155399999998</v>
      </c>
      <c r="E2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0.19885662200000001</v>
      </c>
      <c r="AI2003">
        <v>53</v>
      </c>
      <c r="AJ2003" t="s">
        <v>311</v>
      </c>
      <c r="AK2003" t="s">
        <v>412</v>
      </c>
      <c r="AL2003" t="s">
        <v>297</v>
      </c>
      <c r="AM2003">
        <v>12</v>
      </c>
      <c r="AN2003">
        <v>9</v>
      </c>
      <c r="AO2003">
        <v>0.19885662200000001</v>
      </c>
      <c r="AP2003">
        <v>0.30703792200000002</v>
      </c>
      <c r="AQ2003">
        <v>0.42298155399999998</v>
      </c>
      <c r="AR2003">
        <v>0.30516639000000001</v>
      </c>
      <c r="AS2003">
        <v>0.56048896999999998</v>
      </c>
      <c r="AT2003">
        <v>4.2511905000000003E-2</v>
      </c>
    </row>
    <row r="2004" spans="1:46" hidden="1" x14ac:dyDescent="0.25">
      <c r="A2004" t="s">
        <v>311</v>
      </c>
      <c r="B2004" t="s">
        <v>297</v>
      </c>
      <c r="C2004">
        <v>10</v>
      </c>
      <c r="D2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0.58601919499999999</v>
      </c>
      <c r="E2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0.58601919499999999</v>
      </c>
      <c r="AI2004">
        <v>53</v>
      </c>
      <c r="AJ2004" t="s">
        <v>311</v>
      </c>
      <c r="AK2004" t="s">
        <v>412</v>
      </c>
      <c r="AL2004" t="s">
        <v>297</v>
      </c>
      <c r="AM2004">
        <v>12</v>
      </c>
      <c r="AN2004">
        <v>10</v>
      </c>
      <c r="AO2004">
        <v>0.33339718400000001</v>
      </c>
      <c r="AP2004">
        <v>0.48729438899999999</v>
      </c>
      <c r="AQ2004">
        <v>0.58601919499999999</v>
      </c>
      <c r="AR2004">
        <v>0.44676025000000003</v>
      </c>
      <c r="AS2004">
        <v>0.72660884699999995</v>
      </c>
      <c r="AT2004">
        <v>6.516806E-2</v>
      </c>
    </row>
    <row r="2005" spans="1:46" hidden="1" x14ac:dyDescent="0.25">
      <c r="A2005" t="s">
        <v>311</v>
      </c>
      <c r="B2005" t="s">
        <v>297</v>
      </c>
      <c r="C2005">
        <v>11</v>
      </c>
      <c r="D2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0.6861467</v>
      </c>
      <c r="E2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0.6861467</v>
      </c>
      <c r="AI2005">
        <v>53</v>
      </c>
      <c r="AJ2005" t="s">
        <v>311</v>
      </c>
      <c r="AK2005" t="s">
        <v>412</v>
      </c>
      <c r="AL2005" t="s">
        <v>297</v>
      </c>
      <c r="AM2005">
        <v>12</v>
      </c>
      <c r="AN2005">
        <v>11</v>
      </c>
      <c r="AO2005">
        <v>0.40690050100000003</v>
      </c>
      <c r="AP2005">
        <v>0.59521408799999997</v>
      </c>
      <c r="AQ2005">
        <v>0.6861467</v>
      </c>
      <c r="AR2005">
        <v>0.53935326800000005</v>
      </c>
      <c r="AS2005">
        <v>0.85611187799999999</v>
      </c>
      <c r="AT2005">
        <v>8.8477555999999999E-2</v>
      </c>
    </row>
    <row r="2006" spans="1:46" hidden="1" x14ac:dyDescent="0.25">
      <c r="A2006" t="s">
        <v>311</v>
      </c>
      <c r="B2006" t="s">
        <v>297</v>
      </c>
      <c r="C2006">
        <v>12</v>
      </c>
      <c r="D2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0.76211223900000002</v>
      </c>
      <c r="E2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0.76211223900000002</v>
      </c>
      <c r="AI2006">
        <v>53</v>
      </c>
      <c r="AJ2006" t="s">
        <v>311</v>
      </c>
      <c r="AK2006" t="s">
        <v>412</v>
      </c>
      <c r="AL2006" t="s">
        <v>297</v>
      </c>
      <c r="AM2006">
        <v>12</v>
      </c>
      <c r="AN2006">
        <v>12</v>
      </c>
      <c r="AO2006">
        <v>0.433331307</v>
      </c>
      <c r="AP2006">
        <v>0.64051849599999999</v>
      </c>
      <c r="AQ2006">
        <v>0.76211223900000002</v>
      </c>
      <c r="AR2006">
        <v>0.595804895</v>
      </c>
      <c r="AS2006">
        <v>0.91961152999999995</v>
      </c>
      <c r="AT2006">
        <v>0.10853352300000001</v>
      </c>
    </row>
    <row r="2007" spans="1:46" hidden="1" x14ac:dyDescent="0.25">
      <c r="A2007" t="s">
        <v>311</v>
      </c>
      <c r="B2007" t="s">
        <v>297</v>
      </c>
      <c r="C2007">
        <v>13</v>
      </c>
      <c r="D2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0.75278915199999996</v>
      </c>
      <c r="E2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0.75278915199999996</v>
      </c>
      <c r="AI2007">
        <v>53</v>
      </c>
      <c r="AJ2007" t="s">
        <v>311</v>
      </c>
      <c r="AK2007" t="s">
        <v>412</v>
      </c>
      <c r="AL2007" t="s">
        <v>297</v>
      </c>
      <c r="AM2007">
        <v>12</v>
      </c>
      <c r="AN2007">
        <v>13</v>
      </c>
      <c r="AO2007">
        <v>0.46138814900000003</v>
      </c>
      <c r="AP2007">
        <v>0.61410299899999998</v>
      </c>
      <c r="AQ2007">
        <v>0.75278915199999996</v>
      </c>
      <c r="AR2007">
        <v>0.592539386</v>
      </c>
      <c r="AS2007">
        <v>0.93299122599999995</v>
      </c>
      <c r="AT2007">
        <v>0.112690664</v>
      </c>
    </row>
    <row r="2008" spans="1:46" hidden="1" x14ac:dyDescent="0.25">
      <c r="A2008" t="s">
        <v>311</v>
      </c>
      <c r="B2008" t="s">
        <v>297</v>
      </c>
      <c r="C2008">
        <v>14</v>
      </c>
      <c r="D2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0.70741606400000001</v>
      </c>
      <c r="E2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0.70741606400000001</v>
      </c>
      <c r="AI2008">
        <v>53</v>
      </c>
      <c r="AJ2008" t="s">
        <v>311</v>
      </c>
      <c r="AK2008" t="s">
        <v>412</v>
      </c>
      <c r="AL2008" t="s">
        <v>297</v>
      </c>
      <c r="AM2008">
        <v>12</v>
      </c>
      <c r="AN2008">
        <v>14</v>
      </c>
      <c r="AO2008">
        <v>0.44051134400000003</v>
      </c>
      <c r="AP2008">
        <v>0.58816074299999999</v>
      </c>
      <c r="AQ2008">
        <v>0.70741606400000001</v>
      </c>
      <c r="AR2008">
        <v>0.56556619699999999</v>
      </c>
      <c r="AS2008">
        <v>0.90954190199999996</v>
      </c>
      <c r="AT2008">
        <v>0.106728934</v>
      </c>
    </row>
    <row r="2009" spans="1:46" hidden="1" x14ac:dyDescent="0.25">
      <c r="A2009" t="s">
        <v>311</v>
      </c>
      <c r="B2009" t="s">
        <v>297</v>
      </c>
      <c r="C2009">
        <v>15</v>
      </c>
      <c r="D2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0.612451097</v>
      </c>
      <c r="E2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0.612451097</v>
      </c>
      <c r="AI2009">
        <v>53</v>
      </c>
      <c r="AJ2009" t="s">
        <v>311</v>
      </c>
      <c r="AK2009" t="s">
        <v>412</v>
      </c>
      <c r="AL2009" t="s">
        <v>297</v>
      </c>
      <c r="AM2009">
        <v>12</v>
      </c>
      <c r="AN2009">
        <v>15</v>
      </c>
      <c r="AO2009">
        <v>0.40224535900000002</v>
      </c>
      <c r="AP2009">
        <v>0.52060420699999999</v>
      </c>
      <c r="AQ2009">
        <v>0.612451097</v>
      </c>
      <c r="AR2009">
        <v>0.50664053799999997</v>
      </c>
      <c r="AS2009">
        <v>0.87230413900000003</v>
      </c>
      <c r="AT2009">
        <v>0.129108473</v>
      </c>
    </row>
    <row r="2010" spans="1:46" hidden="1" x14ac:dyDescent="0.25">
      <c r="A2010" t="s">
        <v>311</v>
      </c>
      <c r="B2010" t="s">
        <v>297</v>
      </c>
      <c r="C2010">
        <v>16</v>
      </c>
      <c r="D2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0.49654105900000001</v>
      </c>
      <c r="E2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0.49654105900000001</v>
      </c>
      <c r="AI2010">
        <v>53</v>
      </c>
      <c r="AJ2010" t="s">
        <v>311</v>
      </c>
      <c r="AK2010" t="s">
        <v>412</v>
      </c>
      <c r="AL2010" t="s">
        <v>297</v>
      </c>
      <c r="AM2010">
        <v>12</v>
      </c>
      <c r="AN2010">
        <v>16</v>
      </c>
      <c r="AO2010">
        <v>0.31501438900000001</v>
      </c>
      <c r="AP2010">
        <v>0.41597324299999999</v>
      </c>
      <c r="AQ2010">
        <v>0.49654105900000001</v>
      </c>
      <c r="AR2010">
        <v>0.40707633999999998</v>
      </c>
      <c r="AS2010">
        <v>0.75910766399999996</v>
      </c>
      <c r="AT2010">
        <v>0.117632867</v>
      </c>
    </row>
    <row r="2011" spans="1:46" hidden="1" x14ac:dyDescent="0.25">
      <c r="A2011" t="s">
        <v>311</v>
      </c>
      <c r="B2011" t="s">
        <v>297</v>
      </c>
      <c r="C2011">
        <v>17</v>
      </c>
      <c r="D2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0.37222614599999998</v>
      </c>
      <c r="E2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0.37222614599999998</v>
      </c>
      <c r="AI2011">
        <v>53</v>
      </c>
      <c r="AJ2011" t="s">
        <v>311</v>
      </c>
      <c r="AK2011" t="s">
        <v>412</v>
      </c>
      <c r="AL2011" t="s">
        <v>297</v>
      </c>
      <c r="AM2011">
        <v>12</v>
      </c>
      <c r="AN2011">
        <v>17</v>
      </c>
      <c r="AO2011">
        <v>0.210783214</v>
      </c>
      <c r="AP2011">
        <v>0.27909120999999998</v>
      </c>
      <c r="AQ2011">
        <v>0.37222614599999998</v>
      </c>
      <c r="AR2011">
        <v>0.29060633600000002</v>
      </c>
      <c r="AS2011">
        <v>0.54795492800000001</v>
      </c>
      <c r="AT2011">
        <v>5.7836422999999998E-2</v>
      </c>
    </row>
    <row r="2012" spans="1:46" hidden="1" x14ac:dyDescent="0.25">
      <c r="A2012" t="s">
        <v>311</v>
      </c>
      <c r="B2012" t="s">
        <v>297</v>
      </c>
      <c r="C2012">
        <v>18</v>
      </c>
      <c r="D2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0.204529761</v>
      </c>
      <c r="E2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0.204529761</v>
      </c>
      <c r="AI2012">
        <v>53</v>
      </c>
      <c r="AJ2012" t="s">
        <v>311</v>
      </c>
      <c r="AK2012" t="s">
        <v>412</v>
      </c>
      <c r="AL2012" t="s">
        <v>297</v>
      </c>
      <c r="AM2012">
        <v>12</v>
      </c>
      <c r="AN2012">
        <v>18</v>
      </c>
      <c r="AO2012">
        <v>9.0093782999999997E-2</v>
      </c>
      <c r="AP2012">
        <v>0.13148138200000001</v>
      </c>
      <c r="AQ2012">
        <v>0.204529761</v>
      </c>
      <c r="AR2012">
        <v>0.15364202299999999</v>
      </c>
      <c r="AS2012">
        <v>0.37626078600000001</v>
      </c>
      <c r="AT2012">
        <v>3.0969239999999999E-2</v>
      </c>
    </row>
    <row r="2013" spans="1:46" hidden="1" x14ac:dyDescent="0.25">
      <c r="A2013" t="s">
        <v>311</v>
      </c>
      <c r="B2013" t="s">
        <v>297</v>
      </c>
      <c r="C2013">
        <v>19</v>
      </c>
      <c r="D2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8.7817629999999994E-2</v>
      </c>
      <c r="E2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8.7817629999999994E-2</v>
      </c>
      <c r="AI2013">
        <v>53</v>
      </c>
      <c r="AJ2013" t="s">
        <v>311</v>
      </c>
      <c r="AK2013" t="s">
        <v>412</v>
      </c>
      <c r="AL2013" t="s">
        <v>297</v>
      </c>
      <c r="AM2013">
        <v>12</v>
      </c>
      <c r="AN2013">
        <v>19</v>
      </c>
      <c r="AO2013">
        <v>9.3696690000000006E-3</v>
      </c>
      <c r="AP2013">
        <v>2.0135E-2</v>
      </c>
      <c r="AQ2013">
        <v>8.7817629999999994E-2</v>
      </c>
      <c r="AR2013">
        <v>5.0166950000000002E-2</v>
      </c>
      <c r="AS2013">
        <v>0.179950467</v>
      </c>
      <c r="AT2013">
        <v>3.4937420000000002E-3</v>
      </c>
    </row>
    <row r="2014" spans="1:46" hidden="1" x14ac:dyDescent="0.25">
      <c r="A2014" t="s">
        <v>311</v>
      </c>
      <c r="B2014" t="s">
        <v>297</v>
      </c>
      <c r="C2014">
        <v>20</v>
      </c>
      <c r="D2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1.0419197E-2</v>
      </c>
      <c r="E2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1.0419197E-2</v>
      </c>
      <c r="AI2014">
        <v>53</v>
      </c>
      <c r="AJ2014" t="s">
        <v>311</v>
      </c>
      <c r="AK2014" t="s">
        <v>412</v>
      </c>
      <c r="AL2014" t="s">
        <v>297</v>
      </c>
      <c r="AM2014">
        <v>12</v>
      </c>
      <c r="AN2014">
        <v>20</v>
      </c>
      <c r="AO2014">
        <v>0</v>
      </c>
      <c r="AP2014">
        <v>0</v>
      </c>
      <c r="AQ2014">
        <v>1.0419197E-2</v>
      </c>
      <c r="AR2014">
        <v>5.5800939999999999E-3</v>
      </c>
      <c r="AS2014">
        <v>2.8191107E-2</v>
      </c>
      <c r="AT2014">
        <v>0</v>
      </c>
    </row>
    <row r="2015" spans="1:46" hidden="1" x14ac:dyDescent="0.25">
      <c r="A2015" t="s">
        <v>311</v>
      </c>
      <c r="B2015" t="s">
        <v>297</v>
      </c>
      <c r="C2015">
        <v>21</v>
      </c>
      <c r="D2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5">
        <v>53</v>
      </c>
      <c r="AJ2015" t="s">
        <v>311</v>
      </c>
      <c r="AK2015" t="s">
        <v>412</v>
      </c>
      <c r="AL2015" t="s">
        <v>297</v>
      </c>
      <c r="AM2015">
        <v>12</v>
      </c>
      <c r="AN2015">
        <v>21</v>
      </c>
      <c r="AO2015">
        <v>0</v>
      </c>
      <c r="AP2015">
        <v>0</v>
      </c>
      <c r="AQ2015">
        <v>0</v>
      </c>
      <c r="AR2015">
        <v>0</v>
      </c>
      <c r="AS2015">
        <v>0</v>
      </c>
      <c r="AT2015">
        <v>0</v>
      </c>
    </row>
    <row r="2016" spans="1:46" hidden="1" x14ac:dyDescent="0.25">
      <c r="A2016" t="s">
        <v>311</v>
      </c>
      <c r="B2016" t="s">
        <v>297</v>
      </c>
      <c r="C2016">
        <v>22</v>
      </c>
      <c r="D2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6">
        <v>53</v>
      </c>
      <c r="AJ2016" t="s">
        <v>311</v>
      </c>
      <c r="AK2016" t="s">
        <v>412</v>
      </c>
      <c r="AL2016" t="s">
        <v>297</v>
      </c>
      <c r="AM2016">
        <v>12</v>
      </c>
      <c r="AN2016">
        <v>22</v>
      </c>
      <c r="AO2016">
        <v>0</v>
      </c>
      <c r="AP2016">
        <v>0</v>
      </c>
      <c r="AQ2016">
        <v>0</v>
      </c>
      <c r="AR2016">
        <v>0</v>
      </c>
      <c r="AS2016">
        <v>0</v>
      </c>
      <c r="AT2016">
        <v>0</v>
      </c>
    </row>
    <row r="2017" spans="1:46" hidden="1" x14ac:dyDescent="0.25">
      <c r="A2017" t="s">
        <v>311</v>
      </c>
      <c r="B2017" t="s">
        <v>297</v>
      </c>
      <c r="C2017">
        <v>23</v>
      </c>
      <c r="D2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7">
        <v>53</v>
      </c>
      <c r="AJ2017" t="s">
        <v>311</v>
      </c>
      <c r="AK2017" t="s">
        <v>412</v>
      </c>
      <c r="AL2017" t="s">
        <v>297</v>
      </c>
      <c r="AM2017">
        <v>12</v>
      </c>
      <c r="AN2017">
        <v>23</v>
      </c>
      <c r="AO2017">
        <v>0</v>
      </c>
      <c r="AP2017">
        <v>0</v>
      </c>
      <c r="AQ2017">
        <v>0</v>
      </c>
      <c r="AR2017">
        <v>0</v>
      </c>
      <c r="AS2017">
        <v>0</v>
      </c>
      <c r="AT2017">
        <v>0</v>
      </c>
    </row>
    <row r="2018" spans="1:46" hidden="1" x14ac:dyDescent="0.25">
      <c r="A2018" t="s">
        <v>311</v>
      </c>
      <c r="B2018" t="s">
        <v>297</v>
      </c>
      <c r="C2018">
        <v>24</v>
      </c>
      <c r="D2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8">
        <v>53</v>
      </c>
      <c r="AJ2018" t="s">
        <v>311</v>
      </c>
      <c r="AK2018" t="s">
        <v>412</v>
      </c>
      <c r="AL2018" t="s">
        <v>297</v>
      </c>
      <c r="AM2018">
        <v>12</v>
      </c>
      <c r="AN2018">
        <v>24</v>
      </c>
      <c r="AO2018">
        <v>0</v>
      </c>
      <c r="AP2018">
        <v>0</v>
      </c>
      <c r="AQ2018">
        <v>0</v>
      </c>
      <c r="AR2018">
        <v>0</v>
      </c>
      <c r="AS2018">
        <v>0</v>
      </c>
      <c r="AT2018">
        <v>0</v>
      </c>
    </row>
    <row r="2019" spans="1:46" hidden="1" x14ac:dyDescent="0.25">
      <c r="A2019" t="s">
        <v>312</v>
      </c>
      <c r="B2019" t="s">
        <v>286</v>
      </c>
      <c r="C2019">
        <v>1</v>
      </c>
      <c r="D2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9">
        <v>32</v>
      </c>
      <c r="AJ2019" t="s">
        <v>312</v>
      </c>
      <c r="AK2019" t="s">
        <v>413</v>
      </c>
      <c r="AL2019" t="s">
        <v>286</v>
      </c>
      <c r="AM2019">
        <v>1</v>
      </c>
      <c r="AN2019">
        <v>1</v>
      </c>
      <c r="AO2019">
        <v>0</v>
      </c>
      <c r="AP2019">
        <v>0</v>
      </c>
      <c r="AQ2019">
        <v>0</v>
      </c>
      <c r="AR2019">
        <v>0</v>
      </c>
      <c r="AS2019">
        <v>0</v>
      </c>
      <c r="AT2019">
        <v>0</v>
      </c>
    </row>
    <row r="2020" spans="1:46" hidden="1" x14ac:dyDescent="0.25">
      <c r="A2020" t="s">
        <v>312</v>
      </c>
      <c r="B2020" t="s">
        <v>286</v>
      </c>
      <c r="C2020">
        <v>2</v>
      </c>
      <c r="D2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0">
        <v>32</v>
      </c>
      <c r="AJ2020" t="s">
        <v>312</v>
      </c>
      <c r="AK2020" t="s">
        <v>413</v>
      </c>
      <c r="AL2020" t="s">
        <v>286</v>
      </c>
      <c r="AM2020">
        <v>1</v>
      </c>
      <c r="AN2020">
        <v>2</v>
      </c>
      <c r="AO2020">
        <v>0</v>
      </c>
      <c r="AP2020">
        <v>0</v>
      </c>
      <c r="AQ2020">
        <v>0</v>
      </c>
      <c r="AR2020">
        <v>0</v>
      </c>
      <c r="AS2020">
        <v>0</v>
      </c>
      <c r="AT2020">
        <v>0</v>
      </c>
    </row>
    <row r="2021" spans="1:46" hidden="1" x14ac:dyDescent="0.25">
      <c r="A2021" t="s">
        <v>312</v>
      </c>
      <c r="B2021" t="s">
        <v>286</v>
      </c>
      <c r="C2021">
        <v>3</v>
      </c>
      <c r="D2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1">
        <v>32</v>
      </c>
      <c r="AJ2021" t="s">
        <v>312</v>
      </c>
      <c r="AK2021" t="s">
        <v>413</v>
      </c>
      <c r="AL2021" t="s">
        <v>286</v>
      </c>
      <c r="AM2021">
        <v>1</v>
      </c>
      <c r="AN2021">
        <v>3</v>
      </c>
      <c r="AO2021">
        <v>0</v>
      </c>
      <c r="AP2021">
        <v>0</v>
      </c>
      <c r="AQ2021">
        <v>0</v>
      </c>
      <c r="AR2021">
        <v>0</v>
      </c>
      <c r="AS2021">
        <v>0</v>
      </c>
      <c r="AT2021">
        <v>0</v>
      </c>
    </row>
    <row r="2022" spans="1:46" hidden="1" x14ac:dyDescent="0.25">
      <c r="A2022" t="s">
        <v>312</v>
      </c>
      <c r="B2022" t="s">
        <v>286</v>
      </c>
      <c r="C2022">
        <v>4</v>
      </c>
      <c r="D2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2">
        <v>32</v>
      </c>
      <c r="AJ2022" t="s">
        <v>312</v>
      </c>
      <c r="AK2022" t="s">
        <v>413</v>
      </c>
      <c r="AL2022" t="s">
        <v>286</v>
      </c>
      <c r="AM2022">
        <v>1</v>
      </c>
      <c r="AN2022">
        <v>4</v>
      </c>
      <c r="AO2022">
        <v>0</v>
      </c>
      <c r="AP2022">
        <v>0</v>
      </c>
      <c r="AQ2022">
        <v>0</v>
      </c>
      <c r="AR2022">
        <v>0</v>
      </c>
      <c r="AS2022">
        <v>0</v>
      </c>
      <c r="AT2022">
        <v>0</v>
      </c>
    </row>
    <row r="2023" spans="1:46" hidden="1" x14ac:dyDescent="0.25">
      <c r="A2023" t="s">
        <v>312</v>
      </c>
      <c r="B2023" t="s">
        <v>286</v>
      </c>
      <c r="C2023">
        <v>5</v>
      </c>
      <c r="D2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3">
        <v>32</v>
      </c>
      <c r="AJ2023" t="s">
        <v>312</v>
      </c>
      <c r="AK2023" t="s">
        <v>413</v>
      </c>
      <c r="AL2023" t="s">
        <v>286</v>
      </c>
      <c r="AM2023">
        <v>1</v>
      </c>
      <c r="AN2023">
        <v>5</v>
      </c>
      <c r="AO2023">
        <v>0</v>
      </c>
      <c r="AP2023">
        <v>0</v>
      </c>
      <c r="AQ2023">
        <v>0</v>
      </c>
      <c r="AR2023">
        <v>0</v>
      </c>
      <c r="AS2023">
        <v>0</v>
      </c>
      <c r="AT2023">
        <v>0</v>
      </c>
    </row>
    <row r="2024" spans="1:46" hidden="1" x14ac:dyDescent="0.25">
      <c r="A2024" t="s">
        <v>312</v>
      </c>
      <c r="B2024" t="s">
        <v>286</v>
      </c>
      <c r="C2024">
        <v>6</v>
      </c>
      <c r="D2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4">
        <v>32</v>
      </c>
      <c r="AJ2024" t="s">
        <v>312</v>
      </c>
      <c r="AK2024" t="s">
        <v>413</v>
      </c>
      <c r="AL2024" t="s">
        <v>286</v>
      </c>
      <c r="AM2024">
        <v>1</v>
      </c>
      <c r="AN2024">
        <v>6</v>
      </c>
      <c r="AO2024">
        <v>0</v>
      </c>
      <c r="AP2024">
        <v>1.411558E-3</v>
      </c>
      <c r="AQ2024">
        <v>1.7199378000000001E-2</v>
      </c>
      <c r="AR2024">
        <v>8.6180049999999998E-3</v>
      </c>
      <c r="AS2024">
        <v>3.8554181E-2</v>
      </c>
      <c r="AT2024">
        <v>0</v>
      </c>
    </row>
    <row r="2025" spans="1:46" hidden="1" x14ac:dyDescent="0.25">
      <c r="A2025" t="s">
        <v>312</v>
      </c>
      <c r="B2025" t="s">
        <v>286</v>
      </c>
      <c r="C2025">
        <v>7</v>
      </c>
      <c r="D2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1.8705675000000001E-2</v>
      </c>
      <c r="E2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1.8705675000000001E-2</v>
      </c>
      <c r="AI2025">
        <v>32</v>
      </c>
      <c r="AJ2025" t="s">
        <v>312</v>
      </c>
      <c r="AK2025" t="s">
        <v>413</v>
      </c>
      <c r="AL2025" t="s">
        <v>286</v>
      </c>
      <c r="AM2025">
        <v>1</v>
      </c>
      <c r="AN2025">
        <v>7</v>
      </c>
      <c r="AO2025">
        <v>1.8705675000000001E-2</v>
      </c>
      <c r="AP2025">
        <v>3.5463783999999998E-2</v>
      </c>
      <c r="AQ2025">
        <v>0.13178500800000001</v>
      </c>
      <c r="AR2025">
        <v>7.2450781000000006E-2</v>
      </c>
      <c r="AS2025">
        <v>0.201094356</v>
      </c>
      <c r="AT2025">
        <v>3.0291279999999999E-3</v>
      </c>
    </row>
    <row r="2026" spans="1:46" hidden="1" x14ac:dyDescent="0.25">
      <c r="A2026" t="s">
        <v>312</v>
      </c>
      <c r="B2026" t="s">
        <v>286</v>
      </c>
      <c r="C2026">
        <v>8</v>
      </c>
      <c r="D2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0.13656580600000001</v>
      </c>
      <c r="E2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0.13656580600000001</v>
      </c>
      <c r="AI2026">
        <v>32</v>
      </c>
      <c r="AJ2026" t="s">
        <v>312</v>
      </c>
      <c r="AK2026" t="s">
        <v>413</v>
      </c>
      <c r="AL2026" t="s">
        <v>286</v>
      </c>
      <c r="AM2026">
        <v>1</v>
      </c>
      <c r="AN2026">
        <v>8</v>
      </c>
      <c r="AO2026">
        <v>0.13656580600000001</v>
      </c>
      <c r="AP2026">
        <v>0.17495573</v>
      </c>
      <c r="AQ2026">
        <v>0.30144971199999998</v>
      </c>
      <c r="AR2026">
        <v>0.208431424</v>
      </c>
      <c r="AS2026">
        <v>0.39032714699999999</v>
      </c>
      <c r="AT2026">
        <v>3.7535296000000003E-2</v>
      </c>
    </row>
    <row r="2027" spans="1:46" hidden="1" x14ac:dyDescent="0.25">
      <c r="A2027" t="s">
        <v>312</v>
      </c>
      <c r="B2027" t="s">
        <v>286</v>
      </c>
      <c r="C2027">
        <v>9</v>
      </c>
      <c r="D2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0.45956900099999998</v>
      </c>
      <c r="E2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0.30614020800000002</v>
      </c>
      <c r="AI2027">
        <v>32</v>
      </c>
      <c r="AJ2027" t="s">
        <v>312</v>
      </c>
      <c r="AK2027" t="s">
        <v>413</v>
      </c>
      <c r="AL2027" t="s">
        <v>286</v>
      </c>
      <c r="AM2027">
        <v>1</v>
      </c>
      <c r="AN2027">
        <v>9</v>
      </c>
      <c r="AO2027">
        <v>0.30614020800000002</v>
      </c>
      <c r="AP2027">
        <v>0.34785775000000002</v>
      </c>
      <c r="AQ2027">
        <v>0.45956900099999998</v>
      </c>
      <c r="AR2027">
        <v>0.36834680199999997</v>
      </c>
      <c r="AS2027">
        <v>0.58868802200000003</v>
      </c>
      <c r="AT2027">
        <v>8.0919356999999997E-2</v>
      </c>
    </row>
    <row r="2028" spans="1:46" hidden="1" x14ac:dyDescent="0.25">
      <c r="A2028" t="s">
        <v>312</v>
      </c>
      <c r="B2028" t="s">
        <v>286</v>
      </c>
      <c r="C2028">
        <v>10</v>
      </c>
      <c r="D2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0.60156256699999999</v>
      </c>
      <c r="E2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0.60156256699999999</v>
      </c>
      <c r="AI2028">
        <v>32</v>
      </c>
      <c r="AJ2028" t="s">
        <v>312</v>
      </c>
      <c r="AK2028" t="s">
        <v>413</v>
      </c>
      <c r="AL2028" t="s">
        <v>286</v>
      </c>
      <c r="AM2028">
        <v>1</v>
      </c>
      <c r="AN2028">
        <v>10</v>
      </c>
      <c r="AO2028">
        <v>0.47055411699999999</v>
      </c>
      <c r="AP2028">
        <v>0.52456319200000001</v>
      </c>
      <c r="AQ2028">
        <v>0.60156256699999999</v>
      </c>
      <c r="AR2028">
        <v>0.51943874800000001</v>
      </c>
      <c r="AS2028">
        <v>0.75021580600000004</v>
      </c>
      <c r="AT2028">
        <v>0.13288586299999999</v>
      </c>
    </row>
    <row r="2029" spans="1:46" hidden="1" x14ac:dyDescent="0.25">
      <c r="A2029" t="s">
        <v>312</v>
      </c>
      <c r="B2029" t="s">
        <v>286</v>
      </c>
      <c r="C2029">
        <v>11</v>
      </c>
      <c r="D2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0.71142657899999995</v>
      </c>
      <c r="E2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0.71142657899999995</v>
      </c>
      <c r="AI2029">
        <v>32</v>
      </c>
      <c r="AJ2029" t="s">
        <v>312</v>
      </c>
      <c r="AK2029" t="s">
        <v>413</v>
      </c>
      <c r="AL2029" t="s">
        <v>286</v>
      </c>
      <c r="AM2029">
        <v>1</v>
      </c>
      <c r="AN2029">
        <v>11</v>
      </c>
      <c r="AO2029">
        <v>0.58982957700000005</v>
      </c>
      <c r="AP2029">
        <v>0.66187587400000003</v>
      </c>
      <c r="AQ2029">
        <v>0.71142657899999995</v>
      </c>
      <c r="AR2029">
        <v>0.63376150899999995</v>
      </c>
      <c r="AS2029">
        <v>0.87201054200000006</v>
      </c>
      <c r="AT2029">
        <v>0.17210128</v>
      </c>
    </row>
    <row r="2030" spans="1:46" hidden="1" x14ac:dyDescent="0.25">
      <c r="A2030" t="s">
        <v>312</v>
      </c>
      <c r="B2030" t="s">
        <v>286</v>
      </c>
      <c r="C2030">
        <v>12</v>
      </c>
      <c r="D2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0.79050844399999998</v>
      </c>
      <c r="E2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0.79050844399999998</v>
      </c>
      <c r="AI2030">
        <v>32</v>
      </c>
      <c r="AJ2030" t="s">
        <v>312</v>
      </c>
      <c r="AK2030" t="s">
        <v>413</v>
      </c>
      <c r="AL2030" t="s">
        <v>286</v>
      </c>
      <c r="AM2030">
        <v>1</v>
      </c>
      <c r="AN2030">
        <v>12</v>
      </c>
      <c r="AO2030">
        <v>0.65870567099999999</v>
      </c>
      <c r="AP2030">
        <v>0.73493243200000002</v>
      </c>
      <c r="AQ2030">
        <v>0.79050844399999998</v>
      </c>
      <c r="AR2030">
        <v>0.69898821499999997</v>
      </c>
      <c r="AS2030">
        <v>0.927692815</v>
      </c>
      <c r="AT2030">
        <v>0.20416187399999999</v>
      </c>
    </row>
    <row r="2031" spans="1:46" hidden="1" x14ac:dyDescent="0.25">
      <c r="A2031" t="s">
        <v>312</v>
      </c>
      <c r="B2031" t="s">
        <v>286</v>
      </c>
      <c r="C2031">
        <v>13</v>
      </c>
      <c r="D2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0.80888741799999997</v>
      </c>
      <c r="E2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0.80888741799999997</v>
      </c>
      <c r="AI2031">
        <v>32</v>
      </c>
      <c r="AJ2031" t="s">
        <v>312</v>
      </c>
      <c r="AK2031" t="s">
        <v>413</v>
      </c>
      <c r="AL2031" t="s">
        <v>286</v>
      </c>
      <c r="AM2031">
        <v>1</v>
      </c>
      <c r="AN2031">
        <v>13</v>
      </c>
      <c r="AO2031">
        <v>0.68208835599999995</v>
      </c>
      <c r="AP2031">
        <v>0.75447974200000001</v>
      </c>
      <c r="AQ2031">
        <v>0.80888741799999997</v>
      </c>
      <c r="AR2031">
        <v>0.71335917199999999</v>
      </c>
      <c r="AS2031">
        <v>0.93106577700000004</v>
      </c>
      <c r="AT2031">
        <v>0.182166362</v>
      </c>
    </row>
    <row r="2032" spans="1:46" hidden="1" x14ac:dyDescent="0.25">
      <c r="A2032" t="s">
        <v>312</v>
      </c>
      <c r="B2032" t="s">
        <v>286</v>
      </c>
      <c r="C2032">
        <v>14</v>
      </c>
      <c r="D2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0.78020820499999999</v>
      </c>
      <c r="E2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0.78020820499999999</v>
      </c>
      <c r="AI2032">
        <v>32</v>
      </c>
      <c r="AJ2032" t="s">
        <v>312</v>
      </c>
      <c r="AK2032" t="s">
        <v>413</v>
      </c>
      <c r="AL2032" t="s">
        <v>286</v>
      </c>
      <c r="AM2032">
        <v>1</v>
      </c>
      <c r="AN2032">
        <v>14</v>
      </c>
      <c r="AO2032">
        <v>0.61400278699999999</v>
      </c>
      <c r="AP2032">
        <v>0.71547239600000001</v>
      </c>
      <c r="AQ2032">
        <v>0.78020820499999999</v>
      </c>
      <c r="AR2032">
        <v>0.67618099399999998</v>
      </c>
      <c r="AS2032">
        <v>0.91752529900000002</v>
      </c>
      <c r="AT2032">
        <v>0.14988442399999999</v>
      </c>
    </row>
    <row r="2033" spans="1:46" hidden="1" x14ac:dyDescent="0.25">
      <c r="A2033" t="s">
        <v>312</v>
      </c>
      <c r="B2033" t="s">
        <v>286</v>
      </c>
      <c r="C2033">
        <v>15</v>
      </c>
      <c r="D2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0.70919287499999994</v>
      </c>
      <c r="E2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0.70919287499999994</v>
      </c>
      <c r="AI2033">
        <v>32</v>
      </c>
      <c r="AJ2033" t="s">
        <v>312</v>
      </c>
      <c r="AK2033" t="s">
        <v>413</v>
      </c>
      <c r="AL2033" t="s">
        <v>286</v>
      </c>
      <c r="AM2033">
        <v>1</v>
      </c>
      <c r="AN2033">
        <v>15</v>
      </c>
      <c r="AO2033">
        <v>0.50746800299999995</v>
      </c>
      <c r="AP2033">
        <v>0.61956131999999997</v>
      </c>
      <c r="AQ2033">
        <v>0.70919287499999994</v>
      </c>
      <c r="AR2033">
        <v>0.589017138</v>
      </c>
      <c r="AS2033">
        <v>0.84173255499999999</v>
      </c>
      <c r="AT2033">
        <v>0.12184355099999999</v>
      </c>
    </row>
    <row r="2034" spans="1:46" hidden="1" x14ac:dyDescent="0.25">
      <c r="A2034" t="s">
        <v>312</v>
      </c>
      <c r="B2034" t="s">
        <v>286</v>
      </c>
      <c r="C2034">
        <v>16</v>
      </c>
      <c r="D2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0.58906141199999995</v>
      </c>
      <c r="E2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0.58906141199999995</v>
      </c>
      <c r="AI2034">
        <v>32</v>
      </c>
      <c r="AJ2034" t="s">
        <v>312</v>
      </c>
      <c r="AK2034" t="s">
        <v>413</v>
      </c>
      <c r="AL2034" t="s">
        <v>286</v>
      </c>
      <c r="AM2034">
        <v>1</v>
      </c>
      <c r="AN2034">
        <v>16</v>
      </c>
      <c r="AO2034">
        <v>0.385339551</v>
      </c>
      <c r="AP2034">
        <v>0.48758350700000003</v>
      </c>
      <c r="AQ2034">
        <v>0.58906141199999995</v>
      </c>
      <c r="AR2034">
        <v>0.47635994700000001</v>
      </c>
      <c r="AS2034">
        <v>0.70871540600000005</v>
      </c>
      <c r="AT2034">
        <v>0.120964611</v>
      </c>
    </row>
    <row r="2035" spans="1:46" hidden="1" x14ac:dyDescent="0.25">
      <c r="A2035" t="s">
        <v>312</v>
      </c>
      <c r="B2035" t="s">
        <v>286</v>
      </c>
      <c r="C2035">
        <v>17</v>
      </c>
      <c r="D2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0.43550025199999998</v>
      </c>
      <c r="E2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0.43550025199999998</v>
      </c>
      <c r="AI2035">
        <v>32</v>
      </c>
      <c r="AJ2035" t="s">
        <v>312</v>
      </c>
      <c r="AK2035" t="s">
        <v>413</v>
      </c>
      <c r="AL2035" t="s">
        <v>286</v>
      </c>
      <c r="AM2035">
        <v>1</v>
      </c>
      <c r="AN2035">
        <v>17</v>
      </c>
      <c r="AO2035">
        <v>0.246535279</v>
      </c>
      <c r="AP2035">
        <v>0.31047054699999999</v>
      </c>
      <c r="AQ2035">
        <v>0.43550025199999998</v>
      </c>
      <c r="AR2035">
        <v>0.331103904</v>
      </c>
      <c r="AS2035">
        <v>0.53153343099999995</v>
      </c>
      <c r="AT2035">
        <v>7.9511606999999998E-2</v>
      </c>
    </row>
    <row r="2036" spans="1:46" hidden="1" x14ac:dyDescent="0.25">
      <c r="A2036" t="s">
        <v>312</v>
      </c>
      <c r="B2036" t="s">
        <v>286</v>
      </c>
      <c r="C2036">
        <v>18</v>
      </c>
      <c r="D2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0.27282064499999997</v>
      </c>
      <c r="E2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0.27282064499999997</v>
      </c>
      <c r="AI2036">
        <v>32</v>
      </c>
      <c r="AJ2036" t="s">
        <v>312</v>
      </c>
      <c r="AK2036" t="s">
        <v>413</v>
      </c>
      <c r="AL2036" t="s">
        <v>286</v>
      </c>
      <c r="AM2036">
        <v>1</v>
      </c>
      <c r="AN2036">
        <v>18</v>
      </c>
      <c r="AO2036">
        <v>0.10220046100000001</v>
      </c>
      <c r="AP2036">
        <v>0.13486848600000001</v>
      </c>
      <c r="AQ2036">
        <v>0.27282064499999997</v>
      </c>
      <c r="AR2036">
        <v>0.17949262099999999</v>
      </c>
      <c r="AS2036">
        <v>0.34175071899999998</v>
      </c>
      <c r="AT2036">
        <v>2.3710063999999999E-2</v>
      </c>
    </row>
    <row r="2037" spans="1:46" hidden="1" x14ac:dyDescent="0.25">
      <c r="A2037" t="s">
        <v>312</v>
      </c>
      <c r="B2037" t="s">
        <v>286</v>
      </c>
      <c r="C2037">
        <v>19</v>
      </c>
      <c r="D2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0.11094788999999999</v>
      </c>
      <c r="E2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0.11094788999999999</v>
      </c>
      <c r="AI2037">
        <v>32</v>
      </c>
      <c r="AJ2037" t="s">
        <v>312</v>
      </c>
      <c r="AK2037" t="s">
        <v>413</v>
      </c>
      <c r="AL2037" t="s">
        <v>286</v>
      </c>
      <c r="AM2037">
        <v>1</v>
      </c>
      <c r="AN2037">
        <v>19</v>
      </c>
      <c r="AO2037">
        <v>5.9082580000000004E-3</v>
      </c>
      <c r="AP2037">
        <v>2.137698E-2</v>
      </c>
      <c r="AQ2037">
        <v>0.11094788999999999</v>
      </c>
      <c r="AR2037">
        <v>5.6492140000000003E-2</v>
      </c>
      <c r="AS2037">
        <v>0.13651650900000001</v>
      </c>
      <c r="AT2037">
        <v>1.28177E-3</v>
      </c>
    </row>
    <row r="2038" spans="1:46" hidden="1" x14ac:dyDescent="0.25">
      <c r="A2038" t="s">
        <v>312</v>
      </c>
      <c r="B2038" t="s">
        <v>286</v>
      </c>
      <c r="C2038">
        <v>20</v>
      </c>
      <c r="D2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6.640305E-3</v>
      </c>
      <c r="E2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6.640305E-3</v>
      </c>
      <c r="AI2038">
        <v>32</v>
      </c>
      <c r="AJ2038" t="s">
        <v>312</v>
      </c>
      <c r="AK2038" t="s">
        <v>413</v>
      </c>
      <c r="AL2038" t="s">
        <v>286</v>
      </c>
      <c r="AM2038">
        <v>1</v>
      </c>
      <c r="AN2038">
        <v>20</v>
      </c>
      <c r="AO2038">
        <v>0</v>
      </c>
      <c r="AP2038">
        <v>9.6631099999999997E-4</v>
      </c>
      <c r="AQ2038">
        <v>6.640305E-3</v>
      </c>
      <c r="AR2038">
        <v>3.2013810000000001E-3</v>
      </c>
      <c r="AS2038">
        <v>8.4301970000000004E-3</v>
      </c>
      <c r="AT2038">
        <v>0</v>
      </c>
    </row>
    <row r="2039" spans="1:46" hidden="1" x14ac:dyDescent="0.25">
      <c r="A2039" t="s">
        <v>312</v>
      </c>
      <c r="B2039" t="s">
        <v>286</v>
      </c>
      <c r="C2039">
        <v>21</v>
      </c>
      <c r="D2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39">
        <v>32</v>
      </c>
      <c r="AJ2039" t="s">
        <v>312</v>
      </c>
      <c r="AK2039" t="s">
        <v>413</v>
      </c>
      <c r="AL2039" t="s">
        <v>286</v>
      </c>
      <c r="AM2039">
        <v>1</v>
      </c>
      <c r="AN2039">
        <v>21</v>
      </c>
      <c r="AO2039">
        <v>0</v>
      </c>
      <c r="AP2039">
        <v>0</v>
      </c>
      <c r="AQ2039">
        <v>0</v>
      </c>
      <c r="AR2039">
        <v>0</v>
      </c>
      <c r="AS2039">
        <v>0</v>
      </c>
      <c r="AT2039">
        <v>0</v>
      </c>
    </row>
    <row r="2040" spans="1:46" hidden="1" x14ac:dyDescent="0.25">
      <c r="A2040" t="s">
        <v>312</v>
      </c>
      <c r="B2040" t="s">
        <v>286</v>
      </c>
      <c r="C2040">
        <v>22</v>
      </c>
      <c r="D2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0">
        <v>32</v>
      </c>
      <c r="AJ2040" t="s">
        <v>312</v>
      </c>
      <c r="AK2040" t="s">
        <v>413</v>
      </c>
      <c r="AL2040" t="s">
        <v>286</v>
      </c>
      <c r="AM2040">
        <v>1</v>
      </c>
      <c r="AN2040">
        <v>22</v>
      </c>
      <c r="AO2040">
        <v>0</v>
      </c>
      <c r="AP2040">
        <v>0</v>
      </c>
      <c r="AQ2040">
        <v>0</v>
      </c>
      <c r="AR2040">
        <v>0</v>
      </c>
      <c r="AS2040">
        <v>0</v>
      </c>
      <c r="AT2040">
        <v>0</v>
      </c>
    </row>
    <row r="2041" spans="1:46" hidden="1" x14ac:dyDescent="0.25">
      <c r="A2041" t="s">
        <v>312</v>
      </c>
      <c r="B2041" t="s">
        <v>286</v>
      </c>
      <c r="C2041">
        <v>23</v>
      </c>
      <c r="D2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1">
        <v>32</v>
      </c>
      <c r="AJ2041" t="s">
        <v>312</v>
      </c>
      <c r="AK2041" t="s">
        <v>413</v>
      </c>
      <c r="AL2041" t="s">
        <v>286</v>
      </c>
      <c r="AM2041">
        <v>1</v>
      </c>
      <c r="AN2041">
        <v>23</v>
      </c>
      <c r="AO2041">
        <v>0</v>
      </c>
      <c r="AP2041">
        <v>0</v>
      </c>
      <c r="AQ2041">
        <v>0</v>
      </c>
      <c r="AR2041">
        <v>0</v>
      </c>
      <c r="AS2041">
        <v>0</v>
      </c>
      <c r="AT2041">
        <v>0</v>
      </c>
    </row>
    <row r="2042" spans="1:46" hidden="1" x14ac:dyDescent="0.25">
      <c r="A2042" t="s">
        <v>312</v>
      </c>
      <c r="B2042" t="s">
        <v>286</v>
      </c>
      <c r="C2042">
        <v>24</v>
      </c>
      <c r="D2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2">
        <v>32</v>
      </c>
      <c r="AJ2042" t="s">
        <v>312</v>
      </c>
      <c r="AK2042" t="s">
        <v>413</v>
      </c>
      <c r="AL2042" t="s">
        <v>286</v>
      </c>
      <c r="AM2042">
        <v>1</v>
      </c>
      <c r="AN2042">
        <v>24</v>
      </c>
      <c r="AO2042">
        <v>0</v>
      </c>
      <c r="AP2042">
        <v>0</v>
      </c>
      <c r="AQ2042">
        <v>0</v>
      </c>
      <c r="AR2042">
        <v>0</v>
      </c>
      <c r="AS2042">
        <v>0</v>
      </c>
      <c r="AT2042">
        <v>0</v>
      </c>
    </row>
    <row r="2043" spans="1:46" hidden="1" x14ac:dyDescent="0.25">
      <c r="A2043" t="s">
        <v>312</v>
      </c>
      <c r="B2043" t="s">
        <v>287</v>
      </c>
      <c r="C2043">
        <v>1</v>
      </c>
      <c r="D2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3">
        <v>32</v>
      </c>
      <c r="AJ2043" t="s">
        <v>312</v>
      </c>
      <c r="AK2043" t="s">
        <v>413</v>
      </c>
      <c r="AL2043" t="s">
        <v>287</v>
      </c>
      <c r="AM2043">
        <v>2</v>
      </c>
      <c r="AN2043">
        <v>1</v>
      </c>
      <c r="AO2043">
        <v>0</v>
      </c>
      <c r="AP2043">
        <v>0</v>
      </c>
      <c r="AQ2043">
        <v>0</v>
      </c>
      <c r="AR2043">
        <v>0</v>
      </c>
      <c r="AS2043">
        <v>0</v>
      </c>
      <c r="AT2043">
        <v>0</v>
      </c>
    </row>
    <row r="2044" spans="1:46" hidden="1" x14ac:dyDescent="0.25">
      <c r="A2044" t="s">
        <v>312</v>
      </c>
      <c r="B2044" t="s">
        <v>287</v>
      </c>
      <c r="C2044">
        <v>2</v>
      </c>
      <c r="D2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4">
        <v>32</v>
      </c>
      <c r="AJ2044" t="s">
        <v>312</v>
      </c>
      <c r="AK2044" t="s">
        <v>413</v>
      </c>
      <c r="AL2044" t="s">
        <v>287</v>
      </c>
      <c r="AM2044">
        <v>2</v>
      </c>
      <c r="AN2044">
        <v>2</v>
      </c>
      <c r="AO2044">
        <v>0</v>
      </c>
      <c r="AP2044">
        <v>0</v>
      </c>
      <c r="AQ2044">
        <v>0</v>
      </c>
      <c r="AR2044">
        <v>0</v>
      </c>
      <c r="AS2044">
        <v>0</v>
      </c>
      <c r="AT2044">
        <v>0</v>
      </c>
    </row>
    <row r="2045" spans="1:46" hidden="1" x14ac:dyDescent="0.25">
      <c r="A2045" t="s">
        <v>312</v>
      </c>
      <c r="B2045" t="s">
        <v>287</v>
      </c>
      <c r="C2045">
        <v>3</v>
      </c>
      <c r="D2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5">
        <v>32</v>
      </c>
      <c r="AJ2045" t="s">
        <v>312</v>
      </c>
      <c r="AK2045" t="s">
        <v>413</v>
      </c>
      <c r="AL2045" t="s">
        <v>287</v>
      </c>
      <c r="AM2045">
        <v>2</v>
      </c>
      <c r="AN2045">
        <v>3</v>
      </c>
      <c r="AO2045">
        <v>0</v>
      </c>
      <c r="AP2045">
        <v>0</v>
      </c>
      <c r="AQ2045">
        <v>0</v>
      </c>
      <c r="AR2045">
        <v>0</v>
      </c>
      <c r="AS2045">
        <v>0</v>
      </c>
      <c r="AT2045">
        <v>0</v>
      </c>
    </row>
    <row r="2046" spans="1:46" hidden="1" x14ac:dyDescent="0.25">
      <c r="A2046" t="s">
        <v>312</v>
      </c>
      <c r="B2046" t="s">
        <v>287</v>
      </c>
      <c r="C2046">
        <v>4</v>
      </c>
      <c r="D2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6">
        <v>32</v>
      </c>
      <c r="AJ2046" t="s">
        <v>312</v>
      </c>
      <c r="AK2046" t="s">
        <v>413</v>
      </c>
      <c r="AL2046" t="s">
        <v>287</v>
      </c>
      <c r="AM2046">
        <v>2</v>
      </c>
      <c r="AN2046">
        <v>4</v>
      </c>
      <c r="AO2046">
        <v>0</v>
      </c>
      <c r="AP2046">
        <v>0</v>
      </c>
      <c r="AQ2046">
        <v>0</v>
      </c>
      <c r="AR2046">
        <v>0</v>
      </c>
      <c r="AS2046">
        <v>0</v>
      </c>
      <c r="AT2046">
        <v>0</v>
      </c>
    </row>
    <row r="2047" spans="1:46" hidden="1" x14ac:dyDescent="0.25">
      <c r="A2047" t="s">
        <v>312</v>
      </c>
      <c r="B2047" t="s">
        <v>287</v>
      </c>
      <c r="C2047">
        <v>5</v>
      </c>
      <c r="D2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7">
        <v>32</v>
      </c>
      <c r="AJ2047" t="s">
        <v>312</v>
      </c>
      <c r="AK2047" t="s">
        <v>413</v>
      </c>
      <c r="AL2047" t="s">
        <v>287</v>
      </c>
      <c r="AM2047">
        <v>2</v>
      </c>
      <c r="AN2047">
        <v>5</v>
      </c>
      <c r="AO2047">
        <v>0</v>
      </c>
      <c r="AP2047">
        <v>0</v>
      </c>
      <c r="AQ2047">
        <v>0</v>
      </c>
      <c r="AR2047">
        <v>0</v>
      </c>
      <c r="AS2047">
        <v>0</v>
      </c>
      <c r="AT2047">
        <v>0</v>
      </c>
    </row>
    <row r="2048" spans="1:46" hidden="1" x14ac:dyDescent="0.25">
      <c r="A2048" t="s">
        <v>312</v>
      </c>
      <c r="B2048" t="s">
        <v>287</v>
      </c>
      <c r="C2048">
        <v>6</v>
      </c>
      <c r="D2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8">
        <v>32</v>
      </c>
      <c r="AJ2048" t="s">
        <v>312</v>
      </c>
      <c r="AK2048" t="s">
        <v>413</v>
      </c>
      <c r="AL2048" t="s">
        <v>287</v>
      </c>
      <c r="AM2048">
        <v>2</v>
      </c>
      <c r="AN2048">
        <v>6</v>
      </c>
      <c r="AO2048">
        <v>0</v>
      </c>
      <c r="AP2048">
        <v>3.0052970000000001E-3</v>
      </c>
      <c r="AQ2048">
        <v>4.1742150000000002E-3</v>
      </c>
      <c r="AR2048">
        <v>2.8707770000000001E-3</v>
      </c>
      <c r="AS2048">
        <v>1.223614E-2</v>
      </c>
      <c r="AT2048">
        <v>0</v>
      </c>
    </row>
    <row r="2049" spans="1:46" hidden="1" x14ac:dyDescent="0.25">
      <c r="A2049" t="s">
        <v>312</v>
      </c>
      <c r="B2049" t="s">
        <v>287</v>
      </c>
      <c r="C2049">
        <v>7</v>
      </c>
      <c r="D2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7.3205869999999999E-3</v>
      </c>
      <c r="E2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7.3205869999999999E-3</v>
      </c>
      <c r="AI2049">
        <v>32</v>
      </c>
      <c r="AJ2049" t="s">
        <v>312</v>
      </c>
      <c r="AK2049" t="s">
        <v>413</v>
      </c>
      <c r="AL2049" t="s">
        <v>287</v>
      </c>
      <c r="AM2049">
        <v>2</v>
      </c>
      <c r="AN2049">
        <v>7</v>
      </c>
      <c r="AO2049">
        <v>7.3205869999999999E-3</v>
      </c>
      <c r="AP2049">
        <v>7.0698631999999997E-2</v>
      </c>
      <c r="AQ2049">
        <v>9.2853718000000002E-2</v>
      </c>
      <c r="AR2049">
        <v>5.8437358000000002E-2</v>
      </c>
      <c r="AS2049">
        <v>0.14256656400000001</v>
      </c>
      <c r="AT2049">
        <v>1.6408849999999999E-3</v>
      </c>
    </row>
    <row r="2050" spans="1:46" hidden="1" x14ac:dyDescent="0.25">
      <c r="A2050" t="s">
        <v>312</v>
      </c>
      <c r="B2050" t="s">
        <v>287</v>
      </c>
      <c r="C2050">
        <v>8</v>
      </c>
      <c r="D2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0.103119829</v>
      </c>
      <c r="E2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0.103119829</v>
      </c>
      <c r="AI2050">
        <v>32</v>
      </c>
      <c r="AJ2050" t="s">
        <v>312</v>
      </c>
      <c r="AK2050" t="s">
        <v>413</v>
      </c>
      <c r="AL2050" t="s">
        <v>287</v>
      </c>
      <c r="AM2050">
        <v>2</v>
      </c>
      <c r="AN2050">
        <v>8</v>
      </c>
      <c r="AO2050">
        <v>0.103119829</v>
      </c>
      <c r="AP2050">
        <v>0.19999979700000001</v>
      </c>
      <c r="AQ2050">
        <v>0.25404054100000001</v>
      </c>
      <c r="AR2050">
        <v>0.18307860200000001</v>
      </c>
      <c r="AS2050">
        <v>0.33643265999999999</v>
      </c>
      <c r="AT2050">
        <v>1.8644646000000001E-2</v>
      </c>
    </row>
    <row r="2051" spans="1:46" hidden="1" x14ac:dyDescent="0.25">
      <c r="A2051" t="s">
        <v>312</v>
      </c>
      <c r="B2051" t="s">
        <v>287</v>
      </c>
      <c r="C2051">
        <v>9</v>
      </c>
      <c r="D2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0.43454529400000003</v>
      </c>
      <c r="E2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0.249582416</v>
      </c>
      <c r="AI2051">
        <v>32</v>
      </c>
      <c r="AJ2051" t="s">
        <v>312</v>
      </c>
      <c r="AK2051" t="s">
        <v>413</v>
      </c>
      <c r="AL2051" t="s">
        <v>287</v>
      </c>
      <c r="AM2051">
        <v>2</v>
      </c>
      <c r="AN2051">
        <v>9</v>
      </c>
      <c r="AO2051">
        <v>0.249582416</v>
      </c>
      <c r="AP2051">
        <v>0.34147281600000001</v>
      </c>
      <c r="AQ2051">
        <v>0.43454529400000003</v>
      </c>
      <c r="AR2051">
        <v>0.33344874899999999</v>
      </c>
      <c r="AS2051">
        <v>0.53461321500000003</v>
      </c>
      <c r="AT2051">
        <v>6.0465423999999997E-2</v>
      </c>
    </row>
    <row r="2052" spans="1:46" hidden="1" x14ac:dyDescent="0.25">
      <c r="A2052" t="s">
        <v>312</v>
      </c>
      <c r="B2052" t="s">
        <v>287</v>
      </c>
      <c r="C2052">
        <v>10</v>
      </c>
      <c r="D2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0.58165213999999998</v>
      </c>
      <c r="E2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0.58165213999999998</v>
      </c>
      <c r="AI2052">
        <v>32</v>
      </c>
      <c r="AJ2052" t="s">
        <v>312</v>
      </c>
      <c r="AK2052" t="s">
        <v>413</v>
      </c>
      <c r="AL2052" t="s">
        <v>287</v>
      </c>
      <c r="AM2052">
        <v>2</v>
      </c>
      <c r="AN2052">
        <v>10</v>
      </c>
      <c r="AO2052">
        <v>0.38625738700000001</v>
      </c>
      <c r="AP2052">
        <v>0.49306988499999999</v>
      </c>
      <c r="AQ2052">
        <v>0.58165213999999998</v>
      </c>
      <c r="AR2052">
        <v>0.47080592399999999</v>
      </c>
      <c r="AS2052">
        <v>0.70746198900000001</v>
      </c>
      <c r="AT2052">
        <v>7.9659762999999995E-2</v>
      </c>
    </row>
    <row r="2053" spans="1:46" hidden="1" x14ac:dyDescent="0.25">
      <c r="A2053" t="s">
        <v>312</v>
      </c>
      <c r="B2053" t="s">
        <v>287</v>
      </c>
      <c r="C2053">
        <v>11</v>
      </c>
      <c r="D2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0.69114790800000003</v>
      </c>
      <c r="E2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0.69114790800000003</v>
      </c>
      <c r="AI2053">
        <v>32</v>
      </c>
      <c r="AJ2053" t="s">
        <v>312</v>
      </c>
      <c r="AK2053" t="s">
        <v>413</v>
      </c>
      <c r="AL2053" t="s">
        <v>287</v>
      </c>
      <c r="AM2053">
        <v>2</v>
      </c>
      <c r="AN2053">
        <v>11</v>
      </c>
      <c r="AO2053">
        <v>0.47573600100000002</v>
      </c>
      <c r="AP2053">
        <v>0.625461406</v>
      </c>
      <c r="AQ2053">
        <v>0.69114790800000003</v>
      </c>
      <c r="AR2053">
        <v>0.57261874800000001</v>
      </c>
      <c r="AS2053">
        <v>0.83360504800000002</v>
      </c>
      <c r="AT2053">
        <v>0.11652646999999999</v>
      </c>
    </row>
    <row r="2054" spans="1:46" hidden="1" x14ac:dyDescent="0.25">
      <c r="A2054" t="s">
        <v>312</v>
      </c>
      <c r="B2054" t="s">
        <v>287</v>
      </c>
      <c r="C2054">
        <v>12</v>
      </c>
      <c r="D2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0.75188740600000004</v>
      </c>
      <c r="E2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0.75188740600000004</v>
      </c>
      <c r="AI2054">
        <v>32</v>
      </c>
      <c r="AJ2054" t="s">
        <v>312</v>
      </c>
      <c r="AK2054" t="s">
        <v>413</v>
      </c>
      <c r="AL2054" t="s">
        <v>287</v>
      </c>
      <c r="AM2054">
        <v>2</v>
      </c>
      <c r="AN2054">
        <v>12</v>
      </c>
      <c r="AO2054">
        <v>0.54294579700000001</v>
      </c>
      <c r="AP2054">
        <v>0.68454637299999999</v>
      </c>
      <c r="AQ2054">
        <v>0.75188740600000004</v>
      </c>
      <c r="AR2054">
        <v>0.63461353399999998</v>
      </c>
      <c r="AS2054">
        <v>0.88448632699999996</v>
      </c>
      <c r="AT2054">
        <v>0.11157539700000001</v>
      </c>
    </row>
    <row r="2055" spans="1:46" hidden="1" x14ac:dyDescent="0.25">
      <c r="A2055" t="s">
        <v>312</v>
      </c>
      <c r="B2055" t="s">
        <v>287</v>
      </c>
      <c r="C2055">
        <v>13</v>
      </c>
      <c r="D2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0.74539773499999995</v>
      </c>
      <c r="E2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0.74539773499999995</v>
      </c>
      <c r="AI2055">
        <v>32</v>
      </c>
      <c r="AJ2055" t="s">
        <v>312</v>
      </c>
      <c r="AK2055" t="s">
        <v>413</v>
      </c>
      <c r="AL2055" t="s">
        <v>287</v>
      </c>
      <c r="AM2055">
        <v>2</v>
      </c>
      <c r="AN2055">
        <v>13</v>
      </c>
      <c r="AO2055">
        <v>0.53265848900000001</v>
      </c>
      <c r="AP2055">
        <v>0.67168351500000001</v>
      </c>
      <c r="AQ2055">
        <v>0.74539773499999995</v>
      </c>
      <c r="AR2055">
        <v>0.63296391900000004</v>
      </c>
      <c r="AS2055">
        <v>0.90935676899999995</v>
      </c>
      <c r="AT2055">
        <v>0.11395219199999999</v>
      </c>
    </row>
    <row r="2056" spans="1:46" hidden="1" x14ac:dyDescent="0.25">
      <c r="A2056" t="s">
        <v>312</v>
      </c>
      <c r="B2056" t="s">
        <v>287</v>
      </c>
      <c r="C2056">
        <v>14</v>
      </c>
      <c r="D2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0.68887851700000002</v>
      </c>
      <c r="E2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0.68887851700000002</v>
      </c>
      <c r="AI2056">
        <v>32</v>
      </c>
      <c r="AJ2056" t="s">
        <v>312</v>
      </c>
      <c r="AK2056" t="s">
        <v>413</v>
      </c>
      <c r="AL2056" t="s">
        <v>287</v>
      </c>
      <c r="AM2056">
        <v>2</v>
      </c>
      <c r="AN2056">
        <v>14</v>
      </c>
      <c r="AO2056">
        <v>0.49594968499999997</v>
      </c>
      <c r="AP2056">
        <v>0.60781475100000004</v>
      </c>
      <c r="AQ2056">
        <v>0.68887851700000002</v>
      </c>
      <c r="AR2056">
        <v>0.58683967599999998</v>
      </c>
      <c r="AS2056">
        <v>0.90748648899999995</v>
      </c>
      <c r="AT2056">
        <v>9.2096504999999995E-2</v>
      </c>
    </row>
    <row r="2057" spans="1:46" hidden="1" x14ac:dyDescent="0.25">
      <c r="A2057" t="s">
        <v>312</v>
      </c>
      <c r="B2057" t="s">
        <v>287</v>
      </c>
      <c r="C2057">
        <v>15</v>
      </c>
      <c r="D2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0.59138714400000003</v>
      </c>
      <c r="E2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0.59138714400000003</v>
      </c>
      <c r="AI2057">
        <v>32</v>
      </c>
      <c r="AJ2057" t="s">
        <v>312</v>
      </c>
      <c r="AK2057" t="s">
        <v>413</v>
      </c>
      <c r="AL2057" t="s">
        <v>287</v>
      </c>
      <c r="AM2057">
        <v>2</v>
      </c>
      <c r="AN2057">
        <v>15</v>
      </c>
      <c r="AO2057">
        <v>0.40307240300000002</v>
      </c>
      <c r="AP2057">
        <v>0.51165015700000005</v>
      </c>
      <c r="AQ2057">
        <v>0.59138714400000003</v>
      </c>
      <c r="AR2057">
        <v>0.49809156700000001</v>
      </c>
      <c r="AS2057">
        <v>0.83335314299999996</v>
      </c>
      <c r="AT2057">
        <v>9.9406167000000004E-2</v>
      </c>
    </row>
    <row r="2058" spans="1:46" hidden="1" x14ac:dyDescent="0.25">
      <c r="A2058" t="s">
        <v>312</v>
      </c>
      <c r="B2058" t="s">
        <v>287</v>
      </c>
      <c r="C2058">
        <v>16</v>
      </c>
      <c r="D2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0.45197739399999998</v>
      </c>
      <c r="E2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0.45197739399999998</v>
      </c>
      <c r="AI2058">
        <v>32</v>
      </c>
      <c r="AJ2058" t="s">
        <v>312</v>
      </c>
      <c r="AK2058" t="s">
        <v>413</v>
      </c>
      <c r="AL2058" t="s">
        <v>287</v>
      </c>
      <c r="AM2058">
        <v>2</v>
      </c>
      <c r="AN2058">
        <v>16</v>
      </c>
      <c r="AO2058">
        <v>0.30011630299999997</v>
      </c>
      <c r="AP2058">
        <v>0.39271869700000001</v>
      </c>
      <c r="AQ2058">
        <v>0.45197739399999998</v>
      </c>
      <c r="AR2058">
        <v>0.38461273899999998</v>
      </c>
      <c r="AS2058">
        <v>0.70329669699999997</v>
      </c>
      <c r="AT2058">
        <v>9.3111477999999998E-2</v>
      </c>
    </row>
    <row r="2059" spans="1:46" hidden="1" x14ac:dyDescent="0.25">
      <c r="A2059" t="s">
        <v>312</v>
      </c>
      <c r="B2059" t="s">
        <v>287</v>
      </c>
      <c r="C2059">
        <v>17</v>
      </c>
      <c r="D2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0.27506867099999999</v>
      </c>
      <c r="E2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0.27506867099999999</v>
      </c>
      <c r="AI2059">
        <v>32</v>
      </c>
      <c r="AJ2059" t="s">
        <v>312</v>
      </c>
      <c r="AK2059" t="s">
        <v>413</v>
      </c>
      <c r="AL2059" t="s">
        <v>287</v>
      </c>
      <c r="AM2059">
        <v>2</v>
      </c>
      <c r="AN2059">
        <v>17</v>
      </c>
      <c r="AO2059">
        <v>0.17572137299999999</v>
      </c>
      <c r="AP2059">
        <v>0.23307282900000001</v>
      </c>
      <c r="AQ2059">
        <v>0.27506867099999999</v>
      </c>
      <c r="AR2059">
        <v>0.243144743</v>
      </c>
      <c r="AS2059">
        <v>0.53504287399999995</v>
      </c>
      <c r="AT2059">
        <v>4.9044340999999998E-2</v>
      </c>
    </row>
    <row r="2060" spans="1:46" hidden="1" x14ac:dyDescent="0.25">
      <c r="A2060" t="s">
        <v>312</v>
      </c>
      <c r="B2060" t="s">
        <v>287</v>
      </c>
      <c r="C2060">
        <v>18</v>
      </c>
      <c r="D2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0.14194593699999999</v>
      </c>
      <c r="E2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0.14194593699999999</v>
      </c>
      <c r="AI2060">
        <v>32</v>
      </c>
      <c r="AJ2060" t="s">
        <v>312</v>
      </c>
      <c r="AK2060" t="s">
        <v>413</v>
      </c>
      <c r="AL2060" t="s">
        <v>287</v>
      </c>
      <c r="AM2060">
        <v>2</v>
      </c>
      <c r="AN2060">
        <v>18</v>
      </c>
      <c r="AO2060">
        <v>5.6291209000000002E-2</v>
      </c>
      <c r="AP2060">
        <v>7.8799882000000002E-2</v>
      </c>
      <c r="AQ2060">
        <v>0.14194593699999999</v>
      </c>
      <c r="AR2060">
        <v>0.10856250000000001</v>
      </c>
      <c r="AS2060">
        <v>0.33652876399999998</v>
      </c>
      <c r="AT2060">
        <v>1.3446098E-2</v>
      </c>
    </row>
    <row r="2061" spans="1:46" hidden="1" x14ac:dyDescent="0.25">
      <c r="A2061" t="s">
        <v>312</v>
      </c>
      <c r="B2061" t="s">
        <v>287</v>
      </c>
      <c r="C2061">
        <v>19</v>
      </c>
      <c r="D2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4.4865008999999997E-2</v>
      </c>
      <c r="E2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4.4865008999999997E-2</v>
      </c>
      <c r="AI2061">
        <v>32</v>
      </c>
      <c r="AJ2061" t="s">
        <v>312</v>
      </c>
      <c r="AK2061" t="s">
        <v>413</v>
      </c>
      <c r="AL2061" t="s">
        <v>287</v>
      </c>
      <c r="AM2061">
        <v>2</v>
      </c>
      <c r="AN2061">
        <v>19</v>
      </c>
      <c r="AO2061">
        <v>1.0234790000000001E-3</v>
      </c>
      <c r="AP2061">
        <v>2.025027E-3</v>
      </c>
      <c r="AQ2061">
        <v>4.4865008999999997E-2</v>
      </c>
      <c r="AR2061">
        <v>2.4042082999999999E-2</v>
      </c>
      <c r="AS2061">
        <v>0.13250405000000001</v>
      </c>
      <c r="AT2061">
        <v>1.5874300000000001E-4</v>
      </c>
    </row>
    <row r="2062" spans="1:46" hidden="1" x14ac:dyDescent="0.25">
      <c r="A2062" t="s">
        <v>312</v>
      </c>
      <c r="B2062" t="s">
        <v>287</v>
      </c>
      <c r="C2062">
        <v>20</v>
      </c>
      <c r="D2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1.8492280000000001E-3</v>
      </c>
      <c r="E2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1.8492280000000001E-3</v>
      </c>
      <c r="AI2062">
        <v>32</v>
      </c>
      <c r="AJ2062" t="s">
        <v>312</v>
      </c>
      <c r="AK2062" t="s">
        <v>413</v>
      </c>
      <c r="AL2062" t="s">
        <v>287</v>
      </c>
      <c r="AM2062">
        <v>2</v>
      </c>
      <c r="AN2062">
        <v>20</v>
      </c>
      <c r="AO2062">
        <v>0</v>
      </c>
      <c r="AP2062">
        <v>0</v>
      </c>
      <c r="AQ2062">
        <v>1.8492280000000001E-3</v>
      </c>
      <c r="AR2062">
        <v>8.6021199999999996E-4</v>
      </c>
      <c r="AS2062">
        <v>6.837765E-3</v>
      </c>
      <c r="AT2062">
        <v>0</v>
      </c>
    </row>
    <row r="2063" spans="1:46" hidden="1" x14ac:dyDescent="0.25">
      <c r="A2063" t="s">
        <v>312</v>
      </c>
      <c r="B2063" t="s">
        <v>287</v>
      </c>
      <c r="C2063">
        <v>21</v>
      </c>
      <c r="D2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3">
        <v>32</v>
      </c>
      <c r="AJ2063" t="s">
        <v>312</v>
      </c>
      <c r="AK2063" t="s">
        <v>413</v>
      </c>
      <c r="AL2063" t="s">
        <v>287</v>
      </c>
      <c r="AM2063">
        <v>2</v>
      </c>
      <c r="AN2063">
        <v>21</v>
      </c>
      <c r="AO2063">
        <v>0</v>
      </c>
      <c r="AP2063">
        <v>0</v>
      </c>
      <c r="AQ2063">
        <v>0</v>
      </c>
      <c r="AR2063">
        <v>0</v>
      </c>
      <c r="AS2063">
        <v>0</v>
      </c>
      <c r="AT2063">
        <v>0</v>
      </c>
    </row>
    <row r="2064" spans="1:46" hidden="1" x14ac:dyDescent="0.25">
      <c r="A2064" t="s">
        <v>312</v>
      </c>
      <c r="B2064" t="s">
        <v>287</v>
      </c>
      <c r="C2064">
        <v>22</v>
      </c>
      <c r="D2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4">
        <v>32</v>
      </c>
      <c r="AJ2064" t="s">
        <v>312</v>
      </c>
      <c r="AK2064" t="s">
        <v>413</v>
      </c>
      <c r="AL2064" t="s">
        <v>287</v>
      </c>
      <c r="AM2064">
        <v>2</v>
      </c>
      <c r="AN2064">
        <v>22</v>
      </c>
      <c r="AO2064">
        <v>0</v>
      </c>
      <c r="AP2064">
        <v>0</v>
      </c>
      <c r="AQ2064">
        <v>0</v>
      </c>
      <c r="AR2064">
        <v>0</v>
      </c>
      <c r="AS2064">
        <v>0</v>
      </c>
      <c r="AT2064">
        <v>0</v>
      </c>
    </row>
    <row r="2065" spans="1:46" hidden="1" x14ac:dyDescent="0.25">
      <c r="A2065" t="s">
        <v>312</v>
      </c>
      <c r="B2065" t="s">
        <v>287</v>
      </c>
      <c r="C2065">
        <v>23</v>
      </c>
      <c r="D2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5">
        <v>32</v>
      </c>
      <c r="AJ2065" t="s">
        <v>312</v>
      </c>
      <c r="AK2065" t="s">
        <v>413</v>
      </c>
      <c r="AL2065" t="s">
        <v>287</v>
      </c>
      <c r="AM2065">
        <v>2</v>
      </c>
      <c r="AN2065">
        <v>23</v>
      </c>
      <c r="AO2065">
        <v>0</v>
      </c>
      <c r="AP2065">
        <v>0</v>
      </c>
      <c r="AQ2065">
        <v>0</v>
      </c>
      <c r="AR2065">
        <v>0</v>
      </c>
      <c r="AS2065">
        <v>0</v>
      </c>
      <c r="AT2065">
        <v>0</v>
      </c>
    </row>
    <row r="2066" spans="1:46" hidden="1" x14ac:dyDescent="0.25">
      <c r="A2066" t="s">
        <v>312</v>
      </c>
      <c r="B2066" t="s">
        <v>287</v>
      </c>
      <c r="C2066">
        <v>24</v>
      </c>
      <c r="D2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6">
        <v>32</v>
      </c>
      <c r="AJ2066" t="s">
        <v>312</v>
      </c>
      <c r="AK2066" t="s">
        <v>413</v>
      </c>
      <c r="AL2066" t="s">
        <v>287</v>
      </c>
      <c r="AM2066">
        <v>2</v>
      </c>
      <c r="AN2066">
        <v>24</v>
      </c>
      <c r="AO2066">
        <v>0</v>
      </c>
      <c r="AP2066">
        <v>0</v>
      </c>
      <c r="AQ2066">
        <v>0</v>
      </c>
      <c r="AR2066">
        <v>0</v>
      </c>
      <c r="AS2066">
        <v>0</v>
      </c>
      <c r="AT2066">
        <v>0</v>
      </c>
    </row>
    <row r="2067" spans="1:46" hidden="1" x14ac:dyDescent="0.25">
      <c r="A2067" t="s">
        <v>312</v>
      </c>
      <c r="B2067" t="s">
        <v>288</v>
      </c>
      <c r="C2067">
        <v>1</v>
      </c>
      <c r="D2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7">
        <v>32</v>
      </c>
      <c r="AJ2067" t="s">
        <v>312</v>
      </c>
      <c r="AK2067" t="s">
        <v>413</v>
      </c>
      <c r="AL2067" t="s">
        <v>288</v>
      </c>
      <c r="AM2067">
        <v>3</v>
      </c>
      <c r="AN2067">
        <v>1</v>
      </c>
      <c r="AO2067">
        <v>0</v>
      </c>
      <c r="AP2067">
        <v>0</v>
      </c>
      <c r="AQ2067">
        <v>0</v>
      </c>
      <c r="AR2067">
        <v>0</v>
      </c>
      <c r="AS2067">
        <v>0</v>
      </c>
      <c r="AT2067">
        <v>0</v>
      </c>
    </row>
    <row r="2068" spans="1:46" hidden="1" x14ac:dyDescent="0.25">
      <c r="A2068" t="s">
        <v>312</v>
      </c>
      <c r="B2068" t="s">
        <v>288</v>
      </c>
      <c r="C2068">
        <v>2</v>
      </c>
      <c r="D2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8">
        <v>32</v>
      </c>
      <c r="AJ2068" t="s">
        <v>312</v>
      </c>
      <c r="AK2068" t="s">
        <v>413</v>
      </c>
      <c r="AL2068" t="s">
        <v>288</v>
      </c>
      <c r="AM2068">
        <v>3</v>
      </c>
      <c r="AN2068">
        <v>2</v>
      </c>
      <c r="AO2068">
        <v>0</v>
      </c>
      <c r="AP2068">
        <v>0</v>
      </c>
      <c r="AQ2068">
        <v>0</v>
      </c>
      <c r="AR2068">
        <v>0</v>
      </c>
      <c r="AS2068">
        <v>0</v>
      </c>
      <c r="AT2068">
        <v>0</v>
      </c>
    </row>
    <row r="2069" spans="1:46" hidden="1" x14ac:dyDescent="0.25">
      <c r="A2069" t="s">
        <v>312</v>
      </c>
      <c r="B2069" t="s">
        <v>288</v>
      </c>
      <c r="C2069">
        <v>3</v>
      </c>
      <c r="D2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9">
        <v>32</v>
      </c>
      <c r="AJ2069" t="s">
        <v>312</v>
      </c>
      <c r="AK2069" t="s">
        <v>413</v>
      </c>
      <c r="AL2069" t="s">
        <v>288</v>
      </c>
      <c r="AM2069">
        <v>3</v>
      </c>
      <c r="AN2069">
        <v>3</v>
      </c>
      <c r="AO2069">
        <v>0</v>
      </c>
      <c r="AP2069">
        <v>0</v>
      </c>
      <c r="AQ2069">
        <v>0</v>
      </c>
      <c r="AR2069">
        <v>0</v>
      </c>
      <c r="AS2069">
        <v>0</v>
      </c>
      <c r="AT2069">
        <v>0</v>
      </c>
    </row>
    <row r="2070" spans="1:46" hidden="1" x14ac:dyDescent="0.25">
      <c r="A2070" t="s">
        <v>312</v>
      </c>
      <c r="B2070" t="s">
        <v>288</v>
      </c>
      <c r="C2070">
        <v>4</v>
      </c>
      <c r="D2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0">
        <v>32</v>
      </c>
      <c r="AJ2070" t="s">
        <v>312</v>
      </c>
      <c r="AK2070" t="s">
        <v>413</v>
      </c>
      <c r="AL2070" t="s">
        <v>288</v>
      </c>
      <c r="AM2070">
        <v>3</v>
      </c>
      <c r="AN2070">
        <v>4</v>
      </c>
      <c r="AO2070">
        <v>0</v>
      </c>
      <c r="AP2070">
        <v>0</v>
      </c>
      <c r="AQ2070">
        <v>0</v>
      </c>
      <c r="AR2070">
        <v>0</v>
      </c>
      <c r="AS2070">
        <v>0</v>
      </c>
      <c r="AT2070">
        <v>0</v>
      </c>
    </row>
    <row r="2071" spans="1:46" hidden="1" x14ac:dyDescent="0.25">
      <c r="A2071" t="s">
        <v>312</v>
      </c>
      <c r="B2071" t="s">
        <v>288</v>
      </c>
      <c r="C2071">
        <v>5</v>
      </c>
      <c r="D2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1">
        <v>32</v>
      </c>
      <c r="AJ2071" t="s">
        <v>312</v>
      </c>
      <c r="AK2071" t="s">
        <v>413</v>
      </c>
      <c r="AL2071" t="s">
        <v>288</v>
      </c>
      <c r="AM2071">
        <v>3</v>
      </c>
      <c r="AN2071">
        <v>5</v>
      </c>
      <c r="AO2071">
        <v>0</v>
      </c>
      <c r="AP2071">
        <v>0</v>
      </c>
      <c r="AQ2071">
        <v>0</v>
      </c>
      <c r="AR2071">
        <v>0</v>
      </c>
      <c r="AS2071">
        <v>0</v>
      </c>
      <c r="AT2071">
        <v>0</v>
      </c>
    </row>
    <row r="2072" spans="1:46" hidden="1" x14ac:dyDescent="0.25">
      <c r="A2072" t="s">
        <v>312</v>
      </c>
      <c r="B2072" t="s">
        <v>288</v>
      </c>
      <c r="C2072">
        <v>6</v>
      </c>
      <c r="D2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7.05599E-4</v>
      </c>
      <c r="E2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7.05599E-4</v>
      </c>
      <c r="AI2072">
        <v>32</v>
      </c>
      <c r="AJ2072" t="s">
        <v>312</v>
      </c>
      <c r="AK2072" t="s">
        <v>413</v>
      </c>
      <c r="AL2072" t="s">
        <v>288</v>
      </c>
      <c r="AM2072">
        <v>3</v>
      </c>
      <c r="AN2072">
        <v>6</v>
      </c>
      <c r="AO2072">
        <v>7.05599E-4</v>
      </c>
      <c r="AP2072">
        <v>1.027703E-3</v>
      </c>
      <c r="AQ2072">
        <v>1.583325E-3</v>
      </c>
      <c r="AR2072">
        <v>1.202987E-3</v>
      </c>
      <c r="AS2072">
        <v>3.032529E-3</v>
      </c>
      <c r="AT2072">
        <v>3.0100599999999998E-4</v>
      </c>
    </row>
    <row r="2073" spans="1:46" hidden="1" x14ac:dyDescent="0.25">
      <c r="A2073" t="s">
        <v>312</v>
      </c>
      <c r="B2073" t="s">
        <v>288</v>
      </c>
      <c r="C2073">
        <v>7</v>
      </c>
      <c r="D2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6.3777917000000003E-2</v>
      </c>
      <c r="E2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6.3777917000000003E-2</v>
      </c>
      <c r="AI2073">
        <v>32</v>
      </c>
      <c r="AJ2073" t="s">
        <v>312</v>
      </c>
      <c r="AK2073" t="s">
        <v>413</v>
      </c>
      <c r="AL2073" t="s">
        <v>288</v>
      </c>
      <c r="AM2073">
        <v>3</v>
      </c>
      <c r="AN2073">
        <v>7</v>
      </c>
      <c r="AO2073">
        <v>6.3777917000000003E-2</v>
      </c>
      <c r="AP2073">
        <v>7.3938983E-2</v>
      </c>
      <c r="AQ2073">
        <v>8.2550453999999995E-2</v>
      </c>
      <c r="AR2073">
        <v>7.0711868999999997E-2</v>
      </c>
      <c r="AS2073">
        <v>0.106880267</v>
      </c>
      <c r="AT2073">
        <v>2.0320854999999999E-2</v>
      </c>
    </row>
    <row r="2074" spans="1:46" hidden="1" x14ac:dyDescent="0.25">
      <c r="A2074" t="s">
        <v>312</v>
      </c>
      <c r="B2074" t="s">
        <v>288</v>
      </c>
      <c r="C2074">
        <v>8</v>
      </c>
      <c r="D2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0.20290236</v>
      </c>
      <c r="E2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0.20290236</v>
      </c>
      <c r="AI2074">
        <v>32</v>
      </c>
      <c r="AJ2074" t="s">
        <v>312</v>
      </c>
      <c r="AK2074" t="s">
        <v>413</v>
      </c>
      <c r="AL2074" t="s">
        <v>288</v>
      </c>
      <c r="AM2074">
        <v>3</v>
      </c>
      <c r="AN2074">
        <v>8</v>
      </c>
      <c r="AO2074">
        <v>0.20290236</v>
      </c>
      <c r="AP2074">
        <v>0.23894470500000001</v>
      </c>
      <c r="AQ2074">
        <v>0.26134584199999999</v>
      </c>
      <c r="AR2074">
        <v>0.22323844200000001</v>
      </c>
      <c r="AS2074">
        <v>0.31203412000000003</v>
      </c>
      <c r="AT2074">
        <v>5.9995896E-2</v>
      </c>
    </row>
    <row r="2075" spans="1:46" hidden="1" x14ac:dyDescent="0.25">
      <c r="A2075" t="s">
        <v>312</v>
      </c>
      <c r="B2075" t="s">
        <v>288</v>
      </c>
      <c r="C2075">
        <v>9</v>
      </c>
      <c r="D2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0.45459549599999999</v>
      </c>
      <c r="E2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0.35087723799999998</v>
      </c>
      <c r="AI2075">
        <v>32</v>
      </c>
      <c r="AJ2075" t="s">
        <v>312</v>
      </c>
      <c r="AK2075" t="s">
        <v>413</v>
      </c>
      <c r="AL2075" t="s">
        <v>288</v>
      </c>
      <c r="AM2075">
        <v>3</v>
      </c>
      <c r="AN2075">
        <v>9</v>
      </c>
      <c r="AO2075">
        <v>0.35087723799999998</v>
      </c>
      <c r="AP2075">
        <v>0.42808141399999999</v>
      </c>
      <c r="AQ2075">
        <v>0.45459549599999999</v>
      </c>
      <c r="AR2075">
        <v>0.39152563699999998</v>
      </c>
      <c r="AS2075">
        <v>0.51071666599999999</v>
      </c>
      <c r="AT2075">
        <v>8.9152542000000001E-2</v>
      </c>
    </row>
    <row r="2076" spans="1:46" hidden="1" x14ac:dyDescent="0.25">
      <c r="A2076" t="s">
        <v>312</v>
      </c>
      <c r="B2076" t="s">
        <v>288</v>
      </c>
      <c r="C2076">
        <v>10</v>
      </c>
      <c r="D2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0.62079499000000005</v>
      </c>
      <c r="E2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0.62079499000000005</v>
      </c>
      <c r="AI2076">
        <v>32</v>
      </c>
      <c r="AJ2076" t="s">
        <v>312</v>
      </c>
      <c r="AK2076" t="s">
        <v>413</v>
      </c>
      <c r="AL2076" t="s">
        <v>288</v>
      </c>
      <c r="AM2076">
        <v>3</v>
      </c>
      <c r="AN2076">
        <v>10</v>
      </c>
      <c r="AO2076">
        <v>0.48070958600000002</v>
      </c>
      <c r="AP2076">
        <v>0.57670879200000003</v>
      </c>
      <c r="AQ2076">
        <v>0.62079499000000005</v>
      </c>
      <c r="AR2076">
        <v>0.53343117200000001</v>
      </c>
      <c r="AS2076">
        <v>0.69464963400000002</v>
      </c>
      <c r="AT2076">
        <v>0.123881537</v>
      </c>
    </row>
    <row r="2077" spans="1:46" hidden="1" x14ac:dyDescent="0.25">
      <c r="A2077" t="s">
        <v>312</v>
      </c>
      <c r="B2077" t="s">
        <v>288</v>
      </c>
      <c r="C2077">
        <v>11</v>
      </c>
      <c r="D2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0.72386805099999996</v>
      </c>
      <c r="E2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0.72386805099999996</v>
      </c>
      <c r="AI2077">
        <v>32</v>
      </c>
      <c r="AJ2077" t="s">
        <v>312</v>
      </c>
      <c r="AK2077" t="s">
        <v>413</v>
      </c>
      <c r="AL2077" t="s">
        <v>288</v>
      </c>
      <c r="AM2077">
        <v>3</v>
      </c>
      <c r="AN2077">
        <v>11</v>
      </c>
      <c r="AO2077">
        <v>0.56726356499999997</v>
      </c>
      <c r="AP2077">
        <v>0.67097496199999995</v>
      </c>
      <c r="AQ2077">
        <v>0.72386805099999996</v>
      </c>
      <c r="AR2077">
        <v>0.62850711699999995</v>
      </c>
      <c r="AS2077">
        <v>0.820889172</v>
      </c>
      <c r="AT2077">
        <v>0.167732875</v>
      </c>
    </row>
    <row r="2078" spans="1:46" hidden="1" x14ac:dyDescent="0.25">
      <c r="A2078" t="s">
        <v>312</v>
      </c>
      <c r="B2078" t="s">
        <v>288</v>
      </c>
      <c r="C2078">
        <v>12</v>
      </c>
      <c r="D2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0.76148734399999995</v>
      </c>
      <c r="E2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0.76148734399999995</v>
      </c>
      <c r="AI2078">
        <v>32</v>
      </c>
      <c r="AJ2078" t="s">
        <v>312</v>
      </c>
      <c r="AK2078" t="s">
        <v>413</v>
      </c>
      <c r="AL2078" t="s">
        <v>288</v>
      </c>
      <c r="AM2078">
        <v>3</v>
      </c>
      <c r="AN2078">
        <v>12</v>
      </c>
      <c r="AO2078">
        <v>0.62444343099999999</v>
      </c>
      <c r="AP2078">
        <v>0.71138628800000003</v>
      </c>
      <c r="AQ2078">
        <v>0.76148734399999995</v>
      </c>
      <c r="AR2078">
        <v>0.66767875099999996</v>
      </c>
      <c r="AS2078">
        <v>0.87703425400000001</v>
      </c>
      <c r="AT2078">
        <v>0.17413067600000001</v>
      </c>
    </row>
    <row r="2079" spans="1:46" hidden="1" x14ac:dyDescent="0.25">
      <c r="A2079" t="s">
        <v>312</v>
      </c>
      <c r="B2079" t="s">
        <v>288</v>
      </c>
      <c r="C2079">
        <v>13</v>
      </c>
      <c r="D2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0.74058826499999997</v>
      </c>
      <c r="E2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0.74058826499999997</v>
      </c>
      <c r="AI2079">
        <v>32</v>
      </c>
      <c r="AJ2079" t="s">
        <v>312</v>
      </c>
      <c r="AK2079" t="s">
        <v>413</v>
      </c>
      <c r="AL2079" t="s">
        <v>288</v>
      </c>
      <c r="AM2079">
        <v>3</v>
      </c>
      <c r="AN2079">
        <v>13</v>
      </c>
      <c r="AO2079">
        <v>0.60920606300000002</v>
      </c>
      <c r="AP2079">
        <v>0.68083227099999999</v>
      </c>
      <c r="AQ2079">
        <v>0.74058826499999997</v>
      </c>
      <c r="AR2079">
        <v>0.64918427300000003</v>
      </c>
      <c r="AS2079">
        <v>0.859474399</v>
      </c>
      <c r="AT2079">
        <v>0.164356217</v>
      </c>
    </row>
    <row r="2080" spans="1:46" hidden="1" x14ac:dyDescent="0.25">
      <c r="A2080" t="s">
        <v>312</v>
      </c>
      <c r="B2080" t="s">
        <v>288</v>
      </c>
      <c r="C2080">
        <v>14</v>
      </c>
      <c r="D2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0.65836198000000001</v>
      </c>
      <c r="E2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0.65836198000000001</v>
      </c>
      <c r="AI2080">
        <v>32</v>
      </c>
      <c r="AJ2080" t="s">
        <v>312</v>
      </c>
      <c r="AK2080" t="s">
        <v>413</v>
      </c>
      <c r="AL2080" t="s">
        <v>288</v>
      </c>
      <c r="AM2080">
        <v>3</v>
      </c>
      <c r="AN2080">
        <v>14</v>
      </c>
      <c r="AO2080">
        <v>0.51280472099999996</v>
      </c>
      <c r="AP2080">
        <v>0.60715686800000002</v>
      </c>
      <c r="AQ2080">
        <v>0.65836198000000001</v>
      </c>
      <c r="AR2080">
        <v>0.57263291800000005</v>
      </c>
      <c r="AS2080">
        <v>0.78369379400000005</v>
      </c>
      <c r="AT2080">
        <v>0.106373498</v>
      </c>
    </row>
    <row r="2081" spans="1:46" hidden="1" x14ac:dyDescent="0.25">
      <c r="A2081" t="s">
        <v>312</v>
      </c>
      <c r="B2081" t="s">
        <v>288</v>
      </c>
      <c r="C2081">
        <v>15</v>
      </c>
      <c r="D2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0.52565528299999997</v>
      </c>
      <c r="E2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0.52565528299999997</v>
      </c>
      <c r="AI2081">
        <v>32</v>
      </c>
      <c r="AJ2081" t="s">
        <v>312</v>
      </c>
      <c r="AK2081" t="s">
        <v>413</v>
      </c>
      <c r="AL2081" t="s">
        <v>288</v>
      </c>
      <c r="AM2081">
        <v>3</v>
      </c>
      <c r="AN2081">
        <v>15</v>
      </c>
      <c r="AO2081">
        <v>0.407120657</v>
      </c>
      <c r="AP2081">
        <v>0.48293175999999999</v>
      </c>
      <c r="AQ2081">
        <v>0.52565528299999997</v>
      </c>
      <c r="AR2081">
        <v>0.45708080899999998</v>
      </c>
      <c r="AS2081">
        <v>0.65044035200000005</v>
      </c>
      <c r="AT2081">
        <v>0.102230241</v>
      </c>
    </row>
    <row r="2082" spans="1:46" hidden="1" x14ac:dyDescent="0.25">
      <c r="A2082" t="s">
        <v>312</v>
      </c>
      <c r="B2082" t="s">
        <v>288</v>
      </c>
      <c r="C2082">
        <v>16</v>
      </c>
      <c r="D2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0.37569987999999999</v>
      </c>
      <c r="E2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0.37569987999999999</v>
      </c>
      <c r="AI2082">
        <v>32</v>
      </c>
      <c r="AJ2082" t="s">
        <v>312</v>
      </c>
      <c r="AK2082" t="s">
        <v>413</v>
      </c>
      <c r="AL2082" t="s">
        <v>288</v>
      </c>
      <c r="AM2082">
        <v>3</v>
      </c>
      <c r="AN2082">
        <v>16</v>
      </c>
      <c r="AO2082">
        <v>0.27917336500000001</v>
      </c>
      <c r="AP2082">
        <v>0.334687862</v>
      </c>
      <c r="AQ2082">
        <v>0.37569987999999999</v>
      </c>
      <c r="AR2082">
        <v>0.31958200599999997</v>
      </c>
      <c r="AS2082">
        <v>0.45827709</v>
      </c>
      <c r="AT2082">
        <v>9.3543506999999998E-2</v>
      </c>
    </row>
    <row r="2083" spans="1:46" hidden="1" x14ac:dyDescent="0.25">
      <c r="A2083" t="s">
        <v>312</v>
      </c>
      <c r="B2083" t="s">
        <v>288</v>
      </c>
      <c r="C2083">
        <v>17</v>
      </c>
      <c r="D2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0.20277384600000001</v>
      </c>
      <c r="E2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0.20277384600000001</v>
      </c>
      <c r="AI2083">
        <v>32</v>
      </c>
      <c r="AJ2083" t="s">
        <v>312</v>
      </c>
      <c r="AK2083" t="s">
        <v>413</v>
      </c>
      <c r="AL2083" t="s">
        <v>288</v>
      </c>
      <c r="AM2083">
        <v>3</v>
      </c>
      <c r="AN2083">
        <v>17</v>
      </c>
      <c r="AO2083">
        <v>0.142579382</v>
      </c>
      <c r="AP2083">
        <v>0.17485304099999999</v>
      </c>
      <c r="AQ2083">
        <v>0.20277384600000001</v>
      </c>
      <c r="AR2083">
        <v>0.16952521100000001</v>
      </c>
      <c r="AS2083">
        <v>0.26410231200000001</v>
      </c>
      <c r="AT2083">
        <v>3.4206664999999997E-2</v>
      </c>
    </row>
    <row r="2084" spans="1:46" hidden="1" x14ac:dyDescent="0.25">
      <c r="A2084" t="s">
        <v>312</v>
      </c>
      <c r="B2084" t="s">
        <v>288</v>
      </c>
      <c r="C2084">
        <v>18</v>
      </c>
      <c r="D2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4.9820647000000003E-2</v>
      </c>
      <c r="E2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4.9820647000000003E-2</v>
      </c>
      <c r="AI2084">
        <v>32</v>
      </c>
      <c r="AJ2084" t="s">
        <v>312</v>
      </c>
      <c r="AK2084" t="s">
        <v>413</v>
      </c>
      <c r="AL2084" t="s">
        <v>288</v>
      </c>
      <c r="AM2084">
        <v>3</v>
      </c>
      <c r="AN2084">
        <v>18</v>
      </c>
      <c r="AO2084">
        <v>2.6038505E-2</v>
      </c>
      <c r="AP2084">
        <v>3.6912155000000002E-2</v>
      </c>
      <c r="AQ2084">
        <v>4.9820647000000003E-2</v>
      </c>
      <c r="AR2084">
        <v>3.9401088000000001E-2</v>
      </c>
      <c r="AS2084">
        <v>7.7857220000000005E-2</v>
      </c>
      <c r="AT2084">
        <v>5.8273739999999997E-3</v>
      </c>
    </row>
    <row r="2085" spans="1:46" hidden="1" x14ac:dyDescent="0.25">
      <c r="A2085" t="s">
        <v>312</v>
      </c>
      <c r="B2085" t="s">
        <v>288</v>
      </c>
      <c r="C2085">
        <v>19</v>
      </c>
      <c r="D2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1.63E-5</v>
      </c>
      <c r="E2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1.63E-5</v>
      </c>
      <c r="AI2085">
        <v>32</v>
      </c>
      <c r="AJ2085" t="s">
        <v>312</v>
      </c>
      <c r="AK2085" t="s">
        <v>413</v>
      </c>
      <c r="AL2085" t="s">
        <v>288</v>
      </c>
      <c r="AM2085">
        <v>3</v>
      </c>
      <c r="AN2085">
        <v>19</v>
      </c>
      <c r="AO2085">
        <v>0</v>
      </c>
      <c r="AP2085">
        <v>0</v>
      </c>
      <c r="AQ2085">
        <v>1.63E-5</v>
      </c>
      <c r="AR2085">
        <v>3.6999999999999998E-5</v>
      </c>
      <c r="AS2085">
        <v>4.4604300000000003E-4</v>
      </c>
      <c r="AT2085">
        <v>0</v>
      </c>
    </row>
    <row r="2086" spans="1:46" hidden="1" x14ac:dyDescent="0.25">
      <c r="A2086" t="s">
        <v>312</v>
      </c>
      <c r="B2086" t="s">
        <v>288</v>
      </c>
      <c r="C2086">
        <v>20</v>
      </c>
      <c r="D2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6">
        <v>32</v>
      </c>
      <c r="AJ2086" t="s">
        <v>312</v>
      </c>
      <c r="AK2086" t="s">
        <v>413</v>
      </c>
      <c r="AL2086" t="s">
        <v>288</v>
      </c>
      <c r="AM2086">
        <v>3</v>
      </c>
      <c r="AN2086">
        <v>20</v>
      </c>
      <c r="AO2086">
        <v>0</v>
      </c>
      <c r="AP2086">
        <v>0</v>
      </c>
      <c r="AQ2086" s="281">
        <v>0</v>
      </c>
      <c r="AR2086" s="281">
        <v>0</v>
      </c>
      <c r="AS2086">
        <v>0</v>
      </c>
      <c r="AT2086">
        <v>0</v>
      </c>
    </row>
    <row r="2087" spans="1:46" hidden="1" x14ac:dyDescent="0.25">
      <c r="A2087" t="s">
        <v>312</v>
      </c>
      <c r="B2087" t="s">
        <v>288</v>
      </c>
      <c r="C2087">
        <v>21</v>
      </c>
      <c r="D2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7">
        <v>32</v>
      </c>
      <c r="AJ2087" t="s">
        <v>312</v>
      </c>
      <c r="AK2087" t="s">
        <v>413</v>
      </c>
      <c r="AL2087" t="s">
        <v>288</v>
      </c>
      <c r="AM2087">
        <v>3</v>
      </c>
      <c r="AN2087">
        <v>21</v>
      </c>
      <c r="AO2087">
        <v>0</v>
      </c>
      <c r="AP2087">
        <v>0</v>
      </c>
      <c r="AQ2087">
        <v>0</v>
      </c>
      <c r="AR2087">
        <v>0</v>
      </c>
      <c r="AS2087">
        <v>0</v>
      </c>
      <c r="AT2087">
        <v>0</v>
      </c>
    </row>
    <row r="2088" spans="1:46" hidden="1" x14ac:dyDescent="0.25">
      <c r="A2088" t="s">
        <v>312</v>
      </c>
      <c r="B2088" t="s">
        <v>288</v>
      </c>
      <c r="C2088">
        <v>22</v>
      </c>
      <c r="D2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8">
        <v>32</v>
      </c>
      <c r="AJ2088" t="s">
        <v>312</v>
      </c>
      <c r="AK2088" t="s">
        <v>413</v>
      </c>
      <c r="AL2088" t="s">
        <v>288</v>
      </c>
      <c r="AM2088">
        <v>3</v>
      </c>
      <c r="AN2088">
        <v>22</v>
      </c>
      <c r="AO2088">
        <v>0</v>
      </c>
      <c r="AP2088">
        <v>0</v>
      </c>
      <c r="AQ2088">
        <v>0</v>
      </c>
      <c r="AR2088">
        <v>0</v>
      </c>
      <c r="AS2088">
        <v>0</v>
      </c>
      <c r="AT2088">
        <v>0</v>
      </c>
    </row>
    <row r="2089" spans="1:46" hidden="1" x14ac:dyDescent="0.25">
      <c r="A2089" t="s">
        <v>312</v>
      </c>
      <c r="B2089" t="s">
        <v>288</v>
      </c>
      <c r="C2089">
        <v>23</v>
      </c>
      <c r="D2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9">
        <v>32</v>
      </c>
      <c r="AJ2089" t="s">
        <v>312</v>
      </c>
      <c r="AK2089" t="s">
        <v>413</v>
      </c>
      <c r="AL2089" t="s">
        <v>288</v>
      </c>
      <c r="AM2089">
        <v>3</v>
      </c>
      <c r="AN2089">
        <v>23</v>
      </c>
      <c r="AO2089">
        <v>0</v>
      </c>
      <c r="AP2089">
        <v>0</v>
      </c>
      <c r="AQ2089">
        <v>0</v>
      </c>
      <c r="AR2089">
        <v>0</v>
      </c>
      <c r="AS2089">
        <v>0</v>
      </c>
      <c r="AT2089">
        <v>0</v>
      </c>
    </row>
    <row r="2090" spans="1:46" hidden="1" x14ac:dyDescent="0.25">
      <c r="A2090" t="s">
        <v>312</v>
      </c>
      <c r="B2090" t="s">
        <v>288</v>
      </c>
      <c r="C2090">
        <v>24</v>
      </c>
      <c r="D2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0">
        <v>32</v>
      </c>
      <c r="AJ2090" t="s">
        <v>312</v>
      </c>
      <c r="AK2090" t="s">
        <v>413</v>
      </c>
      <c r="AL2090" t="s">
        <v>288</v>
      </c>
      <c r="AM2090">
        <v>3</v>
      </c>
      <c r="AN2090">
        <v>24</v>
      </c>
      <c r="AO2090">
        <v>0</v>
      </c>
      <c r="AP2090">
        <v>0</v>
      </c>
      <c r="AQ2090">
        <v>0</v>
      </c>
      <c r="AR2090">
        <v>0</v>
      </c>
      <c r="AS2090">
        <v>0</v>
      </c>
      <c r="AT2090">
        <v>0</v>
      </c>
    </row>
    <row r="2091" spans="1:46" hidden="1" x14ac:dyDescent="0.25">
      <c r="A2091" t="s">
        <v>312</v>
      </c>
      <c r="B2091" t="s">
        <v>289</v>
      </c>
      <c r="C2091">
        <v>1</v>
      </c>
      <c r="D2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1">
        <v>32</v>
      </c>
      <c r="AJ2091" t="s">
        <v>312</v>
      </c>
      <c r="AK2091" t="s">
        <v>413</v>
      </c>
      <c r="AL2091" t="s">
        <v>289</v>
      </c>
      <c r="AM2091">
        <v>4</v>
      </c>
      <c r="AN2091">
        <v>1</v>
      </c>
      <c r="AO2091">
        <v>0</v>
      </c>
      <c r="AP2091">
        <v>0</v>
      </c>
      <c r="AQ2091">
        <v>0</v>
      </c>
      <c r="AR2091">
        <v>0</v>
      </c>
      <c r="AS2091">
        <v>0</v>
      </c>
      <c r="AT2091">
        <v>0</v>
      </c>
    </row>
    <row r="2092" spans="1:46" hidden="1" x14ac:dyDescent="0.25">
      <c r="A2092" t="s">
        <v>312</v>
      </c>
      <c r="B2092" t="s">
        <v>289</v>
      </c>
      <c r="C2092">
        <v>2</v>
      </c>
      <c r="D2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2">
        <v>32</v>
      </c>
      <c r="AJ2092" t="s">
        <v>312</v>
      </c>
      <c r="AK2092" t="s">
        <v>413</v>
      </c>
      <c r="AL2092" t="s">
        <v>289</v>
      </c>
      <c r="AM2092">
        <v>4</v>
      </c>
      <c r="AN2092">
        <v>2</v>
      </c>
      <c r="AO2092">
        <v>0</v>
      </c>
      <c r="AP2092">
        <v>0</v>
      </c>
      <c r="AQ2092">
        <v>0</v>
      </c>
      <c r="AR2092">
        <v>0</v>
      </c>
      <c r="AS2092">
        <v>0</v>
      </c>
      <c r="AT2092">
        <v>0</v>
      </c>
    </row>
    <row r="2093" spans="1:46" hidden="1" x14ac:dyDescent="0.25">
      <c r="A2093" t="s">
        <v>312</v>
      </c>
      <c r="B2093" t="s">
        <v>289</v>
      </c>
      <c r="C2093">
        <v>3</v>
      </c>
      <c r="D2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3">
        <v>32</v>
      </c>
      <c r="AJ2093" t="s">
        <v>312</v>
      </c>
      <c r="AK2093" t="s">
        <v>413</v>
      </c>
      <c r="AL2093" t="s">
        <v>289</v>
      </c>
      <c r="AM2093">
        <v>4</v>
      </c>
      <c r="AN2093">
        <v>3</v>
      </c>
      <c r="AO2093">
        <v>0</v>
      </c>
      <c r="AP2093">
        <v>0</v>
      </c>
      <c r="AQ2093">
        <v>0</v>
      </c>
      <c r="AR2093">
        <v>0</v>
      </c>
      <c r="AS2093">
        <v>0</v>
      </c>
      <c r="AT2093">
        <v>0</v>
      </c>
    </row>
    <row r="2094" spans="1:46" hidden="1" x14ac:dyDescent="0.25">
      <c r="A2094" t="s">
        <v>312</v>
      </c>
      <c r="B2094" t="s">
        <v>289</v>
      </c>
      <c r="C2094">
        <v>4</v>
      </c>
      <c r="D2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4">
        <v>32</v>
      </c>
      <c r="AJ2094" t="s">
        <v>312</v>
      </c>
      <c r="AK2094" t="s">
        <v>413</v>
      </c>
      <c r="AL2094" t="s">
        <v>289</v>
      </c>
      <c r="AM2094">
        <v>4</v>
      </c>
      <c r="AN2094">
        <v>4</v>
      </c>
      <c r="AO2094">
        <v>0</v>
      </c>
      <c r="AP2094">
        <v>0</v>
      </c>
      <c r="AQ2094">
        <v>0</v>
      </c>
      <c r="AR2094">
        <v>0</v>
      </c>
      <c r="AS2094">
        <v>0</v>
      </c>
      <c r="AT2094">
        <v>0</v>
      </c>
    </row>
    <row r="2095" spans="1:46" hidden="1" x14ac:dyDescent="0.25">
      <c r="A2095" t="s">
        <v>312</v>
      </c>
      <c r="B2095" t="s">
        <v>289</v>
      </c>
      <c r="C2095">
        <v>5</v>
      </c>
      <c r="D2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5">
        <v>32</v>
      </c>
      <c r="AJ2095" t="s">
        <v>312</v>
      </c>
      <c r="AK2095" t="s">
        <v>413</v>
      </c>
      <c r="AL2095" t="s">
        <v>289</v>
      </c>
      <c r="AM2095">
        <v>4</v>
      </c>
      <c r="AN2095">
        <v>5</v>
      </c>
      <c r="AO2095">
        <v>0</v>
      </c>
      <c r="AP2095">
        <v>0</v>
      </c>
      <c r="AQ2095">
        <v>0</v>
      </c>
      <c r="AR2095">
        <v>0</v>
      </c>
      <c r="AS2095">
        <v>0</v>
      </c>
      <c r="AT2095">
        <v>0</v>
      </c>
    </row>
    <row r="2096" spans="1:46" hidden="1" x14ac:dyDescent="0.25">
      <c r="A2096" t="s">
        <v>312</v>
      </c>
      <c r="B2096" t="s">
        <v>289</v>
      </c>
      <c r="C2096">
        <v>6</v>
      </c>
      <c r="D2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4.07E-5</v>
      </c>
      <c r="E2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4.07E-5</v>
      </c>
      <c r="AI2096">
        <v>32</v>
      </c>
      <c r="AJ2096" t="s">
        <v>312</v>
      </c>
      <c r="AK2096" t="s">
        <v>413</v>
      </c>
      <c r="AL2096" t="s">
        <v>289</v>
      </c>
      <c r="AM2096">
        <v>4</v>
      </c>
      <c r="AN2096">
        <v>6</v>
      </c>
      <c r="AO2096">
        <v>4.07E-5</v>
      </c>
      <c r="AP2096">
        <v>1.0528500000000001E-4</v>
      </c>
      <c r="AQ2096">
        <v>2.35555E-4</v>
      </c>
      <c r="AR2096">
        <v>1.49538E-4</v>
      </c>
      <c r="AS2096">
        <v>5.1753900000000002E-4</v>
      </c>
      <c r="AT2096">
        <v>3.8800000000000001E-6</v>
      </c>
    </row>
    <row r="2097" spans="1:46" hidden="1" x14ac:dyDescent="0.25">
      <c r="A2097" t="s">
        <v>312</v>
      </c>
      <c r="B2097" t="s">
        <v>289</v>
      </c>
      <c r="C2097">
        <v>7</v>
      </c>
      <c r="D2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4.2997941999999997E-2</v>
      </c>
      <c r="E2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4.2997941999999997E-2</v>
      </c>
      <c r="AI2097">
        <v>32</v>
      </c>
      <c r="AJ2097" t="s">
        <v>312</v>
      </c>
      <c r="AK2097" t="s">
        <v>413</v>
      </c>
      <c r="AL2097" t="s">
        <v>289</v>
      </c>
      <c r="AM2097">
        <v>4</v>
      </c>
      <c r="AN2097">
        <v>7</v>
      </c>
      <c r="AO2097" s="281">
        <v>4.2997941999999997E-2</v>
      </c>
      <c r="AP2097">
        <v>5.4234852E-2</v>
      </c>
      <c r="AQ2097">
        <v>6.3073098999999994E-2</v>
      </c>
      <c r="AR2097">
        <v>5.2159685999999997E-2</v>
      </c>
      <c r="AS2097">
        <v>8.4136076000000004E-2</v>
      </c>
      <c r="AT2097" s="281">
        <v>1.2703462E-2</v>
      </c>
    </row>
    <row r="2098" spans="1:46" hidden="1" x14ac:dyDescent="0.25">
      <c r="A2098" t="s">
        <v>312</v>
      </c>
      <c r="B2098" t="s">
        <v>289</v>
      </c>
      <c r="C2098">
        <v>8</v>
      </c>
      <c r="D2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0.16256073300000001</v>
      </c>
      <c r="E2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0.16256073300000001</v>
      </c>
      <c r="AI2098">
        <v>32</v>
      </c>
      <c r="AJ2098" t="s">
        <v>312</v>
      </c>
      <c r="AK2098" t="s">
        <v>413</v>
      </c>
      <c r="AL2098" t="s">
        <v>289</v>
      </c>
      <c r="AM2098">
        <v>4</v>
      </c>
      <c r="AN2098">
        <v>8</v>
      </c>
      <c r="AO2098">
        <v>0.16256073300000001</v>
      </c>
      <c r="AP2098">
        <v>0.19716431200000001</v>
      </c>
      <c r="AQ2098">
        <v>0.219885151</v>
      </c>
      <c r="AR2098">
        <v>0.188481705</v>
      </c>
      <c r="AS2098">
        <v>0.274507591</v>
      </c>
      <c r="AT2098">
        <v>4.7507074000000003E-2</v>
      </c>
    </row>
    <row r="2099" spans="1:46" hidden="1" x14ac:dyDescent="0.25">
      <c r="A2099" t="s">
        <v>312</v>
      </c>
      <c r="B2099" t="s">
        <v>289</v>
      </c>
      <c r="C2099">
        <v>9</v>
      </c>
      <c r="D2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0.40026691199999997</v>
      </c>
      <c r="E2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0.30540657999999998</v>
      </c>
      <c r="AI2099">
        <v>32</v>
      </c>
      <c r="AJ2099" t="s">
        <v>312</v>
      </c>
      <c r="AK2099" t="s">
        <v>413</v>
      </c>
      <c r="AL2099" t="s">
        <v>289</v>
      </c>
      <c r="AM2099">
        <v>4</v>
      </c>
      <c r="AN2099">
        <v>9</v>
      </c>
      <c r="AO2099">
        <v>0.30540657999999998</v>
      </c>
      <c r="AP2099">
        <v>0.36116225600000001</v>
      </c>
      <c r="AQ2099">
        <v>0.40026691199999997</v>
      </c>
      <c r="AR2099">
        <v>0.34431821499999998</v>
      </c>
      <c r="AS2099">
        <v>0.46688818500000001</v>
      </c>
      <c r="AT2099">
        <v>8.8994598999999994E-2</v>
      </c>
    </row>
    <row r="2100" spans="1:46" hidden="1" x14ac:dyDescent="0.25">
      <c r="A2100" t="s">
        <v>312</v>
      </c>
      <c r="B2100" t="s">
        <v>289</v>
      </c>
      <c r="C2100">
        <v>10</v>
      </c>
      <c r="D2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0.54753403199999995</v>
      </c>
      <c r="E2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0.54753403199999995</v>
      </c>
      <c r="AI2100">
        <v>32</v>
      </c>
      <c r="AJ2100" t="s">
        <v>312</v>
      </c>
      <c r="AK2100" t="s">
        <v>413</v>
      </c>
      <c r="AL2100" t="s">
        <v>289</v>
      </c>
      <c r="AM2100">
        <v>4</v>
      </c>
      <c r="AN2100">
        <v>10</v>
      </c>
      <c r="AO2100">
        <v>0.41864342399999999</v>
      </c>
      <c r="AP2100">
        <v>0.49605046899999999</v>
      </c>
      <c r="AQ2100">
        <v>0.54753403199999995</v>
      </c>
      <c r="AR2100">
        <v>0.47084627000000001</v>
      </c>
      <c r="AS2100">
        <v>0.64547536699999997</v>
      </c>
      <c r="AT2100">
        <v>0.122944741</v>
      </c>
    </row>
    <row r="2101" spans="1:46" hidden="1" x14ac:dyDescent="0.25">
      <c r="A2101" t="s">
        <v>312</v>
      </c>
      <c r="B2101" t="s">
        <v>289</v>
      </c>
      <c r="C2101">
        <v>11</v>
      </c>
      <c r="D2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0.63905615999999998</v>
      </c>
      <c r="E2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0.63905615999999998</v>
      </c>
      <c r="AI2101">
        <v>32</v>
      </c>
      <c r="AJ2101" t="s">
        <v>312</v>
      </c>
      <c r="AK2101" t="s">
        <v>413</v>
      </c>
      <c r="AL2101" t="s">
        <v>289</v>
      </c>
      <c r="AM2101">
        <v>4</v>
      </c>
      <c r="AN2101">
        <v>11</v>
      </c>
      <c r="AO2101">
        <v>0.491186756</v>
      </c>
      <c r="AP2101">
        <v>0.56375766100000002</v>
      </c>
      <c r="AQ2101">
        <v>0.63905615999999998</v>
      </c>
      <c r="AR2101">
        <v>0.55160822700000001</v>
      </c>
      <c r="AS2101">
        <v>0.74957662800000002</v>
      </c>
      <c r="AT2101">
        <v>0.14914918599999999</v>
      </c>
    </row>
    <row r="2102" spans="1:46" hidden="1" x14ac:dyDescent="0.25">
      <c r="A2102" t="s">
        <v>312</v>
      </c>
      <c r="B2102" t="s">
        <v>289</v>
      </c>
      <c r="C2102">
        <v>12</v>
      </c>
      <c r="D2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0.66530341699999995</v>
      </c>
      <c r="E2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0.66530341699999995</v>
      </c>
      <c r="AI2102">
        <v>32</v>
      </c>
      <c r="AJ2102" t="s">
        <v>312</v>
      </c>
      <c r="AK2102" t="s">
        <v>413</v>
      </c>
      <c r="AL2102" t="s">
        <v>289</v>
      </c>
      <c r="AM2102">
        <v>4</v>
      </c>
      <c r="AN2102">
        <v>12</v>
      </c>
      <c r="AO2102">
        <v>0.51284647900000002</v>
      </c>
      <c r="AP2102">
        <v>0.59102252399999999</v>
      </c>
      <c r="AQ2102">
        <v>0.66530341699999995</v>
      </c>
      <c r="AR2102">
        <v>0.57687387400000001</v>
      </c>
      <c r="AS2102">
        <v>0.78495508000000003</v>
      </c>
      <c r="AT2102">
        <v>0.22412100500000001</v>
      </c>
    </row>
    <row r="2103" spans="1:46" hidden="1" x14ac:dyDescent="0.25">
      <c r="A2103" t="s">
        <v>312</v>
      </c>
      <c r="B2103" t="s">
        <v>289</v>
      </c>
      <c r="C2103">
        <v>13</v>
      </c>
      <c r="D2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0.63378782199999995</v>
      </c>
      <c r="E2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0.63378782199999995</v>
      </c>
      <c r="AI2103">
        <v>32</v>
      </c>
      <c r="AJ2103" t="s">
        <v>312</v>
      </c>
      <c r="AK2103" t="s">
        <v>413</v>
      </c>
      <c r="AL2103" t="s">
        <v>289</v>
      </c>
      <c r="AM2103">
        <v>4</v>
      </c>
      <c r="AN2103">
        <v>13</v>
      </c>
      <c r="AO2103">
        <v>0.495380718</v>
      </c>
      <c r="AP2103">
        <v>0.56215163099999998</v>
      </c>
      <c r="AQ2103">
        <v>0.63378782199999995</v>
      </c>
      <c r="AR2103">
        <v>0.55094793200000003</v>
      </c>
      <c r="AS2103">
        <v>0.73500566899999997</v>
      </c>
      <c r="AT2103">
        <v>0.20708295500000001</v>
      </c>
    </row>
    <row r="2104" spans="1:46" hidden="1" x14ac:dyDescent="0.25">
      <c r="A2104" t="s">
        <v>312</v>
      </c>
      <c r="B2104" t="s">
        <v>289</v>
      </c>
      <c r="C2104">
        <v>14</v>
      </c>
      <c r="D2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0.54339439899999997</v>
      </c>
      <c r="E2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0.54339439899999997</v>
      </c>
      <c r="AI2104">
        <v>32</v>
      </c>
      <c r="AJ2104" t="s">
        <v>312</v>
      </c>
      <c r="AK2104" t="s">
        <v>413</v>
      </c>
      <c r="AL2104" t="s">
        <v>289</v>
      </c>
      <c r="AM2104">
        <v>4</v>
      </c>
      <c r="AN2104">
        <v>14</v>
      </c>
      <c r="AO2104">
        <v>0.43763089599999999</v>
      </c>
      <c r="AP2104">
        <v>0.49261840200000001</v>
      </c>
      <c r="AQ2104">
        <v>0.54339439899999997</v>
      </c>
      <c r="AR2104">
        <v>0.47748830399999997</v>
      </c>
      <c r="AS2104">
        <v>0.65172150699999998</v>
      </c>
      <c r="AT2104">
        <v>0.17393992999999999</v>
      </c>
    </row>
    <row r="2105" spans="1:46" hidden="1" x14ac:dyDescent="0.25">
      <c r="A2105" t="s">
        <v>312</v>
      </c>
      <c r="B2105" t="s">
        <v>289</v>
      </c>
      <c r="C2105">
        <v>15</v>
      </c>
      <c r="D2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0.43308792699999998</v>
      </c>
      <c r="E2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0.43308792699999998</v>
      </c>
      <c r="AI2105">
        <v>32</v>
      </c>
      <c r="AJ2105" t="s">
        <v>312</v>
      </c>
      <c r="AK2105" t="s">
        <v>413</v>
      </c>
      <c r="AL2105" t="s">
        <v>289</v>
      </c>
      <c r="AM2105">
        <v>4</v>
      </c>
      <c r="AN2105">
        <v>15</v>
      </c>
      <c r="AO2105">
        <v>0.32563641900000001</v>
      </c>
      <c r="AP2105">
        <v>0.38527759099999997</v>
      </c>
      <c r="AQ2105">
        <v>0.43308792699999998</v>
      </c>
      <c r="AR2105">
        <v>0.37467235900000001</v>
      </c>
      <c r="AS2105">
        <v>0.52254625300000002</v>
      </c>
      <c r="AT2105">
        <v>0.120025074</v>
      </c>
    </row>
    <row r="2106" spans="1:46" hidden="1" x14ac:dyDescent="0.25">
      <c r="A2106" t="s">
        <v>312</v>
      </c>
      <c r="B2106" t="s">
        <v>289</v>
      </c>
      <c r="C2106">
        <v>16</v>
      </c>
      <c r="D2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0.277595545</v>
      </c>
      <c r="E2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0.277595545</v>
      </c>
      <c r="AI2106">
        <v>32</v>
      </c>
      <c r="AJ2106" t="s">
        <v>312</v>
      </c>
      <c r="AK2106" t="s">
        <v>413</v>
      </c>
      <c r="AL2106" t="s">
        <v>289</v>
      </c>
      <c r="AM2106">
        <v>4</v>
      </c>
      <c r="AN2106">
        <v>16</v>
      </c>
      <c r="AO2106">
        <v>0.20052927000000001</v>
      </c>
      <c r="AP2106">
        <v>0.24211718600000001</v>
      </c>
      <c r="AQ2106">
        <v>0.277595545</v>
      </c>
      <c r="AR2106">
        <v>0.23620731</v>
      </c>
      <c r="AS2106">
        <v>0.34730339799999999</v>
      </c>
      <c r="AT2106">
        <v>7.8960238000000002E-2</v>
      </c>
    </row>
    <row r="2107" spans="1:46" hidden="1" x14ac:dyDescent="0.25">
      <c r="A2107" t="s">
        <v>312</v>
      </c>
      <c r="B2107" t="s">
        <v>289</v>
      </c>
      <c r="C2107">
        <v>17</v>
      </c>
      <c r="D2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0.121627192</v>
      </c>
      <c r="E2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0.121627192</v>
      </c>
      <c r="AI2107">
        <v>32</v>
      </c>
      <c r="AJ2107" t="s">
        <v>312</v>
      </c>
      <c r="AK2107" t="s">
        <v>413</v>
      </c>
      <c r="AL2107" t="s">
        <v>289</v>
      </c>
      <c r="AM2107">
        <v>4</v>
      </c>
      <c r="AN2107">
        <v>17</v>
      </c>
      <c r="AO2107">
        <v>7.9970541000000006E-2</v>
      </c>
      <c r="AP2107">
        <v>0.10134865</v>
      </c>
      <c r="AQ2107">
        <v>0.121627192</v>
      </c>
      <c r="AR2107">
        <v>0.10253838999999999</v>
      </c>
      <c r="AS2107">
        <v>0.160231542</v>
      </c>
      <c r="AT2107">
        <v>2.6736620999999999E-2</v>
      </c>
    </row>
    <row r="2108" spans="1:46" hidden="1" x14ac:dyDescent="0.25">
      <c r="A2108" t="s">
        <v>312</v>
      </c>
      <c r="B2108" t="s">
        <v>289</v>
      </c>
      <c r="C2108">
        <v>18</v>
      </c>
      <c r="D2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1.2881521999999999E-2</v>
      </c>
      <c r="E2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1.2881521999999999E-2</v>
      </c>
      <c r="AI2108">
        <v>32</v>
      </c>
      <c r="AJ2108" t="s">
        <v>312</v>
      </c>
      <c r="AK2108" t="s">
        <v>413</v>
      </c>
      <c r="AL2108" t="s">
        <v>289</v>
      </c>
      <c r="AM2108">
        <v>4</v>
      </c>
      <c r="AN2108">
        <v>18</v>
      </c>
      <c r="AO2108">
        <v>5.0902769999999998E-3</v>
      </c>
      <c r="AP2108">
        <v>7.5632950000000003E-3</v>
      </c>
      <c r="AQ2108">
        <v>1.2881521999999999E-2</v>
      </c>
      <c r="AR2108">
        <v>9.2241300000000005E-3</v>
      </c>
      <c r="AS2108">
        <v>2.2643877999999999E-2</v>
      </c>
      <c r="AT2108">
        <v>1.166154E-3</v>
      </c>
    </row>
    <row r="2109" spans="1:46" hidden="1" x14ac:dyDescent="0.25">
      <c r="A2109" t="s">
        <v>312</v>
      </c>
      <c r="B2109" t="s">
        <v>289</v>
      </c>
      <c r="C2109">
        <v>19</v>
      </c>
      <c r="D2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09">
        <v>32</v>
      </c>
      <c r="AJ2109" t="s">
        <v>312</v>
      </c>
      <c r="AK2109" t="s">
        <v>413</v>
      </c>
      <c r="AL2109" t="s">
        <v>289</v>
      </c>
      <c r="AM2109">
        <v>4</v>
      </c>
      <c r="AN2109">
        <v>19</v>
      </c>
      <c r="AO2109">
        <v>0</v>
      </c>
      <c r="AP2109">
        <v>0</v>
      </c>
      <c r="AQ2109">
        <v>0</v>
      </c>
      <c r="AR2109">
        <v>0</v>
      </c>
      <c r="AS2109">
        <v>0</v>
      </c>
      <c r="AT2109">
        <v>0</v>
      </c>
    </row>
    <row r="2110" spans="1:46" hidden="1" x14ac:dyDescent="0.25">
      <c r="A2110" t="s">
        <v>312</v>
      </c>
      <c r="B2110" t="s">
        <v>289</v>
      </c>
      <c r="C2110">
        <v>20</v>
      </c>
      <c r="D2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0">
        <v>32</v>
      </c>
      <c r="AJ2110" t="s">
        <v>312</v>
      </c>
      <c r="AK2110" t="s">
        <v>413</v>
      </c>
      <c r="AL2110" t="s">
        <v>289</v>
      </c>
      <c r="AM2110">
        <v>4</v>
      </c>
      <c r="AN2110">
        <v>20</v>
      </c>
      <c r="AO2110">
        <v>0</v>
      </c>
      <c r="AP2110">
        <v>0</v>
      </c>
      <c r="AQ2110">
        <v>0</v>
      </c>
      <c r="AR2110">
        <v>0</v>
      </c>
      <c r="AS2110">
        <v>0</v>
      </c>
      <c r="AT2110">
        <v>0</v>
      </c>
    </row>
    <row r="2111" spans="1:46" hidden="1" x14ac:dyDescent="0.25">
      <c r="A2111" t="s">
        <v>312</v>
      </c>
      <c r="B2111" t="s">
        <v>289</v>
      </c>
      <c r="C2111">
        <v>21</v>
      </c>
      <c r="D2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1">
        <v>32</v>
      </c>
      <c r="AJ2111" t="s">
        <v>312</v>
      </c>
      <c r="AK2111" t="s">
        <v>413</v>
      </c>
      <c r="AL2111" t="s">
        <v>289</v>
      </c>
      <c r="AM2111">
        <v>4</v>
      </c>
      <c r="AN2111">
        <v>21</v>
      </c>
      <c r="AO2111">
        <v>0</v>
      </c>
      <c r="AP2111">
        <v>0</v>
      </c>
      <c r="AQ2111">
        <v>0</v>
      </c>
      <c r="AR2111">
        <v>0</v>
      </c>
      <c r="AS2111">
        <v>0</v>
      </c>
      <c r="AT2111">
        <v>0</v>
      </c>
    </row>
    <row r="2112" spans="1:46" hidden="1" x14ac:dyDescent="0.25">
      <c r="A2112" t="s">
        <v>312</v>
      </c>
      <c r="B2112" t="s">
        <v>289</v>
      </c>
      <c r="C2112">
        <v>22</v>
      </c>
      <c r="D2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2">
        <v>32</v>
      </c>
      <c r="AJ2112" t="s">
        <v>312</v>
      </c>
      <c r="AK2112" t="s">
        <v>413</v>
      </c>
      <c r="AL2112" t="s">
        <v>289</v>
      </c>
      <c r="AM2112">
        <v>4</v>
      </c>
      <c r="AN2112">
        <v>22</v>
      </c>
      <c r="AO2112">
        <v>0</v>
      </c>
      <c r="AP2112">
        <v>0</v>
      </c>
      <c r="AQ2112">
        <v>0</v>
      </c>
      <c r="AR2112">
        <v>0</v>
      </c>
      <c r="AS2112">
        <v>0</v>
      </c>
      <c r="AT2112">
        <v>0</v>
      </c>
    </row>
    <row r="2113" spans="1:46" hidden="1" x14ac:dyDescent="0.25">
      <c r="A2113" t="s">
        <v>312</v>
      </c>
      <c r="B2113" t="s">
        <v>289</v>
      </c>
      <c r="C2113">
        <v>23</v>
      </c>
      <c r="D2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3">
        <v>32</v>
      </c>
      <c r="AJ2113" t="s">
        <v>312</v>
      </c>
      <c r="AK2113" t="s">
        <v>413</v>
      </c>
      <c r="AL2113" t="s">
        <v>289</v>
      </c>
      <c r="AM2113">
        <v>4</v>
      </c>
      <c r="AN2113">
        <v>23</v>
      </c>
      <c r="AO2113">
        <v>0</v>
      </c>
      <c r="AP2113">
        <v>0</v>
      </c>
      <c r="AQ2113">
        <v>0</v>
      </c>
      <c r="AR2113">
        <v>0</v>
      </c>
      <c r="AS2113">
        <v>0</v>
      </c>
      <c r="AT2113">
        <v>0</v>
      </c>
    </row>
    <row r="2114" spans="1:46" hidden="1" x14ac:dyDescent="0.25">
      <c r="A2114" t="s">
        <v>312</v>
      </c>
      <c r="B2114" t="s">
        <v>289</v>
      </c>
      <c r="C2114">
        <v>24</v>
      </c>
      <c r="D2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4">
        <v>32</v>
      </c>
      <c r="AJ2114" t="s">
        <v>312</v>
      </c>
      <c r="AK2114" t="s">
        <v>413</v>
      </c>
      <c r="AL2114" t="s">
        <v>289</v>
      </c>
      <c r="AM2114">
        <v>4</v>
      </c>
      <c r="AN2114">
        <v>24</v>
      </c>
      <c r="AO2114">
        <v>0</v>
      </c>
      <c r="AP2114">
        <v>0</v>
      </c>
      <c r="AQ2114">
        <v>0</v>
      </c>
      <c r="AR2114">
        <v>0</v>
      </c>
      <c r="AS2114">
        <v>0</v>
      </c>
      <c r="AT2114">
        <v>0</v>
      </c>
    </row>
    <row r="2115" spans="1:46" hidden="1" x14ac:dyDescent="0.25">
      <c r="A2115" t="s">
        <v>312</v>
      </c>
      <c r="B2115" t="s">
        <v>290</v>
      </c>
      <c r="C2115">
        <v>1</v>
      </c>
      <c r="D2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5">
        <v>32</v>
      </c>
      <c r="AJ2115" t="s">
        <v>312</v>
      </c>
      <c r="AK2115" t="s">
        <v>413</v>
      </c>
      <c r="AL2115" t="s">
        <v>290</v>
      </c>
      <c r="AM2115">
        <v>5</v>
      </c>
      <c r="AN2115">
        <v>1</v>
      </c>
      <c r="AO2115">
        <v>0</v>
      </c>
      <c r="AP2115">
        <v>0</v>
      </c>
      <c r="AQ2115">
        <v>0</v>
      </c>
      <c r="AR2115">
        <v>0</v>
      </c>
      <c r="AS2115">
        <v>0</v>
      </c>
      <c r="AT2115">
        <v>0</v>
      </c>
    </row>
    <row r="2116" spans="1:46" hidden="1" x14ac:dyDescent="0.25">
      <c r="A2116" t="s">
        <v>312</v>
      </c>
      <c r="B2116" t="s">
        <v>290</v>
      </c>
      <c r="C2116">
        <v>2</v>
      </c>
      <c r="D2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6">
        <v>32</v>
      </c>
      <c r="AJ2116" t="s">
        <v>312</v>
      </c>
      <c r="AK2116" t="s">
        <v>413</v>
      </c>
      <c r="AL2116" t="s">
        <v>290</v>
      </c>
      <c r="AM2116">
        <v>5</v>
      </c>
      <c r="AN2116">
        <v>2</v>
      </c>
      <c r="AO2116">
        <v>0</v>
      </c>
      <c r="AP2116">
        <v>0</v>
      </c>
      <c r="AQ2116">
        <v>0</v>
      </c>
      <c r="AR2116">
        <v>0</v>
      </c>
      <c r="AS2116">
        <v>0</v>
      </c>
      <c r="AT2116">
        <v>0</v>
      </c>
    </row>
    <row r="2117" spans="1:46" hidden="1" x14ac:dyDescent="0.25">
      <c r="A2117" t="s">
        <v>312</v>
      </c>
      <c r="B2117" t="s">
        <v>290</v>
      </c>
      <c r="C2117">
        <v>3</v>
      </c>
      <c r="D2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7">
        <v>32</v>
      </c>
      <c r="AJ2117" t="s">
        <v>312</v>
      </c>
      <c r="AK2117" t="s">
        <v>413</v>
      </c>
      <c r="AL2117" t="s">
        <v>290</v>
      </c>
      <c r="AM2117">
        <v>5</v>
      </c>
      <c r="AN2117">
        <v>3</v>
      </c>
      <c r="AO2117">
        <v>0</v>
      </c>
      <c r="AP2117">
        <v>0</v>
      </c>
      <c r="AQ2117">
        <v>0</v>
      </c>
      <c r="AR2117">
        <v>0</v>
      </c>
      <c r="AS2117">
        <v>0</v>
      </c>
      <c r="AT2117">
        <v>0</v>
      </c>
    </row>
    <row r="2118" spans="1:46" hidden="1" x14ac:dyDescent="0.25">
      <c r="A2118" t="s">
        <v>312</v>
      </c>
      <c r="B2118" t="s">
        <v>290</v>
      </c>
      <c r="C2118">
        <v>4</v>
      </c>
      <c r="D2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8">
        <v>32</v>
      </c>
      <c r="AJ2118" t="s">
        <v>312</v>
      </c>
      <c r="AK2118" t="s">
        <v>413</v>
      </c>
      <c r="AL2118" t="s">
        <v>290</v>
      </c>
      <c r="AM2118">
        <v>5</v>
      </c>
      <c r="AN2118">
        <v>4</v>
      </c>
      <c r="AO2118">
        <v>0</v>
      </c>
      <c r="AP2118">
        <v>0</v>
      </c>
      <c r="AQ2118">
        <v>0</v>
      </c>
      <c r="AR2118">
        <v>0</v>
      </c>
      <c r="AS2118">
        <v>0</v>
      </c>
      <c r="AT2118">
        <v>0</v>
      </c>
    </row>
    <row r="2119" spans="1:46" hidden="1" x14ac:dyDescent="0.25">
      <c r="A2119" t="s">
        <v>312</v>
      </c>
      <c r="B2119" t="s">
        <v>290</v>
      </c>
      <c r="C2119">
        <v>5</v>
      </c>
      <c r="D2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9">
        <v>32</v>
      </c>
      <c r="AJ2119" t="s">
        <v>312</v>
      </c>
      <c r="AK2119" t="s">
        <v>413</v>
      </c>
      <c r="AL2119" t="s">
        <v>290</v>
      </c>
      <c r="AM2119">
        <v>5</v>
      </c>
      <c r="AN2119">
        <v>5</v>
      </c>
      <c r="AO2119">
        <v>0</v>
      </c>
      <c r="AP2119">
        <v>0</v>
      </c>
      <c r="AQ2119">
        <v>0</v>
      </c>
      <c r="AR2119">
        <v>0</v>
      </c>
      <c r="AS2119">
        <v>0</v>
      </c>
      <c r="AT2119">
        <v>0</v>
      </c>
    </row>
    <row r="2120" spans="1:46" hidden="1" x14ac:dyDescent="0.25">
      <c r="A2120" t="s">
        <v>312</v>
      </c>
      <c r="B2120" t="s">
        <v>290</v>
      </c>
      <c r="C2120">
        <v>6</v>
      </c>
      <c r="D2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20">
        <v>32</v>
      </c>
      <c r="AJ2120" t="s">
        <v>312</v>
      </c>
      <c r="AK2120" t="s">
        <v>413</v>
      </c>
      <c r="AL2120" t="s">
        <v>290</v>
      </c>
      <c r="AM2120">
        <v>5</v>
      </c>
      <c r="AN2120">
        <v>6</v>
      </c>
      <c r="AO2120">
        <v>0</v>
      </c>
      <c r="AP2120">
        <v>0</v>
      </c>
      <c r="AQ2120">
        <v>2.3099999999999999E-7</v>
      </c>
      <c r="AR2120">
        <v>6.7999999999999995E-7</v>
      </c>
      <c r="AS2120">
        <v>9.3700000000000001E-6</v>
      </c>
      <c r="AT2120">
        <v>0</v>
      </c>
    </row>
    <row r="2121" spans="1:46" hidden="1" x14ac:dyDescent="0.25">
      <c r="A2121" t="s">
        <v>312</v>
      </c>
      <c r="B2121" t="s">
        <v>290</v>
      </c>
      <c r="C2121">
        <v>7</v>
      </c>
      <c r="D2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2.5352079E-2</v>
      </c>
      <c r="E2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2.5352079E-2</v>
      </c>
      <c r="AI2121">
        <v>32</v>
      </c>
      <c r="AJ2121" t="s">
        <v>312</v>
      </c>
      <c r="AK2121" t="s">
        <v>413</v>
      </c>
      <c r="AL2121" t="s">
        <v>290</v>
      </c>
      <c r="AM2121">
        <v>5</v>
      </c>
      <c r="AN2121">
        <v>7</v>
      </c>
      <c r="AO2121">
        <v>2.5352079E-2</v>
      </c>
      <c r="AP2121">
        <v>3.3202062999999997E-2</v>
      </c>
      <c r="AQ2121" s="281">
        <v>4.1383066000000003E-2</v>
      </c>
      <c r="AR2121" s="281">
        <v>3.3088551000000001E-2</v>
      </c>
      <c r="AS2121" s="281">
        <v>5.3508801000000002E-2</v>
      </c>
      <c r="AT2121">
        <v>4.5180589999999996E-3</v>
      </c>
    </row>
    <row r="2122" spans="1:46" hidden="1" x14ac:dyDescent="0.25">
      <c r="A2122" t="s">
        <v>312</v>
      </c>
      <c r="B2122" t="s">
        <v>290</v>
      </c>
      <c r="C2122">
        <v>8</v>
      </c>
      <c r="D2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0.13316273000000001</v>
      </c>
      <c r="E2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0.13316273000000001</v>
      </c>
      <c r="AI2122">
        <v>32</v>
      </c>
      <c r="AJ2122" t="s">
        <v>312</v>
      </c>
      <c r="AK2122" t="s">
        <v>413</v>
      </c>
      <c r="AL2122" t="s">
        <v>290</v>
      </c>
      <c r="AM2122">
        <v>5</v>
      </c>
      <c r="AN2122">
        <v>8</v>
      </c>
      <c r="AO2122">
        <v>0.13316273000000001</v>
      </c>
      <c r="AP2122">
        <v>0.15472333599999999</v>
      </c>
      <c r="AQ2122">
        <v>0.184487542</v>
      </c>
      <c r="AR2122">
        <v>0.151689885</v>
      </c>
      <c r="AS2122">
        <v>0.220143589</v>
      </c>
      <c r="AT2122">
        <v>3.0029509999999999E-2</v>
      </c>
    </row>
    <row r="2123" spans="1:46" hidden="1" x14ac:dyDescent="0.25">
      <c r="A2123" t="s">
        <v>312</v>
      </c>
      <c r="B2123" t="s">
        <v>290</v>
      </c>
      <c r="C2123">
        <v>9</v>
      </c>
      <c r="D2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0.34271148000000001</v>
      </c>
      <c r="E2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0.26265407299999999</v>
      </c>
      <c r="AI2123">
        <v>32</v>
      </c>
      <c r="AJ2123" t="s">
        <v>312</v>
      </c>
      <c r="AK2123" t="s">
        <v>413</v>
      </c>
      <c r="AL2123" t="s">
        <v>290</v>
      </c>
      <c r="AM2123">
        <v>5</v>
      </c>
      <c r="AN2123">
        <v>9</v>
      </c>
      <c r="AO2123">
        <v>0.26265407299999999</v>
      </c>
      <c r="AP2123">
        <v>0.306870062</v>
      </c>
      <c r="AQ2123">
        <v>0.34271148000000001</v>
      </c>
      <c r="AR2123">
        <v>0.29300649099999998</v>
      </c>
      <c r="AS2123">
        <v>0.39793477599999999</v>
      </c>
      <c r="AT2123">
        <v>6.3568748999999994E-2</v>
      </c>
    </row>
    <row r="2124" spans="1:46" hidden="1" x14ac:dyDescent="0.25">
      <c r="A2124" t="s">
        <v>312</v>
      </c>
      <c r="B2124" t="s">
        <v>290</v>
      </c>
      <c r="C2124">
        <v>10</v>
      </c>
      <c r="D2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0.48327843599999998</v>
      </c>
      <c r="E2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0.48327843599999998</v>
      </c>
      <c r="AI2124">
        <v>32</v>
      </c>
      <c r="AJ2124" t="s">
        <v>312</v>
      </c>
      <c r="AK2124" t="s">
        <v>413</v>
      </c>
      <c r="AL2124" t="s">
        <v>290</v>
      </c>
      <c r="AM2124">
        <v>5</v>
      </c>
      <c r="AN2124">
        <v>10</v>
      </c>
      <c r="AO2124">
        <v>0.370480486</v>
      </c>
      <c r="AP2124">
        <v>0.43163247999999999</v>
      </c>
      <c r="AQ2124">
        <v>0.48327843599999998</v>
      </c>
      <c r="AR2124">
        <v>0.413635908</v>
      </c>
      <c r="AS2124">
        <v>0.56764183400000001</v>
      </c>
      <c r="AT2124">
        <v>8.1458515999999995E-2</v>
      </c>
    </row>
    <row r="2125" spans="1:46" hidden="1" x14ac:dyDescent="0.25">
      <c r="A2125" t="s">
        <v>312</v>
      </c>
      <c r="B2125" t="s">
        <v>290</v>
      </c>
      <c r="C2125">
        <v>11</v>
      </c>
      <c r="D2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0.57313294800000003</v>
      </c>
      <c r="E2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0.57313294800000003</v>
      </c>
      <c r="AI2125">
        <v>32</v>
      </c>
      <c r="AJ2125" t="s">
        <v>312</v>
      </c>
      <c r="AK2125" t="s">
        <v>413</v>
      </c>
      <c r="AL2125" t="s">
        <v>290</v>
      </c>
      <c r="AM2125">
        <v>5</v>
      </c>
      <c r="AN2125">
        <v>11</v>
      </c>
      <c r="AO2125">
        <v>0.42673367099999998</v>
      </c>
      <c r="AP2125">
        <v>0.51333910699999996</v>
      </c>
      <c r="AQ2125">
        <v>0.57313294800000003</v>
      </c>
      <c r="AR2125">
        <v>0.48528606299999999</v>
      </c>
      <c r="AS2125">
        <v>0.67491585700000001</v>
      </c>
      <c r="AT2125">
        <v>0.107593376</v>
      </c>
    </row>
    <row r="2126" spans="1:46" hidden="1" x14ac:dyDescent="0.25">
      <c r="A2126" t="s">
        <v>312</v>
      </c>
      <c r="B2126" t="s">
        <v>290</v>
      </c>
      <c r="C2126">
        <v>12</v>
      </c>
      <c r="D2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0.59259848100000001</v>
      </c>
      <c r="E2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0.59259848100000001</v>
      </c>
      <c r="AI2126">
        <v>32</v>
      </c>
      <c r="AJ2126" t="s">
        <v>312</v>
      </c>
      <c r="AK2126" t="s">
        <v>413</v>
      </c>
      <c r="AL2126" t="s">
        <v>290</v>
      </c>
      <c r="AM2126">
        <v>5</v>
      </c>
      <c r="AN2126">
        <v>12</v>
      </c>
      <c r="AO2126">
        <v>0.45336457600000002</v>
      </c>
      <c r="AP2126">
        <v>0.52276605899999995</v>
      </c>
      <c r="AQ2126">
        <v>0.59259848100000001</v>
      </c>
      <c r="AR2126">
        <v>0.50625256799999996</v>
      </c>
      <c r="AS2126">
        <v>0.71370027300000005</v>
      </c>
      <c r="AT2126">
        <v>0.101168123</v>
      </c>
    </row>
    <row r="2127" spans="1:46" hidden="1" x14ac:dyDescent="0.25">
      <c r="A2127" t="s">
        <v>312</v>
      </c>
      <c r="B2127" t="s">
        <v>290</v>
      </c>
      <c r="C2127">
        <v>13</v>
      </c>
      <c r="D2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0.56219470100000002</v>
      </c>
      <c r="E2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0.56219470100000002</v>
      </c>
      <c r="AI2127">
        <v>32</v>
      </c>
      <c r="AJ2127" t="s">
        <v>312</v>
      </c>
      <c r="AK2127" t="s">
        <v>413</v>
      </c>
      <c r="AL2127" t="s">
        <v>290</v>
      </c>
      <c r="AM2127">
        <v>5</v>
      </c>
      <c r="AN2127">
        <v>13</v>
      </c>
      <c r="AO2127">
        <v>0.43122675199999999</v>
      </c>
      <c r="AP2127">
        <v>0.49136650199999998</v>
      </c>
      <c r="AQ2127">
        <v>0.56219470100000002</v>
      </c>
      <c r="AR2127">
        <v>0.479606539</v>
      </c>
      <c r="AS2127">
        <v>0.68701319000000005</v>
      </c>
      <c r="AT2127">
        <v>0.14253069500000001</v>
      </c>
    </row>
    <row r="2128" spans="1:46" hidden="1" x14ac:dyDescent="0.25">
      <c r="A2128" t="s">
        <v>312</v>
      </c>
      <c r="B2128" t="s">
        <v>290</v>
      </c>
      <c r="C2128">
        <v>14</v>
      </c>
      <c r="D2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0.47927436000000001</v>
      </c>
      <c r="E2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0.47927436000000001</v>
      </c>
      <c r="AI2128">
        <v>32</v>
      </c>
      <c r="AJ2128" t="s">
        <v>312</v>
      </c>
      <c r="AK2128" t="s">
        <v>413</v>
      </c>
      <c r="AL2128" t="s">
        <v>290</v>
      </c>
      <c r="AM2128">
        <v>5</v>
      </c>
      <c r="AN2128">
        <v>14</v>
      </c>
      <c r="AO2128">
        <v>0.36910553000000002</v>
      </c>
      <c r="AP2128">
        <v>0.429036998</v>
      </c>
      <c r="AQ2128">
        <v>0.47927436000000001</v>
      </c>
      <c r="AR2128">
        <v>0.41459540700000003</v>
      </c>
      <c r="AS2128">
        <v>0.60755378999999998</v>
      </c>
      <c r="AT2128">
        <v>0.11155335</v>
      </c>
    </row>
    <row r="2129" spans="1:46" hidden="1" x14ac:dyDescent="0.25">
      <c r="A2129" t="s">
        <v>312</v>
      </c>
      <c r="B2129" t="s">
        <v>290</v>
      </c>
      <c r="C2129">
        <v>15</v>
      </c>
      <c r="D2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0.36060018500000002</v>
      </c>
      <c r="E2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0.36060018500000002</v>
      </c>
      <c r="AI2129">
        <v>32</v>
      </c>
      <c r="AJ2129" t="s">
        <v>312</v>
      </c>
      <c r="AK2129" t="s">
        <v>413</v>
      </c>
      <c r="AL2129" t="s">
        <v>290</v>
      </c>
      <c r="AM2129">
        <v>5</v>
      </c>
      <c r="AN2129">
        <v>15</v>
      </c>
      <c r="AO2129">
        <v>0.27977301799999998</v>
      </c>
      <c r="AP2129">
        <v>0.318042188</v>
      </c>
      <c r="AQ2129">
        <v>0.36060018500000002</v>
      </c>
      <c r="AR2129">
        <v>0.31074410200000002</v>
      </c>
      <c r="AS2129">
        <v>0.46120244900000001</v>
      </c>
      <c r="AT2129">
        <v>8.1626911999999996E-2</v>
      </c>
    </row>
    <row r="2130" spans="1:46" hidden="1" x14ac:dyDescent="0.25">
      <c r="A2130" t="s">
        <v>312</v>
      </c>
      <c r="B2130" t="s">
        <v>290</v>
      </c>
      <c r="C2130">
        <v>16</v>
      </c>
      <c r="D2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0.21408629400000001</v>
      </c>
      <c r="E2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0.21408629400000001</v>
      </c>
      <c r="AI2130">
        <v>32</v>
      </c>
      <c r="AJ2130" t="s">
        <v>312</v>
      </c>
      <c r="AK2130" t="s">
        <v>413</v>
      </c>
      <c r="AL2130" t="s">
        <v>290</v>
      </c>
      <c r="AM2130">
        <v>5</v>
      </c>
      <c r="AN2130">
        <v>16</v>
      </c>
      <c r="AO2130">
        <v>0.159569405</v>
      </c>
      <c r="AP2130">
        <v>0.18994077600000001</v>
      </c>
      <c r="AQ2130">
        <v>0.21408629400000001</v>
      </c>
      <c r="AR2130">
        <v>0.18044935200000001</v>
      </c>
      <c r="AS2130">
        <v>0.27983190299999999</v>
      </c>
      <c r="AT2130">
        <v>5.8110111999999998E-2</v>
      </c>
    </row>
    <row r="2131" spans="1:46" hidden="1" x14ac:dyDescent="0.25">
      <c r="A2131" t="s">
        <v>312</v>
      </c>
      <c r="B2131" t="s">
        <v>290</v>
      </c>
      <c r="C2131">
        <v>17</v>
      </c>
      <c r="D2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7.4649106000000007E-2</v>
      </c>
      <c r="E2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7.4649106000000007E-2</v>
      </c>
      <c r="AI2131">
        <v>32</v>
      </c>
      <c r="AJ2131" t="s">
        <v>312</v>
      </c>
      <c r="AK2131" t="s">
        <v>413</v>
      </c>
      <c r="AL2131" t="s">
        <v>290</v>
      </c>
      <c r="AM2131">
        <v>5</v>
      </c>
      <c r="AN2131">
        <v>17</v>
      </c>
      <c r="AO2131">
        <v>5.6521822999999999E-2</v>
      </c>
      <c r="AP2131">
        <v>6.4996494000000002E-2</v>
      </c>
      <c r="AQ2131">
        <v>7.4649106000000007E-2</v>
      </c>
      <c r="AR2131">
        <v>6.3382807999999999E-2</v>
      </c>
      <c r="AS2131">
        <v>0.106369756</v>
      </c>
      <c r="AT2131">
        <v>1.6727439E-2</v>
      </c>
    </row>
    <row r="2132" spans="1:46" hidden="1" x14ac:dyDescent="0.25">
      <c r="A2132" t="s">
        <v>312</v>
      </c>
      <c r="B2132" t="s">
        <v>290</v>
      </c>
      <c r="C2132">
        <v>18</v>
      </c>
      <c r="D2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1.56321E-3</v>
      </c>
      <c r="E2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1.56321E-3</v>
      </c>
      <c r="AI2132">
        <v>32</v>
      </c>
      <c r="AJ2132" t="s">
        <v>312</v>
      </c>
      <c r="AK2132" t="s">
        <v>413</v>
      </c>
      <c r="AL2132" t="s">
        <v>290</v>
      </c>
      <c r="AM2132">
        <v>5</v>
      </c>
      <c r="AN2132">
        <v>18</v>
      </c>
      <c r="AO2132">
        <v>5.3273100000000005E-4</v>
      </c>
      <c r="AP2132">
        <v>9.0434399999999996E-4</v>
      </c>
      <c r="AQ2132">
        <v>1.56321E-3</v>
      </c>
      <c r="AR2132">
        <v>1.1237420000000001E-3</v>
      </c>
      <c r="AS2132">
        <v>3.657244E-3</v>
      </c>
      <c r="AT2132">
        <v>1.4704299999999999E-4</v>
      </c>
    </row>
    <row r="2133" spans="1:46" hidden="1" x14ac:dyDescent="0.25">
      <c r="A2133" t="s">
        <v>312</v>
      </c>
      <c r="B2133" t="s">
        <v>290</v>
      </c>
      <c r="C2133">
        <v>19</v>
      </c>
      <c r="D2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3">
        <v>32</v>
      </c>
      <c r="AJ2133" t="s">
        <v>312</v>
      </c>
      <c r="AK2133" t="s">
        <v>413</v>
      </c>
      <c r="AL2133" t="s">
        <v>290</v>
      </c>
      <c r="AM2133">
        <v>5</v>
      </c>
      <c r="AN2133">
        <v>19</v>
      </c>
      <c r="AO2133">
        <v>0</v>
      </c>
      <c r="AP2133">
        <v>0</v>
      </c>
      <c r="AQ2133">
        <v>0</v>
      </c>
      <c r="AR2133">
        <v>0</v>
      </c>
      <c r="AS2133">
        <v>0</v>
      </c>
      <c r="AT2133">
        <v>0</v>
      </c>
    </row>
    <row r="2134" spans="1:46" hidden="1" x14ac:dyDescent="0.25">
      <c r="A2134" t="s">
        <v>312</v>
      </c>
      <c r="B2134" t="s">
        <v>290</v>
      </c>
      <c r="C2134">
        <v>20</v>
      </c>
      <c r="D2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4">
        <v>32</v>
      </c>
      <c r="AJ2134" t="s">
        <v>312</v>
      </c>
      <c r="AK2134" t="s">
        <v>413</v>
      </c>
      <c r="AL2134" t="s">
        <v>290</v>
      </c>
      <c r="AM2134">
        <v>5</v>
      </c>
      <c r="AN2134">
        <v>20</v>
      </c>
      <c r="AO2134">
        <v>0</v>
      </c>
      <c r="AP2134">
        <v>0</v>
      </c>
      <c r="AQ2134">
        <v>0</v>
      </c>
      <c r="AR2134">
        <v>0</v>
      </c>
      <c r="AS2134">
        <v>0</v>
      </c>
      <c r="AT2134">
        <v>0</v>
      </c>
    </row>
    <row r="2135" spans="1:46" hidden="1" x14ac:dyDescent="0.25">
      <c r="A2135" t="s">
        <v>312</v>
      </c>
      <c r="B2135" t="s">
        <v>290</v>
      </c>
      <c r="C2135">
        <v>21</v>
      </c>
      <c r="D2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5">
        <v>32</v>
      </c>
      <c r="AJ2135" t="s">
        <v>312</v>
      </c>
      <c r="AK2135" t="s">
        <v>413</v>
      </c>
      <c r="AL2135" t="s">
        <v>290</v>
      </c>
      <c r="AM2135">
        <v>5</v>
      </c>
      <c r="AN2135">
        <v>21</v>
      </c>
      <c r="AO2135">
        <v>0</v>
      </c>
      <c r="AP2135">
        <v>0</v>
      </c>
      <c r="AQ2135">
        <v>0</v>
      </c>
      <c r="AR2135">
        <v>0</v>
      </c>
      <c r="AS2135">
        <v>0</v>
      </c>
      <c r="AT2135">
        <v>0</v>
      </c>
    </row>
    <row r="2136" spans="1:46" hidden="1" x14ac:dyDescent="0.25">
      <c r="A2136" t="s">
        <v>312</v>
      </c>
      <c r="B2136" t="s">
        <v>290</v>
      </c>
      <c r="C2136">
        <v>22</v>
      </c>
      <c r="D2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6">
        <v>32</v>
      </c>
      <c r="AJ2136" t="s">
        <v>312</v>
      </c>
      <c r="AK2136" t="s">
        <v>413</v>
      </c>
      <c r="AL2136" t="s">
        <v>290</v>
      </c>
      <c r="AM2136">
        <v>5</v>
      </c>
      <c r="AN2136">
        <v>22</v>
      </c>
      <c r="AO2136">
        <v>0</v>
      </c>
      <c r="AP2136">
        <v>0</v>
      </c>
      <c r="AQ2136">
        <v>0</v>
      </c>
      <c r="AR2136">
        <v>0</v>
      </c>
      <c r="AS2136">
        <v>0</v>
      </c>
      <c r="AT2136">
        <v>0</v>
      </c>
    </row>
    <row r="2137" spans="1:46" hidden="1" x14ac:dyDescent="0.25">
      <c r="A2137" t="s">
        <v>312</v>
      </c>
      <c r="B2137" t="s">
        <v>290</v>
      </c>
      <c r="C2137">
        <v>23</v>
      </c>
      <c r="D2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7">
        <v>32</v>
      </c>
      <c r="AJ2137" t="s">
        <v>312</v>
      </c>
      <c r="AK2137" t="s">
        <v>413</v>
      </c>
      <c r="AL2137" t="s">
        <v>290</v>
      </c>
      <c r="AM2137">
        <v>5</v>
      </c>
      <c r="AN2137">
        <v>23</v>
      </c>
      <c r="AO2137">
        <v>0</v>
      </c>
      <c r="AP2137">
        <v>0</v>
      </c>
      <c r="AQ2137">
        <v>0</v>
      </c>
      <c r="AR2137">
        <v>0</v>
      </c>
      <c r="AS2137">
        <v>0</v>
      </c>
      <c r="AT2137">
        <v>0</v>
      </c>
    </row>
    <row r="2138" spans="1:46" hidden="1" x14ac:dyDescent="0.25">
      <c r="A2138" t="s">
        <v>312</v>
      </c>
      <c r="B2138" t="s">
        <v>290</v>
      </c>
      <c r="C2138">
        <v>24</v>
      </c>
      <c r="D2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8">
        <v>32</v>
      </c>
      <c r="AJ2138" t="s">
        <v>312</v>
      </c>
      <c r="AK2138" t="s">
        <v>413</v>
      </c>
      <c r="AL2138" t="s">
        <v>290</v>
      </c>
      <c r="AM2138">
        <v>5</v>
      </c>
      <c r="AN2138">
        <v>24</v>
      </c>
      <c r="AO2138">
        <v>0</v>
      </c>
      <c r="AP2138">
        <v>0</v>
      </c>
      <c r="AQ2138">
        <v>0</v>
      </c>
      <c r="AR2138">
        <v>0</v>
      </c>
      <c r="AS2138">
        <v>0</v>
      </c>
      <c r="AT2138">
        <v>0</v>
      </c>
    </row>
    <row r="2139" spans="1:46" hidden="1" x14ac:dyDescent="0.25">
      <c r="A2139" t="s">
        <v>312</v>
      </c>
      <c r="B2139" t="s">
        <v>291</v>
      </c>
      <c r="C2139">
        <v>1</v>
      </c>
      <c r="D2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9">
        <v>32</v>
      </c>
      <c r="AJ2139" t="s">
        <v>312</v>
      </c>
      <c r="AK2139" t="s">
        <v>413</v>
      </c>
      <c r="AL2139" t="s">
        <v>291</v>
      </c>
      <c r="AM2139">
        <v>6</v>
      </c>
      <c r="AN2139">
        <v>1</v>
      </c>
      <c r="AO2139">
        <v>0</v>
      </c>
      <c r="AP2139">
        <v>0</v>
      </c>
      <c r="AQ2139">
        <v>0</v>
      </c>
      <c r="AR2139">
        <v>0</v>
      </c>
      <c r="AS2139">
        <v>0</v>
      </c>
      <c r="AT2139">
        <v>0</v>
      </c>
    </row>
    <row r="2140" spans="1:46" hidden="1" x14ac:dyDescent="0.25">
      <c r="A2140" t="s">
        <v>312</v>
      </c>
      <c r="B2140" t="s">
        <v>291</v>
      </c>
      <c r="C2140">
        <v>2</v>
      </c>
      <c r="D2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0">
        <v>32</v>
      </c>
      <c r="AJ2140" t="s">
        <v>312</v>
      </c>
      <c r="AK2140" t="s">
        <v>413</v>
      </c>
      <c r="AL2140" t="s">
        <v>291</v>
      </c>
      <c r="AM2140">
        <v>6</v>
      </c>
      <c r="AN2140">
        <v>2</v>
      </c>
      <c r="AO2140">
        <v>0</v>
      </c>
      <c r="AP2140">
        <v>0</v>
      </c>
      <c r="AQ2140">
        <v>0</v>
      </c>
      <c r="AR2140">
        <v>0</v>
      </c>
      <c r="AS2140">
        <v>0</v>
      </c>
      <c r="AT2140">
        <v>0</v>
      </c>
    </row>
    <row r="2141" spans="1:46" hidden="1" x14ac:dyDescent="0.25">
      <c r="A2141" t="s">
        <v>312</v>
      </c>
      <c r="B2141" t="s">
        <v>291</v>
      </c>
      <c r="C2141">
        <v>3</v>
      </c>
      <c r="D2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1">
        <v>32</v>
      </c>
      <c r="AJ2141" t="s">
        <v>312</v>
      </c>
      <c r="AK2141" t="s">
        <v>413</v>
      </c>
      <c r="AL2141" t="s">
        <v>291</v>
      </c>
      <c r="AM2141">
        <v>6</v>
      </c>
      <c r="AN2141">
        <v>3</v>
      </c>
      <c r="AO2141">
        <v>0</v>
      </c>
      <c r="AP2141">
        <v>0</v>
      </c>
      <c r="AQ2141">
        <v>0</v>
      </c>
      <c r="AR2141">
        <v>0</v>
      </c>
      <c r="AS2141">
        <v>0</v>
      </c>
      <c r="AT2141">
        <v>0</v>
      </c>
    </row>
    <row r="2142" spans="1:46" hidden="1" x14ac:dyDescent="0.25">
      <c r="A2142" t="s">
        <v>312</v>
      </c>
      <c r="B2142" t="s">
        <v>291</v>
      </c>
      <c r="C2142">
        <v>4</v>
      </c>
      <c r="D2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2">
        <v>32</v>
      </c>
      <c r="AJ2142" t="s">
        <v>312</v>
      </c>
      <c r="AK2142" t="s">
        <v>413</v>
      </c>
      <c r="AL2142" t="s">
        <v>291</v>
      </c>
      <c r="AM2142">
        <v>6</v>
      </c>
      <c r="AN2142">
        <v>4</v>
      </c>
      <c r="AO2142">
        <v>0</v>
      </c>
      <c r="AP2142">
        <v>0</v>
      </c>
      <c r="AQ2142">
        <v>0</v>
      </c>
      <c r="AR2142">
        <v>0</v>
      </c>
      <c r="AS2142">
        <v>0</v>
      </c>
      <c r="AT2142">
        <v>0</v>
      </c>
    </row>
    <row r="2143" spans="1:46" hidden="1" x14ac:dyDescent="0.25">
      <c r="A2143" t="s">
        <v>312</v>
      </c>
      <c r="B2143" t="s">
        <v>291</v>
      </c>
      <c r="C2143">
        <v>5</v>
      </c>
      <c r="D2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3">
        <v>32</v>
      </c>
      <c r="AJ2143" t="s">
        <v>312</v>
      </c>
      <c r="AK2143" t="s">
        <v>413</v>
      </c>
      <c r="AL2143" t="s">
        <v>291</v>
      </c>
      <c r="AM2143">
        <v>6</v>
      </c>
      <c r="AN2143">
        <v>5</v>
      </c>
      <c r="AO2143">
        <v>0</v>
      </c>
      <c r="AP2143">
        <v>0</v>
      </c>
      <c r="AQ2143">
        <v>0</v>
      </c>
      <c r="AR2143">
        <v>0</v>
      </c>
      <c r="AS2143">
        <v>0</v>
      </c>
      <c r="AT2143">
        <v>0</v>
      </c>
    </row>
    <row r="2144" spans="1:46" hidden="1" x14ac:dyDescent="0.25">
      <c r="A2144" t="s">
        <v>312</v>
      </c>
      <c r="B2144" t="s">
        <v>291</v>
      </c>
      <c r="C2144">
        <v>6</v>
      </c>
      <c r="D2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4">
        <v>32</v>
      </c>
      <c r="AJ2144" t="s">
        <v>312</v>
      </c>
      <c r="AK2144" t="s">
        <v>413</v>
      </c>
      <c r="AL2144" t="s">
        <v>291</v>
      </c>
      <c r="AM2144">
        <v>6</v>
      </c>
      <c r="AN2144">
        <v>6</v>
      </c>
      <c r="AO2144">
        <v>0</v>
      </c>
      <c r="AP2144">
        <v>0</v>
      </c>
      <c r="AQ2144">
        <v>0</v>
      </c>
      <c r="AR2144">
        <v>0</v>
      </c>
      <c r="AS2144">
        <v>0</v>
      </c>
      <c r="AT2144">
        <v>0</v>
      </c>
    </row>
    <row r="2145" spans="1:46" hidden="1" x14ac:dyDescent="0.25">
      <c r="A2145" t="s">
        <v>312</v>
      </c>
      <c r="B2145" t="s">
        <v>291</v>
      </c>
      <c r="C2145">
        <v>7</v>
      </c>
      <c r="D2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1.5681612000000001E-2</v>
      </c>
      <c r="E2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1.5681612000000001E-2</v>
      </c>
      <c r="AI2145">
        <v>32</v>
      </c>
      <c r="AJ2145" t="s">
        <v>312</v>
      </c>
      <c r="AK2145" t="s">
        <v>413</v>
      </c>
      <c r="AL2145" t="s">
        <v>291</v>
      </c>
      <c r="AM2145">
        <v>6</v>
      </c>
      <c r="AN2145">
        <v>7</v>
      </c>
      <c r="AO2145">
        <v>1.5681612000000001E-2</v>
      </c>
      <c r="AP2145">
        <v>1.8411060999999999E-2</v>
      </c>
      <c r="AQ2145">
        <v>2.1186757000000001E-2</v>
      </c>
      <c r="AR2145">
        <v>1.8649782E-2</v>
      </c>
      <c r="AS2145">
        <v>3.2245465000000001E-2</v>
      </c>
      <c r="AT2145">
        <v>7.4731670000000002E-3</v>
      </c>
    </row>
    <row r="2146" spans="1:46" hidden="1" x14ac:dyDescent="0.25">
      <c r="A2146" t="s">
        <v>312</v>
      </c>
      <c r="B2146" t="s">
        <v>291</v>
      </c>
      <c r="C2146">
        <v>8</v>
      </c>
      <c r="D2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0.10535942700000001</v>
      </c>
      <c r="E2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0.10535942700000001</v>
      </c>
      <c r="AI2146">
        <v>32</v>
      </c>
      <c r="AJ2146" t="s">
        <v>312</v>
      </c>
      <c r="AK2146" t="s">
        <v>413</v>
      </c>
      <c r="AL2146" t="s">
        <v>291</v>
      </c>
      <c r="AM2146">
        <v>6</v>
      </c>
      <c r="AN2146">
        <v>8</v>
      </c>
      <c r="AO2146">
        <v>0.10535942700000001</v>
      </c>
      <c r="AP2146">
        <v>0.120268822</v>
      </c>
      <c r="AQ2146">
        <v>0.13629122399999999</v>
      </c>
      <c r="AR2146">
        <v>0.12043203700000001</v>
      </c>
      <c r="AS2146">
        <v>0.17995647000000001</v>
      </c>
      <c r="AT2146">
        <v>4.4783522999999999E-2</v>
      </c>
    </row>
    <row r="2147" spans="1:46" hidden="1" x14ac:dyDescent="0.25">
      <c r="A2147" t="s">
        <v>312</v>
      </c>
      <c r="B2147" t="s">
        <v>291</v>
      </c>
      <c r="C2147">
        <v>9</v>
      </c>
      <c r="D2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0.28913573199999998</v>
      </c>
      <c r="E2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0.232764057</v>
      </c>
      <c r="AI2147">
        <v>32</v>
      </c>
      <c r="AJ2147" t="s">
        <v>312</v>
      </c>
      <c r="AK2147" t="s">
        <v>413</v>
      </c>
      <c r="AL2147" t="s">
        <v>291</v>
      </c>
      <c r="AM2147">
        <v>6</v>
      </c>
      <c r="AN2147">
        <v>9</v>
      </c>
      <c r="AO2147">
        <v>0.232764057</v>
      </c>
      <c r="AP2147">
        <v>0.26047827800000001</v>
      </c>
      <c r="AQ2147">
        <v>0.28913573199999998</v>
      </c>
      <c r="AR2147">
        <v>0.25612780899999998</v>
      </c>
      <c r="AS2147">
        <v>0.34949911099999997</v>
      </c>
      <c r="AT2147">
        <v>9.2989170999999995E-2</v>
      </c>
    </row>
    <row r="2148" spans="1:46" hidden="1" x14ac:dyDescent="0.25">
      <c r="A2148" t="s">
        <v>312</v>
      </c>
      <c r="B2148" t="s">
        <v>291</v>
      </c>
      <c r="C2148">
        <v>10</v>
      </c>
      <c r="D2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0.42659325599999998</v>
      </c>
      <c r="E2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0.42659325599999998</v>
      </c>
      <c r="AI2148">
        <v>32</v>
      </c>
      <c r="AJ2148" t="s">
        <v>312</v>
      </c>
      <c r="AK2148" t="s">
        <v>413</v>
      </c>
      <c r="AL2148" t="s">
        <v>291</v>
      </c>
      <c r="AM2148">
        <v>6</v>
      </c>
      <c r="AN2148">
        <v>10</v>
      </c>
      <c r="AO2148">
        <v>0.34661810399999998</v>
      </c>
      <c r="AP2148">
        <v>0.38595433800000001</v>
      </c>
      <c r="AQ2148">
        <v>0.42659325599999998</v>
      </c>
      <c r="AR2148">
        <v>0.37902064600000002</v>
      </c>
      <c r="AS2148">
        <v>0.49296936600000002</v>
      </c>
      <c r="AT2148">
        <v>0.170821844</v>
      </c>
    </row>
    <row r="2149" spans="1:46" hidden="1" x14ac:dyDescent="0.25">
      <c r="A2149" t="s">
        <v>312</v>
      </c>
      <c r="B2149" t="s">
        <v>291</v>
      </c>
      <c r="C2149">
        <v>11</v>
      </c>
      <c r="D2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0.53252427700000005</v>
      </c>
      <c r="E2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0.53252427700000005</v>
      </c>
      <c r="AI2149">
        <v>32</v>
      </c>
      <c r="AJ2149" t="s">
        <v>312</v>
      </c>
      <c r="AK2149" t="s">
        <v>413</v>
      </c>
      <c r="AL2149" t="s">
        <v>291</v>
      </c>
      <c r="AM2149">
        <v>6</v>
      </c>
      <c r="AN2149">
        <v>11</v>
      </c>
      <c r="AO2149">
        <v>0.41339901299999998</v>
      </c>
      <c r="AP2149">
        <v>0.46491473799999999</v>
      </c>
      <c r="AQ2149">
        <v>0.53252427700000005</v>
      </c>
      <c r="AR2149">
        <v>0.45737130300000001</v>
      </c>
      <c r="AS2149">
        <v>0.58947748600000005</v>
      </c>
      <c r="AT2149">
        <v>0.18743280100000001</v>
      </c>
    </row>
    <row r="2150" spans="1:46" hidden="1" x14ac:dyDescent="0.25">
      <c r="A2150" t="s">
        <v>312</v>
      </c>
      <c r="B2150" t="s">
        <v>291</v>
      </c>
      <c r="C2150">
        <v>12</v>
      </c>
      <c r="D2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0.56522490400000003</v>
      </c>
      <c r="E2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0.56522490400000003</v>
      </c>
      <c r="AI2150">
        <v>32</v>
      </c>
      <c r="AJ2150" t="s">
        <v>312</v>
      </c>
      <c r="AK2150" t="s">
        <v>413</v>
      </c>
      <c r="AL2150" t="s">
        <v>291</v>
      </c>
      <c r="AM2150">
        <v>6</v>
      </c>
      <c r="AN2150">
        <v>12</v>
      </c>
      <c r="AO2150">
        <v>0.42423459699999999</v>
      </c>
      <c r="AP2150">
        <v>0.48780537099999999</v>
      </c>
      <c r="AQ2150">
        <v>0.56522490400000003</v>
      </c>
      <c r="AR2150">
        <v>0.48381728200000002</v>
      </c>
      <c r="AS2150">
        <v>0.62695788299999999</v>
      </c>
      <c r="AT2150">
        <v>0.20727327700000001</v>
      </c>
    </row>
    <row r="2151" spans="1:46" hidden="1" x14ac:dyDescent="0.25">
      <c r="A2151" t="s">
        <v>312</v>
      </c>
      <c r="B2151" t="s">
        <v>291</v>
      </c>
      <c r="C2151">
        <v>13</v>
      </c>
      <c r="D2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0.54702698299999997</v>
      </c>
      <c r="E2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0.54702698299999997</v>
      </c>
      <c r="AI2151">
        <v>32</v>
      </c>
      <c r="AJ2151" t="s">
        <v>312</v>
      </c>
      <c r="AK2151" t="s">
        <v>413</v>
      </c>
      <c r="AL2151" t="s">
        <v>291</v>
      </c>
      <c r="AM2151">
        <v>6</v>
      </c>
      <c r="AN2151">
        <v>13</v>
      </c>
      <c r="AO2151">
        <v>0.40134214099999999</v>
      </c>
      <c r="AP2151">
        <v>0.46306097200000002</v>
      </c>
      <c r="AQ2151">
        <v>0.54702698299999997</v>
      </c>
      <c r="AR2151">
        <v>0.46297195200000002</v>
      </c>
      <c r="AS2151">
        <v>0.609475294</v>
      </c>
      <c r="AT2151">
        <v>0.185003483</v>
      </c>
    </row>
    <row r="2152" spans="1:46" hidden="1" x14ac:dyDescent="0.25">
      <c r="A2152" t="s">
        <v>312</v>
      </c>
      <c r="B2152" t="s">
        <v>291</v>
      </c>
      <c r="C2152">
        <v>14</v>
      </c>
      <c r="D2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0.46113948799999999</v>
      </c>
      <c r="E2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0.46113948799999999</v>
      </c>
      <c r="AI2152">
        <v>32</v>
      </c>
      <c r="AJ2152" t="s">
        <v>312</v>
      </c>
      <c r="AK2152" t="s">
        <v>413</v>
      </c>
      <c r="AL2152" t="s">
        <v>291</v>
      </c>
      <c r="AM2152">
        <v>6</v>
      </c>
      <c r="AN2152">
        <v>14</v>
      </c>
      <c r="AO2152">
        <v>0.337440352</v>
      </c>
      <c r="AP2152">
        <v>0.40429843700000001</v>
      </c>
      <c r="AQ2152">
        <v>0.46113948799999999</v>
      </c>
      <c r="AR2152">
        <v>0.39832141300000001</v>
      </c>
      <c r="AS2152">
        <v>0.53356396800000006</v>
      </c>
      <c r="AT2152">
        <v>0.14488157900000001</v>
      </c>
    </row>
    <row r="2153" spans="1:46" hidden="1" x14ac:dyDescent="0.25">
      <c r="A2153" t="s">
        <v>312</v>
      </c>
      <c r="B2153" t="s">
        <v>291</v>
      </c>
      <c r="C2153">
        <v>15</v>
      </c>
      <c r="D2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0.34481292299999999</v>
      </c>
      <c r="E2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0.34481292299999999</v>
      </c>
      <c r="AI2153">
        <v>32</v>
      </c>
      <c r="AJ2153" t="s">
        <v>312</v>
      </c>
      <c r="AK2153" t="s">
        <v>413</v>
      </c>
      <c r="AL2153" t="s">
        <v>291</v>
      </c>
      <c r="AM2153">
        <v>6</v>
      </c>
      <c r="AN2153">
        <v>15</v>
      </c>
      <c r="AO2153">
        <v>0.26027738299999997</v>
      </c>
      <c r="AP2153">
        <v>0.30422537500000002</v>
      </c>
      <c r="AQ2153">
        <v>0.34481292299999999</v>
      </c>
      <c r="AR2153">
        <v>0.299950575</v>
      </c>
      <c r="AS2153">
        <v>0.40830857500000001</v>
      </c>
      <c r="AT2153">
        <v>0.11132204</v>
      </c>
    </row>
    <row r="2154" spans="1:46" hidden="1" x14ac:dyDescent="0.25">
      <c r="A2154" t="s">
        <v>312</v>
      </c>
      <c r="B2154" t="s">
        <v>291</v>
      </c>
      <c r="C2154">
        <v>16</v>
      </c>
      <c r="D2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0.206339521</v>
      </c>
      <c r="E2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0.206339521</v>
      </c>
      <c r="AI2154">
        <v>32</v>
      </c>
      <c r="AJ2154" t="s">
        <v>312</v>
      </c>
      <c r="AK2154" t="s">
        <v>413</v>
      </c>
      <c r="AL2154" t="s">
        <v>291</v>
      </c>
      <c r="AM2154">
        <v>6</v>
      </c>
      <c r="AN2154">
        <v>16</v>
      </c>
      <c r="AO2154">
        <v>0.14280525699999999</v>
      </c>
      <c r="AP2154">
        <v>0.17680643099999999</v>
      </c>
      <c r="AQ2154">
        <v>0.206339521</v>
      </c>
      <c r="AR2154">
        <v>0.174028038</v>
      </c>
      <c r="AS2154">
        <v>0.24610074400000001</v>
      </c>
      <c r="AT2154">
        <v>5.3508002999999998E-2</v>
      </c>
    </row>
    <row r="2155" spans="1:46" hidden="1" x14ac:dyDescent="0.25">
      <c r="A2155" t="s">
        <v>312</v>
      </c>
      <c r="B2155" t="s">
        <v>291</v>
      </c>
      <c r="C2155">
        <v>17</v>
      </c>
      <c r="D2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6.8549706000000002E-2</v>
      </c>
      <c r="E2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6.8549706000000002E-2</v>
      </c>
      <c r="AI2155">
        <v>32</v>
      </c>
      <c r="AJ2155" t="s">
        <v>312</v>
      </c>
      <c r="AK2155" t="s">
        <v>413</v>
      </c>
      <c r="AL2155" t="s">
        <v>291</v>
      </c>
      <c r="AM2155">
        <v>6</v>
      </c>
      <c r="AN2155">
        <v>17</v>
      </c>
      <c r="AO2155">
        <v>4.9038452000000003E-2</v>
      </c>
      <c r="AP2155">
        <v>5.7187190999999998E-2</v>
      </c>
      <c r="AQ2155">
        <v>6.8549706000000002E-2</v>
      </c>
      <c r="AR2155">
        <v>5.7514452000000001E-2</v>
      </c>
      <c r="AS2155">
        <v>8.3145422999999996E-2</v>
      </c>
      <c r="AT2155">
        <v>1.8449568E-2</v>
      </c>
    </row>
    <row r="2156" spans="1:46" hidden="1" x14ac:dyDescent="0.25">
      <c r="A2156" t="s">
        <v>312</v>
      </c>
      <c r="B2156" t="s">
        <v>291</v>
      </c>
      <c r="C2156">
        <v>18</v>
      </c>
      <c r="D2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6.9722800000000004E-4</v>
      </c>
      <c r="E2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6.9722800000000004E-4</v>
      </c>
      <c r="AI2156">
        <v>32</v>
      </c>
      <c r="AJ2156" t="s">
        <v>312</v>
      </c>
      <c r="AK2156" t="s">
        <v>413</v>
      </c>
      <c r="AL2156" t="s">
        <v>291</v>
      </c>
      <c r="AM2156">
        <v>6</v>
      </c>
      <c r="AN2156">
        <v>18</v>
      </c>
      <c r="AO2156">
        <v>4.0959600000000003E-4</v>
      </c>
      <c r="AP2156">
        <v>5.1295799999999999E-4</v>
      </c>
      <c r="AQ2156">
        <v>6.9722800000000004E-4</v>
      </c>
      <c r="AR2156">
        <v>5.6960500000000005E-4</v>
      </c>
      <c r="AS2156">
        <v>1.300786E-3</v>
      </c>
      <c r="AT2156">
        <v>1.3334299999999999E-4</v>
      </c>
    </row>
    <row r="2157" spans="1:46" hidden="1" x14ac:dyDescent="0.25">
      <c r="A2157" t="s">
        <v>312</v>
      </c>
      <c r="B2157" t="s">
        <v>291</v>
      </c>
      <c r="C2157">
        <v>19</v>
      </c>
      <c r="D2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7">
        <v>32</v>
      </c>
      <c r="AJ2157" t="s">
        <v>312</v>
      </c>
      <c r="AK2157" t="s">
        <v>413</v>
      </c>
      <c r="AL2157" t="s">
        <v>291</v>
      </c>
      <c r="AM2157">
        <v>6</v>
      </c>
      <c r="AN2157">
        <v>19</v>
      </c>
      <c r="AO2157">
        <v>0</v>
      </c>
      <c r="AP2157">
        <v>0</v>
      </c>
      <c r="AQ2157">
        <v>0</v>
      </c>
      <c r="AR2157">
        <v>0</v>
      </c>
      <c r="AS2157">
        <v>0</v>
      </c>
      <c r="AT2157">
        <v>0</v>
      </c>
    </row>
    <row r="2158" spans="1:46" hidden="1" x14ac:dyDescent="0.25">
      <c r="A2158" t="s">
        <v>312</v>
      </c>
      <c r="B2158" t="s">
        <v>291</v>
      </c>
      <c r="C2158">
        <v>20</v>
      </c>
      <c r="D2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8">
        <v>32</v>
      </c>
      <c r="AJ2158" t="s">
        <v>312</v>
      </c>
      <c r="AK2158" t="s">
        <v>413</v>
      </c>
      <c r="AL2158" t="s">
        <v>291</v>
      </c>
      <c r="AM2158">
        <v>6</v>
      </c>
      <c r="AN2158">
        <v>20</v>
      </c>
      <c r="AO2158">
        <v>0</v>
      </c>
      <c r="AP2158">
        <v>0</v>
      </c>
      <c r="AQ2158">
        <v>0</v>
      </c>
      <c r="AR2158">
        <v>0</v>
      </c>
      <c r="AS2158">
        <v>0</v>
      </c>
      <c r="AT2158">
        <v>0</v>
      </c>
    </row>
    <row r="2159" spans="1:46" hidden="1" x14ac:dyDescent="0.25">
      <c r="A2159" t="s">
        <v>312</v>
      </c>
      <c r="B2159" t="s">
        <v>291</v>
      </c>
      <c r="C2159">
        <v>21</v>
      </c>
      <c r="D2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9">
        <v>32</v>
      </c>
      <c r="AJ2159" t="s">
        <v>312</v>
      </c>
      <c r="AK2159" t="s">
        <v>413</v>
      </c>
      <c r="AL2159" t="s">
        <v>291</v>
      </c>
      <c r="AM2159">
        <v>6</v>
      </c>
      <c r="AN2159">
        <v>21</v>
      </c>
      <c r="AO2159">
        <v>0</v>
      </c>
      <c r="AP2159">
        <v>0</v>
      </c>
      <c r="AQ2159">
        <v>0</v>
      </c>
      <c r="AR2159">
        <v>0</v>
      </c>
      <c r="AS2159">
        <v>0</v>
      </c>
      <c r="AT2159">
        <v>0</v>
      </c>
    </row>
    <row r="2160" spans="1:46" hidden="1" x14ac:dyDescent="0.25">
      <c r="A2160" t="s">
        <v>312</v>
      </c>
      <c r="B2160" t="s">
        <v>291</v>
      </c>
      <c r="C2160">
        <v>22</v>
      </c>
      <c r="D2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0">
        <v>32</v>
      </c>
      <c r="AJ2160" t="s">
        <v>312</v>
      </c>
      <c r="AK2160" t="s">
        <v>413</v>
      </c>
      <c r="AL2160" t="s">
        <v>291</v>
      </c>
      <c r="AM2160">
        <v>6</v>
      </c>
      <c r="AN2160">
        <v>22</v>
      </c>
      <c r="AO2160">
        <v>0</v>
      </c>
      <c r="AP2160">
        <v>0</v>
      </c>
      <c r="AQ2160">
        <v>0</v>
      </c>
      <c r="AR2160">
        <v>0</v>
      </c>
      <c r="AS2160">
        <v>0</v>
      </c>
      <c r="AT2160">
        <v>0</v>
      </c>
    </row>
    <row r="2161" spans="1:46" hidden="1" x14ac:dyDescent="0.25">
      <c r="A2161" t="s">
        <v>312</v>
      </c>
      <c r="B2161" t="s">
        <v>291</v>
      </c>
      <c r="C2161">
        <v>23</v>
      </c>
      <c r="D2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1">
        <v>32</v>
      </c>
      <c r="AJ2161" t="s">
        <v>312</v>
      </c>
      <c r="AK2161" t="s">
        <v>413</v>
      </c>
      <c r="AL2161" t="s">
        <v>291</v>
      </c>
      <c r="AM2161">
        <v>6</v>
      </c>
      <c r="AN2161">
        <v>23</v>
      </c>
      <c r="AO2161">
        <v>0</v>
      </c>
      <c r="AP2161">
        <v>0</v>
      </c>
      <c r="AQ2161">
        <v>0</v>
      </c>
      <c r="AR2161">
        <v>0</v>
      </c>
      <c r="AS2161">
        <v>0</v>
      </c>
      <c r="AT2161">
        <v>0</v>
      </c>
    </row>
    <row r="2162" spans="1:46" hidden="1" x14ac:dyDescent="0.25">
      <c r="A2162" t="s">
        <v>312</v>
      </c>
      <c r="B2162" t="s">
        <v>291</v>
      </c>
      <c r="C2162">
        <v>24</v>
      </c>
      <c r="D2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2">
        <v>32</v>
      </c>
      <c r="AJ2162" t="s">
        <v>312</v>
      </c>
      <c r="AK2162" t="s">
        <v>413</v>
      </c>
      <c r="AL2162" t="s">
        <v>291</v>
      </c>
      <c r="AM2162">
        <v>6</v>
      </c>
      <c r="AN2162">
        <v>24</v>
      </c>
      <c r="AO2162">
        <v>0</v>
      </c>
      <c r="AP2162">
        <v>0</v>
      </c>
      <c r="AQ2162">
        <v>0</v>
      </c>
      <c r="AR2162">
        <v>0</v>
      </c>
      <c r="AS2162">
        <v>0</v>
      </c>
      <c r="AT2162">
        <v>0</v>
      </c>
    </row>
    <row r="2163" spans="1:46" hidden="1" x14ac:dyDescent="0.25">
      <c r="A2163" t="s">
        <v>312</v>
      </c>
      <c r="B2163" t="s">
        <v>292</v>
      </c>
      <c r="C2163">
        <v>1</v>
      </c>
      <c r="D2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3">
        <v>32</v>
      </c>
      <c r="AJ2163" t="s">
        <v>312</v>
      </c>
      <c r="AK2163" t="s">
        <v>413</v>
      </c>
      <c r="AL2163" t="s">
        <v>292</v>
      </c>
      <c r="AM2163">
        <v>7</v>
      </c>
      <c r="AN2163">
        <v>1</v>
      </c>
      <c r="AO2163">
        <v>0</v>
      </c>
      <c r="AP2163">
        <v>0</v>
      </c>
      <c r="AQ2163">
        <v>0</v>
      </c>
      <c r="AR2163">
        <v>0</v>
      </c>
      <c r="AS2163">
        <v>0</v>
      </c>
      <c r="AT2163">
        <v>0</v>
      </c>
    </row>
    <row r="2164" spans="1:46" hidden="1" x14ac:dyDescent="0.25">
      <c r="A2164" t="s">
        <v>312</v>
      </c>
      <c r="B2164" t="s">
        <v>292</v>
      </c>
      <c r="C2164">
        <v>2</v>
      </c>
      <c r="D2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4">
        <v>32</v>
      </c>
      <c r="AJ2164" t="s">
        <v>312</v>
      </c>
      <c r="AK2164" t="s">
        <v>413</v>
      </c>
      <c r="AL2164" t="s">
        <v>292</v>
      </c>
      <c r="AM2164">
        <v>7</v>
      </c>
      <c r="AN2164">
        <v>2</v>
      </c>
      <c r="AO2164">
        <v>0</v>
      </c>
      <c r="AP2164">
        <v>0</v>
      </c>
      <c r="AQ2164">
        <v>0</v>
      </c>
      <c r="AR2164">
        <v>0</v>
      </c>
      <c r="AS2164">
        <v>0</v>
      </c>
      <c r="AT2164">
        <v>0</v>
      </c>
    </row>
    <row r="2165" spans="1:46" hidden="1" x14ac:dyDescent="0.25">
      <c r="A2165" t="s">
        <v>312</v>
      </c>
      <c r="B2165" t="s">
        <v>292</v>
      </c>
      <c r="C2165">
        <v>3</v>
      </c>
      <c r="D2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5">
        <v>32</v>
      </c>
      <c r="AJ2165" t="s">
        <v>312</v>
      </c>
      <c r="AK2165" t="s">
        <v>413</v>
      </c>
      <c r="AL2165" t="s">
        <v>292</v>
      </c>
      <c r="AM2165">
        <v>7</v>
      </c>
      <c r="AN2165">
        <v>3</v>
      </c>
      <c r="AO2165">
        <v>0</v>
      </c>
      <c r="AP2165">
        <v>0</v>
      </c>
      <c r="AQ2165">
        <v>0</v>
      </c>
      <c r="AR2165">
        <v>0</v>
      </c>
      <c r="AS2165">
        <v>0</v>
      </c>
      <c r="AT2165">
        <v>0</v>
      </c>
    </row>
    <row r="2166" spans="1:46" hidden="1" x14ac:dyDescent="0.25">
      <c r="A2166" t="s">
        <v>312</v>
      </c>
      <c r="B2166" t="s">
        <v>292</v>
      </c>
      <c r="C2166">
        <v>4</v>
      </c>
      <c r="D2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6">
        <v>32</v>
      </c>
      <c r="AJ2166" t="s">
        <v>312</v>
      </c>
      <c r="AK2166" t="s">
        <v>413</v>
      </c>
      <c r="AL2166" t="s">
        <v>292</v>
      </c>
      <c r="AM2166">
        <v>7</v>
      </c>
      <c r="AN2166">
        <v>4</v>
      </c>
      <c r="AO2166">
        <v>0</v>
      </c>
      <c r="AP2166">
        <v>0</v>
      </c>
      <c r="AQ2166">
        <v>0</v>
      </c>
      <c r="AR2166">
        <v>0</v>
      </c>
      <c r="AS2166">
        <v>0</v>
      </c>
      <c r="AT2166">
        <v>0</v>
      </c>
    </row>
    <row r="2167" spans="1:46" hidden="1" x14ac:dyDescent="0.25">
      <c r="A2167" t="s">
        <v>312</v>
      </c>
      <c r="B2167" t="s">
        <v>292</v>
      </c>
      <c r="C2167">
        <v>5</v>
      </c>
      <c r="D2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7">
        <v>32</v>
      </c>
      <c r="AJ2167" t="s">
        <v>312</v>
      </c>
      <c r="AK2167" t="s">
        <v>413</v>
      </c>
      <c r="AL2167" t="s">
        <v>292</v>
      </c>
      <c r="AM2167">
        <v>7</v>
      </c>
      <c r="AN2167">
        <v>5</v>
      </c>
      <c r="AO2167">
        <v>0</v>
      </c>
      <c r="AP2167">
        <v>0</v>
      </c>
      <c r="AQ2167">
        <v>0</v>
      </c>
      <c r="AR2167">
        <v>0</v>
      </c>
      <c r="AS2167">
        <v>0</v>
      </c>
      <c r="AT2167">
        <v>0</v>
      </c>
    </row>
    <row r="2168" spans="1:46" hidden="1" x14ac:dyDescent="0.25">
      <c r="A2168" t="s">
        <v>312</v>
      </c>
      <c r="B2168" t="s">
        <v>292</v>
      </c>
      <c r="C2168">
        <v>6</v>
      </c>
      <c r="D2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8">
        <v>32</v>
      </c>
      <c r="AJ2168" t="s">
        <v>312</v>
      </c>
      <c r="AK2168" t="s">
        <v>413</v>
      </c>
      <c r="AL2168" t="s">
        <v>292</v>
      </c>
      <c r="AM2168">
        <v>7</v>
      </c>
      <c r="AN2168">
        <v>6</v>
      </c>
      <c r="AO2168">
        <v>0</v>
      </c>
      <c r="AP2168">
        <v>0</v>
      </c>
      <c r="AQ2168">
        <v>0</v>
      </c>
      <c r="AR2168">
        <v>0</v>
      </c>
      <c r="AS2168">
        <v>0</v>
      </c>
      <c r="AT2168">
        <v>0</v>
      </c>
    </row>
    <row r="2169" spans="1:46" hidden="1" x14ac:dyDescent="0.25">
      <c r="A2169" t="s">
        <v>312</v>
      </c>
      <c r="B2169" t="s">
        <v>292</v>
      </c>
      <c r="C2169">
        <v>7</v>
      </c>
      <c r="D2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1.4694328E-2</v>
      </c>
      <c r="E2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1.4694328E-2</v>
      </c>
      <c r="AI2169">
        <v>32</v>
      </c>
      <c r="AJ2169" t="s">
        <v>312</v>
      </c>
      <c r="AK2169" t="s">
        <v>413</v>
      </c>
      <c r="AL2169" t="s">
        <v>292</v>
      </c>
      <c r="AM2169">
        <v>7</v>
      </c>
      <c r="AN2169">
        <v>7</v>
      </c>
      <c r="AO2169">
        <v>1.4694328E-2</v>
      </c>
      <c r="AP2169">
        <v>1.7556742E-2</v>
      </c>
      <c r="AQ2169">
        <v>2.0217758999999998E-2</v>
      </c>
      <c r="AR2169">
        <v>1.7611127000000001E-2</v>
      </c>
      <c r="AS2169">
        <v>2.7519658999999998E-2</v>
      </c>
      <c r="AT2169">
        <v>8.914033E-3</v>
      </c>
    </row>
    <row r="2170" spans="1:46" hidden="1" x14ac:dyDescent="0.25">
      <c r="A2170" t="s">
        <v>312</v>
      </c>
      <c r="B2170" t="s">
        <v>292</v>
      </c>
      <c r="C2170">
        <v>8</v>
      </c>
      <c r="D2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0.10420142</v>
      </c>
      <c r="E2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0.10420142</v>
      </c>
      <c r="AI2170">
        <v>32</v>
      </c>
      <c r="AJ2170" t="s">
        <v>312</v>
      </c>
      <c r="AK2170" t="s">
        <v>413</v>
      </c>
      <c r="AL2170" t="s">
        <v>292</v>
      </c>
      <c r="AM2170">
        <v>7</v>
      </c>
      <c r="AN2170">
        <v>8</v>
      </c>
      <c r="AO2170">
        <v>0.10420142</v>
      </c>
      <c r="AP2170">
        <v>0.121084159</v>
      </c>
      <c r="AQ2170">
        <v>0.14023221599999999</v>
      </c>
      <c r="AR2170">
        <v>0.121194519</v>
      </c>
      <c r="AS2170">
        <v>0.16828178999999999</v>
      </c>
      <c r="AT2170">
        <v>6.0200713000000003E-2</v>
      </c>
    </row>
    <row r="2171" spans="1:46" hidden="1" x14ac:dyDescent="0.25">
      <c r="A2171" t="s">
        <v>312</v>
      </c>
      <c r="B2171" t="s">
        <v>292</v>
      </c>
      <c r="C2171">
        <v>9</v>
      </c>
      <c r="D2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0.29354351699999998</v>
      </c>
      <c r="E2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0.228463625</v>
      </c>
      <c r="AI2171">
        <v>32</v>
      </c>
      <c r="AJ2171" t="s">
        <v>312</v>
      </c>
      <c r="AK2171" t="s">
        <v>413</v>
      </c>
      <c r="AL2171" t="s">
        <v>292</v>
      </c>
      <c r="AM2171">
        <v>7</v>
      </c>
      <c r="AN2171">
        <v>9</v>
      </c>
      <c r="AO2171">
        <v>0.228463625</v>
      </c>
      <c r="AP2171">
        <v>0.264661327</v>
      </c>
      <c r="AQ2171">
        <v>0.29354351699999998</v>
      </c>
      <c r="AR2171">
        <v>0.25988303099999999</v>
      </c>
      <c r="AS2171">
        <v>0.33969832799999999</v>
      </c>
      <c r="AT2171">
        <v>8.8804659999999994E-2</v>
      </c>
    </row>
    <row r="2172" spans="1:46" hidden="1" x14ac:dyDescent="0.25">
      <c r="A2172" t="s">
        <v>312</v>
      </c>
      <c r="B2172" t="s">
        <v>292</v>
      </c>
      <c r="C2172">
        <v>10</v>
      </c>
      <c r="D2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0.436159356</v>
      </c>
      <c r="E2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0.436159356</v>
      </c>
      <c r="AI2172">
        <v>32</v>
      </c>
      <c r="AJ2172" t="s">
        <v>312</v>
      </c>
      <c r="AK2172" t="s">
        <v>413</v>
      </c>
      <c r="AL2172" t="s">
        <v>292</v>
      </c>
      <c r="AM2172">
        <v>7</v>
      </c>
      <c r="AN2172">
        <v>10</v>
      </c>
      <c r="AO2172">
        <v>0.34192497100000002</v>
      </c>
      <c r="AP2172">
        <v>0.39762186599999999</v>
      </c>
      <c r="AQ2172">
        <v>0.436159356</v>
      </c>
      <c r="AR2172">
        <v>0.38691969599999998</v>
      </c>
      <c r="AS2172">
        <v>0.50458687000000002</v>
      </c>
      <c r="AT2172">
        <v>0.161909211</v>
      </c>
    </row>
    <row r="2173" spans="1:46" hidden="1" x14ac:dyDescent="0.25">
      <c r="A2173" t="s">
        <v>312</v>
      </c>
      <c r="B2173" t="s">
        <v>292</v>
      </c>
      <c r="C2173">
        <v>11</v>
      </c>
      <c r="D2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0.54154640799999998</v>
      </c>
      <c r="E2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0.54154640799999998</v>
      </c>
      <c r="AI2173">
        <v>32</v>
      </c>
      <c r="AJ2173" t="s">
        <v>312</v>
      </c>
      <c r="AK2173" t="s">
        <v>413</v>
      </c>
      <c r="AL2173" t="s">
        <v>292</v>
      </c>
      <c r="AM2173">
        <v>7</v>
      </c>
      <c r="AN2173">
        <v>11</v>
      </c>
      <c r="AO2173">
        <v>0.40812421500000001</v>
      </c>
      <c r="AP2173">
        <v>0.47937090999999998</v>
      </c>
      <c r="AQ2173">
        <v>0.54154640799999998</v>
      </c>
      <c r="AR2173">
        <v>0.469102309</v>
      </c>
      <c r="AS2173">
        <v>0.61204371000000002</v>
      </c>
      <c r="AT2173">
        <v>0.21387377499999999</v>
      </c>
    </row>
    <row r="2174" spans="1:46" hidden="1" x14ac:dyDescent="0.25">
      <c r="A2174" t="s">
        <v>312</v>
      </c>
      <c r="B2174" t="s">
        <v>292</v>
      </c>
      <c r="C2174">
        <v>12</v>
      </c>
      <c r="D2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0.57991231200000004</v>
      </c>
      <c r="E2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0.57991231200000004</v>
      </c>
      <c r="AI2174">
        <v>32</v>
      </c>
      <c r="AJ2174" t="s">
        <v>312</v>
      </c>
      <c r="AK2174" t="s">
        <v>413</v>
      </c>
      <c r="AL2174" t="s">
        <v>292</v>
      </c>
      <c r="AM2174">
        <v>7</v>
      </c>
      <c r="AN2174">
        <v>12</v>
      </c>
      <c r="AO2174">
        <v>0.44365747300000002</v>
      </c>
      <c r="AP2174">
        <v>0.50548799</v>
      </c>
      <c r="AQ2174">
        <v>0.57991231200000004</v>
      </c>
      <c r="AR2174">
        <v>0.50224159400000001</v>
      </c>
      <c r="AS2174">
        <v>0.66459793899999997</v>
      </c>
      <c r="AT2174">
        <v>0.22643960399999999</v>
      </c>
    </row>
    <row r="2175" spans="1:46" hidden="1" x14ac:dyDescent="0.25">
      <c r="A2175" t="s">
        <v>312</v>
      </c>
      <c r="B2175" t="s">
        <v>292</v>
      </c>
      <c r="C2175">
        <v>13</v>
      </c>
      <c r="D2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0.55913843799999996</v>
      </c>
      <c r="E2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0.55913843799999996</v>
      </c>
      <c r="AI2175">
        <v>32</v>
      </c>
      <c r="AJ2175" t="s">
        <v>312</v>
      </c>
      <c r="AK2175" t="s">
        <v>413</v>
      </c>
      <c r="AL2175" t="s">
        <v>292</v>
      </c>
      <c r="AM2175">
        <v>7</v>
      </c>
      <c r="AN2175">
        <v>13</v>
      </c>
      <c r="AO2175">
        <v>0.43212773799999998</v>
      </c>
      <c r="AP2175">
        <v>0.484969339</v>
      </c>
      <c r="AQ2175">
        <v>0.55913843799999996</v>
      </c>
      <c r="AR2175">
        <v>0.484045269</v>
      </c>
      <c r="AS2175">
        <v>0.65387031500000004</v>
      </c>
      <c r="AT2175">
        <v>0.21078944999999999</v>
      </c>
    </row>
    <row r="2176" spans="1:46" hidden="1" x14ac:dyDescent="0.25">
      <c r="A2176" t="s">
        <v>312</v>
      </c>
      <c r="B2176" t="s">
        <v>292</v>
      </c>
      <c r="C2176">
        <v>14</v>
      </c>
      <c r="D2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0.48552028800000002</v>
      </c>
      <c r="E2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0.48552028800000002</v>
      </c>
      <c r="AI2176">
        <v>32</v>
      </c>
      <c r="AJ2176" t="s">
        <v>312</v>
      </c>
      <c r="AK2176" t="s">
        <v>413</v>
      </c>
      <c r="AL2176" t="s">
        <v>292</v>
      </c>
      <c r="AM2176">
        <v>7</v>
      </c>
      <c r="AN2176">
        <v>14</v>
      </c>
      <c r="AO2176">
        <v>0.36395227499999999</v>
      </c>
      <c r="AP2176">
        <v>0.42076119000000001</v>
      </c>
      <c r="AQ2176">
        <v>0.48552028800000002</v>
      </c>
      <c r="AR2176">
        <v>0.42293287000000002</v>
      </c>
      <c r="AS2176">
        <v>0.58248544499999999</v>
      </c>
      <c r="AT2176">
        <v>0.18720300500000001</v>
      </c>
    </row>
    <row r="2177" spans="1:46" hidden="1" x14ac:dyDescent="0.25">
      <c r="A2177" t="s">
        <v>312</v>
      </c>
      <c r="B2177" t="s">
        <v>292</v>
      </c>
      <c r="C2177">
        <v>15</v>
      </c>
      <c r="D2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0.374251797</v>
      </c>
      <c r="E2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0.374251797</v>
      </c>
      <c r="AI2177">
        <v>32</v>
      </c>
      <c r="AJ2177" t="s">
        <v>312</v>
      </c>
      <c r="AK2177" t="s">
        <v>413</v>
      </c>
      <c r="AL2177" t="s">
        <v>292</v>
      </c>
      <c r="AM2177">
        <v>7</v>
      </c>
      <c r="AN2177">
        <v>15</v>
      </c>
      <c r="AO2177">
        <v>0.28521019399999997</v>
      </c>
      <c r="AP2177">
        <v>0.32244525499999999</v>
      </c>
      <c r="AQ2177">
        <v>0.374251797</v>
      </c>
      <c r="AR2177">
        <v>0.32513440500000002</v>
      </c>
      <c r="AS2177">
        <v>0.45844766999999997</v>
      </c>
      <c r="AT2177">
        <v>0.15037678099999999</v>
      </c>
    </row>
    <row r="2178" spans="1:46" hidden="1" x14ac:dyDescent="0.25">
      <c r="A2178" t="s">
        <v>312</v>
      </c>
      <c r="B2178" t="s">
        <v>292</v>
      </c>
      <c r="C2178">
        <v>16</v>
      </c>
      <c r="D2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0.22571380599999999</v>
      </c>
      <c r="E2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0.22571380599999999</v>
      </c>
      <c r="AI2178">
        <v>32</v>
      </c>
      <c r="AJ2178" t="s">
        <v>312</v>
      </c>
      <c r="AK2178" t="s">
        <v>413</v>
      </c>
      <c r="AL2178" t="s">
        <v>292</v>
      </c>
      <c r="AM2178">
        <v>7</v>
      </c>
      <c r="AN2178">
        <v>16</v>
      </c>
      <c r="AO2178">
        <v>0.164249741</v>
      </c>
      <c r="AP2178">
        <v>0.198140489</v>
      </c>
      <c r="AQ2178">
        <v>0.22571380599999999</v>
      </c>
      <c r="AR2178">
        <v>0.196349362</v>
      </c>
      <c r="AS2178">
        <v>0.294800809</v>
      </c>
      <c r="AT2178">
        <v>0.101154466</v>
      </c>
    </row>
    <row r="2179" spans="1:46" hidden="1" x14ac:dyDescent="0.25">
      <c r="A2179" t="s">
        <v>312</v>
      </c>
      <c r="B2179" t="s">
        <v>292</v>
      </c>
      <c r="C2179">
        <v>17</v>
      </c>
      <c r="D2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8.7406082999999996E-2</v>
      </c>
      <c r="E2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8.7406082999999996E-2</v>
      </c>
      <c r="AI2179">
        <v>32</v>
      </c>
      <c r="AJ2179" t="s">
        <v>312</v>
      </c>
      <c r="AK2179" t="s">
        <v>413</v>
      </c>
      <c r="AL2179" t="s">
        <v>292</v>
      </c>
      <c r="AM2179">
        <v>7</v>
      </c>
      <c r="AN2179">
        <v>17</v>
      </c>
      <c r="AO2179">
        <v>6.3889559999999998E-2</v>
      </c>
      <c r="AP2179">
        <v>7.6253592999999995E-2</v>
      </c>
      <c r="AQ2179">
        <v>8.7406082999999996E-2</v>
      </c>
      <c r="AR2179">
        <v>7.5757860999999996E-2</v>
      </c>
      <c r="AS2179">
        <v>0.116853601</v>
      </c>
      <c r="AT2179">
        <v>3.0913514E-2</v>
      </c>
    </row>
    <row r="2180" spans="1:46" hidden="1" x14ac:dyDescent="0.25">
      <c r="A2180" t="s">
        <v>312</v>
      </c>
      <c r="B2180" t="s">
        <v>292</v>
      </c>
      <c r="C2180">
        <v>18</v>
      </c>
      <c r="D2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3.6253679999999999E-3</v>
      </c>
      <c r="E2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3.6253679999999999E-3</v>
      </c>
      <c r="AI2180">
        <v>32</v>
      </c>
      <c r="AJ2180" t="s">
        <v>312</v>
      </c>
      <c r="AK2180" t="s">
        <v>413</v>
      </c>
      <c r="AL2180" t="s">
        <v>292</v>
      </c>
      <c r="AM2180">
        <v>7</v>
      </c>
      <c r="AN2180">
        <v>18</v>
      </c>
      <c r="AO2180">
        <v>1.6623619999999999E-3</v>
      </c>
      <c r="AP2180">
        <v>2.4674789999999999E-3</v>
      </c>
      <c r="AQ2180">
        <v>3.6253679999999999E-3</v>
      </c>
      <c r="AR2180">
        <v>2.7464450000000001E-3</v>
      </c>
      <c r="AS2180">
        <v>6.0160609999999996E-3</v>
      </c>
      <c r="AT2180">
        <v>9.3864999999999997E-4</v>
      </c>
    </row>
    <row r="2181" spans="1:46" hidden="1" x14ac:dyDescent="0.25">
      <c r="A2181" t="s">
        <v>312</v>
      </c>
      <c r="B2181" t="s">
        <v>292</v>
      </c>
      <c r="C2181">
        <v>19</v>
      </c>
      <c r="D2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1">
        <v>32</v>
      </c>
      <c r="AJ2181" t="s">
        <v>312</v>
      </c>
      <c r="AK2181" t="s">
        <v>413</v>
      </c>
      <c r="AL2181" t="s">
        <v>292</v>
      </c>
      <c r="AM2181">
        <v>7</v>
      </c>
      <c r="AN2181">
        <v>19</v>
      </c>
      <c r="AO2181">
        <v>0</v>
      </c>
      <c r="AP2181">
        <v>0</v>
      </c>
      <c r="AQ2181">
        <v>0</v>
      </c>
      <c r="AR2181">
        <v>0</v>
      </c>
      <c r="AS2181">
        <v>0</v>
      </c>
      <c r="AT2181">
        <v>0</v>
      </c>
    </row>
    <row r="2182" spans="1:46" hidden="1" x14ac:dyDescent="0.25">
      <c r="A2182" t="s">
        <v>312</v>
      </c>
      <c r="B2182" t="s">
        <v>292</v>
      </c>
      <c r="C2182">
        <v>20</v>
      </c>
      <c r="D2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2">
        <v>32</v>
      </c>
      <c r="AJ2182" t="s">
        <v>312</v>
      </c>
      <c r="AK2182" t="s">
        <v>413</v>
      </c>
      <c r="AL2182" t="s">
        <v>292</v>
      </c>
      <c r="AM2182">
        <v>7</v>
      </c>
      <c r="AN2182">
        <v>20</v>
      </c>
      <c r="AO2182">
        <v>0</v>
      </c>
      <c r="AP2182">
        <v>0</v>
      </c>
      <c r="AQ2182">
        <v>0</v>
      </c>
      <c r="AR2182">
        <v>0</v>
      </c>
      <c r="AS2182">
        <v>0</v>
      </c>
      <c r="AT2182">
        <v>0</v>
      </c>
    </row>
    <row r="2183" spans="1:46" hidden="1" x14ac:dyDescent="0.25">
      <c r="A2183" t="s">
        <v>312</v>
      </c>
      <c r="B2183" t="s">
        <v>292</v>
      </c>
      <c r="C2183">
        <v>21</v>
      </c>
      <c r="D2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3">
        <v>32</v>
      </c>
      <c r="AJ2183" t="s">
        <v>312</v>
      </c>
      <c r="AK2183" t="s">
        <v>413</v>
      </c>
      <c r="AL2183" t="s">
        <v>292</v>
      </c>
      <c r="AM2183">
        <v>7</v>
      </c>
      <c r="AN2183">
        <v>21</v>
      </c>
      <c r="AO2183">
        <v>0</v>
      </c>
      <c r="AP2183">
        <v>0</v>
      </c>
      <c r="AQ2183">
        <v>0</v>
      </c>
      <c r="AR2183">
        <v>0</v>
      </c>
      <c r="AS2183">
        <v>0</v>
      </c>
      <c r="AT2183">
        <v>0</v>
      </c>
    </row>
    <row r="2184" spans="1:46" hidden="1" x14ac:dyDescent="0.25">
      <c r="A2184" t="s">
        <v>312</v>
      </c>
      <c r="B2184" t="s">
        <v>292</v>
      </c>
      <c r="C2184">
        <v>22</v>
      </c>
      <c r="D2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4">
        <v>32</v>
      </c>
      <c r="AJ2184" t="s">
        <v>312</v>
      </c>
      <c r="AK2184" t="s">
        <v>413</v>
      </c>
      <c r="AL2184" t="s">
        <v>292</v>
      </c>
      <c r="AM2184">
        <v>7</v>
      </c>
      <c r="AN2184">
        <v>22</v>
      </c>
      <c r="AO2184">
        <v>0</v>
      </c>
      <c r="AP2184">
        <v>0</v>
      </c>
      <c r="AQ2184">
        <v>0</v>
      </c>
      <c r="AR2184">
        <v>0</v>
      </c>
      <c r="AS2184">
        <v>0</v>
      </c>
      <c r="AT2184">
        <v>0</v>
      </c>
    </row>
    <row r="2185" spans="1:46" hidden="1" x14ac:dyDescent="0.25">
      <c r="A2185" t="s">
        <v>312</v>
      </c>
      <c r="B2185" t="s">
        <v>292</v>
      </c>
      <c r="C2185">
        <v>23</v>
      </c>
      <c r="D2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5">
        <v>32</v>
      </c>
      <c r="AJ2185" t="s">
        <v>312</v>
      </c>
      <c r="AK2185" t="s">
        <v>413</v>
      </c>
      <c r="AL2185" t="s">
        <v>292</v>
      </c>
      <c r="AM2185">
        <v>7</v>
      </c>
      <c r="AN2185">
        <v>23</v>
      </c>
      <c r="AO2185">
        <v>0</v>
      </c>
      <c r="AP2185">
        <v>0</v>
      </c>
      <c r="AQ2185">
        <v>0</v>
      </c>
      <c r="AR2185">
        <v>0</v>
      </c>
      <c r="AS2185">
        <v>0</v>
      </c>
      <c r="AT2185">
        <v>0</v>
      </c>
    </row>
    <row r="2186" spans="1:46" hidden="1" x14ac:dyDescent="0.25">
      <c r="A2186" t="s">
        <v>312</v>
      </c>
      <c r="B2186" t="s">
        <v>292</v>
      </c>
      <c r="C2186">
        <v>24</v>
      </c>
      <c r="D2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6">
        <v>32</v>
      </c>
      <c r="AJ2186" t="s">
        <v>312</v>
      </c>
      <c r="AK2186" t="s">
        <v>413</v>
      </c>
      <c r="AL2186" t="s">
        <v>292</v>
      </c>
      <c r="AM2186">
        <v>7</v>
      </c>
      <c r="AN2186">
        <v>24</v>
      </c>
      <c r="AO2186">
        <v>0</v>
      </c>
      <c r="AP2186">
        <v>0</v>
      </c>
      <c r="AQ2186">
        <v>0</v>
      </c>
      <c r="AR2186">
        <v>0</v>
      </c>
      <c r="AS2186">
        <v>0</v>
      </c>
      <c r="AT2186">
        <v>0</v>
      </c>
    </row>
    <row r="2187" spans="1:46" hidden="1" x14ac:dyDescent="0.25">
      <c r="A2187" t="s">
        <v>312</v>
      </c>
      <c r="B2187" t="s">
        <v>293</v>
      </c>
      <c r="C2187">
        <v>1</v>
      </c>
      <c r="D2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7">
        <v>32</v>
      </c>
      <c r="AJ2187" t="s">
        <v>312</v>
      </c>
      <c r="AK2187" t="s">
        <v>413</v>
      </c>
      <c r="AL2187" t="s">
        <v>293</v>
      </c>
      <c r="AM2187">
        <v>8</v>
      </c>
      <c r="AN2187">
        <v>1</v>
      </c>
      <c r="AO2187">
        <v>0</v>
      </c>
      <c r="AP2187">
        <v>0</v>
      </c>
      <c r="AQ2187">
        <v>0</v>
      </c>
      <c r="AR2187">
        <v>0</v>
      </c>
      <c r="AS2187">
        <v>0</v>
      </c>
      <c r="AT2187">
        <v>0</v>
      </c>
    </row>
    <row r="2188" spans="1:46" hidden="1" x14ac:dyDescent="0.25">
      <c r="A2188" t="s">
        <v>312</v>
      </c>
      <c r="B2188" t="s">
        <v>293</v>
      </c>
      <c r="C2188">
        <v>2</v>
      </c>
      <c r="D2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8">
        <v>32</v>
      </c>
      <c r="AJ2188" t="s">
        <v>312</v>
      </c>
      <c r="AK2188" t="s">
        <v>413</v>
      </c>
      <c r="AL2188" t="s">
        <v>293</v>
      </c>
      <c r="AM2188">
        <v>8</v>
      </c>
      <c r="AN2188">
        <v>2</v>
      </c>
      <c r="AO2188">
        <v>0</v>
      </c>
      <c r="AP2188">
        <v>0</v>
      </c>
      <c r="AQ2188">
        <v>0</v>
      </c>
      <c r="AR2188">
        <v>0</v>
      </c>
      <c r="AS2188">
        <v>0</v>
      </c>
      <c r="AT2188">
        <v>0</v>
      </c>
    </row>
    <row r="2189" spans="1:46" hidden="1" x14ac:dyDescent="0.25">
      <c r="A2189" t="s">
        <v>312</v>
      </c>
      <c r="B2189" t="s">
        <v>293</v>
      </c>
      <c r="C2189">
        <v>3</v>
      </c>
      <c r="D2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9">
        <v>32</v>
      </c>
      <c r="AJ2189" t="s">
        <v>312</v>
      </c>
      <c r="AK2189" t="s">
        <v>413</v>
      </c>
      <c r="AL2189" t="s">
        <v>293</v>
      </c>
      <c r="AM2189">
        <v>8</v>
      </c>
      <c r="AN2189">
        <v>3</v>
      </c>
      <c r="AO2189">
        <v>0</v>
      </c>
      <c r="AP2189">
        <v>0</v>
      </c>
      <c r="AQ2189">
        <v>0</v>
      </c>
      <c r="AR2189">
        <v>0</v>
      </c>
      <c r="AS2189">
        <v>0</v>
      </c>
      <c r="AT2189">
        <v>0</v>
      </c>
    </row>
    <row r="2190" spans="1:46" hidden="1" x14ac:dyDescent="0.25">
      <c r="A2190" t="s">
        <v>312</v>
      </c>
      <c r="B2190" t="s">
        <v>293</v>
      </c>
      <c r="C2190">
        <v>4</v>
      </c>
      <c r="D2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0">
        <v>32</v>
      </c>
      <c r="AJ2190" t="s">
        <v>312</v>
      </c>
      <c r="AK2190" t="s">
        <v>413</v>
      </c>
      <c r="AL2190" t="s">
        <v>293</v>
      </c>
      <c r="AM2190">
        <v>8</v>
      </c>
      <c r="AN2190">
        <v>4</v>
      </c>
      <c r="AO2190">
        <v>0</v>
      </c>
      <c r="AP2190">
        <v>0</v>
      </c>
      <c r="AQ2190">
        <v>0</v>
      </c>
      <c r="AR2190">
        <v>0</v>
      </c>
      <c r="AS2190">
        <v>0</v>
      </c>
      <c r="AT2190">
        <v>0</v>
      </c>
    </row>
    <row r="2191" spans="1:46" hidden="1" x14ac:dyDescent="0.25">
      <c r="A2191" t="s">
        <v>312</v>
      </c>
      <c r="B2191" t="s">
        <v>293</v>
      </c>
      <c r="C2191">
        <v>5</v>
      </c>
      <c r="D2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1">
        <v>32</v>
      </c>
      <c r="AJ2191" t="s">
        <v>312</v>
      </c>
      <c r="AK2191" t="s">
        <v>413</v>
      </c>
      <c r="AL2191" t="s">
        <v>293</v>
      </c>
      <c r="AM2191">
        <v>8</v>
      </c>
      <c r="AN2191">
        <v>5</v>
      </c>
      <c r="AO2191">
        <v>0</v>
      </c>
      <c r="AP2191">
        <v>0</v>
      </c>
      <c r="AQ2191">
        <v>0</v>
      </c>
      <c r="AR2191">
        <v>0</v>
      </c>
      <c r="AS2191">
        <v>0</v>
      </c>
      <c r="AT2191">
        <v>0</v>
      </c>
    </row>
    <row r="2192" spans="1:46" hidden="1" x14ac:dyDescent="0.25">
      <c r="A2192" t="s">
        <v>312</v>
      </c>
      <c r="B2192" t="s">
        <v>293</v>
      </c>
      <c r="C2192">
        <v>6</v>
      </c>
      <c r="D2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2">
        <v>32</v>
      </c>
      <c r="AJ2192" t="s">
        <v>312</v>
      </c>
      <c r="AK2192" t="s">
        <v>413</v>
      </c>
      <c r="AL2192" t="s">
        <v>293</v>
      </c>
      <c r="AM2192">
        <v>8</v>
      </c>
      <c r="AN2192">
        <v>6</v>
      </c>
      <c r="AO2192">
        <v>0</v>
      </c>
      <c r="AP2192">
        <v>0</v>
      </c>
      <c r="AQ2192">
        <v>8.1000000000000004E-6</v>
      </c>
      <c r="AR2192">
        <v>2.2099999999999998E-5</v>
      </c>
      <c r="AS2192">
        <v>2.8539700000000001E-4</v>
      </c>
      <c r="AT2192">
        <v>0</v>
      </c>
    </row>
    <row r="2193" spans="1:46" hidden="1" x14ac:dyDescent="0.25">
      <c r="A2193" t="s">
        <v>312</v>
      </c>
      <c r="B2193" t="s">
        <v>293</v>
      </c>
      <c r="C2193">
        <v>7</v>
      </c>
      <c r="D2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2.4239442999999999E-2</v>
      </c>
      <c r="E2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2.4239442999999999E-2</v>
      </c>
      <c r="AI2193">
        <v>32</v>
      </c>
      <c r="AJ2193" t="s">
        <v>312</v>
      </c>
      <c r="AK2193" t="s">
        <v>413</v>
      </c>
      <c r="AL2193" t="s">
        <v>293</v>
      </c>
      <c r="AM2193">
        <v>8</v>
      </c>
      <c r="AN2193">
        <v>7</v>
      </c>
      <c r="AO2193">
        <v>2.4239442999999999E-2</v>
      </c>
      <c r="AP2193">
        <v>3.1404652999999998E-2</v>
      </c>
      <c r="AQ2193" s="281">
        <v>4.1526420000000001E-2</v>
      </c>
      <c r="AR2193" s="281">
        <v>3.3812068000000001E-2</v>
      </c>
      <c r="AS2193">
        <v>7.8429815E-2</v>
      </c>
      <c r="AT2193">
        <v>9.2763859999999993E-3</v>
      </c>
    </row>
    <row r="2194" spans="1:46" hidden="1" x14ac:dyDescent="0.25">
      <c r="A2194" t="s">
        <v>312</v>
      </c>
      <c r="B2194" t="s">
        <v>293</v>
      </c>
      <c r="C2194">
        <v>8</v>
      </c>
      <c r="D2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0.12160359699999999</v>
      </c>
      <c r="E2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0.12160359699999999</v>
      </c>
      <c r="AI2194">
        <v>32</v>
      </c>
      <c r="AJ2194" t="s">
        <v>312</v>
      </c>
      <c r="AK2194" t="s">
        <v>413</v>
      </c>
      <c r="AL2194" t="s">
        <v>293</v>
      </c>
      <c r="AM2194">
        <v>8</v>
      </c>
      <c r="AN2194">
        <v>8</v>
      </c>
      <c r="AO2194">
        <v>0.12160359699999999</v>
      </c>
      <c r="AP2194">
        <v>0.157371544</v>
      </c>
      <c r="AQ2194">
        <v>0.17998973400000001</v>
      </c>
      <c r="AR2194">
        <v>0.15069099</v>
      </c>
      <c r="AS2194">
        <v>0.26248736900000003</v>
      </c>
      <c r="AT2194">
        <v>3.7679513999999997E-2</v>
      </c>
    </row>
    <row r="2195" spans="1:46" hidden="1" x14ac:dyDescent="0.25">
      <c r="A2195" t="s">
        <v>312</v>
      </c>
      <c r="B2195" t="s">
        <v>293</v>
      </c>
      <c r="C2195">
        <v>9</v>
      </c>
      <c r="D2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0.34846042900000002</v>
      </c>
      <c r="E2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0.25192193200000002</v>
      </c>
      <c r="AI2195">
        <v>32</v>
      </c>
      <c r="AJ2195" t="s">
        <v>312</v>
      </c>
      <c r="AK2195" t="s">
        <v>413</v>
      </c>
      <c r="AL2195" t="s">
        <v>293</v>
      </c>
      <c r="AM2195">
        <v>8</v>
      </c>
      <c r="AN2195">
        <v>9</v>
      </c>
      <c r="AO2195">
        <v>0.25192193200000002</v>
      </c>
      <c r="AP2195">
        <v>0.312737339</v>
      </c>
      <c r="AQ2195">
        <v>0.34846042900000002</v>
      </c>
      <c r="AR2195">
        <v>0.29328876300000001</v>
      </c>
      <c r="AS2195">
        <v>0.46069536</v>
      </c>
      <c r="AT2195">
        <v>8.1526744999999998E-2</v>
      </c>
    </row>
    <row r="2196" spans="1:46" hidden="1" x14ac:dyDescent="0.25">
      <c r="A2196" t="s">
        <v>312</v>
      </c>
      <c r="B2196" t="s">
        <v>293</v>
      </c>
      <c r="C2196">
        <v>10</v>
      </c>
      <c r="D2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0.48886110900000002</v>
      </c>
      <c r="E2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0.48886110900000002</v>
      </c>
      <c r="AI2196">
        <v>32</v>
      </c>
      <c r="AJ2196" t="s">
        <v>312</v>
      </c>
      <c r="AK2196" t="s">
        <v>413</v>
      </c>
      <c r="AL2196" t="s">
        <v>293</v>
      </c>
      <c r="AM2196">
        <v>8</v>
      </c>
      <c r="AN2196">
        <v>10</v>
      </c>
      <c r="AO2196">
        <v>0.33818020700000001</v>
      </c>
      <c r="AP2196">
        <v>0.43929431000000002</v>
      </c>
      <c r="AQ2196">
        <v>0.48886110900000002</v>
      </c>
      <c r="AR2196">
        <v>0.411205557</v>
      </c>
      <c r="AS2196">
        <v>0.61859164</v>
      </c>
      <c r="AT2196">
        <v>0.13015534500000001</v>
      </c>
    </row>
    <row r="2197" spans="1:46" hidden="1" x14ac:dyDescent="0.25">
      <c r="A2197" t="s">
        <v>312</v>
      </c>
      <c r="B2197" t="s">
        <v>293</v>
      </c>
      <c r="C2197">
        <v>11</v>
      </c>
      <c r="D2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0.57551262599999997</v>
      </c>
      <c r="E2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0.57551262599999997</v>
      </c>
      <c r="AI2197">
        <v>32</v>
      </c>
      <c r="AJ2197" t="s">
        <v>312</v>
      </c>
      <c r="AK2197" t="s">
        <v>413</v>
      </c>
      <c r="AL2197" t="s">
        <v>293</v>
      </c>
      <c r="AM2197">
        <v>8</v>
      </c>
      <c r="AN2197">
        <v>11</v>
      </c>
      <c r="AO2197">
        <v>0.39289216300000002</v>
      </c>
      <c r="AP2197">
        <v>0.51694927599999996</v>
      </c>
      <c r="AQ2197">
        <v>0.57551262599999997</v>
      </c>
      <c r="AR2197">
        <v>0.48528165899999998</v>
      </c>
      <c r="AS2197">
        <v>0.73056222500000001</v>
      </c>
      <c r="AT2197">
        <v>0.16436910800000001</v>
      </c>
    </row>
    <row r="2198" spans="1:46" hidden="1" x14ac:dyDescent="0.25">
      <c r="A2198" t="s">
        <v>312</v>
      </c>
      <c r="B2198" t="s">
        <v>293</v>
      </c>
      <c r="C2198">
        <v>12</v>
      </c>
      <c r="D2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0.60384787699999998</v>
      </c>
      <c r="E2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0.60384787699999998</v>
      </c>
      <c r="AI2198">
        <v>32</v>
      </c>
      <c r="AJ2198" t="s">
        <v>312</v>
      </c>
      <c r="AK2198" t="s">
        <v>413</v>
      </c>
      <c r="AL2198" t="s">
        <v>293</v>
      </c>
      <c r="AM2198">
        <v>8</v>
      </c>
      <c r="AN2198">
        <v>12</v>
      </c>
      <c r="AO2198">
        <v>0.42623017299999999</v>
      </c>
      <c r="AP2198">
        <v>0.54159031999999996</v>
      </c>
      <c r="AQ2198">
        <v>0.60384787699999998</v>
      </c>
      <c r="AR2198">
        <v>0.51270729599999998</v>
      </c>
      <c r="AS2198">
        <v>0.77476851199999996</v>
      </c>
      <c r="AT2198">
        <v>0.17605817000000001</v>
      </c>
    </row>
    <row r="2199" spans="1:46" hidden="1" x14ac:dyDescent="0.25">
      <c r="A2199" t="s">
        <v>312</v>
      </c>
      <c r="B2199" t="s">
        <v>293</v>
      </c>
      <c r="C2199">
        <v>13</v>
      </c>
      <c r="D2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0.57780555700000003</v>
      </c>
      <c r="E2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0.57780555700000003</v>
      </c>
      <c r="AI2199">
        <v>32</v>
      </c>
      <c r="AJ2199" t="s">
        <v>312</v>
      </c>
      <c r="AK2199" t="s">
        <v>413</v>
      </c>
      <c r="AL2199" t="s">
        <v>293</v>
      </c>
      <c r="AM2199">
        <v>8</v>
      </c>
      <c r="AN2199">
        <v>13</v>
      </c>
      <c r="AO2199">
        <v>0.41678690600000001</v>
      </c>
      <c r="AP2199">
        <v>0.50420463800000004</v>
      </c>
      <c r="AQ2199">
        <v>0.57780555700000003</v>
      </c>
      <c r="AR2199">
        <v>0.490500135</v>
      </c>
      <c r="AS2199">
        <v>0.756316039</v>
      </c>
      <c r="AT2199">
        <v>0.197610864</v>
      </c>
    </row>
    <row r="2200" spans="1:46" hidden="1" x14ac:dyDescent="0.25">
      <c r="A2200" t="s">
        <v>312</v>
      </c>
      <c r="B2200" t="s">
        <v>293</v>
      </c>
      <c r="C2200">
        <v>14</v>
      </c>
      <c r="D2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0.50517636399999999</v>
      </c>
      <c r="E2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0.50517636399999999</v>
      </c>
      <c r="AI2200">
        <v>32</v>
      </c>
      <c r="AJ2200" t="s">
        <v>312</v>
      </c>
      <c r="AK2200" t="s">
        <v>413</v>
      </c>
      <c r="AL2200" t="s">
        <v>293</v>
      </c>
      <c r="AM2200">
        <v>8</v>
      </c>
      <c r="AN2200">
        <v>14</v>
      </c>
      <c r="AO2200">
        <v>0.35279555299999998</v>
      </c>
      <c r="AP2200">
        <v>0.433437666</v>
      </c>
      <c r="AQ2200">
        <v>0.50517636399999999</v>
      </c>
      <c r="AR2200">
        <v>0.42793553299999998</v>
      </c>
      <c r="AS2200">
        <v>0.67174491300000005</v>
      </c>
      <c r="AT2200">
        <v>0.14379309000000001</v>
      </c>
    </row>
    <row r="2201" spans="1:46" hidden="1" x14ac:dyDescent="0.25">
      <c r="A2201" t="s">
        <v>312</v>
      </c>
      <c r="B2201" t="s">
        <v>293</v>
      </c>
      <c r="C2201">
        <v>15</v>
      </c>
      <c r="D2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0.39713422799999998</v>
      </c>
      <c r="E2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0.39713422799999998</v>
      </c>
      <c r="AI2201">
        <v>32</v>
      </c>
      <c r="AJ2201" t="s">
        <v>312</v>
      </c>
      <c r="AK2201" t="s">
        <v>413</v>
      </c>
      <c r="AL2201" t="s">
        <v>293</v>
      </c>
      <c r="AM2201">
        <v>8</v>
      </c>
      <c r="AN2201">
        <v>15</v>
      </c>
      <c r="AO2201">
        <v>0.27335565000000001</v>
      </c>
      <c r="AP2201">
        <v>0.34816780000000003</v>
      </c>
      <c r="AQ2201">
        <v>0.39713422799999998</v>
      </c>
      <c r="AR2201">
        <v>0.338569024</v>
      </c>
      <c r="AS2201">
        <v>0.52884911499999998</v>
      </c>
      <c r="AT2201">
        <v>0.10043326399999999</v>
      </c>
    </row>
    <row r="2202" spans="1:46" hidden="1" x14ac:dyDescent="0.25">
      <c r="A2202" t="s">
        <v>312</v>
      </c>
      <c r="B2202" t="s">
        <v>293</v>
      </c>
      <c r="C2202">
        <v>16</v>
      </c>
      <c r="D2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0.25652083599999997</v>
      </c>
      <c r="E2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0.25652083599999997</v>
      </c>
      <c r="AI2202">
        <v>32</v>
      </c>
      <c r="AJ2202" t="s">
        <v>312</v>
      </c>
      <c r="AK2202" t="s">
        <v>413</v>
      </c>
      <c r="AL2202" t="s">
        <v>293</v>
      </c>
      <c r="AM2202">
        <v>8</v>
      </c>
      <c r="AN2202">
        <v>16</v>
      </c>
      <c r="AO2202">
        <v>0.16986483899999999</v>
      </c>
      <c r="AP2202">
        <v>0.21872376299999999</v>
      </c>
      <c r="AQ2202">
        <v>0.25652083599999997</v>
      </c>
      <c r="AR2202">
        <v>0.212266965</v>
      </c>
      <c r="AS2202">
        <v>0.34915726200000002</v>
      </c>
      <c r="AT2202">
        <v>4.2754540000000001E-2</v>
      </c>
    </row>
    <row r="2203" spans="1:46" hidden="1" x14ac:dyDescent="0.25">
      <c r="A2203" t="s">
        <v>312</v>
      </c>
      <c r="B2203" t="s">
        <v>293</v>
      </c>
      <c r="C2203">
        <v>17</v>
      </c>
      <c r="D2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0.115059356</v>
      </c>
      <c r="E2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0.115059356</v>
      </c>
      <c r="AI2203">
        <v>32</v>
      </c>
      <c r="AJ2203" t="s">
        <v>312</v>
      </c>
      <c r="AK2203" t="s">
        <v>413</v>
      </c>
      <c r="AL2203" t="s">
        <v>293</v>
      </c>
      <c r="AM2203">
        <v>8</v>
      </c>
      <c r="AN2203">
        <v>17</v>
      </c>
      <c r="AO2203">
        <v>7.1252679999999999E-2</v>
      </c>
      <c r="AP2203">
        <v>9.7146170000000004E-2</v>
      </c>
      <c r="AQ2203">
        <v>0.115059356</v>
      </c>
      <c r="AR2203">
        <v>9.3468701000000001E-2</v>
      </c>
      <c r="AS2203">
        <v>0.15424363399999999</v>
      </c>
      <c r="AT2203">
        <v>1.5891288999999999E-2</v>
      </c>
    </row>
    <row r="2204" spans="1:46" hidden="1" x14ac:dyDescent="0.25">
      <c r="A2204" t="s">
        <v>312</v>
      </c>
      <c r="B2204" t="s">
        <v>293</v>
      </c>
      <c r="C2204">
        <v>18</v>
      </c>
      <c r="D2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9.6880449999999993E-3</v>
      </c>
      <c r="E2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9.6880449999999993E-3</v>
      </c>
      <c r="AI2204">
        <v>32</v>
      </c>
      <c r="AJ2204" t="s">
        <v>312</v>
      </c>
      <c r="AK2204" t="s">
        <v>413</v>
      </c>
      <c r="AL2204" t="s">
        <v>293</v>
      </c>
      <c r="AM2204">
        <v>8</v>
      </c>
      <c r="AN2204">
        <v>18</v>
      </c>
      <c r="AO2204">
        <v>5.3719600000000003E-3</v>
      </c>
      <c r="AP2204">
        <v>7.4859999999999996E-3</v>
      </c>
      <c r="AQ2204">
        <v>9.6880449999999993E-3</v>
      </c>
      <c r="AR2204">
        <v>7.5113549999999999E-3</v>
      </c>
      <c r="AS2204">
        <v>1.4141656000000001E-2</v>
      </c>
      <c r="AT2204">
        <v>1.4276650000000001E-3</v>
      </c>
    </row>
    <row r="2205" spans="1:46" hidden="1" x14ac:dyDescent="0.25">
      <c r="A2205" t="s">
        <v>312</v>
      </c>
      <c r="B2205" t="s">
        <v>293</v>
      </c>
      <c r="C2205">
        <v>19</v>
      </c>
      <c r="D2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5">
        <v>32</v>
      </c>
      <c r="AJ2205" t="s">
        <v>312</v>
      </c>
      <c r="AK2205" t="s">
        <v>413</v>
      </c>
      <c r="AL2205" t="s">
        <v>293</v>
      </c>
      <c r="AM2205">
        <v>8</v>
      </c>
      <c r="AN2205">
        <v>19</v>
      </c>
      <c r="AO2205">
        <v>0</v>
      </c>
      <c r="AP2205">
        <v>0</v>
      </c>
      <c r="AQ2205">
        <v>0</v>
      </c>
      <c r="AR2205">
        <v>0</v>
      </c>
      <c r="AS2205">
        <v>0</v>
      </c>
      <c r="AT2205">
        <v>0</v>
      </c>
    </row>
    <row r="2206" spans="1:46" hidden="1" x14ac:dyDescent="0.25">
      <c r="A2206" t="s">
        <v>312</v>
      </c>
      <c r="B2206" t="s">
        <v>293</v>
      </c>
      <c r="C2206">
        <v>20</v>
      </c>
      <c r="D2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6">
        <v>32</v>
      </c>
      <c r="AJ2206" t="s">
        <v>312</v>
      </c>
      <c r="AK2206" t="s">
        <v>413</v>
      </c>
      <c r="AL2206" t="s">
        <v>293</v>
      </c>
      <c r="AM2206">
        <v>8</v>
      </c>
      <c r="AN2206">
        <v>20</v>
      </c>
      <c r="AO2206">
        <v>0</v>
      </c>
      <c r="AP2206">
        <v>0</v>
      </c>
      <c r="AQ2206">
        <v>0</v>
      </c>
      <c r="AR2206">
        <v>0</v>
      </c>
      <c r="AS2206">
        <v>0</v>
      </c>
      <c r="AT2206">
        <v>0</v>
      </c>
    </row>
    <row r="2207" spans="1:46" hidden="1" x14ac:dyDescent="0.25">
      <c r="A2207" t="s">
        <v>312</v>
      </c>
      <c r="B2207" t="s">
        <v>293</v>
      </c>
      <c r="C2207">
        <v>21</v>
      </c>
      <c r="D2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7">
        <v>32</v>
      </c>
      <c r="AJ2207" t="s">
        <v>312</v>
      </c>
      <c r="AK2207" t="s">
        <v>413</v>
      </c>
      <c r="AL2207" t="s">
        <v>293</v>
      </c>
      <c r="AM2207">
        <v>8</v>
      </c>
      <c r="AN2207">
        <v>21</v>
      </c>
      <c r="AO2207">
        <v>0</v>
      </c>
      <c r="AP2207">
        <v>0</v>
      </c>
      <c r="AQ2207">
        <v>0</v>
      </c>
      <c r="AR2207">
        <v>0</v>
      </c>
      <c r="AS2207">
        <v>0</v>
      </c>
      <c r="AT2207">
        <v>0</v>
      </c>
    </row>
    <row r="2208" spans="1:46" hidden="1" x14ac:dyDescent="0.25">
      <c r="A2208" t="s">
        <v>312</v>
      </c>
      <c r="B2208" t="s">
        <v>293</v>
      </c>
      <c r="C2208">
        <v>22</v>
      </c>
      <c r="D2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8">
        <v>32</v>
      </c>
      <c r="AJ2208" t="s">
        <v>312</v>
      </c>
      <c r="AK2208" t="s">
        <v>413</v>
      </c>
      <c r="AL2208" t="s">
        <v>293</v>
      </c>
      <c r="AM2208">
        <v>8</v>
      </c>
      <c r="AN2208">
        <v>22</v>
      </c>
      <c r="AO2208">
        <v>0</v>
      </c>
      <c r="AP2208">
        <v>0</v>
      </c>
      <c r="AQ2208">
        <v>0</v>
      </c>
      <c r="AR2208">
        <v>0</v>
      </c>
      <c r="AS2208">
        <v>0</v>
      </c>
      <c r="AT2208">
        <v>0</v>
      </c>
    </row>
    <row r="2209" spans="1:46" hidden="1" x14ac:dyDescent="0.25">
      <c r="A2209" t="s">
        <v>312</v>
      </c>
      <c r="B2209" t="s">
        <v>293</v>
      </c>
      <c r="C2209">
        <v>23</v>
      </c>
      <c r="D2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9">
        <v>32</v>
      </c>
      <c r="AJ2209" t="s">
        <v>312</v>
      </c>
      <c r="AK2209" t="s">
        <v>413</v>
      </c>
      <c r="AL2209" t="s">
        <v>293</v>
      </c>
      <c r="AM2209">
        <v>8</v>
      </c>
      <c r="AN2209">
        <v>23</v>
      </c>
      <c r="AO2209">
        <v>0</v>
      </c>
      <c r="AP2209">
        <v>0</v>
      </c>
      <c r="AQ2209">
        <v>0</v>
      </c>
      <c r="AR2209">
        <v>0</v>
      </c>
      <c r="AS2209">
        <v>0</v>
      </c>
      <c r="AT2209">
        <v>0</v>
      </c>
    </row>
    <row r="2210" spans="1:46" hidden="1" x14ac:dyDescent="0.25">
      <c r="A2210" t="s">
        <v>312</v>
      </c>
      <c r="B2210" t="s">
        <v>293</v>
      </c>
      <c r="C2210">
        <v>24</v>
      </c>
      <c r="D2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0">
        <v>32</v>
      </c>
      <c r="AJ2210" t="s">
        <v>312</v>
      </c>
      <c r="AK2210" t="s">
        <v>413</v>
      </c>
      <c r="AL2210" t="s">
        <v>293</v>
      </c>
      <c r="AM2210">
        <v>8</v>
      </c>
      <c r="AN2210">
        <v>24</v>
      </c>
      <c r="AO2210">
        <v>0</v>
      </c>
      <c r="AP2210">
        <v>0</v>
      </c>
      <c r="AQ2210">
        <v>0</v>
      </c>
      <c r="AR2210">
        <v>0</v>
      </c>
      <c r="AS2210">
        <v>0</v>
      </c>
      <c r="AT2210">
        <v>0</v>
      </c>
    </row>
    <row r="2211" spans="1:46" hidden="1" x14ac:dyDescent="0.25">
      <c r="A2211" t="s">
        <v>312</v>
      </c>
      <c r="B2211" t="s">
        <v>294</v>
      </c>
      <c r="C2211">
        <v>1</v>
      </c>
      <c r="D2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1">
        <v>32</v>
      </c>
      <c r="AJ2211" t="s">
        <v>312</v>
      </c>
      <c r="AK2211" t="s">
        <v>413</v>
      </c>
      <c r="AL2211" t="s">
        <v>294</v>
      </c>
      <c r="AM2211">
        <v>9</v>
      </c>
      <c r="AN2211">
        <v>1</v>
      </c>
      <c r="AO2211">
        <v>0</v>
      </c>
      <c r="AP2211">
        <v>0</v>
      </c>
      <c r="AQ2211">
        <v>0</v>
      </c>
      <c r="AR2211">
        <v>0</v>
      </c>
      <c r="AS2211">
        <v>0</v>
      </c>
      <c r="AT2211">
        <v>0</v>
      </c>
    </row>
    <row r="2212" spans="1:46" hidden="1" x14ac:dyDescent="0.25">
      <c r="A2212" t="s">
        <v>312</v>
      </c>
      <c r="B2212" t="s">
        <v>294</v>
      </c>
      <c r="C2212">
        <v>2</v>
      </c>
      <c r="D2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2">
        <v>32</v>
      </c>
      <c r="AJ2212" t="s">
        <v>312</v>
      </c>
      <c r="AK2212" t="s">
        <v>413</v>
      </c>
      <c r="AL2212" t="s">
        <v>294</v>
      </c>
      <c r="AM2212">
        <v>9</v>
      </c>
      <c r="AN2212">
        <v>2</v>
      </c>
      <c r="AO2212">
        <v>0</v>
      </c>
      <c r="AP2212">
        <v>0</v>
      </c>
      <c r="AQ2212">
        <v>0</v>
      </c>
      <c r="AR2212">
        <v>0</v>
      </c>
      <c r="AS2212">
        <v>0</v>
      </c>
      <c r="AT2212">
        <v>0</v>
      </c>
    </row>
    <row r="2213" spans="1:46" hidden="1" x14ac:dyDescent="0.25">
      <c r="A2213" t="s">
        <v>312</v>
      </c>
      <c r="B2213" t="s">
        <v>294</v>
      </c>
      <c r="C2213">
        <v>3</v>
      </c>
      <c r="D2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3">
        <v>32</v>
      </c>
      <c r="AJ2213" t="s">
        <v>312</v>
      </c>
      <c r="AK2213" t="s">
        <v>413</v>
      </c>
      <c r="AL2213" t="s">
        <v>294</v>
      </c>
      <c r="AM2213">
        <v>9</v>
      </c>
      <c r="AN2213">
        <v>3</v>
      </c>
      <c r="AO2213">
        <v>0</v>
      </c>
      <c r="AP2213">
        <v>0</v>
      </c>
      <c r="AQ2213">
        <v>0</v>
      </c>
      <c r="AR2213">
        <v>0</v>
      </c>
      <c r="AS2213">
        <v>0</v>
      </c>
      <c r="AT2213">
        <v>0</v>
      </c>
    </row>
    <row r="2214" spans="1:46" hidden="1" x14ac:dyDescent="0.25">
      <c r="A2214" t="s">
        <v>312</v>
      </c>
      <c r="B2214" t="s">
        <v>294</v>
      </c>
      <c r="C2214">
        <v>4</v>
      </c>
      <c r="D2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4">
        <v>32</v>
      </c>
      <c r="AJ2214" t="s">
        <v>312</v>
      </c>
      <c r="AK2214" t="s">
        <v>413</v>
      </c>
      <c r="AL2214" t="s">
        <v>294</v>
      </c>
      <c r="AM2214">
        <v>9</v>
      </c>
      <c r="AN2214">
        <v>4</v>
      </c>
      <c r="AO2214">
        <v>0</v>
      </c>
      <c r="AP2214">
        <v>0</v>
      </c>
      <c r="AQ2214">
        <v>0</v>
      </c>
      <c r="AR2214">
        <v>0</v>
      </c>
      <c r="AS2214">
        <v>0</v>
      </c>
      <c r="AT2214">
        <v>0</v>
      </c>
    </row>
    <row r="2215" spans="1:46" hidden="1" x14ac:dyDescent="0.25">
      <c r="A2215" t="s">
        <v>312</v>
      </c>
      <c r="B2215" t="s">
        <v>294</v>
      </c>
      <c r="C2215">
        <v>5</v>
      </c>
      <c r="D2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5">
        <v>32</v>
      </c>
      <c r="AJ2215" t="s">
        <v>312</v>
      </c>
      <c r="AK2215" t="s">
        <v>413</v>
      </c>
      <c r="AL2215" t="s">
        <v>294</v>
      </c>
      <c r="AM2215">
        <v>9</v>
      </c>
      <c r="AN2215">
        <v>5</v>
      </c>
      <c r="AO2215">
        <v>0</v>
      </c>
      <c r="AP2215">
        <v>0</v>
      </c>
      <c r="AQ2215">
        <v>0</v>
      </c>
      <c r="AR2215">
        <v>0</v>
      </c>
      <c r="AS2215">
        <v>0</v>
      </c>
      <c r="AT2215">
        <v>0</v>
      </c>
    </row>
    <row r="2216" spans="1:46" hidden="1" x14ac:dyDescent="0.25">
      <c r="A2216" t="s">
        <v>312</v>
      </c>
      <c r="B2216" t="s">
        <v>294</v>
      </c>
      <c r="C2216">
        <v>6</v>
      </c>
      <c r="D2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1.023407E-3</v>
      </c>
      <c r="E2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1.023407E-3</v>
      </c>
      <c r="AI2216">
        <v>32</v>
      </c>
      <c r="AJ2216" t="s">
        <v>312</v>
      </c>
      <c r="AK2216" t="s">
        <v>413</v>
      </c>
      <c r="AL2216" t="s">
        <v>294</v>
      </c>
      <c r="AM2216">
        <v>9</v>
      </c>
      <c r="AN2216">
        <v>6</v>
      </c>
      <c r="AO2216">
        <v>1.023407E-3</v>
      </c>
      <c r="AP2216">
        <v>2.7774539999999999E-3</v>
      </c>
      <c r="AQ2216">
        <v>5.8828530000000004E-3</v>
      </c>
      <c r="AR2216">
        <v>3.8579790000000001E-3</v>
      </c>
      <c r="AS2216">
        <v>1.3727382999999999E-2</v>
      </c>
      <c r="AT2216">
        <v>1.15548E-4</v>
      </c>
    </row>
    <row r="2217" spans="1:46" hidden="1" x14ac:dyDescent="0.25">
      <c r="A2217" t="s">
        <v>312</v>
      </c>
      <c r="B2217" t="s">
        <v>294</v>
      </c>
      <c r="C2217">
        <v>7</v>
      </c>
      <c r="D2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6.2171034999999999E-2</v>
      </c>
      <c r="E2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6.2171034999999999E-2</v>
      </c>
      <c r="AI2217">
        <v>32</v>
      </c>
      <c r="AJ2217" t="s">
        <v>312</v>
      </c>
      <c r="AK2217" t="s">
        <v>413</v>
      </c>
      <c r="AL2217" t="s">
        <v>294</v>
      </c>
      <c r="AM2217">
        <v>9</v>
      </c>
      <c r="AN2217">
        <v>7</v>
      </c>
      <c r="AO2217">
        <v>6.2171034999999999E-2</v>
      </c>
      <c r="AP2217">
        <v>8.0561874000000006E-2</v>
      </c>
      <c r="AQ2217">
        <v>9.8851330000000001E-2</v>
      </c>
      <c r="AR2217">
        <v>8.1420095999999997E-2</v>
      </c>
      <c r="AS2217">
        <v>0.15887390600000001</v>
      </c>
      <c r="AT2217">
        <v>1.7407710999999999E-2</v>
      </c>
    </row>
    <row r="2218" spans="1:46" hidden="1" x14ac:dyDescent="0.25">
      <c r="A2218" t="s">
        <v>312</v>
      </c>
      <c r="B2218" t="s">
        <v>294</v>
      </c>
      <c r="C2218">
        <v>8</v>
      </c>
      <c r="D2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0.19431110500000001</v>
      </c>
      <c r="E2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0.19431110500000001</v>
      </c>
      <c r="AI2218">
        <v>32</v>
      </c>
      <c r="AJ2218" t="s">
        <v>312</v>
      </c>
      <c r="AK2218" t="s">
        <v>413</v>
      </c>
      <c r="AL2218" t="s">
        <v>294</v>
      </c>
      <c r="AM2218">
        <v>9</v>
      </c>
      <c r="AN2218">
        <v>8</v>
      </c>
      <c r="AO2218">
        <v>0.19431110500000001</v>
      </c>
      <c r="AP2218">
        <v>0.234339458</v>
      </c>
      <c r="AQ2218">
        <v>0.26883059999999998</v>
      </c>
      <c r="AR2218">
        <v>0.22817125899999999</v>
      </c>
      <c r="AS2218">
        <v>0.36787714100000002</v>
      </c>
      <c r="AT2218">
        <v>5.6549663E-2</v>
      </c>
    </row>
    <row r="2219" spans="1:46" hidden="1" x14ac:dyDescent="0.25">
      <c r="A2219" t="s">
        <v>312</v>
      </c>
      <c r="B2219" t="s">
        <v>294</v>
      </c>
      <c r="C2219">
        <v>9</v>
      </c>
      <c r="D2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0.437662412</v>
      </c>
      <c r="E2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0.34027450599999998</v>
      </c>
      <c r="AI2219">
        <v>32</v>
      </c>
      <c r="AJ2219" t="s">
        <v>312</v>
      </c>
      <c r="AK2219" t="s">
        <v>413</v>
      </c>
      <c r="AL2219" t="s">
        <v>294</v>
      </c>
      <c r="AM2219">
        <v>9</v>
      </c>
      <c r="AN2219">
        <v>9</v>
      </c>
      <c r="AO2219">
        <v>0.34027450599999998</v>
      </c>
      <c r="AP2219">
        <v>0.392801187</v>
      </c>
      <c r="AQ2219">
        <v>0.437662412</v>
      </c>
      <c r="AR2219">
        <v>0.38346002400000001</v>
      </c>
      <c r="AS2219">
        <v>0.56348796700000003</v>
      </c>
      <c r="AT2219">
        <v>0.100822758</v>
      </c>
    </row>
    <row r="2220" spans="1:46" hidden="1" x14ac:dyDescent="0.25">
      <c r="A2220" t="s">
        <v>312</v>
      </c>
      <c r="B2220" t="s">
        <v>294</v>
      </c>
      <c r="C2220">
        <v>10</v>
      </c>
      <c r="D2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0.58427473200000002</v>
      </c>
      <c r="E2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0.58427473200000002</v>
      </c>
      <c r="AI2220">
        <v>32</v>
      </c>
      <c r="AJ2220" t="s">
        <v>312</v>
      </c>
      <c r="AK2220" t="s">
        <v>413</v>
      </c>
      <c r="AL2220" t="s">
        <v>294</v>
      </c>
      <c r="AM2220">
        <v>9</v>
      </c>
      <c r="AN2220">
        <v>10</v>
      </c>
      <c r="AO2220">
        <v>0.45048304500000003</v>
      </c>
      <c r="AP2220">
        <v>0.50930755900000002</v>
      </c>
      <c r="AQ2220">
        <v>0.58427473200000002</v>
      </c>
      <c r="AR2220">
        <v>0.50232740799999998</v>
      </c>
      <c r="AS2220">
        <v>0.72008521999999997</v>
      </c>
      <c r="AT2220">
        <v>0.16192833200000001</v>
      </c>
    </row>
    <row r="2221" spans="1:46" hidden="1" x14ac:dyDescent="0.25">
      <c r="A2221" t="s">
        <v>312</v>
      </c>
      <c r="B2221" t="s">
        <v>294</v>
      </c>
      <c r="C2221">
        <v>11</v>
      </c>
      <c r="D2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0.68400230100000003</v>
      </c>
      <c r="E2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0.68400230100000003</v>
      </c>
      <c r="AI2221">
        <v>32</v>
      </c>
      <c r="AJ2221" t="s">
        <v>312</v>
      </c>
      <c r="AK2221" t="s">
        <v>413</v>
      </c>
      <c r="AL2221" t="s">
        <v>294</v>
      </c>
      <c r="AM2221">
        <v>9</v>
      </c>
      <c r="AN2221">
        <v>11</v>
      </c>
      <c r="AO2221">
        <v>0.50363486300000004</v>
      </c>
      <c r="AP2221">
        <v>0.59528150000000002</v>
      </c>
      <c r="AQ2221">
        <v>0.68400230100000003</v>
      </c>
      <c r="AR2221">
        <v>0.582594116</v>
      </c>
      <c r="AS2221">
        <v>0.819395914</v>
      </c>
      <c r="AT2221">
        <v>0.16479090199999999</v>
      </c>
    </row>
    <row r="2222" spans="1:46" hidden="1" x14ac:dyDescent="0.25">
      <c r="A2222" t="s">
        <v>312</v>
      </c>
      <c r="B2222" t="s">
        <v>294</v>
      </c>
      <c r="C2222">
        <v>12</v>
      </c>
      <c r="D2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0.73459410300000005</v>
      </c>
      <c r="E2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0.73459410300000005</v>
      </c>
      <c r="AI2222">
        <v>32</v>
      </c>
      <c r="AJ2222" t="s">
        <v>312</v>
      </c>
      <c r="AK2222" t="s">
        <v>413</v>
      </c>
      <c r="AL2222" t="s">
        <v>294</v>
      </c>
      <c r="AM2222">
        <v>9</v>
      </c>
      <c r="AN2222">
        <v>12</v>
      </c>
      <c r="AO2222">
        <v>0.53642982800000005</v>
      </c>
      <c r="AP2222">
        <v>0.63696543100000003</v>
      </c>
      <c r="AQ2222">
        <v>0.73459410300000005</v>
      </c>
      <c r="AR2222">
        <v>0.61990283300000004</v>
      </c>
      <c r="AS2222">
        <v>0.85824725199999996</v>
      </c>
      <c r="AT2222">
        <v>0.191353465</v>
      </c>
    </row>
    <row r="2223" spans="1:46" hidden="1" x14ac:dyDescent="0.25">
      <c r="A2223" t="s">
        <v>312</v>
      </c>
      <c r="B2223" t="s">
        <v>294</v>
      </c>
      <c r="C2223">
        <v>13</v>
      </c>
      <c r="D2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0.74271542700000004</v>
      </c>
      <c r="E2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0.74271542700000004</v>
      </c>
      <c r="AI2223">
        <v>32</v>
      </c>
      <c r="AJ2223" t="s">
        <v>312</v>
      </c>
      <c r="AK2223" t="s">
        <v>413</v>
      </c>
      <c r="AL2223" t="s">
        <v>294</v>
      </c>
      <c r="AM2223">
        <v>9</v>
      </c>
      <c r="AN2223">
        <v>13</v>
      </c>
      <c r="AO2223">
        <v>0.51240749900000004</v>
      </c>
      <c r="AP2223">
        <v>0.61921617399999995</v>
      </c>
      <c r="AQ2223">
        <v>0.74271542700000004</v>
      </c>
      <c r="AR2223">
        <v>0.60452358799999995</v>
      </c>
      <c r="AS2223">
        <v>0.82574920799999996</v>
      </c>
      <c r="AT2223">
        <v>0.206305926</v>
      </c>
    </row>
    <row r="2224" spans="1:46" hidden="1" x14ac:dyDescent="0.25">
      <c r="A2224" t="s">
        <v>312</v>
      </c>
      <c r="B2224" t="s">
        <v>294</v>
      </c>
      <c r="C2224">
        <v>14</v>
      </c>
      <c r="D2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0.66318366200000001</v>
      </c>
      <c r="E2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0.66318366200000001</v>
      </c>
      <c r="AI2224">
        <v>32</v>
      </c>
      <c r="AJ2224" t="s">
        <v>312</v>
      </c>
      <c r="AK2224" t="s">
        <v>413</v>
      </c>
      <c r="AL2224" t="s">
        <v>294</v>
      </c>
      <c r="AM2224">
        <v>9</v>
      </c>
      <c r="AN2224">
        <v>14</v>
      </c>
      <c r="AO2224">
        <v>0.45934860900000002</v>
      </c>
      <c r="AP2224">
        <v>0.54747908300000003</v>
      </c>
      <c r="AQ2224">
        <v>0.66318366200000001</v>
      </c>
      <c r="AR2224">
        <v>0.53991296700000002</v>
      </c>
      <c r="AS2224">
        <v>0.72707951599999998</v>
      </c>
      <c r="AT2224">
        <v>0.176537208</v>
      </c>
    </row>
    <row r="2225" spans="1:46" hidden="1" x14ac:dyDescent="0.25">
      <c r="A2225" t="s">
        <v>312</v>
      </c>
      <c r="B2225" t="s">
        <v>294</v>
      </c>
      <c r="C2225">
        <v>15</v>
      </c>
      <c r="D2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0.51908218399999995</v>
      </c>
      <c r="E2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0.51908218399999995</v>
      </c>
      <c r="AI2225">
        <v>32</v>
      </c>
      <c r="AJ2225" t="s">
        <v>312</v>
      </c>
      <c r="AK2225" t="s">
        <v>413</v>
      </c>
      <c r="AL2225" t="s">
        <v>294</v>
      </c>
      <c r="AM2225">
        <v>9</v>
      </c>
      <c r="AN2225">
        <v>15</v>
      </c>
      <c r="AO2225">
        <v>0.35357361199999998</v>
      </c>
      <c r="AP2225">
        <v>0.44945376999999997</v>
      </c>
      <c r="AQ2225">
        <v>0.51908218399999995</v>
      </c>
      <c r="AR2225">
        <v>0.42832719400000002</v>
      </c>
      <c r="AS2225">
        <v>0.57354441300000003</v>
      </c>
      <c r="AT2225">
        <v>0.13227093100000001</v>
      </c>
    </row>
    <row r="2226" spans="1:46" hidden="1" x14ac:dyDescent="0.25">
      <c r="A2226" t="s">
        <v>312</v>
      </c>
      <c r="B2226" t="s">
        <v>294</v>
      </c>
      <c r="C2226">
        <v>16</v>
      </c>
      <c r="D2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0.34026036999999998</v>
      </c>
      <c r="E2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0.34026036999999998</v>
      </c>
      <c r="AI2226">
        <v>32</v>
      </c>
      <c r="AJ2226" t="s">
        <v>312</v>
      </c>
      <c r="AK2226" t="s">
        <v>413</v>
      </c>
      <c r="AL2226" t="s">
        <v>294</v>
      </c>
      <c r="AM2226">
        <v>9</v>
      </c>
      <c r="AN2226">
        <v>16</v>
      </c>
      <c r="AO2226">
        <v>0.233647095</v>
      </c>
      <c r="AP2226">
        <v>0.28737401400000001</v>
      </c>
      <c r="AQ2226">
        <v>0.34026036999999998</v>
      </c>
      <c r="AR2226">
        <v>0.27652400399999999</v>
      </c>
      <c r="AS2226">
        <v>0.38846973299999998</v>
      </c>
      <c r="AT2226">
        <v>8.6878189999999994E-2</v>
      </c>
    </row>
    <row r="2227" spans="1:46" hidden="1" x14ac:dyDescent="0.25">
      <c r="A2227" t="s">
        <v>312</v>
      </c>
      <c r="B2227" t="s">
        <v>294</v>
      </c>
      <c r="C2227">
        <v>17</v>
      </c>
      <c r="D2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0.157615111</v>
      </c>
      <c r="E2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0.157615111</v>
      </c>
      <c r="AI2227">
        <v>32</v>
      </c>
      <c r="AJ2227" t="s">
        <v>312</v>
      </c>
      <c r="AK2227" t="s">
        <v>413</v>
      </c>
      <c r="AL2227" t="s">
        <v>294</v>
      </c>
      <c r="AM2227">
        <v>9</v>
      </c>
      <c r="AN2227">
        <v>17</v>
      </c>
      <c r="AO2227">
        <v>0.10436105499999999</v>
      </c>
      <c r="AP2227">
        <v>0.133881256</v>
      </c>
      <c r="AQ2227">
        <v>0.157615111</v>
      </c>
      <c r="AR2227">
        <v>0.12720954400000001</v>
      </c>
      <c r="AS2227">
        <v>0.18039321899999999</v>
      </c>
      <c r="AT2227">
        <v>2.9366214000000002E-2</v>
      </c>
    </row>
    <row r="2228" spans="1:46" hidden="1" x14ac:dyDescent="0.25">
      <c r="A2228" t="s">
        <v>312</v>
      </c>
      <c r="B2228" t="s">
        <v>294</v>
      </c>
      <c r="C2228">
        <v>18</v>
      </c>
      <c r="D2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1.7182863E-2</v>
      </c>
      <c r="E2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1.7182863E-2</v>
      </c>
      <c r="AI2228">
        <v>32</v>
      </c>
      <c r="AJ2228" t="s">
        <v>312</v>
      </c>
      <c r="AK2228" t="s">
        <v>413</v>
      </c>
      <c r="AL2228" t="s">
        <v>294</v>
      </c>
      <c r="AM2228">
        <v>9</v>
      </c>
      <c r="AN2228">
        <v>18</v>
      </c>
      <c r="AO2228">
        <v>1.1826787E-2</v>
      </c>
      <c r="AP2228">
        <v>1.5084995E-2</v>
      </c>
      <c r="AQ2228">
        <v>1.7182863E-2</v>
      </c>
      <c r="AR2228">
        <v>1.431057E-2</v>
      </c>
      <c r="AS2228">
        <v>2.2564851E-2</v>
      </c>
      <c r="AT2228">
        <v>3.6742060000000002E-3</v>
      </c>
    </row>
    <row r="2229" spans="1:46" hidden="1" x14ac:dyDescent="0.25">
      <c r="A2229" t="s">
        <v>312</v>
      </c>
      <c r="B2229" t="s">
        <v>294</v>
      </c>
      <c r="C2229">
        <v>19</v>
      </c>
      <c r="D2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9">
        <v>32</v>
      </c>
      <c r="AJ2229" t="s">
        <v>312</v>
      </c>
      <c r="AK2229" t="s">
        <v>413</v>
      </c>
      <c r="AL2229" t="s">
        <v>294</v>
      </c>
      <c r="AM2229">
        <v>9</v>
      </c>
      <c r="AN2229">
        <v>19</v>
      </c>
      <c r="AO2229">
        <v>0</v>
      </c>
      <c r="AP2229">
        <v>0</v>
      </c>
      <c r="AQ2229">
        <v>0</v>
      </c>
      <c r="AR2229">
        <v>0</v>
      </c>
      <c r="AS2229">
        <v>0</v>
      </c>
      <c r="AT2229">
        <v>0</v>
      </c>
    </row>
    <row r="2230" spans="1:46" hidden="1" x14ac:dyDescent="0.25">
      <c r="A2230" t="s">
        <v>312</v>
      </c>
      <c r="B2230" t="s">
        <v>294</v>
      </c>
      <c r="C2230">
        <v>20</v>
      </c>
      <c r="D2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0">
        <v>32</v>
      </c>
      <c r="AJ2230" t="s">
        <v>312</v>
      </c>
      <c r="AK2230" t="s">
        <v>413</v>
      </c>
      <c r="AL2230" t="s">
        <v>294</v>
      </c>
      <c r="AM2230">
        <v>9</v>
      </c>
      <c r="AN2230">
        <v>20</v>
      </c>
      <c r="AO2230">
        <v>0</v>
      </c>
      <c r="AP2230">
        <v>0</v>
      </c>
      <c r="AQ2230">
        <v>0</v>
      </c>
      <c r="AR2230">
        <v>0</v>
      </c>
      <c r="AS2230">
        <v>0</v>
      </c>
      <c r="AT2230">
        <v>0</v>
      </c>
    </row>
    <row r="2231" spans="1:46" hidden="1" x14ac:dyDescent="0.25">
      <c r="A2231" t="s">
        <v>312</v>
      </c>
      <c r="B2231" t="s">
        <v>294</v>
      </c>
      <c r="C2231">
        <v>21</v>
      </c>
      <c r="D2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1">
        <v>32</v>
      </c>
      <c r="AJ2231" t="s">
        <v>312</v>
      </c>
      <c r="AK2231" t="s">
        <v>413</v>
      </c>
      <c r="AL2231" t="s">
        <v>294</v>
      </c>
      <c r="AM2231">
        <v>9</v>
      </c>
      <c r="AN2231">
        <v>21</v>
      </c>
      <c r="AO2231">
        <v>0</v>
      </c>
      <c r="AP2231">
        <v>0</v>
      </c>
      <c r="AQ2231">
        <v>0</v>
      </c>
      <c r="AR2231">
        <v>0</v>
      </c>
      <c r="AS2231">
        <v>0</v>
      </c>
      <c r="AT2231">
        <v>0</v>
      </c>
    </row>
    <row r="2232" spans="1:46" hidden="1" x14ac:dyDescent="0.25">
      <c r="A2232" t="s">
        <v>312</v>
      </c>
      <c r="B2232" t="s">
        <v>294</v>
      </c>
      <c r="C2232">
        <v>22</v>
      </c>
      <c r="D2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2">
        <v>32</v>
      </c>
      <c r="AJ2232" t="s">
        <v>312</v>
      </c>
      <c r="AK2232" t="s">
        <v>413</v>
      </c>
      <c r="AL2232" t="s">
        <v>294</v>
      </c>
      <c r="AM2232">
        <v>9</v>
      </c>
      <c r="AN2232">
        <v>22</v>
      </c>
      <c r="AO2232">
        <v>0</v>
      </c>
      <c r="AP2232">
        <v>0</v>
      </c>
      <c r="AQ2232">
        <v>0</v>
      </c>
      <c r="AR2232">
        <v>0</v>
      </c>
      <c r="AS2232">
        <v>0</v>
      </c>
      <c r="AT2232">
        <v>0</v>
      </c>
    </row>
    <row r="2233" spans="1:46" hidden="1" x14ac:dyDescent="0.25">
      <c r="A2233" t="s">
        <v>312</v>
      </c>
      <c r="B2233" t="s">
        <v>294</v>
      </c>
      <c r="C2233">
        <v>23</v>
      </c>
      <c r="D2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3">
        <v>32</v>
      </c>
      <c r="AJ2233" t="s">
        <v>312</v>
      </c>
      <c r="AK2233" t="s">
        <v>413</v>
      </c>
      <c r="AL2233" t="s">
        <v>294</v>
      </c>
      <c r="AM2233">
        <v>9</v>
      </c>
      <c r="AN2233">
        <v>23</v>
      </c>
      <c r="AO2233">
        <v>0</v>
      </c>
      <c r="AP2233">
        <v>0</v>
      </c>
      <c r="AQ2233">
        <v>0</v>
      </c>
      <c r="AR2233">
        <v>0</v>
      </c>
      <c r="AS2233">
        <v>0</v>
      </c>
      <c r="AT2233">
        <v>0</v>
      </c>
    </row>
    <row r="2234" spans="1:46" hidden="1" x14ac:dyDescent="0.25">
      <c r="A2234" t="s">
        <v>312</v>
      </c>
      <c r="B2234" t="s">
        <v>294</v>
      </c>
      <c r="C2234">
        <v>24</v>
      </c>
      <c r="D2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4">
        <v>32</v>
      </c>
      <c r="AJ2234" t="s">
        <v>312</v>
      </c>
      <c r="AK2234" t="s">
        <v>413</v>
      </c>
      <c r="AL2234" t="s">
        <v>294</v>
      </c>
      <c r="AM2234">
        <v>9</v>
      </c>
      <c r="AN2234">
        <v>24</v>
      </c>
      <c r="AO2234">
        <v>0</v>
      </c>
      <c r="AP2234">
        <v>0</v>
      </c>
      <c r="AQ2234">
        <v>0</v>
      </c>
      <c r="AR2234">
        <v>0</v>
      </c>
      <c r="AS2234">
        <v>0</v>
      </c>
      <c r="AT2234">
        <v>0</v>
      </c>
    </row>
    <row r="2235" spans="1:46" hidden="1" x14ac:dyDescent="0.25">
      <c r="A2235" t="s">
        <v>312</v>
      </c>
      <c r="B2235" t="s">
        <v>295</v>
      </c>
      <c r="C2235">
        <v>1</v>
      </c>
      <c r="D2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5">
        <v>32</v>
      </c>
      <c r="AJ2235" t="s">
        <v>312</v>
      </c>
      <c r="AK2235" t="s">
        <v>413</v>
      </c>
      <c r="AL2235" t="s">
        <v>295</v>
      </c>
      <c r="AM2235">
        <v>10</v>
      </c>
      <c r="AN2235">
        <v>1</v>
      </c>
      <c r="AO2235">
        <v>0</v>
      </c>
      <c r="AP2235">
        <v>0</v>
      </c>
      <c r="AQ2235">
        <v>0</v>
      </c>
      <c r="AR2235">
        <v>0</v>
      </c>
      <c r="AS2235">
        <v>0</v>
      </c>
      <c r="AT2235">
        <v>0</v>
      </c>
    </row>
    <row r="2236" spans="1:46" hidden="1" x14ac:dyDescent="0.25">
      <c r="A2236" t="s">
        <v>312</v>
      </c>
      <c r="B2236" t="s">
        <v>295</v>
      </c>
      <c r="C2236">
        <v>2</v>
      </c>
      <c r="D2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6">
        <v>32</v>
      </c>
      <c r="AJ2236" t="s">
        <v>312</v>
      </c>
      <c r="AK2236" t="s">
        <v>413</v>
      </c>
      <c r="AL2236" t="s">
        <v>295</v>
      </c>
      <c r="AM2236">
        <v>10</v>
      </c>
      <c r="AN2236">
        <v>2</v>
      </c>
      <c r="AO2236">
        <v>0</v>
      </c>
      <c r="AP2236">
        <v>0</v>
      </c>
      <c r="AQ2236">
        <v>0</v>
      </c>
      <c r="AR2236">
        <v>0</v>
      </c>
      <c r="AS2236">
        <v>0</v>
      </c>
      <c r="AT2236">
        <v>0</v>
      </c>
    </row>
    <row r="2237" spans="1:46" hidden="1" x14ac:dyDescent="0.25">
      <c r="A2237" t="s">
        <v>312</v>
      </c>
      <c r="B2237" t="s">
        <v>295</v>
      </c>
      <c r="C2237">
        <v>3</v>
      </c>
      <c r="D2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7">
        <v>32</v>
      </c>
      <c r="AJ2237" t="s">
        <v>312</v>
      </c>
      <c r="AK2237" t="s">
        <v>413</v>
      </c>
      <c r="AL2237" t="s">
        <v>295</v>
      </c>
      <c r="AM2237">
        <v>10</v>
      </c>
      <c r="AN2237">
        <v>3</v>
      </c>
      <c r="AO2237">
        <v>0</v>
      </c>
      <c r="AP2237">
        <v>0</v>
      </c>
      <c r="AQ2237">
        <v>0</v>
      </c>
      <c r="AR2237">
        <v>0</v>
      </c>
      <c r="AS2237">
        <v>0</v>
      </c>
      <c r="AT2237">
        <v>0</v>
      </c>
    </row>
    <row r="2238" spans="1:46" hidden="1" x14ac:dyDescent="0.25">
      <c r="A2238" t="s">
        <v>312</v>
      </c>
      <c r="B2238" t="s">
        <v>295</v>
      </c>
      <c r="C2238">
        <v>4</v>
      </c>
      <c r="D2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8">
        <v>32</v>
      </c>
      <c r="AJ2238" t="s">
        <v>312</v>
      </c>
      <c r="AK2238" t="s">
        <v>413</v>
      </c>
      <c r="AL2238" t="s">
        <v>295</v>
      </c>
      <c r="AM2238">
        <v>10</v>
      </c>
      <c r="AN2238">
        <v>4</v>
      </c>
      <c r="AO2238">
        <v>0</v>
      </c>
      <c r="AP2238">
        <v>0</v>
      </c>
      <c r="AQ2238">
        <v>0</v>
      </c>
      <c r="AR2238">
        <v>0</v>
      </c>
      <c r="AS2238">
        <v>0</v>
      </c>
      <c r="AT2238">
        <v>0</v>
      </c>
    </row>
    <row r="2239" spans="1:46" hidden="1" x14ac:dyDescent="0.25">
      <c r="A2239" t="s">
        <v>312</v>
      </c>
      <c r="B2239" t="s">
        <v>295</v>
      </c>
      <c r="C2239">
        <v>5</v>
      </c>
      <c r="D2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9">
        <v>32</v>
      </c>
      <c r="AJ2239" t="s">
        <v>312</v>
      </c>
      <c r="AK2239" t="s">
        <v>413</v>
      </c>
      <c r="AL2239" t="s">
        <v>295</v>
      </c>
      <c r="AM2239">
        <v>10</v>
      </c>
      <c r="AN2239">
        <v>5</v>
      </c>
      <c r="AO2239">
        <v>0</v>
      </c>
      <c r="AP2239">
        <v>0</v>
      </c>
      <c r="AQ2239">
        <v>0</v>
      </c>
      <c r="AR2239">
        <v>0</v>
      </c>
      <c r="AS2239">
        <v>0</v>
      </c>
      <c r="AT2239">
        <v>0</v>
      </c>
    </row>
    <row r="2240" spans="1:46" hidden="1" x14ac:dyDescent="0.25">
      <c r="A2240" t="s">
        <v>312</v>
      </c>
      <c r="B2240" t="s">
        <v>295</v>
      </c>
      <c r="C2240">
        <v>6</v>
      </c>
      <c r="D2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9.2525620000000006E-3</v>
      </c>
      <c r="E2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9.2525620000000006E-3</v>
      </c>
      <c r="AI2240">
        <v>32</v>
      </c>
      <c r="AJ2240" t="s">
        <v>312</v>
      </c>
      <c r="AK2240" t="s">
        <v>413</v>
      </c>
      <c r="AL2240" t="s">
        <v>295</v>
      </c>
      <c r="AM2240">
        <v>10</v>
      </c>
      <c r="AN2240">
        <v>6</v>
      </c>
      <c r="AO2240">
        <v>9.2525620000000006E-3</v>
      </c>
      <c r="AP2240">
        <v>1.5198465E-2</v>
      </c>
      <c r="AQ2240">
        <v>2.2458339000000001E-2</v>
      </c>
      <c r="AR2240">
        <v>1.6288740999999999E-2</v>
      </c>
      <c r="AS2240">
        <v>4.3917959999999999E-2</v>
      </c>
      <c r="AT2240">
        <v>0</v>
      </c>
    </row>
    <row r="2241" spans="1:46" hidden="1" x14ac:dyDescent="0.25">
      <c r="A2241" t="s">
        <v>312</v>
      </c>
      <c r="B2241" t="s">
        <v>295</v>
      </c>
      <c r="C2241">
        <v>7</v>
      </c>
      <c r="D2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6.8822695000000003E-2</v>
      </c>
      <c r="E2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6.8822695000000003E-2</v>
      </c>
      <c r="AI2241">
        <v>32</v>
      </c>
      <c r="AJ2241" t="s">
        <v>312</v>
      </c>
      <c r="AK2241" t="s">
        <v>413</v>
      </c>
      <c r="AL2241" t="s">
        <v>295</v>
      </c>
      <c r="AM2241">
        <v>10</v>
      </c>
      <c r="AN2241">
        <v>7</v>
      </c>
      <c r="AO2241">
        <v>6.8822695000000003E-2</v>
      </c>
      <c r="AP2241">
        <v>0.111267501</v>
      </c>
      <c r="AQ2241">
        <v>0.142763843</v>
      </c>
      <c r="AR2241">
        <v>0.105622021</v>
      </c>
      <c r="AS2241">
        <v>0.225654154</v>
      </c>
      <c r="AT2241">
        <v>1.0191756999999999E-2</v>
      </c>
    </row>
    <row r="2242" spans="1:46" hidden="1" x14ac:dyDescent="0.25">
      <c r="A2242" t="s">
        <v>312</v>
      </c>
      <c r="B2242" t="s">
        <v>295</v>
      </c>
      <c r="C2242">
        <v>8</v>
      </c>
      <c r="D2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0.160085371</v>
      </c>
      <c r="E2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0.160085371</v>
      </c>
      <c r="AI2242">
        <v>32</v>
      </c>
      <c r="AJ2242" t="s">
        <v>312</v>
      </c>
      <c r="AK2242" t="s">
        <v>413</v>
      </c>
      <c r="AL2242" t="s">
        <v>295</v>
      </c>
      <c r="AM2242">
        <v>10</v>
      </c>
      <c r="AN2242">
        <v>8</v>
      </c>
      <c r="AO2242">
        <v>0.160085371</v>
      </c>
      <c r="AP2242">
        <v>0.25140692799999997</v>
      </c>
      <c r="AQ2242">
        <v>0.31785040799999997</v>
      </c>
      <c r="AR2242">
        <v>0.23982658300000001</v>
      </c>
      <c r="AS2242">
        <v>0.43435256500000002</v>
      </c>
      <c r="AT2242">
        <v>2.9132201E-2</v>
      </c>
    </row>
    <row r="2243" spans="1:46" hidden="1" x14ac:dyDescent="0.25">
      <c r="A2243" t="s">
        <v>312</v>
      </c>
      <c r="B2243" t="s">
        <v>295</v>
      </c>
      <c r="C2243">
        <v>9</v>
      </c>
      <c r="D2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0.474411994</v>
      </c>
      <c r="E2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0.27362891</v>
      </c>
      <c r="AI2243">
        <v>32</v>
      </c>
      <c r="AJ2243" t="s">
        <v>312</v>
      </c>
      <c r="AK2243" t="s">
        <v>413</v>
      </c>
      <c r="AL2243" t="s">
        <v>295</v>
      </c>
      <c r="AM2243">
        <v>10</v>
      </c>
      <c r="AN2243">
        <v>9</v>
      </c>
      <c r="AO2243">
        <v>0.27362891</v>
      </c>
      <c r="AP2243">
        <v>0.38383865</v>
      </c>
      <c r="AQ2243">
        <v>0.474411994</v>
      </c>
      <c r="AR2243">
        <v>0.37122071600000001</v>
      </c>
      <c r="AS2243">
        <v>0.62897009599999998</v>
      </c>
      <c r="AT2243">
        <v>4.5774904999999998E-2</v>
      </c>
    </row>
    <row r="2244" spans="1:46" hidden="1" x14ac:dyDescent="0.25">
      <c r="A2244" t="s">
        <v>312</v>
      </c>
      <c r="B2244" t="s">
        <v>295</v>
      </c>
      <c r="C2244">
        <v>10</v>
      </c>
      <c r="D2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0.61860031500000001</v>
      </c>
      <c r="E2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0.61860031500000001</v>
      </c>
      <c r="AI2244">
        <v>32</v>
      </c>
      <c r="AJ2244" t="s">
        <v>312</v>
      </c>
      <c r="AK2244" t="s">
        <v>413</v>
      </c>
      <c r="AL2244" t="s">
        <v>295</v>
      </c>
      <c r="AM2244">
        <v>10</v>
      </c>
      <c r="AN2244">
        <v>10</v>
      </c>
      <c r="AO2244">
        <v>0.35381691100000001</v>
      </c>
      <c r="AP2244">
        <v>0.50601645299999998</v>
      </c>
      <c r="AQ2244">
        <v>0.61860031500000001</v>
      </c>
      <c r="AR2244">
        <v>0.47929771700000001</v>
      </c>
      <c r="AS2244">
        <v>0.77129073199999998</v>
      </c>
      <c r="AT2244">
        <v>7.5533869000000003E-2</v>
      </c>
    </row>
    <row r="2245" spans="1:46" hidden="1" x14ac:dyDescent="0.25">
      <c r="A2245" t="s">
        <v>312</v>
      </c>
      <c r="B2245" t="s">
        <v>295</v>
      </c>
      <c r="C2245">
        <v>11</v>
      </c>
      <c r="D2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0.70586459800000001</v>
      </c>
      <c r="E2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0.70586459800000001</v>
      </c>
      <c r="AI2245">
        <v>32</v>
      </c>
      <c r="AJ2245" t="s">
        <v>312</v>
      </c>
      <c r="AK2245" t="s">
        <v>413</v>
      </c>
      <c r="AL2245" t="s">
        <v>295</v>
      </c>
      <c r="AM2245">
        <v>10</v>
      </c>
      <c r="AN2245">
        <v>11</v>
      </c>
      <c r="AO2245">
        <v>0.43051155299999999</v>
      </c>
      <c r="AP2245">
        <v>0.57921492100000005</v>
      </c>
      <c r="AQ2245">
        <v>0.70586459800000001</v>
      </c>
      <c r="AR2245">
        <v>0.55191504400000002</v>
      </c>
      <c r="AS2245">
        <v>0.83832087300000002</v>
      </c>
      <c r="AT2245">
        <v>8.0987052000000004E-2</v>
      </c>
    </row>
    <row r="2246" spans="1:46" hidden="1" x14ac:dyDescent="0.25">
      <c r="A2246" t="s">
        <v>312</v>
      </c>
      <c r="B2246" t="s">
        <v>295</v>
      </c>
      <c r="C2246">
        <v>12</v>
      </c>
      <c r="D2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0.74278839900000004</v>
      </c>
      <c r="E2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0.74278839900000004</v>
      </c>
      <c r="AI2246">
        <v>32</v>
      </c>
      <c r="AJ2246" t="s">
        <v>312</v>
      </c>
      <c r="AK2246" t="s">
        <v>413</v>
      </c>
      <c r="AL2246" t="s">
        <v>295</v>
      </c>
      <c r="AM2246">
        <v>10</v>
      </c>
      <c r="AN2246">
        <v>12</v>
      </c>
      <c r="AO2246">
        <v>0.43642044899999999</v>
      </c>
      <c r="AP2246">
        <v>0.62400057799999997</v>
      </c>
      <c r="AQ2246">
        <v>0.74278839900000004</v>
      </c>
      <c r="AR2246">
        <v>0.58450977900000001</v>
      </c>
      <c r="AS2246">
        <v>0.89643788999999996</v>
      </c>
      <c r="AT2246">
        <v>8.8950320999999999E-2</v>
      </c>
    </row>
    <row r="2247" spans="1:46" hidden="1" x14ac:dyDescent="0.25">
      <c r="A2247" t="s">
        <v>312</v>
      </c>
      <c r="B2247" t="s">
        <v>295</v>
      </c>
      <c r="C2247">
        <v>13</v>
      </c>
      <c r="D2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0.72485374899999999</v>
      </c>
      <c r="E2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0.72485374899999999</v>
      </c>
      <c r="AI2247">
        <v>32</v>
      </c>
      <c r="AJ2247" t="s">
        <v>312</v>
      </c>
      <c r="AK2247" t="s">
        <v>413</v>
      </c>
      <c r="AL2247" t="s">
        <v>295</v>
      </c>
      <c r="AM2247">
        <v>10</v>
      </c>
      <c r="AN2247">
        <v>13</v>
      </c>
      <c r="AO2247">
        <v>0.42110900299999998</v>
      </c>
      <c r="AP2247">
        <v>0.61365837999999995</v>
      </c>
      <c r="AQ2247">
        <v>0.72485374899999999</v>
      </c>
      <c r="AR2247">
        <v>0.57114057100000004</v>
      </c>
      <c r="AS2247">
        <v>0.89629551500000004</v>
      </c>
      <c r="AT2247">
        <v>7.9547249E-2</v>
      </c>
    </row>
    <row r="2248" spans="1:46" hidden="1" x14ac:dyDescent="0.25">
      <c r="A2248" t="s">
        <v>312</v>
      </c>
      <c r="B2248" t="s">
        <v>295</v>
      </c>
      <c r="C2248">
        <v>14</v>
      </c>
      <c r="D2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0.64302537800000004</v>
      </c>
      <c r="E2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0.64302537800000004</v>
      </c>
      <c r="AI2248">
        <v>32</v>
      </c>
      <c r="AJ2248" t="s">
        <v>312</v>
      </c>
      <c r="AK2248" t="s">
        <v>413</v>
      </c>
      <c r="AL2248" t="s">
        <v>295</v>
      </c>
      <c r="AM2248">
        <v>10</v>
      </c>
      <c r="AN2248">
        <v>14</v>
      </c>
      <c r="AO2248">
        <v>0.37466271600000001</v>
      </c>
      <c r="AP2248">
        <v>0.54012851699999997</v>
      </c>
      <c r="AQ2248">
        <v>0.64302537800000004</v>
      </c>
      <c r="AR2248">
        <v>0.50923831600000002</v>
      </c>
      <c r="AS2248">
        <v>0.82840783799999995</v>
      </c>
      <c r="AT2248">
        <v>7.7518266000000002E-2</v>
      </c>
    </row>
    <row r="2249" spans="1:46" hidden="1" x14ac:dyDescent="0.25">
      <c r="A2249" t="s">
        <v>312</v>
      </c>
      <c r="B2249" t="s">
        <v>295</v>
      </c>
      <c r="C2249">
        <v>15</v>
      </c>
      <c r="D2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0.52741809900000003</v>
      </c>
      <c r="E2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0.52741809900000003</v>
      </c>
      <c r="AI2249">
        <v>32</v>
      </c>
      <c r="AJ2249" t="s">
        <v>312</v>
      </c>
      <c r="AK2249" t="s">
        <v>413</v>
      </c>
      <c r="AL2249" t="s">
        <v>295</v>
      </c>
      <c r="AM2249">
        <v>10</v>
      </c>
      <c r="AN2249">
        <v>15</v>
      </c>
      <c r="AO2249">
        <v>0.29253982699999997</v>
      </c>
      <c r="AP2249">
        <v>0.431730854</v>
      </c>
      <c r="AQ2249">
        <v>0.52741809900000003</v>
      </c>
      <c r="AR2249">
        <v>0.40938388999999997</v>
      </c>
      <c r="AS2249">
        <v>0.74873325199999996</v>
      </c>
      <c r="AT2249">
        <v>5.8022334000000002E-2</v>
      </c>
    </row>
    <row r="2250" spans="1:46" hidden="1" x14ac:dyDescent="0.25">
      <c r="A2250" t="s">
        <v>312</v>
      </c>
      <c r="B2250" t="s">
        <v>295</v>
      </c>
      <c r="C2250">
        <v>16</v>
      </c>
      <c r="D2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0.35363930999999998</v>
      </c>
      <c r="E2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0.35363930999999998</v>
      </c>
      <c r="AI2250">
        <v>32</v>
      </c>
      <c r="AJ2250" t="s">
        <v>312</v>
      </c>
      <c r="AK2250" t="s">
        <v>413</v>
      </c>
      <c r="AL2250" t="s">
        <v>295</v>
      </c>
      <c r="AM2250">
        <v>10</v>
      </c>
      <c r="AN2250">
        <v>16</v>
      </c>
      <c r="AO2250">
        <v>0.179674258</v>
      </c>
      <c r="AP2250">
        <v>0.28352377899999998</v>
      </c>
      <c r="AQ2250">
        <v>0.35363930999999998</v>
      </c>
      <c r="AR2250">
        <v>0.27306162299999998</v>
      </c>
      <c r="AS2250">
        <v>0.60747475699999998</v>
      </c>
      <c r="AT2250">
        <v>3.4465867999999997E-2</v>
      </c>
    </row>
    <row r="2251" spans="1:46" hidden="1" x14ac:dyDescent="0.25">
      <c r="A2251" t="s">
        <v>312</v>
      </c>
      <c r="B2251" t="s">
        <v>295</v>
      </c>
      <c r="C2251">
        <v>17</v>
      </c>
      <c r="D2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0.17621868099999999</v>
      </c>
      <c r="E2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0.17621868099999999</v>
      </c>
      <c r="AI2251">
        <v>32</v>
      </c>
      <c r="AJ2251" t="s">
        <v>312</v>
      </c>
      <c r="AK2251" t="s">
        <v>413</v>
      </c>
      <c r="AL2251" t="s">
        <v>295</v>
      </c>
      <c r="AM2251">
        <v>10</v>
      </c>
      <c r="AN2251">
        <v>17</v>
      </c>
      <c r="AO2251">
        <v>8.3550261000000001E-2</v>
      </c>
      <c r="AP2251">
        <v>0.14020999000000001</v>
      </c>
      <c r="AQ2251">
        <v>0.17621868099999999</v>
      </c>
      <c r="AR2251">
        <v>0.141416075</v>
      </c>
      <c r="AS2251">
        <v>0.40169363800000002</v>
      </c>
      <c r="AT2251">
        <v>1.4503541E-2</v>
      </c>
    </row>
    <row r="2252" spans="1:46" hidden="1" x14ac:dyDescent="0.25">
      <c r="A2252" t="s">
        <v>312</v>
      </c>
      <c r="B2252" t="s">
        <v>295</v>
      </c>
      <c r="C2252">
        <v>18</v>
      </c>
      <c r="D2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2.6408614E-2</v>
      </c>
      <c r="E2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2.6408614E-2</v>
      </c>
      <c r="AI2252">
        <v>32</v>
      </c>
      <c r="AJ2252" t="s">
        <v>312</v>
      </c>
      <c r="AK2252" t="s">
        <v>413</v>
      </c>
      <c r="AL2252" t="s">
        <v>295</v>
      </c>
      <c r="AM2252">
        <v>10</v>
      </c>
      <c r="AN2252">
        <v>18</v>
      </c>
      <c r="AO2252">
        <v>1.2528918999999999E-2</v>
      </c>
      <c r="AP2252">
        <v>2.0537268000000001E-2</v>
      </c>
      <c r="AQ2252">
        <v>2.6408614E-2</v>
      </c>
      <c r="AR2252">
        <v>3.3197888000000002E-2</v>
      </c>
      <c r="AS2252">
        <v>0.19842533300000001</v>
      </c>
      <c r="AT2252">
        <v>2.979981E-3</v>
      </c>
    </row>
    <row r="2253" spans="1:46" hidden="1" x14ac:dyDescent="0.25">
      <c r="A2253" t="s">
        <v>312</v>
      </c>
      <c r="B2253" t="s">
        <v>295</v>
      </c>
      <c r="C2253">
        <v>19</v>
      </c>
      <c r="D2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3">
        <v>32</v>
      </c>
      <c r="AJ2253" t="s">
        <v>312</v>
      </c>
      <c r="AK2253" t="s">
        <v>413</v>
      </c>
      <c r="AL2253" t="s">
        <v>295</v>
      </c>
      <c r="AM2253">
        <v>10</v>
      </c>
      <c r="AN2253">
        <v>19</v>
      </c>
      <c r="AO2253">
        <v>0</v>
      </c>
      <c r="AP2253">
        <v>0</v>
      </c>
      <c r="AQ2253">
        <v>0</v>
      </c>
      <c r="AR2253">
        <v>2.752207E-3</v>
      </c>
      <c r="AS2253">
        <v>3.5842828E-2</v>
      </c>
      <c r="AT2253">
        <v>0</v>
      </c>
    </row>
    <row r="2254" spans="1:46" hidden="1" x14ac:dyDescent="0.25">
      <c r="A2254" t="s">
        <v>312</v>
      </c>
      <c r="B2254" t="s">
        <v>295</v>
      </c>
      <c r="C2254">
        <v>20</v>
      </c>
      <c r="D2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4">
        <v>32</v>
      </c>
      <c r="AJ2254" t="s">
        <v>312</v>
      </c>
      <c r="AK2254" t="s">
        <v>413</v>
      </c>
      <c r="AL2254" t="s">
        <v>295</v>
      </c>
      <c r="AM2254">
        <v>10</v>
      </c>
      <c r="AN2254">
        <v>20</v>
      </c>
      <c r="AO2254">
        <v>0</v>
      </c>
      <c r="AP2254">
        <v>0</v>
      </c>
      <c r="AQ2254">
        <v>0</v>
      </c>
      <c r="AR2254">
        <v>0</v>
      </c>
      <c r="AS2254">
        <v>0</v>
      </c>
      <c r="AT2254">
        <v>0</v>
      </c>
    </row>
    <row r="2255" spans="1:46" hidden="1" x14ac:dyDescent="0.25">
      <c r="A2255" t="s">
        <v>312</v>
      </c>
      <c r="B2255" t="s">
        <v>295</v>
      </c>
      <c r="C2255">
        <v>21</v>
      </c>
      <c r="D2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5">
        <v>32</v>
      </c>
      <c r="AJ2255" t="s">
        <v>312</v>
      </c>
      <c r="AK2255" t="s">
        <v>413</v>
      </c>
      <c r="AL2255" t="s">
        <v>295</v>
      </c>
      <c r="AM2255">
        <v>10</v>
      </c>
      <c r="AN2255">
        <v>21</v>
      </c>
      <c r="AO2255">
        <v>0</v>
      </c>
      <c r="AP2255">
        <v>0</v>
      </c>
      <c r="AQ2255">
        <v>0</v>
      </c>
      <c r="AR2255">
        <v>0</v>
      </c>
      <c r="AS2255">
        <v>0</v>
      </c>
      <c r="AT2255">
        <v>0</v>
      </c>
    </row>
    <row r="2256" spans="1:46" hidden="1" x14ac:dyDescent="0.25">
      <c r="A2256" t="s">
        <v>312</v>
      </c>
      <c r="B2256" t="s">
        <v>295</v>
      </c>
      <c r="C2256">
        <v>22</v>
      </c>
      <c r="D2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6">
        <v>32</v>
      </c>
      <c r="AJ2256" t="s">
        <v>312</v>
      </c>
      <c r="AK2256" t="s">
        <v>413</v>
      </c>
      <c r="AL2256" t="s">
        <v>295</v>
      </c>
      <c r="AM2256">
        <v>10</v>
      </c>
      <c r="AN2256">
        <v>22</v>
      </c>
      <c r="AO2256">
        <v>0</v>
      </c>
      <c r="AP2256">
        <v>0</v>
      </c>
      <c r="AQ2256">
        <v>0</v>
      </c>
      <c r="AR2256">
        <v>0</v>
      </c>
      <c r="AS2256">
        <v>0</v>
      </c>
      <c r="AT2256">
        <v>0</v>
      </c>
    </row>
    <row r="2257" spans="1:46" hidden="1" x14ac:dyDescent="0.25">
      <c r="A2257" t="s">
        <v>312</v>
      </c>
      <c r="B2257" t="s">
        <v>295</v>
      </c>
      <c r="C2257">
        <v>23</v>
      </c>
      <c r="D2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7">
        <v>32</v>
      </c>
      <c r="AJ2257" t="s">
        <v>312</v>
      </c>
      <c r="AK2257" t="s">
        <v>413</v>
      </c>
      <c r="AL2257" t="s">
        <v>295</v>
      </c>
      <c r="AM2257">
        <v>10</v>
      </c>
      <c r="AN2257">
        <v>23</v>
      </c>
      <c r="AO2257">
        <v>0</v>
      </c>
      <c r="AP2257">
        <v>0</v>
      </c>
      <c r="AQ2257">
        <v>0</v>
      </c>
      <c r="AR2257">
        <v>0</v>
      </c>
      <c r="AS2257">
        <v>0</v>
      </c>
      <c r="AT2257">
        <v>0</v>
      </c>
    </row>
    <row r="2258" spans="1:46" hidden="1" x14ac:dyDescent="0.25">
      <c r="A2258" t="s">
        <v>312</v>
      </c>
      <c r="B2258" t="s">
        <v>295</v>
      </c>
      <c r="C2258">
        <v>24</v>
      </c>
      <c r="D2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8">
        <v>32</v>
      </c>
      <c r="AJ2258" t="s">
        <v>312</v>
      </c>
      <c r="AK2258" t="s">
        <v>413</v>
      </c>
      <c r="AL2258" t="s">
        <v>295</v>
      </c>
      <c r="AM2258">
        <v>10</v>
      </c>
      <c r="AN2258">
        <v>24</v>
      </c>
      <c r="AO2258">
        <v>0</v>
      </c>
      <c r="AP2258">
        <v>0</v>
      </c>
      <c r="AQ2258">
        <v>0</v>
      </c>
      <c r="AR2258">
        <v>0</v>
      </c>
      <c r="AS2258">
        <v>0</v>
      </c>
      <c r="AT2258">
        <v>0</v>
      </c>
    </row>
    <row r="2259" spans="1:46" hidden="1" x14ac:dyDescent="0.25">
      <c r="A2259" t="s">
        <v>312</v>
      </c>
      <c r="B2259" t="s">
        <v>296</v>
      </c>
      <c r="C2259">
        <v>1</v>
      </c>
      <c r="D2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9">
        <v>32</v>
      </c>
      <c r="AJ2259" t="s">
        <v>312</v>
      </c>
      <c r="AK2259" t="s">
        <v>413</v>
      </c>
      <c r="AL2259" t="s">
        <v>296</v>
      </c>
      <c r="AM2259">
        <v>11</v>
      </c>
      <c r="AN2259">
        <v>1</v>
      </c>
      <c r="AO2259">
        <v>0</v>
      </c>
      <c r="AP2259">
        <v>0</v>
      </c>
      <c r="AQ2259">
        <v>0</v>
      </c>
      <c r="AR2259">
        <v>0</v>
      </c>
      <c r="AS2259">
        <v>0</v>
      </c>
      <c r="AT2259">
        <v>0</v>
      </c>
    </row>
    <row r="2260" spans="1:46" hidden="1" x14ac:dyDescent="0.25">
      <c r="A2260" t="s">
        <v>312</v>
      </c>
      <c r="B2260" t="s">
        <v>296</v>
      </c>
      <c r="C2260">
        <v>2</v>
      </c>
      <c r="D2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0">
        <v>32</v>
      </c>
      <c r="AJ2260" t="s">
        <v>312</v>
      </c>
      <c r="AK2260" t="s">
        <v>413</v>
      </c>
      <c r="AL2260" t="s">
        <v>296</v>
      </c>
      <c r="AM2260">
        <v>11</v>
      </c>
      <c r="AN2260">
        <v>2</v>
      </c>
      <c r="AO2260">
        <v>0</v>
      </c>
      <c r="AP2260">
        <v>0</v>
      </c>
      <c r="AQ2260">
        <v>0</v>
      </c>
      <c r="AR2260">
        <v>0</v>
      </c>
      <c r="AS2260">
        <v>0</v>
      </c>
      <c r="AT2260">
        <v>0</v>
      </c>
    </row>
    <row r="2261" spans="1:46" hidden="1" x14ac:dyDescent="0.25">
      <c r="A2261" t="s">
        <v>312</v>
      </c>
      <c r="B2261" t="s">
        <v>296</v>
      </c>
      <c r="C2261">
        <v>3</v>
      </c>
      <c r="D2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1">
        <v>32</v>
      </c>
      <c r="AJ2261" t="s">
        <v>312</v>
      </c>
      <c r="AK2261" t="s">
        <v>413</v>
      </c>
      <c r="AL2261" t="s">
        <v>296</v>
      </c>
      <c r="AM2261">
        <v>11</v>
      </c>
      <c r="AN2261">
        <v>3</v>
      </c>
      <c r="AO2261">
        <v>0</v>
      </c>
      <c r="AP2261">
        <v>0</v>
      </c>
      <c r="AQ2261">
        <v>0</v>
      </c>
      <c r="AR2261">
        <v>0</v>
      </c>
      <c r="AS2261">
        <v>0</v>
      </c>
      <c r="AT2261">
        <v>0</v>
      </c>
    </row>
    <row r="2262" spans="1:46" hidden="1" x14ac:dyDescent="0.25">
      <c r="A2262" t="s">
        <v>312</v>
      </c>
      <c r="B2262" t="s">
        <v>296</v>
      </c>
      <c r="C2262">
        <v>4</v>
      </c>
      <c r="D2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2">
        <v>32</v>
      </c>
      <c r="AJ2262" t="s">
        <v>312</v>
      </c>
      <c r="AK2262" t="s">
        <v>413</v>
      </c>
      <c r="AL2262" t="s">
        <v>296</v>
      </c>
      <c r="AM2262">
        <v>11</v>
      </c>
      <c r="AN2262">
        <v>4</v>
      </c>
      <c r="AO2262">
        <v>0</v>
      </c>
      <c r="AP2262">
        <v>0</v>
      </c>
      <c r="AQ2262">
        <v>0</v>
      </c>
      <c r="AR2262">
        <v>0</v>
      </c>
      <c r="AS2262">
        <v>0</v>
      </c>
      <c r="AT2262">
        <v>0</v>
      </c>
    </row>
    <row r="2263" spans="1:46" hidden="1" x14ac:dyDescent="0.25">
      <c r="A2263" t="s">
        <v>312</v>
      </c>
      <c r="B2263" t="s">
        <v>296</v>
      </c>
      <c r="C2263">
        <v>5</v>
      </c>
      <c r="D2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3">
        <v>32</v>
      </c>
      <c r="AJ2263" t="s">
        <v>312</v>
      </c>
      <c r="AK2263" t="s">
        <v>413</v>
      </c>
      <c r="AL2263" t="s">
        <v>296</v>
      </c>
      <c r="AM2263">
        <v>11</v>
      </c>
      <c r="AN2263">
        <v>5</v>
      </c>
      <c r="AO2263">
        <v>0</v>
      </c>
      <c r="AP2263">
        <v>1.17E-7</v>
      </c>
      <c r="AQ2263">
        <v>1.9199999999999999E-5</v>
      </c>
      <c r="AR2263">
        <v>1.1E-5</v>
      </c>
      <c r="AS2263">
        <v>6.1400000000000002E-5</v>
      </c>
      <c r="AT2263">
        <v>0</v>
      </c>
    </row>
    <row r="2264" spans="1:46" hidden="1" x14ac:dyDescent="0.25">
      <c r="A2264" t="s">
        <v>312</v>
      </c>
      <c r="B2264" t="s">
        <v>296</v>
      </c>
      <c r="C2264">
        <v>6</v>
      </c>
      <c r="D2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3.6300000000000001E-5</v>
      </c>
      <c r="E2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3.6300000000000001E-5</v>
      </c>
      <c r="AI2264">
        <v>32</v>
      </c>
      <c r="AJ2264" t="s">
        <v>312</v>
      </c>
      <c r="AK2264" t="s">
        <v>413</v>
      </c>
      <c r="AL2264" t="s">
        <v>296</v>
      </c>
      <c r="AM2264">
        <v>11</v>
      </c>
      <c r="AN2264">
        <v>6</v>
      </c>
      <c r="AO2264">
        <v>3.6300000000000001E-5</v>
      </c>
      <c r="AP2264" s="281">
        <v>2.1174374999999999E-2</v>
      </c>
      <c r="AQ2264" s="281">
        <v>3.8112974000000001E-2</v>
      </c>
      <c r="AR2264" s="281">
        <v>2.1615057999999999E-2</v>
      </c>
      <c r="AS2264" s="281">
        <v>6.6842527999999998E-2</v>
      </c>
      <c r="AT2264">
        <v>0</v>
      </c>
    </row>
    <row r="2265" spans="1:46" hidden="1" x14ac:dyDescent="0.25">
      <c r="A2265" t="s">
        <v>312</v>
      </c>
      <c r="B2265" t="s">
        <v>296</v>
      </c>
      <c r="C2265">
        <v>7</v>
      </c>
      <c r="D2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4.4526244E-2</v>
      </c>
      <c r="E2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4.4526244E-2</v>
      </c>
      <c r="AI2265">
        <v>32</v>
      </c>
      <c r="AJ2265" t="s">
        <v>312</v>
      </c>
      <c r="AK2265" t="s">
        <v>413</v>
      </c>
      <c r="AL2265" t="s">
        <v>296</v>
      </c>
      <c r="AM2265">
        <v>11</v>
      </c>
      <c r="AN2265">
        <v>7</v>
      </c>
      <c r="AO2265" s="281">
        <v>4.4526244E-2</v>
      </c>
      <c r="AP2265">
        <v>8.5912588999999998E-2</v>
      </c>
      <c r="AQ2265">
        <v>0.16519846899999999</v>
      </c>
      <c r="AR2265">
        <v>0.101615229</v>
      </c>
      <c r="AS2265">
        <v>0.24878643</v>
      </c>
      <c r="AT2265">
        <v>4.7260870000000003E-3</v>
      </c>
    </row>
    <row r="2266" spans="1:46" hidden="1" x14ac:dyDescent="0.25">
      <c r="A2266" t="s">
        <v>312</v>
      </c>
      <c r="B2266" t="s">
        <v>296</v>
      </c>
      <c r="C2266">
        <v>8</v>
      </c>
      <c r="D2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0.145646254</v>
      </c>
      <c r="E2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0.145646254</v>
      </c>
      <c r="AI2266">
        <v>32</v>
      </c>
      <c r="AJ2266" t="s">
        <v>312</v>
      </c>
      <c r="AK2266" t="s">
        <v>413</v>
      </c>
      <c r="AL2266" t="s">
        <v>296</v>
      </c>
      <c r="AM2266">
        <v>11</v>
      </c>
      <c r="AN2266">
        <v>8</v>
      </c>
      <c r="AO2266">
        <v>0.145646254</v>
      </c>
      <c r="AP2266">
        <v>0.20039615099999999</v>
      </c>
      <c r="AQ2266">
        <v>0.31855285799999999</v>
      </c>
      <c r="AR2266">
        <v>0.224033819</v>
      </c>
      <c r="AS2266">
        <v>0.45063150099999999</v>
      </c>
      <c r="AT2266">
        <v>2.2946821999999999E-2</v>
      </c>
    </row>
    <row r="2267" spans="1:46" hidden="1" x14ac:dyDescent="0.25">
      <c r="A2267" t="s">
        <v>312</v>
      </c>
      <c r="B2267" t="s">
        <v>296</v>
      </c>
      <c r="C2267">
        <v>9</v>
      </c>
      <c r="D2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0.45333268900000001</v>
      </c>
      <c r="E2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0.23878137199999999</v>
      </c>
      <c r="AI2267">
        <v>32</v>
      </c>
      <c r="AJ2267" t="s">
        <v>312</v>
      </c>
      <c r="AK2267" t="s">
        <v>413</v>
      </c>
      <c r="AL2267" t="s">
        <v>296</v>
      </c>
      <c r="AM2267">
        <v>11</v>
      </c>
      <c r="AN2267">
        <v>9</v>
      </c>
      <c r="AO2267">
        <v>0.23878137199999999</v>
      </c>
      <c r="AP2267">
        <v>0.34988918899999999</v>
      </c>
      <c r="AQ2267">
        <v>0.45333268900000001</v>
      </c>
      <c r="AR2267">
        <v>0.34961920899999999</v>
      </c>
      <c r="AS2267">
        <v>0.64040637</v>
      </c>
      <c r="AT2267">
        <v>5.5926225000000003E-2</v>
      </c>
    </row>
    <row r="2268" spans="1:46" hidden="1" x14ac:dyDescent="0.25">
      <c r="A2268" t="s">
        <v>312</v>
      </c>
      <c r="B2268" t="s">
        <v>296</v>
      </c>
      <c r="C2268">
        <v>10</v>
      </c>
      <c r="D2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0.56839656900000002</v>
      </c>
      <c r="E2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0.56839656900000002</v>
      </c>
      <c r="AI2268">
        <v>32</v>
      </c>
      <c r="AJ2268" t="s">
        <v>312</v>
      </c>
      <c r="AK2268" t="s">
        <v>413</v>
      </c>
      <c r="AL2268" t="s">
        <v>296</v>
      </c>
      <c r="AM2268">
        <v>11</v>
      </c>
      <c r="AN2268">
        <v>10</v>
      </c>
      <c r="AO2268">
        <v>0.31884085899999998</v>
      </c>
      <c r="AP2268">
        <v>0.46208956899999998</v>
      </c>
      <c r="AQ2268">
        <v>0.56839656900000002</v>
      </c>
      <c r="AR2268">
        <v>0.45349358200000001</v>
      </c>
      <c r="AS2268">
        <v>0.797598696</v>
      </c>
      <c r="AT2268">
        <v>7.2739616000000007E-2</v>
      </c>
    </row>
    <row r="2269" spans="1:46" hidden="1" x14ac:dyDescent="0.25">
      <c r="A2269" t="s">
        <v>312</v>
      </c>
      <c r="B2269" t="s">
        <v>296</v>
      </c>
      <c r="C2269">
        <v>11</v>
      </c>
      <c r="D2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0.67386619000000003</v>
      </c>
      <c r="E2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0.67386619000000003</v>
      </c>
      <c r="AI2269">
        <v>32</v>
      </c>
      <c r="AJ2269" t="s">
        <v>312</v>
      </c>
      <c r="AK2269" t="s">
        <v>413</v>
      </c>
      <c r="AL2269" t="s">
        <v>296</v>
      </c>
      <c r="AM2269">
        <v>11</v>
      </c>
      <c r="AN2269">
        <v>11</v>
      </c>
      <c r="AO2269">
        <v>0.37037274799999997</v>
      </c>
      <c r="AP2269">
        <v>0.54342655100000004</v>
      </c>
      <c r="AQ2269">
        <v>0.67386619000000003</v>
      </c>
      <c r="AR2269">
        <v>0.52761481499999996</v>
      </c>
      <c r="AS2269">
        <v>0.89269366900000002</v>
      </c>
      <c r="AT2269">
        <v>8.9964857999999995E-2</v>
      </c>
    </row>
    <row r="2270" spans="1:46" hidden="1" x14ac:dyDescent="0.25">
      <c r="A2270" t="s">
        <v>312</v>
      </c>
      <c r="B2270" t="s">
        <v>296</v>
      </c>
      <c r="C2270">
        <v>12</v>
      </c>
      <c r="D2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0.71354223900000002</v>
      </c>
      <c r="E2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0.71354223900000002</v>
      </c>
      <c r="AI2270">
        <v>32</v>
      </c>
      <c r="AJ2270" t="s">
        <v>312</v>
      </c>
      <c r="AK2270" t="s">
        <v>413</v>
      </c>
      <c r="AL2270" t="s">
        <v>296</v>
      </c>
      <c r="AM2270">
        <v>11</v>
      </c>
      <c r="AN2270">
        <v>12</v>
      </c>
      <c r="AO2270">
        <v>0.406428183</v>
      </c>
      <c r="AP2270">
        <v>0.57617622099999999</v>
      </c>
      <c r="AQ2270">
        <v>0.71354223900000002</v>
      </c>
      <c r="AR2270">
        <v>0.56224178599999997</v>
      </c>
      <c r="AS2270">
        <v>0.91942537000000002</v>
      </c>
      <c r="AT2270">
        <v>8.4680633000000005E-2</v>
      </c>
    </row>
    <row r="2271" spans="1:46" hidden="1" x14ac:dyDescent="0.25">
      <c r="A2271" t="s">
        <v>312</v>
      </c>
      <c r="B2271" t="s">
        <v>296</v>
      </c>
      <c r="C2271">
        <v>13</v>
      </c>
      <c r="D2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0.70465046399999998</v>
      </c>
      <c r="E2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0.70465046399999998</v>
      </c>
      <c r="AI2271">
        <v>32</v>
      </c>
      <c r="AJ2271" t="s">
        <v>312</v>
      </c>
      <c r="AK2271" t="s">
        <v>413</v>
      </c>
      <c r="AL2271" t="s">
        <v>296</v>
      </c>
      <c r="AM2271">
        <v>11</v>
      </c>
      <c r="AN2271">
        <v>13</v>
      </c>
      <c r="AO2271">
        <v>0.39616922399999999</v>
      </c>
      <c r="AP2271">
        <v>0.56537417099999998</v>
      </c>
      <c r="AQ2271">
        <v>0.70465046399999998</v>
      </c>
      <c r="AR2271">
        <v>0.54533784100000005</v>
      </c>
      <c r="AS2271">
        <v>0.884770583</v>
      </c>
      <c r="AT2271">
        <v>7.8504980000000002E-2</v>
      </c>
    </row>
    <row r="2272" spans="1:46" hidden="1" x14ac:dyDescent="0.25">
      <c r="A2272" t="s">
        <v>312</v>
      </c>
      <c r="B2272" t="s">
        <v>296</v>
      </c>
      <c r="C2272">
        <v>14</v>
      </c>
      <c r="D2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0.64766027299999995</v>
      </c>
      <c r="E2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0.64766027299999995</v>
      </c>
      <c r="AI2272">
        <v>32</v>
      </c>
      <c r="AJ2272" t="s">
        <v>312</v>
      </c>
      <c r="AK2272" t="s">
        <v>413</v>
      </c>
      <c r="AL2272" t="s">
        <v>296</v>
      </c>
      <c r="AM2272">
        <v>11</v>
      </c>
      <c r="AN2272">
        <v>14</v>
      </c>
      <c r="AO2272">
        <v>0.35623542200000002</v>
      </c>
      <c r="AP2272">
        <v>0.49440814100000002</v>
      </c>
      <c r="AQ2272">
        <v>0.64766027299999995</v>
      </c>
      <c r="AR2272">
        <v>0.49461529500000001</v>
      </c>
      <c r="AS2272">
        <v>0.83723555999999999</v>
      </c>
      <c r="AT2272">
        <v>6.4632635999999993E-2</v>
      </c>
    </row>
    <row r="2273" spans="1:46" hidden="1" x14ac:dyDescent="0.25">
      <c r="A2273" t="s">
        <v>312</v>
      </c>
      <c r="B2273" t="s">
        <v>296</v>
      </c>
      <c r="C2273">
        <v>15</v>
      </c>
      <c r="D2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0.53465806800000004</v>
      </c>
      <c r="E2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0.53465806800000004</v>
      </c>
      <c r="AI2273">
        <v>32</v>
      </c>
      <c r="AJ2273" t="s">
        <v>312</v>
      </c>
      <c r="AK2273" t="s">
        <v>413</v>
      </c>
      <c r="AL2273" t="s">
        <v>296</v>
      </c>
      <c r="AM2273">
        <v>11</v>
      </c>
      <c r="AN2273">
        <v>15</v>
      </c>
      <c r="AO2273">
        <v>0.28377343399999999</v>
      </c>
      <c r="AP2273">
        <v>0.42469023500000003</v>
      </c>
      <c r="AQ2273">
        <v>0.53465806800000004</v>
      </c>
      <c r="AR2273">
        <v>0.40986093499999998</v>
      </c>
      <c r="AS2273">
        <v>0.71934906899999995</v>
      </c>
      <c r="AT2273">
        <v>5.6479587999999997E-2</v>
      </c>
    </row>
    <row r="2274" spans="1:46" hidden="1" x14ac:dyDescent="0.25">
      <c r="A2274" t="s">
        <v>312</v>
      </c>
      <c r="B2274" t="s">
        <v>296</v>
      </c>
      <c r="C2274">
        <v>16</v>
      </c>
      <c r="D2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0.38037460200000001</v>
      </c>
      <c r="E2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0.38037460200000001</v>
      </c>
      <c r="AI2274">
        <v>32</v>
      </c>
      <c r="AJ2274" t="s">
        <v>312</v>
      </c>
      <c r="AK2274" t="s">
        <v>413</v>
      </c>
      <c r="AL2274" t="s">
        <v>296</v>
      </c>
      <c r="AM2274">
        <v>11</v>
      </c>
      <c r="AN2274">
        <v>16</v>
      </c>
      <c r="AO2274">
        <v>0.186706491</v>
      </c>
      <c r="AP2274">
        <v>0.29031948800000001</v>
      </c>
      <c r="AQ2274">
        <v>0.38037460200000001</v>
      </c>
      <c r="AR2274">
        <v>0.29070391200000001</v>
      </c>
      <c r="AS2274">
        <v>0.54914407700000001</v>
      </c>
      <c r="AT2274">
        <v>4.3589990000000002E-2</v>
      </c>
    </row>
    <row r="2275" spans="1:46" hidden="1" x14ac:dyDescent="0.25">
      <c r="A2275" t="s">
        <v>312</v>
      </c>
      <c r="B2275" t="s">
        <v>296</v>
      </c>
      <c r="C2275">
        <v>17</v>
      </c>
      <c r="D2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0.22975537600000001</v>
      </c>
      <c r="E2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0.22975537600000001</v>
      </c>
      <c r="AI2275">
        <v>32</v>
      </c>
      <c r="AJ2275" t="s">
        <v>312</v>
      </c>
      <c r="AK2275" t="s">
        <v>413</v>
      </c>
      <c r="AL2275" t="s">
        <v>296</v>
      </c>
      <c r="AM2275">
        <v>11</v>
      </c>
      <c r="AN2275">
        <v>17</v>
      </c>
      <c r="AO2275">
        <v>0.107713804</v>
      </c>
      <c r="AP2275">
        <v>0.15913756400000001</v>
      </c>
      <c r="AQ2275">
        <v>0.22975537600000001</v>
      </c>
      <c r="AR2275">
        <v>0.17640587599999999</v>
      </c>
      <c r="AS2275">
        <v>0.39795297699999999</v>
      </c>
      <c r="AT2275">
        <v>1.5937975E-2</v>
      </c>
    </row>
    <row r="2276" spans="1:46" hidden="1" x14ac:dyDescent="0.25">
      <c r="A2276" t="s">
        <v>312</v>
      </c>
      <c r="B2276" t="s">
        <v>296</v>
      </c>
      <c r="C2276">
        <v>18</v>
      </c>
      <c r="D2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0.108750767</v>
      </c>
      <c r="E2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0.108750767</v>
      </c>
      <c r="AI2276">
        <v>32</v>
      </c>
      <c r="AJ2276" t="s">
        <v>312</v>
      </c>
      <c r="AK2276" t="s">
        <v>413</v>
      </c>
      <c r="AL2276" t="s">
        <v>296</v>
      </c>
      <c r="AM2276">
        <v>11</v>
      </c>
      <c r="AN2276">
        <v>18</v>
      </c>
      <c r="AO2276">
        <v>2.5848758999999999E-2</v>
      </c>
      <c r="AP2276">
        <v>4.1866313000000002E-2</v>
      </c>
      <c r="AQ2276">
        <v>0.108750767</v>
      </c>
      <c r="AR2276">
        <v>6.9039841000000005E-2</v>
      </c>
      <c r="AS2276">
        <v>0.22247033699999999</v>
      </c>
      <c r="AT2276">
        <v>4.2407429999999999E-3</v>
      </c>
    </row>
    <row r="2277" spans="1:46" hidden="1" x14ac:dyDescent="0.25">
      <c r="A2277" t="s">
        <v>312</v>
      </c>
      <c r="B2277" t="s">
        <v>296</v>
      </c>
      <c r="C2277">
        <v>19</v>
      </c>
      <c r="D2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2.5569259E-2</v>
      </c>
      <c r="E2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2.5569259E-2</v>
      </c>
      <c r="AI2277">
        <v>32</v>
      </c>
      <c r="AJ2277" t="s">
        <v>312</v>
      </c>
      <c r="AK2277" t="s">
        <v>413</v>
      </c>
      <c r="AL2277" t="s">
        <v>296</v>
      </c>
      <c r="AM2277">
        <v>11</v>
      </c>
      <c r="AN2277">
        <v>19</v>
      </c>
      <c r="AO2277">
        <v>0</v>
      </c>
      <c r="AP2277">
        <v>7.1099999999999994E-5</v>
      </c>
      <c r="AQ2277">
        <v>2.5569259E-2</v>
      </c>
      <c r="AR2277">
        <v>1.2526137999999999E-2</v>
      </c>
      <c r="AS2277">
        <v>6.4393944999999994E-2</v>
      </c>
      <c r="AT2277">
        <v>0</v>
      </c>
    </row>
    <row r="2278" spans="1:46" hidden="1" x14ac:dyDescent="0.25">
      <c r="A2278" t="s">
        <v>312</v>
      </c>
      <c r="B2278" t="s">
        <v>296</v>
      </c>
      <c r="C2278">
        <v>20</v>
      </c>
      <c r="D2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8">
        <v>32</v>
      </c>
      <c r="AJ2278" t="s">
        <v>312</v>
      </c>
      <c r="AK2278" t="s">
        <v>413</v>
      </c>
      <c r="AL2278" t="s">
        <v>296</v>
      </c>
      <c r="AM2278">
        <v>11</v>
      </c>
      <c r="AN2278">
        <v>20</v>
      </c>
      <c r="AO2278">
        <v>0</v>
      </c>
      <c r="AP2278" s="281">
        <v>0</v>
      </c>
      <c r="AQ2278">
        <v>0</v>
      </c>
      <c r="AR2278">
        <v>1.27E-5</v>
      </c>
      <c r="AS2278">
        <v>2.6039999999999999E-4</v>
      </c>
      <c r="AT2278">
        <v>0</v>
      </c>
    </row>
    <row r="2279" spans="1:46" hidden="1" x14ac:dyDescent="0.25">
      <c r="A2279" t="s">
        <v>312</v>
      </c>
      <c r="B2279" t="s">
        <v>296</v>
      </c>
      <c r="C2279">
        <v>21</v>
      </c>
      <c r="D2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9">
        <v>32</v>
      </c>
      <c r="AJ2279" t="s">
        <v>312</v>
      </c>
      <c r="AK2279" t="s">
        <v>413</v>
      </c>
      <c r="AL2279" t="s">
        <v>296</v>
      </c>
      <c r="AM2279">
        <v>11</v>
      </c>
      <c r="AN2279">
        <v>21</v>
      </c>
      <c r="AO2279">
        <v>0</v>
      </c>
      <c r="AP2279">
        <v>0</v>
      </c>
      <c r="AQ2279">
        <v>0</v>
      </c>
      <c r="AR2279" s="281">
        <v>0</v>
      </c>
      <c r="AS2279">
        <v>0</v>
      </c>
      <c r="AT2279">
        <v>0</v>
      </c>
    </row>
    <row r="2280" spans="1:46" hidden="1" x14ac:dyDescent="0.25">
      <c r="A2280" t="s">
        <v>312</v>
      </c>
      <c r="B2280" t="s">
        <v>296</v>
      </c>
      <c r="C2280">
        <v>22</v>
      </c>
      <c r="D2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0">
        <v>32</v>
      </c>
      <c r="AJ2280" t="s">
        <v>312</v>
      </c>
      <c r="AK2280" t="s">
        <v>413</v>
      </c>
      <c r="AL2280" t="s">
        <v>296</v>
      </c>
      <c r="AM2280">
        <v>11</v>
      </c>
      <c r="AN2280">
        <v>22</v>
      </c>
      <c r="AO2280">
        <v>0</v>
      </c>
      <c r="AP2280">
        <v>0</v>
      </c>
      <c r="AQ2280">
        <v>0</v>
      </c>
      <c r="AR2280">
        <v>0</v>
      </c>
      <c r="AS2280">
        <v>0</v>
      </c>
      <c r="AT2280">
        <v>0</v>
      </c>
    </row>
    <row r="2281" spans="1:46" hidden="1" x14ac:dyDescent="0.25">
      <c r="A2281" t="s">
        <v>312</v>
      </c>
      <c r="B2281" t="s">
        <v>296</v>
      </c>
      <c r="C2281">
        <v>23</v>
      </c>
      <c r="D2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1">
        <v>32</v>
      </c>
      <c r="AJ2281" t="s">
        <v>312</v>
      </c>
      <c r="AK2281" t="s">
        <v>413</v>
      </c>
      <c r="AL2281" t="s">
        <v>296</v>
      </c>
      <c r="AM2281">
        <v>11</v>
      </c>
      <c r="AN2281">
        <v>23</v>
      </c>
      <c r="AO2281">
        <v>0</v>
      </c>
      <c r="AP2281">
        <v>0</v>
      </c>
      <c r="AQ2281">
        <v>0</v>
      </c>
      <c r="AR2281">
        <v>0</v>
      </c>
      <c r="AS2281">
        <v>0</v>
      </c>
      <c r="AT2281">
        <v>0</v>
      </c>
    </row>
    <row r="2282" spans="1:46" hidden="1" x14ac:dyDescent="0.25">
      <c r="A2282" t="s">
        <v>312</v>
      </c>
      <c r="B2282" t="s">
        <v>296</v>
      </c>
      <c r="C2282">
        <v>24</v>
      </c>
      <c r="D2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2">
        <v>32</v>
      </c>
      <c r="AJ2282" t="s">
        <v>312</v>
      </c>
      <c r="AK2282" t="s">
        <v>413</v>
      </c>
      <c r="AL2282" t="s">
        <v>296</v>
      </c>
      <c r="AM2282">
        <v>11</v>
      </c>
      <c r="AN2282">
        <v>24</v>
      </c>
      <c r="AO2282">
        <v>0</v>
      </c>
      <c r="AP2282">
        <v>0</v>
      </c>
      <c r="AQ2282">
        <v>0</v>
      </c>
      <c r="AR2282">
        <v>0</v>
      </c>
      <c r="AS2282">
        <v>0</v>
      </c>
      <c r="AT2282">
        <v>0</v>
      </c>
    </row>
    <row r="2283" spans="1:46" hidden="1" x14ac:dyDescent="0.25">
      <c r="A2283" t="s">
        <v>312</v>
      </c>
      <c r="B2283" t="s">
        <v>297</v>
      </c>
      <c r="C2283">
        <v>1</v>
      </c>
      <c r="D2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3">
        <v>32</v>
      </c>
      <c r="AJ2283" t="s">
        <v>312</v>
      </c>
      <c r="AK2283" t="s">
        <v>413</v>
      </c>
      <c r="AL2283" t="s">
        <v>297</v>
      </c>
      <c r="AM2283">
        <v>12</v>
      </c>
      <c r="AN2283">
        <v>1</v>
      </c>
      <c r="AO2283">
        <v>0</v>
      </c>
      <c r="AP2283">
        <v>0</v>
      </c>
      <c r="AQ2283">
        <v>0</v>
      </c>
      <c r="AR2283">
        <v>0</v>
      </c>
      <c r="AS2283">
        <v>0</v>
      </c>
      <c r="AT2283">
        <v>0</v>
      </c>
    </row>
    <row r="2284" spans="1:46" hidden="1" x14ac:dyDescent="0.25">
      <c r="A2284" t="s">
        <v>312</v>
      </c>
      <c r="B2284" t="s">
        <v>297</v>
      </c>
      <c r="C2284">
        <v>2</v>
      </c>
      <c r="D2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4">
        <v>32</v>
      </c>
      <c r="AJ2284" t="s">
        <v>312</v>
      </c>
      <c r="AK2284" t="s">
        <v>413</v>
      </c>
      <c r="AL2284" t="s">
        <v>297</v>
      </c>
      <c r="AM2284">
        <v>12</v>
      </c>
      <c r="AN2284">
        <v>2</v>
      </c>
      <c r="AO2284">
        <v>0</v>
      </c>
      <c r="AP2284">
        <v>0</v>
      </c>
      <c r="AQ2284">
        <v>0</v>
      </c>
      <c r="AR2284">
        <v>0</v>
      </c>
      <c r="AS2284">
        <v>0</v>
      </c>
      <c r="AT2284">
        <v>0</v>
      </c>
    </row>
    <row r="2285" spans="1:46" hidden="1" x14ac:dyDescent="0.25">
      <c r="A2285" t="s">
        <v>312</v>
      </c>
      <c r="B2285" t="s">
        <v>297</v>
      </c>
      <c r="C2285">
        <v>3</v>
      </c>
      <c r="D2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5">
        <v>32</v>
      </c>
      <c r="AJ2285" t="s">
        <v>312</v>
      </c>
      <c r="AK2285" t="s">
        <v>413</v>
      </c>
      <c r="AL2285" t="s">
        <v>297</v>
      </c>
      <c r="AM2285">
        <v>12</v>
      </c>
      <c r="AN2285">
        <v>3</v>
      </c>
      <c r="AO2285">
        <v>0</v>
      </c>
      <c r="AP2285">
        <v>0</v>
      </c>
      <c r="AQ2285">
        <v>0</v>
      </c>
      <c r="AR2285">
        <v>0</v>
      </c>
      <c r="AS2285">
        <v>0</v>
      </c>
      <c r="AT2285">
        <v>0</v>
      </c>
    </row>
    <row r="2286" spans="1:46" hidden="1" x14ac:dyDescent="0.25">
      <c r="A2286" t="s">
        <v>312</v>
      </c>
      <c r="B2286" t="s">
        <v>297</v>
      </c>
      <c r="C2286">
        <v>4</v>
      </c>
      <c r="D2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6">
        <v>32</v>
      </c>
      <c r="AJ2286" t="s">
        <v>312</v>
      </c>
      <c r="AK2286" t="s">
        <v>413</v>
      </c>
      <c r="AL2286" t="s">
        <v>297</v>
      </c>
      <c r="AM2286">
        <v>12</v>
      </c>
      <c r="AN2286">
        <v>4</v>
      </c>
      <c r="AO2286">
        <v>0</v>
      </c>
      <c r="AP2286">
        <v>0</v>
      </c>
      <c r="AQ2286">
        <v>0</v>
      </c>
      <c r="AR2286">
        <v>0</v>
      </c>
      <c r="AS2286">
        <v>0</v>
      </c>
      <c r="AT2286">
        <v>0</v>
      </c>
    </row>
    <row r="2287" spans="1:46" hidden="1" x14ac:dyDescent="0.25">
      <c r="A2287" t="s">
        <v>312</v>
      </c>
      <c r="B2287" t="s">
        <v>297</v>
      </c>
      <c r="C2287">
        <v>5</v>
      </c>
      <c r="D2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7">
        <v>32</v>
      </c>
      <c r="AJ2287" t="s">
        <v>312</v>
      </c>
      <c r="AK2287" t="s">
        <v>413</v>
      </c>
      <c r="AL2287" t="s">
        <v>297</v>
      </c>
      <c r="AM2287">
        <v>12</v>
      </c>
      <c r="AN2287">
        <v>5</v>
      </c>
      <c r="AO2287">
        <v>0</v>
      </c>
      <c r="AP2287">
        <v>0</v>
      </c>
      <c r="AQ2287">
        <v>1.9800000000000001E-6</v>
      </c>
      <c r="AR2287">
        <v>3.8399999999999997E-6</v>
      </c>
      <c r="AS2287">
        <v>4.2700000000000001E-5</v>
      </c>
      <c r="AT2287">
        <v>0</v>
      </c>
    </row>
    <row r="2288" spans="1:46" hidden="1" x14ac:dyDescent="0.25">
      <c r="A2288" t="s">
        <v>312</v>
      </c>
      <c r="B2288" t="s">
        <v>297</v>
      </c>
      <c r="C2288">
        <v>6</v>
      </c>
      <c r="D2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3.19E-6</v>
      </c>
      <c r="E2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3.19E-6</v>
      </c>
      <c r="AI2288">
        <v>32</v>
      </c>
      <c r="AJ2288" t="s">
        <v>312</v>
      </c>
      <c r="AK2288" t="s">
        <v>413</v>
      </c>
      <c r="AL2288" t="s">
        <v>297</v>
      </c>
      <c r="AM2288">
        <v>12</v>
      </c>
      <c r="AN2288">
        <v>6</v>
      </c>
      <c r="AO2288">
        <v>3.19E-6</v>
      </c>
      <c r="AP2288">
        <v>2.2977089999999999E-2</v>
      </c>
      <c r="AQ2288" s="281">
        <v>3.7560072E-2</v>
      </c>
      <c r="AR2288" s="281">
        <v>2.0660455000000001E-2</v>
      </c>
      <c r="AS2288" s="281">
        <v>5.3789528000000003E-2</v>
      </c>
      <c r="AT2288">
        <v>0</v>
      </c>
    </row>
    <row r="2289" spans="1:46" hidden="1" x14ac:dyDescent="0.25">
      <c r="A2289" t="s">
        <v>312</v>
      </c>
      <c r="B2289" t="s">
        <v>297</v>
      </c>
      <c r="C2289">
        <v>7</v>
      </c>
      <c r="D2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3.8540724999999998E-2</v>
      </c>
      <c r="E2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3.8540724999999998E-2</v>
      </c>
      <c r="AI2289">
        <v>32</v>
      </c>
      <c r="AJ2289" t="s">
        <v>312</v>
      </c>
      <c r="AK2289" t="s">
        <v>413</v>
      </c>
      <c r="AL2289" t="s">
        <v>297</v>
      </c>
      <c r="AM2289">
        <v>12</v>
      </c>
      <c r="AN2289">
        <v>7</v>
      </c>
      <c r="AO2289" s="281">
        <v>3.8540724999999998E-2</v>
      </c>
      <c r="AP2289">
        <v>9.7081425999999998E-2</v>
      </c>
      <c r="AQ2289">
        <v>0.16975495500000001</v>
      </c>
      <c r="AR2289">
        <v>0.10316877200000001</v>
      </c>
      <c r="AS2289">
        <v>0.21615392999999999</v>
      </c>
      <c r="AT2289">
        <v>7.6018489999999999E-3</v>
      </c>
    </row>
    <row r="2290" spans="1:46" hidden="1" x14ac:dyDescent="0.25">
      <c r="A2290" t="s">
        <v>312</v>
      </c>
      <c r="B2290" t="s">
        <v>297</v>
      </c>
      <c r="C2290">
        <v>8</v>
      </c>
      <c r="D2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0.14407492899999999</v>
      </c>
      <c r="E2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0.14407492899999999</v>
      </c>
      <c r="AI2290">
        <v>32</v>
      </c>
      <c r="AJ2290" t="s">
        <v>312</v>
      </c>
      <c r="AK2290" t="s">
        <v>413</v>
      </c>
      <c r="AL2290" t="s">
        <v>297</v>
      </c>
      <c r="AM2290">
        <v>12</v>
      </c>
      <c r="AN2290">
        <v>8</v>
      </c>
      <c r="AO2290">
        <v>0.14407492899999999</v>
      </c>
      <c r="AP2290">
        <v>0.22090142400000001</v>
      </c>
      <c r="AQ2290">
        <v>0.33647123099999998</v>
      </c>
      <c r="AR2290">
        <v>0.233160795</v>
      </c>
      <c r="AS2290">
        <v>0.41606572400000003</v>
      </c>
      <c r="AT2290">
        <v>2.4587970000000001E-2</v>
      </c>
    </row>
    <row r="2291" spans="1:46" hidden="1" x14ac:dyDescent="0.25">
      <c r="A2291" t="s">
        <v>312</v>
      </c>
      <c r="B2291" t="s">
        <v>297</v>
      </c>
      <c r="C2291">
        <v>9</v>
      </c>
      <c r="D2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0.48440281200000002</v>
      </c>
      <c r="E2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0.28639332899999997</v>
      </c>
      <c r="AI2291">
        <v>32</v>
      </c>
      <c r="AJ2291" t="s">
        <v>312</v>
      </c>
      <c r="AK2291" t="s">
        <v>413</v>
      </c>
      <c r="AL2291" t="s">
        <v>297</v>
      </c>
      <c r="AM2291">
        <v>12</v>
      </c>
      <c r="AN2291">
        <v>9</v>
      </c>
      <c r="AO2291">
        <v>0.28639332899999997</v>
      </c>
      <c r="AP2291">
        <v>0.37117513800000002</v>
      </c>
      <c r="AQ2291">
        <v>0.48440281200000002</v>
      </c>
      <c r="AR2291">
        <v>0.37015674599999998</v>
      </c>
      <c r="AS2291">
        <v>0.59424111400000001</v>
      </c>
      <c r="AT2291">
        <v>6.4378046999999994E-2</v>
      </c>
    </row>
    <row r="2292" spans="1:46" hidden="1" x14ac:dyDescent="0.25">
      <c r="A2292" t="s">
        <v>312</v>
      </c>
      <c r="B2292" t="s">
        <v>297</v>
      </c>
      <c r="C2292">
        <v>10</v>
      </c>
      <c r="D2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0.59981229700000005</v>
      </c>
      <c r="E2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0.59981229700000005</v>
      </c>
      <c r="AI2292">
        <v>32</v>
      </c>
      <c r="AJ2292" t="s">
        <v>312</v>
      </c>
      <c r="AK2292" t="s">
        <v>413</v>
      </c>
      <c r="AL2292" t="s">
        <v>297</v>
      </c>
      <c r="AM2292">
        <v>12</v>
      </c>
      <c r="AN2292">
        <v>10</v>
      </c>
      <c r="AO2292">
        <v>0.37459093900000001</v>
      </c>
      <c r="AP2292">
        <v>0.51723094700000005</v>
      </c>
      <c r="AQ2292">
        <v>0.59981229700000005</v>
      </c>
      <c r="AR2292">
        <v>0.48617949100000002</v>
      </c>
      <c r="AS2292">
        <v>0.72400382799999996</v>
      </c>
      <c r="AT2292">
        <v>8.5928199999999996E-2</v>
      </c>
    </row>
    <row r="2293" spans="1:46" hidden="1" x14ac:dyDescent="0.25">
      <c r="A2293" t="s">
        <v>312</v>
      </c>
      <c r="B2293" t="s">
        <v>297</v>
      </c>
      <c r="C2293">
        <v>11</v>
      </c>
      <c r="D2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0.695244792</v>
      </c>
      <c r="E2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0.695244792</v>
      </c>
      <c r="AI2293">
        <v>32</v>
      </c>
      <c r="AJ2293" t="s">
        <v>312</v>
      </c>
      <c r="AK2293" t="s">
        <v>413</v>
      </c>
      <c r="AL2293" t="s">
        <v>297</v>
      </c>
      <c r="AM2293">
        <v>12</v>
      </c>
      <c r="AN2293">
        <v>11</v>
      </c>
      <c r="AO2293">
        <v>0.444914386</v>
      </c>
      <c r="AP2293">
        <v>0.60179401099999996</v>
      </c>
      <c r="AQ2293">
        <v>0.695244792</v>
      </c>
      <c r="AR2293">
        <v>0.56743464600000004</v>
      </c>
      <c r="AS2293">
        <v>0.85784411699999996</v>
      </c>
      <c r="AT2293">
        <v>0.10910022599999999</v>
      </c>
    </row>
    <row r="2294" spans="1:46" hidden="1" x14ac:dyDescent="0.25">
      <c r="A2294" t="s">
        <v>312</v>
      </c>
      <c r="B2294" t="s">
        <v>297</v>
      </c>
      <c r="C2294">
        <v>12</v>
      </c>
      <c r="D2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0.73991101100000001</v>
      </c>
      <c r="E2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0.73991101100000001</v>
      </c>
      <c r="AI2294">
        <v>32</v>
      </c>
      <c r="AJ2294" t="s">
        <v>312</v>
      </c>
      <c r="AK2294" t="s">
        <v>413</v>
      </c>
      <c r="AL2294" t="s">
        <v>297</v>
      </c>
      <c r="AM2294">
        <v>12</v>
      </c>
      <c r="AN2294">
        <v>12</v>
      </c>
      <c r="AO2294">
        <v>0.515813348</v>
      </c>
      <c r="AP2294">
        <v>0.64602081600000005</v>
      </c>
      <c r="AQ2294">
        <v>0.73991101100000001</v>
      </c>
      <c r="AR2294">
        <v>0.61215958299999995</v>
      </c>
      <c r="AS2294">
        <v>0.85069739</v>
      </c>
      <c r="AT2294">
        <v>0.17086211500000001</v>
      </c>
    </row>
    <row r="2295" spans="1:46" hidden="1" x14ac:dyDescent="0.25">
      <c r="A2295" t="s">
        <v>312</v>
      </c>
      <c r="B2295" t="s">
        <v>297</v>
      </c>
      <c r="C2295">
        <v>13</v>
      </c>
      <c r="D2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0.72783798600000005</v>
      </c>
      <c r="E2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0.72783798600000005</v>
      </c>
      <c r="AI2295">
        <v>32</v>
      </c>
      <c r="AJ2295" t="s">
        <v>312</v>
      </c>
      <c r="AK2295" t="s">
        <v>413</v>
      </c>
      <c r="AL2295" t="s">
        <v>297</v>
      </c>
      <c r="AM2295">
        <v>12</v>
      </c>
      <c r="AN2295">
        <v>13</v>
      </c>
      <c r="AO2295">
        <v>0.50536994000000002</v>
      </c>
      <c r="AP2295">
        <v>0.640569049</v>
      </c>
      <c r="AQ2295">
        <v>0.72783798600000005</v>
      </c>
      <c r="AR2295">
        <v>0.60393005799999999</v>
      </c>
      <c r="AS2295">
        <v>0.87017845599999999</v>
      </c>
      <c r="AT2295">
        <v>0.168904993</v>
      </c>
    </row>
    <row r="2296" spans="1:46" hidden="1" x14ac:dyDescent="0.25">
      <c r="A2296" t="s">
        <v>312</v>
      </c>
      <c r="B2296" t="s">
        <v>297</v>
      </c>
      <c r="C2296">
        <v>14</v>
      </c>
      <c r="D2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0.67527732100000004</v>
      </c>
      <c r="E2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0.67527732100000004</v>
      </c>
      <c r="AI2296">
        <v>32</v>
      </c>
      <c r="AJ2296" t="s">
        <v>312</v>
      </c>
      <c r="AK2296" t="s">
        <v>413</v>
      </c>
      <c r="AL2296" t="s">
        <v>297</v>
      </c>
      <c r="AM2296">
        <v>12</v>
      </c>
      <c r="AN2296">
        <v>14</v>
      </c>
      <c r="AO2296">
        <v>0.45941662900000002</v>
      </c>
      <c r="AP2296">
        <v>0.59086756799999995</v>
      </c>
      <c r="AQ2296">
        <v>0.67527732100000004</v>
      </c>
      <c r="AR2296">
        <v>0.55903259199999999</v>
      </c>
      <c r="AS2296">
        <v>0.85345672100000003</v>
      </c>
      <c r="AT2296">
        <v>0.16192568700000001</v>
      </c>
    </row>
    <row r="2297" spans="1:46" hidden="1" x14ac:dyDescent="0.25">
      <c r="A2297" t="s">
        <v>312</v>
      </c>
      <c r="B2297" t="s">
        <v>297</v>
      </c>
      <c r="C2297">
        <v>15</v>
      </c>
      <c r="D2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0.577726662</v>
      </c>
      <c r="E2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0.577726662</v>
      </c>
      <c r="AI2297">
        <v>32</v>
      </c>
      <c r="AJ2297" t="s">
        <v>312</v>
      </c>
      <c r="AK2297" t="s">
        <v>413</v>
      </c>
      <c r="AL2297" t="s">
        <v>297</v>
      </c>
      <c r="AM2297">
        <v>12</v>
      </c>
      <c r="AN2297">
        <v>15</v>
      </c>
      <c r="AO2297">
        <v>0.38304840400000001</v>
      </c>
      <c r="AP2297">
        <v>0.48402405300000001</v>
      </c>
      <c r="AQ2297">
        <v>0.577726662</v>
      </c>
      <c r="AR2297">
        <v>0.470752008</v>
      </c>
      <c r="AS2297">
        <v>0.78128733699999997</v>
      </c>
      <c r="AT2297">
        <v>0.124777175</v>
      </c>
    </row>
    <row r="2298" spans="1:46" hidden="1" x14ac:dyDescent="0.25">
      <c r="A2298" t="s">
        <v>312</v>
      </c>
      <c r="B2298" t="s">
        <v>297</v>
      </c>
      <c r="C2298">
        <v>16</v>
      </c>
      <c r="D2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0.430904544</v>
      </c>
      <c r="E2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0.430904544</v>
      </c>
      <c r="AI2298">
        <v>32</v>
      </c>
      <c r="AJ2298" t="s">
        <v>312</v>
      </c>
      <c r="AK2298" t="s">
        <v>413</v>
      </c>
      <c r="AL2298" t="s">
        <v>297</v>
      </c>
      <c r="AM2298">
        <v>12</v>
      </c>
      <c r="AN2298">
        <v>16</v>
      </c>
      <c r="AO2298">
        <v>0.25760950100000002</v>
      </c>
      <c r="AP2298">
        <v>0.35445380900000001</v>
      </c>
      <c r="AQ2298">
        <v>0.430904544</v>
      </c>
      <c r="AR2298">
        <v>0.35332956300000001</v>
      </c>
      <c r="AS2298">
        <v>0.67623877899999996</v>
      </c>
      <c r="AT2298">
        <v>7.1176877E-2</v>
      </c>
    </row>
    <row r="2299" spans="1:46" hidden="1" x14ac:dyDescent="0.25">
      <c r="A2299" t="s">
        <v>312</v>
      </c>
      <c r="B2299" t="s">
        <v>297</v>
      </c>
      <c r="C2299">
        <v>17</v>
      </c>
      <c r="D2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0.28487600099999999</v>
      </c>
      <c r="E2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0.28487600099999999</v>
      </c>
      <c r="AI2299">
        <v>32</v>
      </c>
      <c r="AJ2299" t="s">
        <v>312</v>
      </c>
      <c r="AK2299" t="s">
        <v>413</v>
      </c>
      <c r="AL2299" t="s">
        <v>297</v>
      </c>
      <c r="AM2299">
        <v>12</v>
      </c>
      <c r="AN2299">
        <v>17</v>
      </c>
      <c r="AO2299">
        <v>0.15267857900000001</v>
      </c>
      <c r="AP2299">
        <v>0.21619734800000001</v>
      </c>
      <c r="AQ2299">
        <v>0.28487600099999999</v>
      </c>
      <c r="AR2299">
        <v>0.229834386</v>
      </c>
      <c r="AS2299">
        <v>0.50463122199999999</v>
      </c>
      <c r="AT2299">
        <v>4.2735156000000003E-2</v>
      </c>
    </row>
    <row r="2300" spans="1:46" hidden="1" x14ac:dyDescent="0.25">
      <c r="A2300" t="s">
        <v>312</v>
      </c>
      <c r="B2300" t="s">
        <v>297</v>
      </c>
      <c r="C2300">
        <v>18</v>
      </c>
      <c r="D2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0.14465356100000001</v>
      </c>
      <c r="E2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0.14465356100000001</v>
      </c>
      <c r="AI2300">
        <v>32</v>
      </c>
      <c r="AJ2300" t="s">
        <v>312</v>
      </c>
      <c r="AK2300" t="s">
        <v>413</v>
      </c>
      <c r="AL2300" t="s">
        <v>297</v>
      </c>
      <c r="AM2300">
        <v>12</v>
      </c>
      <c r="AN2300">
        <v>18</v>
      </c>
      <c r="AO2300">
        <v>5.4001016999999998E-2</v>
      </c>
      <c r="AP2300">
        <v>8.3674077999999999E-2</v>
      </c>
      <c r="AQ2300">
        <v>0.14465356100000001</v>
      </c>
      <c r="AR2300">
        <v>0.107701886</v>
      </c>
      <c r="AS2300">
        <v>0.30463795999999999</v>
      </c>
      <c r="AT2300">
        <v>1.0031701000000001E-2</v>
      </c>
    </row>
    <row r="2301" spans="1:46" hidden="1" x14ac:dyDescent="0.25">
      <c r="A2301" t="s">
        <v>312</v>
      </c>
      <c r="B2301" t="s">
        <v>297</v>
      </c>
      <c r="C2301">
        <v>19</v>
      </c>
      <c r="D2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4.3008752999999997E-2</v>
      </c>
      <c r="E2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4.3008752999999997E-2</v>
      </c>
      <c r="AI2301">
        <v>32</v>
      </c>
      <c r="AJ2301" t="s">
        <v>312</v>
      </c>
      <c r="AK2301" t="s">
        <v>413</v>
      </c>
      <c r="AL2301" t="s">
        <v>297</v>
      </c>
      <c r="AM2301">
        <v>12</v>
      </c>
      <c r="AN2301">
        <v>19</v>
      </c>
      <c r="AO2301">
        <v>1.2521240000000001E-3</v>
      </c>
      <c r="AP2301">
        <v>3.2178480000000001E-3</v>
      </c>
      <c r="AQ2301">
        <v>4.3008752999999997E-2</v>
      </c>
      <c r="AR2301">
        <v>2.5688335999999999E-2</v>
      </c>
      <c r="AS2301">
        <v>0.112321963</v>
      </c>
      <c r="AT2301">
        <v>1.3457000000000001E-4</v>
      </c>
    </row>
    <row r="2302" spans="1:46" hidden="1" x14ac:dyDescent="0.25">
      <c r="A2302" t="s">
        <v>312</v>
      </c>
      <c r="B2302" t="s">
        <v>297</v>
      </c>
      <c r="C2302">
        <v>20</v>
      </c>
      <c r="D2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9.9916999999999996E-4</v>
      </c>
      <c r="E2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9.9916999999999996E-4</v>
      </c>
      <c r="AI2302">
        <v>32</v>
      </c>
      <c r="AJ2302" t="s">
        <v>312</v>
      </c>
      <c r="AK2302" t="s">
        <v>413</v>
      </c>
      <c r="AL2302" t="s">
        <v>297</v>
      </c>
      <c r="AM2302">
        <v>12</v>
      </c>
      <c r="AN2302">
        <v>20</v>
      </c>
      <c r="AO2302">
        <v>0</v>
      </c>
      <c r="AP2302">
        <v>0</v>
      </c>
      <c r="AQ2302">
        <v>9.9916999999999996E-4</v>
      </c>
      <c r="AR2302">
        <v>7.7601199999999997E-4</v>
      </c>
      <c r="AS2302">
        <v>4.9664840000000002E-3</v>
      </c>
      <c r="AT2302">
        <v>0</v>
      </c>
    </row>
    <row r="2303" spans="1:46" hidden="1" x14ac:dyDescent="0.25">
      <c r="A2303" t="s">
        <v>312</v>
      </c>
      <c r="B2303" t="s">
        <v>297</v>
      </c>
      <c r="C2303">
        <v>21</v>
      </c>
      <c r="D2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3">
        <v>32</v>
      </c>
      <c r="AJ2303" t="s">
        <v>312</v>
      </c>
      <c r="AK2303" t="s">
        <v>413</v>
      </c>
      <c r="AL2303" t="s">
        <v>297</v>
      </c>
      <c r="AM2303">
        <v>12</v>
      </c>
      <c r="AN2303">
        <v>21</v>
      </c>
      <c r="AO2303">
        <v>0</v>
      </c>
      <c r="AP2303">
        <v>0</v>
      </c>
      <c r="AQ2303">
        <v>0</v>
      </c>
      <c r="AR2303">
        <v>0</v>
      </c>
      <c r="AS2303">
        <v>0</v>
      </c>
      <c r="AT2303">
        <v>0</v>
      </c>
    </row>
    <row r="2304" spans="1:46" hidden="1" x14ac:dyDescent="0.25">
      <c r="A2304" t="s">
        <v>312</v>
      </c>
      <c r="B2304" t="s">
        <v>297</v>
      </c>
      <c r="C2304">
        <v>22</v>
      </c>
      <c r="D2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4">
        <v>32</v>
      </c>
      <c r="AJ2304" t="s">
        <v>312</v>
      </c>
      <c r="AK2304" t="s">
        <v>413</v>
      </c>
      <c r="AL2304" t="s">
        <v>297</v>
      </c>
      <c r="AM2304">
        <v>12</v>
      </c>
      <c r="AN2304">
        <v>22</v>
      </c>
      <c r="AO2304">
        <v>0</v>
      </c>
      <c r="AP2304">
        <v>0</v>
      </c>
      <c r="AQ2304">
        <v>0</v>
      </c>
      <c r="AR2304">
        <v>0</v>
      </c>
      <c r="AS2304">
        <v>0</v>
      </c>
      <c r="AT2304">
        <v>0</v>
      </c>
    </row>
    <row r="2305" spans="1:46" hidden="1" x14ac:dyDescent="0.25">
      <c r="A2305" t="s">
        <v>312</v>
      </c>
      <c r="B2305" t="s">
        <v>297</v>
      </c>
      <c r="C2305">
        <v>23</v>
      </c>
      <c r="D2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5">
        <v>32</v>
      </c>
      <c r="AJ2305" t="s">
        <v>312</v>
      </c>
      <c r="AK2305" t="s">
        <v>413</v>
      </c>
      <c r="AL2305" t="s">
        <v>297</v>
      </c>
      <c r="AM2305">
        <v>12</v>
      </c>
      <c r="AN2305">
        <v>23</v>
      </c>
      <c r="AO2305">
        <v>0</v>
      </c>
      <c r="AP2305">
        <v>0</v>
      </c>
      <c r="AQ2305">
        <v>0</v>
      </c>
      <c r="AR2305">
        <v>0</v>
      </c>
      <c r="AS2305">
        <v>0</v>
      </c>
      <c r="AT2305">
        <v>0</v>
      </c>
    </row>
    <row r="2306" spans="1:46" hidden="1" x14ac:dyDescent="0.25">
      <c r="A2306" t="s">
        <v>312</v>
      </c>
      <c r="B2306" t="s">
        <v>297</v>
      </c>
      <c r="C2306">
        <v>24</v>
      </c>
      <c r="D2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6">
        <v>32</v>
      </c>
      <c r="AJ2306" t="s">
        <v>312</v>
      </c>
      <c r="AK2306" t="s">
        <v>413</v>
      </c>
      <c r="AL2306" t="s">
        <v>297</v>
      </c>
      <c r="AM2306">
        <v>12</v>
      </c>
      <c r="AN2306">
        <v>24</v>
      </c>
      <c r="AO2306">
        <v>0</v>
      </c>
      <c r="AP2306">
        <v>0</v>
      </c>
      <c r="AQ2306">
        <v>0</v>
      </c>
      <c r="AR2306">
        <v>0</v>
      </c>
      <c r="AS2306">
        <v>0</v>
      </c>
      <c r="AT2306">
        <v>0</v>
      </c>
    </row>
    <row r="2307" spans="1:46" hidden="1" x14ac:dyDescent="0.25">
      <c r="A2307" t="s">
        <v>313</v>
      </c>
      <c r="B2307" t="s">
        <v>286</v>
      </c>
      <c r="C2307">
        <v>1</v>
      </c>
      <c r="D2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7">
        <v>52</v>
      </c>
      <c r="AJ2307" t="s">
        <v>313</v>
      </c>
      <c r="AK2307" t="s">
        <v>414</v>
      </c>
      <c r="AL2307" t="s">
        <v>286</v>
      </c>
      <c r="AM2307">
        <v>1</v>
      </c>
      <c r="AN2307">
        <v>1</v>
      </c>
      <c r="AO2307">
        <v>0</v>
      </c>
      <c r="AP2307">
        <v>0</v>
      </c>
      <c r="AQ2307">
        <v>0</v>
      </c>
      <c r="AR2307">
        <v>0</v>
      </c>
      <c r="AS2307">
        <v>0</v>
      </c>
      <c r="AT2307">
        <v>0</v>
      </c>
    </row>
    <row r="2308" spans="1:46" hidden="1" x14ac:dyDescent="0.25">
      <c r="A2308" t="s">
        <v>313</v>
      </c>
      <c r="B2308" t="s">
        <v>286</v>
      </c>
      <c r="C2308">
        <v>2</v>
      </c>
      <c r="D2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8">
        <v>52</v>
      </c>
      <c r="AJ2308" t="s">
        <v>313</v>
      </c>
      <c r="AK2308" t="s">
        <v>414</v>
      </c>
      <c r="AL2308" t="s">
        <v>286</v>
      </c>
      <c r="AM2308">
        <v>1</v>
      </c>
      <c r="AN2308">
        <v>2</v>
      </c>
      <c r="AO2308">
        <v>0</v>
      </c>
      <c r="AP2308">
        <v>0</v>
      </c>
      <c r="AQ2308">
        <v>0</v>
      </c>
      <c r="AR2308">
        <v>0</v>
      </c>
      <c r="AS2308">
        <v>0</v>
      </c>
      <c r="AT2308">
        <v>0</v>
      </c>
    </row>
    <row r="2309" spans="1:46" hidden="1" x14ac:dyDescent="0.25">
      <c r="A2309" t="s">
        <v>313</v>
      </c>
      <c r="B2309" t="s">
        <v>286</v>
      </c>
      <c r="C2309">
        <v>3</v>
      </c>
      <c r="D2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9">
        <v>52</v>
      </c>
      <c r="AJ2309" t="s">
        <v>313</v>
      </c>
      <c r="AK2309" t="s">
        <v>414</v>
      </c>
      <c r="AL2309" t="s">
        <v>286</v>
      </c>
      <c r="AM2309">
        <v>1</v>
      </c>
      <c r="AN2309">
        <v>3</v>
      </c>
      <c r="AO2309">
        <v>0</v>
      </c>
      <c r="AP2309">
        <v>0</v>
      </c>
      <c r="AQ2309">
        <v>0</v>
      </c>
      <c r="AR2309">
        <v>0</v>
      </c>
      <c r="AS2309">
        <v>0</v>
      </c>
      <c r="AT2309">
        <v>0</v>
      </c>
    </row>
    <row r="2310" spans="1:46" hidden="1" x14ac:dyDescent="0.25">
      <c r="A2310" t="s">
        <v>313</v>
      </c>
      <c r="B2310" t="s">
        <v>286</v>
      </c>
      <c r="C2310">
        <v>4</v>
      </c>
      <c r="D2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0">
        <v>52</v>
      </c>
      <c r="AJ2310" t="s">
        <v>313</v>
      </c>
      <c r="AK2310" t="s">
        <v>414</v>
      </c>
      <c r="AL2310" t="s">
        <v>286</v>
      </c>
      <c r="AM2310">
        <v>1</v>
      </c>
      <c r="AN2310">
        <v>4</v>
      </c>
      <c r="AO2310">
        <v>0</v>
      </c>
      <c r="AP2310">
        <v>0</v>
      </c>
      <c r="AQ2310">
        <v>0</v>
      </c>
      <c r="AR2310">
        <v>0</v>
      </c>
      <c r="AS2310">
        <v>0</v>
      </c>
      <c r="AT2310">
        <v>0</v>
      </c>
    </row>
    <row r="2311" spans="1:46" hidden="1" x14ac:dyDescent="0.25">
      <c r="A2311" t="s">
        <v>313</v>
      </c>
      <c r="B2311" t="s">
        <v>286</v>
      </c>
      <c r="C2311">
        <v>5</v>
      </c>
      <c r="D2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1">
        <v>52</v>
      </c>
      <c r="AJ2311" t="s">
        <v>313</v>
      </c>
      <c r="AK2311" t="s">
        <v>414</v>
      </c>
      <c r="AL2311" t="s">
        <v>286</v>
      </c>
      <c r="AM2311">
        <v>1</v>
      </c>
      <c r="AN2311">
        <v>5</v>
      </c>
      <c r="AO2311">
        <v>0</v>
      </c>
      <c r="AP2311">
        <v>0</v>
      </c>
      <c r="AQ2311">
        <v>0</v>
      </c>
      <c r="AR2311">
        <v>0</v>
      </c>
      <c r="AS2311">
        <v>0</v>
      </c>
      <c r="AT2311">
        <v>0</v>
      </c>
    </row>
    <row r="2312" spans="1:46" hidden="1" x14ac:dyDescent="0.25">
      <c r="A2312" t="s">
        <v>313</v>
      </c>
      <c r="B2312" t="s">
        <v>286</v>
      </c>
      <c r="C2312">
        <v>6</v>
      </c>
      <c r="D2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2">
        <v>52</v>
      </c>
      <c r="AJ2312" t="s">
        <v>313</v>
      </c>
      <c r="AK2312" t="s">
        <v>414</v>
      </c>
      <c r="AL2312" t="s">
        <v>286</v>
      </c>
      <c r="AM2312">
        <v>1</v>
      </c>
      <c r="AN2312">
        <v>6</v>
      </c>
      <c r="AO2312">
        <v>0</v>
      </c>
      <c r="AP2312">
        <v>0</v>
      </c>
      <c r="AQ2312">
        <v>6.7299999999999996E-5</v>
      </c>
      <c r="AR2312">
        <v>7.2399999999999998E-5</v>
      </c>
      <c r="AS2312">
        <v>8.1863200000000002E-4</v>
      </c>
      <c r="AT2312">
        <v>0</v>
      </c>
    </row>
    <row r="2313" spans="1:46" hidden="1" x14ac:dyDescent="0.25">
      <c r="A2313" t="s">
        <v>313</v>
      </c>
      <c r="B2313" t="s">
        <v>286</v>
      </c>
      <c r="C2313">
        <v>7</v>
      </c>
      <c r="D2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5.3600000000000002E-5</v>
      </c>
      <c r="E2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5.3600000000000002E-5</v>
      </c>
      <c r="AI2313">
        <v>52</v>
      </c>
      <c r="AJ2313" t="s">
        <v>313</v>
      </c>
      <c r="AK2313" t="s">
        <v>414</v>
      </c>
      <c r="AL2313" t="s">
        <v>286</v>
      </c>
      <c r="AM2313">
        <v>1</v>
      </c>
      <c r="AN2313">
        <v>7</v>
      </c>
      <c r="AO2313">
        <v>5.3600000000000002E-5</v>
      </c>
      <c r="AP2313">
        <v>5.5247020000000003E-3</v>
      </c>
      <c r="AQ2313" s="281">
        <v>4.0893853000000001E-2</v>
      </c>
      <c r="AR2313" s="281">
        <v>2.0391879000000002E-2</v>
      </c>
      <c r="AS2313">
        <v>7.8811847000000004E-2</v>
      </c>
      <c r="AT2313">
        <v>0</v>
      </c>
    </row>
    <row r="2314" spans="1:46" hidden="1" x14ac:dyDescent="0.25">
      <c r="A2314" t="s">
        <v>313</v>
      </c>
      <c r="B2314" t="s">
        <v>286</v>
      </c>
      <c r="C2314">
        <v>8</v>
      </c>
      <c r="D2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4.6528890000000003E-2</v>
      </c>
      <c r="E2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4.6528890000000003E-2</v>
      </c>
      <c r="AI2314">
        <v>52</v>
      </c>
      <c r="AJ2314" t="s">
        <v>313</v>
      </c>
      <c r="AK2314" t="s">
        <v>414</v>
      </c>
      <c r="AL2314" t="s">
        <v>286</v>
      </c>
      <c r="AM2314">
        <v>1</v>
      </c>
      <c r="AN2314">
        <v>8</v>
      </c>
      <c r="AO2314" s="281">
        <v>4.6528890000000003E-2</v>
      </c>
      <c r="AP2314">
        <v>7.1782112999999995E-2</v>
      </c>
      <c r="AQ2314">
        <v>0.17521571799999999</v>
      </c>
      <c r="AR2314">
        <v>0.10431858099999999</v>
      </c>
      <c r="AS2314">
        <v>0.26106750699999998</v>
      </c>
      <c r="AT2314">
        <v>1.7300784999999999E-2</v>
      </c>
    </row>
    <row r="2315" spans="1:46" hidden="1" x14ac:dyDescent="0.25">
      <c r="A2315" t="s">
        <v>313</v>
      </c>
      <c r="B2315" t="s">
        <v>286</v>
      </c>
      <c r="C2315">
        <v>9</v>
      </c>
      <c r="D2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0.34396265799999998</v>
      </c>
      <c r="E2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0.170594195</v>
      </c>
      <c r="AI2315">
        <v>52</v>
      </c>
      <c r="AJ2315" t="s">
        <v>313</v>
      </c>
      <c r="AK2315" t="s">
        <v>414</v>
      </c>
      <c r="AL2315" t="s">
        <v>286</v>
      </c>
      <c r="AM2315">
        <v>1</v>
      </c>
      <c r="AN2315">
        <v>9</v>
      </c>
      <c r="AO2315">
        <v>0.170594195</v>
      </c>
      <c r="AP2315">
        <v>0.224368821</v>
      </c>
      <c r="AQ2315">
        <v>0.34396265799999998</v>
      </c>
      <c r="AR2315">
        <v>0.24623041800000001</v>
      </c>
      <c r="AS2315">
        <v>0.46679468899999998</v>
      </c>
      <c r="AT2315">
        <v>5.6834863999999999E-2</v>
      </c>
    </row>
    <row r="2316" spans="1:46" hidden="1" x14ac:dyDescent="0.25">
      <c r="A2316" t="s">
        <v>313</v>
      </c>
      <c r="B2316" t="s">
        <v>286</v>
      </c>
      <c r="C2316">
        <v>10</v>
      </c>
      <c r="D2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0.48635876700000003</v>
      </c>
      <c r="E2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0.48635876700000003</v>
      </c>
      <c r="AI2316">
        <v>52</v>
      </c>
      <c r="AJ2316" t="s">
        <v>313</v>
      </c>
      <c r="AK2316" t="s">
        <v>414</v>
      </c>
      <c r="AL2316" t="s">
        <v>286</v>
      </c>
      <c r="AM2316">
        <v>1</v>
      </c>
      <c r="AN2316">
        <v>10</v>
      </c>
      <c r="AO2316">
        <v>0.306645787</v>
      </c>
      <c r="AP2316">
        <v>0.397597649</v>
      </c>
      <c r="AQ2316">
        <v>0.48635876700000003</v>
      </c>
      <c r="AR2316">
        <v>0.39910994700000002</v>
      </c>
      <c r="AS2316">
        <v>0.65444872899999995</v>
      </c>
      <c r="AT2316">
        <v>0.116716049</v>
      </c>
    </row>
    <row r="2317" spans="1:46" hidden="1" x14ac:dyDescent="0.25">
      <c r="A2317" t="s">
        <v>313</v>
      </c>
      <c r="B2317" t="s">
        <v>286</v>
      </c>
      <c r="C2317">
        <v>11</v>
      </c>
      <c r="D2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0.63499661299999999</v>
      </c>
      <c r="E2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0.63499661299999999</v>
      </c>
      <c r="AI2317">
        <v>52</v>
      </c>
      <c r="AJ2317" t="s">
        <v>313</v>
      </c>
      <c r="AK2317" t="s">
        <v>414</v>
      </c>
      <c r="AL2317" t="s">
        <v>286</v>
      </c>
      <c r="AM2317">
        <v>1</v>
      </c>
      <c r="AN2317">
        <v>11</v>
      </c>
      <c r="AO2317">
        <v>0.42963194399999999</v>
      </c>
      <c r="AP2317">
        <v>0.56211072799999995</v>
      </c>
      <c r="AQ2317">
        <v>0.63499661299999999</v>
      </c>
      <c r="AR2317">
        <v>0.52926687400000005</v>
      </c>
      <c r="AS2317">
        <v>0.78414536499999998</v>
      </c>
      <c r="AT2317">
        <v>0.17971826499999999</v>
      </c>
    </row>
    <row r="2318" spans="1:46" hidden="1" x14ac:dyDescent="0.25">
      <c r="A2318" t="s">
        <v>313</v>
      </c>
      <c r="B2318" t="s">
        <v>286</v>
      </c>
      <c r="C2318">
        <v>12</v>
      </c>
      <c r="D2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0.73738168599999998</v>
      </c>
      <c r="E2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0.73738168599999998</v>
      </c>
      <c r="AI2318">
        <v>52</v>
      </c>
      <c r="AJ2318" t="s">
        <v>313</v>
      </c>
      <c r="AK2318" t="s">
        <v>414</v>
      </c>
      <c r="AL2318" t="s">
        <v>286</v>
      </c>
      <c r="AM2318">
        <v>1</v>
      </c>
      <c r="AN2318">
        <v>12</v>
      </c>
      <c r="AO2318">
        <v>0.50082603999999997</v>
      </c>
      <c r="AP2318">
        <v>0.65398623499999997</v>
      </c>
      <c r="AQ2318">
        <v>0.73738168599999998</v>
      </c>
      <c r="AR2318">
        <v>0.61557549700000003</v>
      </c>
      <c r="AS2318">
        <v>0.88056230300000005</v>
      </c>
      <c r="AT2318">
        <v>0.212785855</v>
      </c>
    </row>
    <row r="2319" spans="1:46" hidden="1" x14ac:dyDescent="0.25">
      <c r="A2319" t="s">
        <v>313</v>
      </c>
      <c r="B2319" t="s">
        <v>286</v>
      </c>
      <c r="C2319">
        <v>13</v>
      </c>
      <c r="D2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0.76247904799999999</v>
      </c>
      <c r="E2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0.76247904799999999</v>
      </c>
      <c r="AI2319">
        <v>52</v>
      </c>
      <c r="AJ2319" t="s">
        <v>313</v>
      </c>
      <c r="AK2319" t="s">
        <v>414</v>
      </c>
      <c r="AL2319" t="s">
        <v>286</v>
      </c>
      <c r="AM2319">
        <v>1</v>
      </c>
      <c r="AN2319">
        <v>13</v>
      </c>
      <c r="AO2319">
        <v>0.52843161100000002</v>
      </c>
      <c r="AP2319">
        <v>0.70750647700000002</v>
      </c>
      <c r="AQ2319">
        <v>0.76247904799999999</v>
      </c>
      <c r="AR2319">
        <v>0.64799216800000004</v>
      </c>
      <c r="AS2319">
        <v>0.90981995900000001</v>
      </c>
      <c r="AT2319">
        <v>0.23677119899999999</v>
      </c>
    </row>
    <row r="2320" spans="1:46" hidden="1" x14ac:dyDescent="0.25">
      <c r="A2320" t="s">
        <v>313</v>
      </c>
      <c r="B2320" t="s">
        <v>286</v>
      </c>
      <c r="C2320">
        <v>14</v>
      </c>
      <c r="D2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0.73392187799999997</v>
      </c>
      <c r="E2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0.73392187799999997</v>
      </c>
      <c r="AI2320">
        <v>52</v>
      </c>
      <c r="AJ2320" t="s">
        <v>313</v>
      </c>
      <c r="AK2320" t="s">
        <v>414</v>
      </c>
      <c r="AL2320" t="s">
        <v>286</v>
      </c>
      <c r="AM2320">
        <v>1</v>
      </c>
      <c r="AN2320">
        <v>14</v>
      </c>
      <c r="AO2320">
        <v>0.51945814700000004</v>
      </c>
      <c r="AP2320">
        <v>0.68002001199999995</v>
      </c>
      <c r="AQ2320">
        <v>0.73392187799999997</v>
      </c>
      <c r="AR2320">
        <v>0.63373642299999999</v>
      </c>
      <c r="AS2320">
        <v>0.87242522600000005</v>
      </c>
      <c r="AT2320">
        <v>0.27670719500000002</v>
      </c>
    </row>
    <row r="2321" spans="1:46" hidden="1" x14ac:dyDescent="0.25">
      <c r="A2321" t="s">
        <v>313</v>
      </c>
      <c r="B2321" t="s">
        <v>286</v>
      </c>
      <c r="C2321">
        <v>15</v>
      </c>
      <c r="D2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0.67226071600000004</v>
      </c>
      <c r="E2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0.67226071600000004</v>
      </c>
      <c r="AI2321">
        <v>52</v>
      </c>
      <c r="AJ2321" t="s">
        <v>313</v>
      </c>
      <c r="AK2321" t="s">
        <v>414</v>
      </c>
      <c r="AL2321" t="s">
        <v>286</v>
      </c>
      <c r="AM2321">
        <v>1</v>
      </c>
      <c r="AN2321">
        <v>15</v>
      </c>
      <c r="AO2321">
        <v>0.500560228</v>
      </c>
      <c r="AP2321">
        <v>0.59996617500000005</v>
      </c>
      <c r="AQ2321">
        <v>0.67226071600000004</v>
      </c>
      <c r="AR2321">
        <v>0.583654279</v>
      </c>
      <c r="AS2321">
        <v>0.81219209000000003</v>
      </c>
      <c r="AT2321">
        <v>0.24674835000000001</v>
      </c>
    </row>
    <row r="2322" spans="1:46" hidden="1" x14ac:dyDescent="0.25">
      <c r="A2322" t="s">
        <v>313</v>
      </c>
      <c r="B2322" t="s">
        <v>286</v>
      </c>
      <c r="C2322">
        <v>16</v>
      </c>
      <c r="D2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0.56919709399999996</v>
      </c>
      <c r="E2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0.56919709399999996</v>
      </c>
      <c r="AI2322">
        <v>52</v>
      </c>
      <c r="AJ2322" t="s">
        <v>313</v>
      </c>
      <c r="AK2322" t="s">
        <v>414</v>
      </c>
      <c r="AL2322" t="s">
        <v>286</v>
      </c>
      <c r="AM2322">
        <v>1</v>
      </c>
      <c r="AN2322">
        <v>16</v>
      </c>
      <c r="AO2322">
        <v>0.40874398299999998</v>
      </c>
      <c r="AP2322">
        <v>0.49273645599999999</v>
      </c>
      <c r="AQ2322">
        <v>0.56919709399999996</v>
      </c>
      <c r="AR2322">
        <v>0.48965883500000001</v>
      </c>
      <c r="AS2322">
        <v>0.73464963599999999</v>
      </c>
      <c r="AT2322">
        <v>0.21460272899999999</v>
      </c>
    </row>
    <row r="2323" spans="1:46" hidden="1" x14ac:dyDescent="0.25">
      <c r="A2323" t="s">
        <v>313</v>
      </c>
      <c r="B2323" t="s">
        <v>286</v>
      </c>
      <c r="C2323">
        <v>17</v>
      </c>
      <c r="D2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0.464684072</v>
      </c>
      <c r="E2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0.464684072</v>
      </c>
      <c r="AI2323">
        <v>52</v>
      </c>
      <c r="AJ2323" t="s">
        <v>313</v>
      </c>
      <c r="AK2323" t="s">
        <v>414</v>
      </c>
      <c r="AL2323" t="s">
        <v>286</v>
      </c>
      <c r="AM2323">
        <v>1</v>
      </c>
      <c r="AN2323">
        <v>17</v>
      </c>
      <c r="AO2323">
        <v>0.279442884</v>
      </c>
      <c r="AP2323">
        <v>0.34248419699999999</v>
      </c>
      <c r="AQ2323">
        <v>0.464684072</v>
      </c>
      <c r="AR2323">
        <v>0.36093745100000002</v>
      </c>
      <c r="AS2323">
        <v>0.58206146000000003</v>
      </c>
      <c r="AT2323">
        <v>0.14615635599999999</v>
      </c>
    </row>
    <row r="2324" spans="1:46" hidden="1" x14ac:dyDescent="0.25">
      <c r="A2324" t="s">
        <v>313</v>
      </c>
      <c r="B2324" t="s">
        <v>286</v>
      </c>
      <c r="C2324">
        <v>18</v>
      </c>
      <c r="D2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0.30653188799999997</v>
      </c>
      <c r="E2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0.30653188799999997</v>
      </c>
      <c r="AI2324">
        <v>52</v>
      </c>
      <c r="AJ2324" t="s">
        <v>313</v>
      </c>
      <c r="AK2324" t="s">
        <v>414</v>
      </c>
      <c r="AL2324" t="s">
        <v>286</v>
      </c>
      <c r="AM2324">
        <v>1</v>
      </c>
      <c r="AN2324">
        <v>18</v>
      </c>
      <c r="AO2324">
        <v>0.149168787</v>
      </c>
      <c r="AP2324">
        <v>0.18761001099999999</v>
      </c>
      <c r="AQ2324">
        <v>0.30653188799999997</v>
      </c>
      <c r="AR2324">
        <v>0.22079014299999999</v>
      </c>
      <c r="AS2324">
        <v>0.398284529</v>
      </c>
      <c r="AT2324">
        <v>7.8700755999999997E-2</v>
      </c>
    </row>
    <row r="2325" spans="1:46" hidden="1" x14ac:dyDescent="0.25">
      <c r="A2325" t="s">
        <v>313</v>
      </c>
      <c r="B2325" t="s">
        <v>286</v>
      </c>
      <c r="C2325">
        <v>19</v>
      </c>
      <c r="D2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0.153658129</v>
      </c>
      <c r="E2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0.153658129</v>
      </c>
      <c r="AI2325">
        <v>52</v>
      </c>
      <c r="AJ2325" t="s">
        <v>313</v>
      </c>
      <c r="AK2325" t="s">
        <v>414</v>
      </c>
      <c r="AL2325" t="s">
        <v>286</v>
      </c>
      <c r="AM2325">
        <v>1</v>
      </c>
      <c r="AN2325">
        <v>19</v>
      </c>
      <c r="AO2325">
        <v>3.3781932000000001E-2</v>
      </c>
      <c r="AP2325">
        <v>5.0495080999999997E-2</v>
      </c>
      <c r="AQ2325">
        <v>0.153658129</v>
      </c>
      <c r="AR2325">
        <v>9.1693285999999999E-2</v>
      </c>
      <c r="AS2325">
        <v>0.21792903299999999</v>
      </c>
      <c r="AT2325">
        <v>1.9353075000000001E-2</v>
      </c>
    </row>
    <row r="2326" spans="1:46" hidden="1" x14ac:dyDescent="0.25">
      <c r="A2326" t="s">
        <v>313</v>
      </c>
      <c r="B2326" t="s">
        <v>286</v>
      </c>
      <c r="C2326">
        <v>20</v>
      </c>
      <c r="D2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3.4243997999999998E-2</v>
      </c>
      <c r="E2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3.4243997999999998E-2</v>
      </c>
      <c r="AI2326">
        <v>52</v>
      </c>
      <c r="AJ2326" t="s">
        <v>313</v>
      </c>
      <c r="AK2326" t="s">
        <v>414</v>
      </c>
      <c r="AL2326" t="s">
        <v>286</v>
      </c>
      <c r="AM2326">
        <v>1</v>
      </c>
      <c r="AN2326">
        <v>20</v>
      </c>
      <c r="AO2326">
        <v>2.6400000000000001E-5</v>
      </c>
      <c r="AP2326">
        <v>5.5860119999999996E-3</v>
      </c>
      <c r="AQ2326">
        <v>3.4243997999999998E-2</v>
      </c>
      <c r="AR2326">
        <v>1.7294243000000001E-2</v>
      </c>
      <c r="AS2326">
        <v>5.0342010999999999E-2</v>
      </c>
      <c r="AT2326">
        <v>8.4800000000000001E-6</v>
      </c>
    </row>
    <row r="2327" spans="1:46" hidden="1" x14ac:dyDescent="0.25">
      <c r="A2327" t="s">
        <v>313</v>
      </c>
      <c r="B2327" t="s">
        <v>286</v>
      </c>
      <c r="C2327">
        <v>21</v>
      </c>
      <c r="D2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1.7499999999999998E-5</v>
      </c>
      <c r="E2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1.7499999999999998E-5</v>
      </c>
      <c r="AI2327">
        <v>52</v>
      </c>
      <c r="AJ2327" t="s">
        <v>313</v>
      </c>
      <c r="AK2327" t="s">
        <v>414</v>
      </c>
      <c r="AL2327" t="s">
        <v>286</v>
      </c>
      <c r="AM2327">
        <v>1</v>
      </c>
      <c r="AN2327">
        <v>21</v>
      </c>
      <c r="AO2327" s="281">
        <v>0</v>
      </c>
      <c r="AP2327">
        <v>1.06E-6</v>
      </c>
      <c r="AQ2327">
        <v>1.7499999999999998E-5</v>
      </c>
      <c r="AR2327">
        <v>1.0699999999999999E-5</v>
      </c>
      <c r="AS2327">
        <v>5.3999999999999998E-5</v>
      </c>
      <c r="AT2327" s="281">
        <v>0</v>
      </c>
    </row>
    <row r="2328" spans="1:46" hidden="1" x14ac:dyDescent="0.25">
      <c r="A2328" t="s">
        <v>313</v>
      </c>
      <c r="B2328" t="s">
        <v>286</v>
      </c>
      <c r="C2328">
        <v>22</v>
      </c>
      <c r="D2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8">
        <v>52</v>
      </c>
      <c r="AJ2328" t="s">
        <v>313</v>
      </c>
      <c r="AK2328" t="s">
        <v>414</v>
      </c>
      <c r="AL2328" t="s">
        <v>286</v>
      </c>
      <c r="AM2328">
        <v>1</v>
      </c>
      <c r="AN2328">
        <v>22</v>
      </c>
      <c r="AO2328">
        <v>0</v>
      </c>
      <c r="AP2328" s="281">
        <v>0</v>
      </c>
      <c r="AQ2328" s="281">
        <v>0</v>
      </c>
      <c r="AR2328" s="281">
        <v>0</v>
      </c>
      <c r="AS2328" s="281">
        <v>0</v>
      </c>
      <c r="AT2328">
        <v>0</v>
      </c>
    </row>
    <row r="2329" spans="1:46" hidden="1" x14ac:dyDescent="0.25">
      <c r="A2329" t="s">
        <v>313</v>
      </c>
      <c r="B2329" t="s">
        <v>286</v>
      </c>
      <c r="C2329">
        <v>23</v>
      </c>
      <c r="D2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9">
        <v>52</v>
      </c>
      <c r="AJ2329" t="s">
        <v>313</v>
      </c>
      <c r="AK2329" t="s">
        <v>414</v>
      </c>
      <c r="AL2329" t="s">
        <v>286</v>
      </c>
      <c r="AM2329">
        <v>1</v>
      </c>
      <c r="AN2329">
        <v>23</v>
      </c>
      <c r="AO2329">
        <v>0</v>
      </c>
      <c r="AP2329">
        <v>0</v>
      </c>
      <c r="AQ2329">
        <v>0</v>
      </c>
      <c r="AR2329">
        <v>0</v>
      </c>
      <c r="AS2329">
        <v>0</v>
      </c>
      <c r="AT2329">
        <v>0</v>
      </c>
    </row>
    <row r="2330" spans="1:46" hidden="1" x14ac:dyDescent="0.25">
      <c r="A2330" t="s">
        <v>313</v>
      </c>
      <c r="B2330" t="s">
        <v>286</v>
      </c>
      <c r="C2330">
        <v>24</v>
      </c>
      <c r="D2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0">
        <v>52</v>
      </c>
      <c r="AJ2330" t="s">
        <v>313</v>
      </c>
      <c r="AK2330" t="s">
        <v>414</v>
      </c>
      <c r="AL2330" t="s">
        <v>286</v>
      </c>
      <c r="AM2330">
        <v>1</v>
      </c>
      <c r="AN2330">
        <v>24</v>
      </c>
      <c r="AO2330">
        <v>0</v>
      </c>
      <c r="AP2330">
        <v>0</v>
      </c>
      <c r="AQ2330">
        <v>0</v>
      </c>
      <c r="AR2330">
        <v>0</v>
      </c>
      <c r="AS2330">
        <v>0</v>
      </c>
      <c r="AT2330">
        <v>0</v>
      </c>
    </row>
    <row r="2331" spans="1:46" hidden="1" x14ac:dyDescent="0.25">
      <c r="A2331" t="s">
        <v>313</v>
      </c>
      <c r="B2331" t="s">
        <v>287</v>
      </c>
      <c r="C2331">
        <v>1</v>
      </c>
      <c r="D2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1">
        <v>52</v>
      </c>
      <c r="AJ2331" t="s">
        <v>313</v>
      </c>
      <c r="AK2331" t="s">
        <v>414</v>
      </c>
      <c r="AL2331" t="s">
        <v>287</v>
      </c>
      <c r="AM2331">
        <v>2</v>
      </c>
      <c r="AN2331">
        <v>1</v>
      </c>
      <c r="AO2331">
        <v>0</v>
      </c>
      <c r="AP2331">
        <v>0</v>
      </c>
      <c r="AQ2331">
        <v>0</v>
      </c>
      <c r="AR2331">
        <v>0</v>
      </c>
      <c r="AS2331">
        <v>0</v>
      </c>
      <c r="AT2331">
        <v>0</v>
      </c>
    </row>
    <row r="2332" spans="1:46" hidden="1" x14ac:dyDescent="0.25">
      <c r="A2332" t="s">
        <v>313</v>
      </c>
      <c r="B2332" t="s">
        <v>287</v>
      </c>
      <c r="C2332">
        <v>2</v>
      </c>
      <c r="D2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2">
        <v>52</v>
      </c>
      <c r="AJ2332" t="s">
        <v>313</v>
      </c>
      <c r="AK2332" t="s">
        <v>414</v>
      </c>
      <c r="AL2332" t="s">
        <v>287</v>
      </c>
      <c r="AM2332">
        <v>2</v>
      </c>
      <c r="AN2332">
        <v>2</v>
      </c>
      <c r="AO2332">
        <v>0</v>
      </c>
      <c r="AP2332">
        <v>0</v>
      </c>
      <c r="AQ2332">
        <v>0</v>
      </c>
      <c r="AR2332">
        <v>0</v>
      </c>
      <c r="AS2332">
        <v>0</v>
      </c>
      <c r="AT2332">
        <v>0</v>
      </c>
    </row>
    <row r="2333" spans="1:46" hidden="1" x14ac:dyDescent="0.25">
      <c r="A2333" t="s">
        <v>313</v>
      </c>
      <c r="B2333" t="s">
        <v>287</v>
      </c>
      <c r="C2333">
        <v>3</v>
      </c>
      <c r="D2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3">
        <v>52</v>
      </c>
      <c r="AJ2333" t="s">
        <v>313</v>
      </c>
      <c r="AK2333" t="s">
        <v>414</v>
      </c>
      <c r="AL2333" t="s">
        <v>287</v>
      </c>
      <c r="AM2333">
        <v>2</v>
      </c>
      <c r="AN2333">
        <v>3</v>
      </c>
      <c r="AO2333">
        <v>0</v>
      </c>
      <c r="AP2333">
        <v>0</v>
      </c>
      <c r="AQ2333">
        <v>0</v>
      </c>
      <c r="AR2333">
        <v>0</v>
      </c>
      <c r="AS2333">
        <v>0</v>
      </c>
      <c r="AT2333">
        <v>0</v>
      </c>
    </row>
    <row r="2334" spans="1:46" hidden="1" x14ac:dyDescent="0.25">
      <c r="A2334" t="s">
        <v>313</v>
      </c>
      <c r="B2334" t="s">
        <v>287</v>
      </c>
      <c r="C2334">
        <v>4</v>
      </c>
      <c r="D2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4">
        <v>52</v>
      </c>
      <c r="AJ2334" t="s">
        <v>313</v>
      </c>
      <c r="AK2334" t="s">
        <v>414</v>
      </c>
      <c r="AL2334" t="s">
        <v>287</v>
      </c>
      <c r="AM2334">
        <v>2</v>
      </c>
      <c r="AN2334">
        <v>4</v>
      </c>
      <c r="AO2334">
        <v>0</v>
      </c>
      <c r="AP2334">
        <v>0</v>
      </c>
      <c r="AQ2334">
        <v>0</v>
      </c>
      <c r="AR2334">
        <v>0</v>
      </c>
      <c r="AS2334">
        <v>0</v>
      </c>
      <c r="AT2334">
        <v>0</v>
      </c>
    </row>
    <row r="2335" spans="1:46" hidden="1" x14ac:dyDescent="0.25">
      <c r="A2335" t="s">
        <v>313</v>
      </c>
      <c r="B2335" t="s">
        <v>287</v>
      </c>
      <c r="C2335">
        <v>5</v>
      </c>
      <c r="D2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5">
        <v>52</v>
      </c>
      <c r="AJ2335" t="s">
        <v>313</v>
      </c>
      <c r="AK2335" t="s">
        <v>414</v>
      </c>
      <c r="AL2335" t="s">
        <v>287</v>
      </c>
      <c r="AM2335">
        <v>2</v>
      </c>
      <c r="AN2335">
        <v>5</v>
      </c>
      <c r="AO2335">
        <v>0</v>
      </c>
      <c r="AP2335">
        <v>0</v>
      </c>
      <c r="AQ2335">
        <v>0</v>
      </c>
      <c r="AR2335">
        <v>0</v>
      </c>
      <c r="AS2335">
        <v>0</v>
      </c>
      <c r="AT2335">
        <v>0</v>
      </c>
    </row>
    <row r="2336" spans="1:46" hidden="1" x14ac:dyDescent="0.25">
      <c r="A2336" t="s">
        <v>313</v>
      </c>
      <c r="B2336" t="s">
        <v>287</v>
      </c>
      <c r="C2336">
        <v>6</v>
      </c>
      <c r="D2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6">
        <v>52</v>
      </c>
      <c r="AJ2336" t="s">
        <v>313</v>
      </c>
      <c r="AK2336" t="s">
        <v>414</v>
      </c>
      <c r="AL2336" t="s">
        <v>287</v>
      </c>
      <c r="AM2336">
        <v>2</v>
      </c>
      <c r="AN2336">
        <v>6</v>
      </c>
      <c r="AO2336">
        <v>0</v>
      </c>
      <c r="AP2336">
        <v>0</v>
      </c>
      <c r="AQ2336">
        <v>0</v>
      </c>
      <c r="AR2336">
        <v>3.9499999999999998E-10</v>
      </c>
      <c r="AS2336">
        <v>6.6800000000000003E-8</v>
      </c>
      <c r="AT2336">
        <v>0</v>
      </c>
    </row>
    <row r="2337" spans="1:46" hidden="1" x14ac:dyDescent="0.25">
      <c r="A2337" t="s">
        <v>313</v>
      </c>
      <c r="B2337" t="s">
        <v>287</v>
      </c>
      <c r="C2337">
        <v>7</v>
      </c>
      <c r="D2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7">
        <v>52</v>
      </c>
      <c r="AJ2337" t="s">
        <v>313</v>
      </c>
      <c r="AK2337" t="s">
        <v>414</v>
      </c>
      <c r="AL2337" t="s">
        <v>287</v>
      </c>
      <c r="AM2337">
        <v>2</v>
      </c>
      <c r="AN2337">
        <v>7</v>
      </c>
      <c r="AO2337">
        <v>0</v>
      </c>
      <c r="AP2337">
        <v>1.4451659E-2</v>
      </c>
      <c r="AQ2337">
        <v>2.3172504999999999E-2</v>
      </c>
      <c r="AR2337" s="281">
        <v>1.3890388E-2</v>
      </c>
      <c r="AS2337" s="281">
        <v>3.6202400000000003E-2</v>
      </c>
      <c r="AT2337">
        <v>0</v>
      </c>
    </row>
    <row r="2338" spans="1:46" hidden="1" x14ac:dyDescent="0.25">
      <c r="A2338" t="s">
        <v>313</v>
      </c>
      <c r="B2338" t="s">
        <v>287</v>
      </c>
      <c r="C2338">
        <v>8</v>
      </c>
      <c r="D2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3.1435642999999999E-2</v>
      </c>
      <c r="E2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3.1435642999999999E-2</v>
      </c>
      <c r="AI2338">
        <v>52</v>
      </c>
      <c r="AJ2338" t="s">
        <v>313</v>
      </c>
      <c r="AK2338" t="s">
        <v>414</v>
      </c>
      <c r="AL2338" t="s">
        <v>287</v>
      </c>
      <c r="AM2338">
        <v>2</v>
      </c>
      <c r="AN2338">
        <v>8</v>
      </c>
      <c r="AO2338">
        <v>3.1435642999999999E-2</v>
      </c>
      <c r="AP2338">
        <v>0.102582152</v>
      </c>
      <c r="AQ2338">
        <v>0.145960965</v>
      </c>
      <c r="AR2338">
        <v>9.6187312999999997E-2</v>
      </c>
      <c r="AS2338">
        <v>0.19583809599999999</v>
      </c>
      <c r="AT2338">
        <v>7.4793359999999996E-3</v>
      </c>
    </row>
    <row r="2339" spans="1:46" hidden="1" x14ac:dyDescent="0.25">
      <c r="A2339" t="s">
        <v>313</v>
      </c>
      <c r="B2339" t="s">
        <v>287</v>
      </c>
      <c r="C2339">
        <v>9</v>
      </c>
      <c r="D2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0.31849602100000002</v>
      </c>
      <c r="E2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0.15729267599999999</v>
      </c>
      <c r="AI2339">
        <v>52</v>
      </c>
      <c r="AJ2339" t="s">
        <v>313</v>
      </c>
      <c r="AK2339" t="s">
        <v>414</v>
      </c>
      <c r="AL2339" t="s">
        <v>287</v>
      </c>
      <c r="AM2339">
        <v>2</v>
      </c>
      <c r="AN2339">
        <v>9</v>
      </c>
      <c r="AO2339">
        <v>0.15729267599999999</v>
      </c>
      <c r="AP2339">
        <v>0.22016777800000001</v>
      </c>
      <c r="AQ2339">
        <v>0.31849602100000002</v>
      </c>
      <c r="AR2339">
        <v>0.232477087</v>
      </c>
      <c r="AS2339">
        <v>0.40395323599999999</v>
      </c>
      <c r="AT2339">
        <v>5.2687288999999998E-2</v>
      </c>
    </row>
    <row r="2340" spans="1:46" hidden="1" x14ac:dyDescent="0.25">
      <c r="A2340" t="s">
        <v>313</v>
      </c>
      <c r="B2340" t="s">
        <v>287</v>
      </c>
      <c r="C2340">
        <v>10</v>
      </c>
      <c r="D2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0.48849353699999998</v>
      </c>
      <c r="E2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0.48849353699999998</v>
      </c>
      <c r="AI2340">
        <v>52</v>
      </c>
      <c r="AJ2340" t="s">
        <v>313</v>
      </c>
      <c r="AK2340" t="s">
        <v>414</v>
      </c>
      <c r="AL2340" t="s">
        <v>287</v>
      </c>
      <c r="AM2340">
        <v>2</v>
      </c>
      <c r="AN2340">
        <v>10</v>
      </c>
      <c r="AO2340">
        <v>0.28057145900000002</v>
      </c>
      <c r="AP2340">
        <v>0.374020939</v>
      </c>
      <c r="AQ2340">
        <v>0.48849353699999998</v>
      </c>
      <c r="AR2340">
        <v>0.37724565900000001</v>
      </c>
      <c r="AS2340">
        <v>0.59483713900000001</v>
      </c>
      <c r="AT2340">
        <v>0.109766524</v>
      </c>
    </row>
    <row r="2341" spans="1:46" hidden="1" x14ac:dyDescent="0.25">
      <c r="A2341" t="s">
        <v>313</v>
      </c>
      <c r="B2341" t="s">
        <v>287</v>
      </c>
      <c r="C2341">
        <v>11</v>
      </c>
      <c r="D2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0.61881473200000003</v>
      </c>
      <c r="E2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0.61881473200000003</v>
      </c>
      <c r="AI2341">
        <v>52</v>
      </c>
      <c r="AJ2341" t="s">
        <v>313</v>
      </c>
      <c r="AK2341" t="s">
        <v>414</v>
      </c>
      <c r="AL2341" t="s">
        <v>287</v>
      </c>
      <c r="AM2341">
        <v>2</v>
      </c>
      <c r="AN2341">
        <v>11</v>
      </c>
      <c r="AO2341">
        <v>0.397350174</v>
      </c>
      <c r="AP2341">
        <v>0.50612116399999996</v>
      </c>
      <c r="AQ2341">
        <v>0.61881473200000003</v>
      </c>
      <c r="AR2341">
        <v>0.50052748599999997</v>
      </c>
      <c r="AS2341">
        <v>0.731354532</v>
      </c>
      <c r="AT2341">
        <v>0.15899819700000001</v>
      </c>
    </row>
    <row r="2342" spans="1:46" hidden="1" x14ac:dyDescent="0.25">
      <c r="A2342" t="s">
        <v>313</v>
      </c>
      <c r="B2342" t="s">
        <v>287</v>
      </c>
      <c r="C2342">
        <v>12</v>
      </c>
      <c r="D2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0.70772407100000001</v>
      </c>
      <c r="E2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0.70772407100000001</v>
      </c>
      <c r="AI2342">
        <v>52</v>
      </c>
      <c r="AJ2342" t="s">
        <v>313</v>
      </c>
      <c r="AK2342" t="s">
        <v>414</v>
      </c>
      <c r="AL2342" t="s">
        <v>287</v>
      </c>
      <c r="AM2342">
        <v>2</v>
      </c>
      <c r="AN2342">
        <v>12</v>
      </c>
      <c r="AO2342">
        <v>0.47045253500000001</v>
      </c>
      <c r="AP2342">
        <v>0.61254827599999995</v>
      </c>
      <c r="AQ2342">
        <v>0.70772407100000001</v>
      </c>
      <c r="AR2342">
        <v>0.58071036200000004</v>
      </c>
      <c r="AS2342">
        <v>0.81934691299999995</v>
      </c>
      <c r="AT2342">
        <v>0.209529205</v>
      </c>
    </row>
    <row r="2343" spans="1:46" hidden="1" x14ac:dyDescent="0.25">
      <c r="A2343" t="s">
        <v>313</v>
      </c>
      <c r="B2343" t="s">
        <v>287</v>
      </c>
      <c r="C2343">
        <v>13</v>
      </c>
      <c r="D2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0.70997911300000005</v>
      </c>
      <c r="E2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0.70997911300000005</v>
      </c>
      <c r="AI2343">
        <v>52</v>
      </c>
      <c r="AJ2343" t="s">
        <v>313</v>
      </c>
      <c r="AK2343" t="s">
        <v>414</v>
      </c>
      <c r="AL2343" t="s">
        <v>287</v>
      </c>
      <c r="AM2343">
        <v>2</v>
      </c>
      <c r="AN2343">
        <v>13</v>
      </c>
      <c r="AO2343">
        <v>0.52195368200000003</v>
      </c>
      <c r="AP2343">
        <v>0.615437393</v>
      </c>
      <c r="AQ2343">
        <v>0.70997911300000005</v>
      </c>
      <c r="AR2343">
        <v>0.60195532900000004</v>
      </c>
      <c r="AS2343">
        <v>0.83097498199999997</v>
      </c>
      <c r="AT2343">
        <v>0.233716601</v>
      </c>
    </row>
    <row r="2344" spans="1:46" hidden="1" x14ac:dyDescent="0.25">
      <c r="A2344" t="s">
        <v>313</v>
      </c>
      <c r="B2344" t="s">
        <v>287</v>
      </c>
      <c r="C2344">
        <v>14</v>
      </c>
      <c r="D2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0.68202267999999999</v>
      </c>
      <c r="E2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0.68202267999999999</v>
      </c>
      <c r="AI2344">
        <v>52</v>
      </c>
      <c r="AJ2344" t="s">
        <v>313</v>
      </c>
      <c r="AK2344" t="s">
        <v>414</v>
      </c>
      <c r="AL2344" t="s">
        <v>287</v>
      </c>
      <c r="AM2344">
        <v>2</v>
      </c>
      <c r="AN2344">
        <v>14</v>
      </c>
      <c r="AO2344">
        <v>0.50364809899999996</v>
      </c>
      <c r="AP2344">
        <v>0.60004516600000002</v>
      </c>
      <c r="AQ2344">
        <v>0.68202267999999999</v>
      </c>
      <c r="AR2344">
        <v>0.58394179599999996</v>
      </c>
      <c r="AS2344">
        <v>0.84314401800000005</v>
      </c>
      <c r="AT2344">
        <v>0.234925683</v>
      </c>
    </row>
    <row r="2345" spans="1:46" hidden="1" x14ac:dyDescent="0.25">
      <c r="A2345" t="s">
        <v>313</v>
      </c>
      <c r="B2345" t="s">
        <v>287</v>
      </c>
      <c r="C2345">
        <v>15</v>
      </c>
      <c r="D2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0.60647947099999999</v>
      </c>
      <c r="E2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0.60647947099999999</v>
      </c>
      <c r="AI2345">
        <v>52</v>
      </c>
      <c r="AJ2345" t="s">
        <v>313</v>
      </c>
      <c r="AK2345" t="s">
        <v>414</v>
      </c>
      <c r="AL2345" t="s">
        <v>287</v>
      </c>
      <c r="AM2345">
        <v>2</v>
      </c>
      <c r="AN2345">
        <v>15</v>
      </c>
      <c r="AO2345">
        <v>0.439451694</v>
      </c>
      <c r="AP2345">
        <v>0.54770411299999999</v>
      </c>
      <c r="AQ2345">
        <v>0.60647947099999999</v>
      </c>
      <c r="AR2345">
        <v>0.52689840600000004</v>
      </c>
      <c r="AS2345">
        <v>0.810537595</v>
      </c>
      <c r="AT2345">
        <v>0.24866292100000001</v>
      </c>
    </row>
    <row r="2346" spans="1:46" hidden="1" x14ac:dyDescent="0.25">
      <c r="A2346" t="s">
        <v>313</v>
      </c>
      <c r="B2346" t="s">
        <v>287</v>
      </c>
      <c r="C2346">
        <v>16</v>
      </c>
      <c r="D2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0.50785539899999999</v>
      </c>
      <c r="E2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0.50785539899999999</v>
      </c>
      <c r="AI2346">
        <v>52</v>
      </c>
      <c r="AJ2346" t="s">
        <v>313</v>
      </c>
      <c r="AK2346" t="s">
        <v>414</v>
      </c>
      <c r="AL2346" t="s">
        <v>287</v>
      </c>
      <c r="AM2346">
        <v>2</v>
      </c>
      <c r="AN2346">
        <v>16</v>
      </c>
      <c r="AO2346">
        <v>0.36234423900000001</v>
      </c>
      <c r="AP2346">
        <v>0.43786724100000002</v>
      </c>
      <c r="AQ2346">
        <v>0.50785539899999999</v>
      </c>
      <c r="AR2346">
        <v>0.436374818</v>
      </c>
      <c r="AS2346">
        <v>0.73238508300000005</v>
      </c>
      <c r="AT2346">
        <v>0.17853912899999999</v>
      </c>
    </row>
    <row r="2347" spans="1:46" hidden="1" x14ac:dyDescent="0.25">
      <c r="A2347" t="s">
        <v>313</v>
      </c>
      <c r="B2347" t="s">
        <v>287</v>
      </c>
      <c r="C2347">
        <v>17</v>
      </c>
      <c r="D2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0.35655243800000003</v>
      </c>
      <c r="E2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0.35655243800000003</v>
      </c>
      <c r="AI2347">
        <v>52</v>
      </c>
      <c r="AJ2347" t="s">
        <v>313</v>
      </c>
      <c r="AK2347" t="s">
        <v>414</v>
      </c>
      <c r="AL2347" t="s">
        <v>287</v>
      </c>
      <c r="AM2347">
        <v>2</v>
      </c>
      <c r="AN2347">
        <v>17</v>
      </c>
      <c r="AO2347">
        <v>0.25353650900000002</v>
      </c>
      <c r="AP2347">
        <v>0.30499997200000001</v>
      </c>
      <c r="AQ2347">
        <v>0.35655243800000003</v>
      </c>
      <c r="AR2347">
        <v>0.31877570500000002</v>
      </c>
      <c r="AS2347">
        <v>0.575735522</v>
      </c>
      <c r="AT2347">
        <v>0.13157033100000001</v>
      </c>
    </row>
    <row r="2348" spans="1:46" hidden="1" x14ac:dyDescent="0.25">
      <c r="A2348" t="s">
        <v>313</v>
      </c>
      <c r="B2348" t="s">
        <v>287</v>
      </c>
      <c r="C2348">
        <v>18</v>
      </c>
      <c r="D2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0.245111668</v>
      </c>
      <c r="E2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0.245111668</v>
      </c>
      <c r="AI2348">
        <v>52</v>
      </c>
      <c r="AJ2348" t="s">
        <v>313</v>
      </c>
      <c r="AK2348" t="s">
        <v>414</v>
      </c>
      <c r="AL2348" t="s">
        <v>287</v>
      </c>
      <c r="AM2348">
        <v>2</v>
      </c>
      <c r="AN2348">
        <v>18</v>
      </c>
      <c r="AO2348">
        <v>0.12411910499999999</v>
      </c>
      <c r="AP2348">
        <v>0.14885416800000001</v>
      </c>
      <c r="AQ2348">
        <v>0.245111668</v>
      </c>
      <c r="AR2348">
        <v>0.179305195</v>
      </c>
      <c r="AS2348">
        <v>0.39246681</v>
      </c>
      <c r="AT2348">
        <v>7.8753157000000004E-2</v>
      </c>
    </row>
    <row r="2349" spans="1:46" hidden="1" x14ac:dyDescent="0.25">
      <c r="A2349" t="s">
        <v>313</v>
      </c>
      <c r="B2349" t="s">
        <v>287</v>
      </c>
      <c r="C2349">
        <v>19</v>
      </c>
      <c r="D2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0.117242707</v>
      </c>
      <c r="E2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0.117242707</v>
      </c>
      <c r="AI2349">
        <v>52</v>
      </c>
      <c r="AJ2349" t="s">
        <v>313</v>
      </c>
      <c r="AK2349" t="s">
        <v>414</v>
      </c>
      <c r="AL2349" t="s">
        <v>287</v>
      </c>
      <c r="AM2349">
        <v>2</v>
      </c>
      <c r="AN2349">
        <v>19</v>
      </c>
      <c r="AO2349">
        <v>2.1082586E-2</v>
      </c>
      <c r="AP2349">
        <v>2.7686993999999999E-2</v>
      </c>
      <c r="AQ2349">
        <v>0.117242707</v>
      </c>
      <c r="AR2349">
        <v>5.9661947E-2</v>
      </c>
      <c r="AS2349">
        <v>0.198999392</v>
      </c>
      <c r="AT2349">
        <v>1.2192623E-2</v>
      </c>
    </row>
    <row r="2350" spans="1:46" hidden="1" x14ac:dyDescent="0.25">
      <c r="A2350" t="s">
        <v>313</v>
      </c>
      <c r="B2350" t="s">
        <v>287</v>
      </c>
      <c r="C2350">
        <v>20</v>
      </c>
      <c r="D2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2.3566812999999999E-2</v>
      </c>
      <c r="E2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2.3566812999999999E-2</v>
      </c>
      <c r="AI2350">
        <v>52</v>
      </c>
      <c r="AJ2350" t="s">
        <v>313</v>
      </c>
      <c r="AK2350" t="s">
        <v>414</v>
      </c>
      <c r="AL2350" t="s">
        <v>287</v>
      </c>
      <c r="AM2350">
        <v>2</v>
      </c>
      <c r="AN2350">
        <v>20</v>
      </c>
      <c r="AO2350">
        <v>0</v>
      </c>
      <c r="AP2350">
        <v>1.9800000000000001E-6</v>
      </c>
      <c r="AQ2350">
        <v>2.3566812999999999E-2</v>
      </c>
      <c r="AR2350">
        <v>8.7962279999999997E-3</v>
      </c>
      <c r="AS2350">
        <v>4.6108026000000003E-2</v>
      </c>
      <c r="AT2350">
        <v>0</v>
      </c>
    </row>
    <row r="2351" spans="1:46" hidden="1" x14ac:dyDescent="0.25">
      <c r="A2351" t="s">
        <v>313</v>
      </c>
      <c r="B2351" t="s">
        <v>287</v>
      </c>
      <c r="C2351">
        <v>21</v>
      </c>
      <c r="D2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4.1899999999999998E-7</v>
      </c>
      <c r="E2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4.1899999999999998E-7</v>
      </c>
      <c r="AI2351">
        <v>52</v>
      </c>
      <c r="AJ2351" t="s">
        <v>313</v>
      </c>
      <c r="AK2351" t="s">
        <v>414</v>
      </c>
      <c r="AL2351" t="s">
        <v>287</v>
      </c>
      <c r="AM2351">
        <v>2</v>
      </c>
      <c r="AN2351">
        <v>21</v>
      </c>
      <c r="AO2351">
        <v>0</v>
      </c>
      <c r="AP2351" s="281">
        <v>0</v>
      </c>
      <c r="AQ2351">
        <v>4.1899999999999998E-7</v>
      </c>
      <c r="AR2351">
        <v>1.4100000000000001E-6</v>
      </c>
      <c r="AS2351">
        <v>2.19E-5</v>
      </c>
      <c r="AT2351">
        <v>0</v>
      </c>
    </row>
    <row r="2352" spans="1:46" hidden="1" x14ac:dyDescent="0.25">
      <c r="A2352" t="s">
        <v>313</v>
      </c>
      <c r="B2352" t="s">
        <v>287</v>
      </c>
      <c r="C2352">
        <v>22</v>
      </c>
      <c r="D2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2">
        <v>52</v>
      </c>
      <c r="AJ2352" t="s">
        <v>313</v>
      </c>
      <c r="AK2352" t="s">
        <v>414</v>
      </c>
      <c r="AL2352" t="s">
        <v>287</v>
      </c>
      <c r="AM2352">
        <v>2</v>
      </c>
      <c r="AN2352">
        <v>22</v>
      </c>
      <c r="AO2352">
        <v>0</v>
      </c>
      <c r="AP2352">
        <v>0</v>
      </c>
      <c r="AQ2352" s="281">
        <v>0</v>
      </c>
      <c r="AR2352" s="281">
        <v>0</v>
      </c>
      <c r="AS2352" s="281">
        <v>0</v>
      </c>
      <c r="AT2352">
        <v>0</v>
      </c>
    </row>
    <row r="2353" spans="1:46" hidden="1" x14ac:dyDescent="0.25">
      <c r="A2353" t="s">
        <v>313</v>
      </c>
      <c r="B2353" t="s">
        <v>287</v>
      </c>
      <c r="C2353">
        <v>23</v>
      </c>
      <c r="D2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3">
        <v>52</v>
      </c>
      <c r="AJ2353" t="s">
        <v>313</v>
      </c>
      <c r="AK2353" t="s">
        <v>414</v>
      </c>
      <c r="AL2353" t="s">
        <v>287</v>
      </c>
      <c r="AM2353">
        <v>2</v>
      </c>
      <c r="AN2353">
        <v>23</v>
      </c>
      <c r="AO2353">
        <v>0</v>
      </c>
      <c r="AP2353">
        <v>0</v>
      </c>
      <c r="AQ2353">
        <v>0</v>
      </c>
      <c r="AR2353">
        <v>0</v>
      </c>
      <c r="AS2353">
        <v>0</v>
      </c>
      <c r="AT2353">
        <v>0</v>
      </c>
    </row>
    <row r="2354" spans="1:46" hidden="1" x14ac:dyDescent="0.25">
      <c r="A2354" t="s">
        <v>313</v>
      </c>
      <c r="B2354" t="s">
        <v>287</v>
      </c>
      <c r="C2354">
        <v>24</v>
      </c>
      <c r="D2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4">
        <v>52</v>
      </c>
      <c r="AJ2354" t="s">
        <v>313</v>
      </c>
      <c r="AK2354" t="s">
        <v>414</v>
      </c>
      <c r="AL2354" t="s">
        <v>287</v>
      </c>
      <c r="AM2354">
        <v>2</v>
      </c>
      <c r="AN2354">
        <v>24</v>
      </c>
      <c r="AO2354">
        <v>0</v>
      </c>
      <c r="AP2354">
        <v>0</v>
      </c>
      <c r="AQ2354">
        <v>0</v>
      </c>
      <c r="AR2354">
        <v>0</v>
      </c>
      <c r="AS2354">
        <v>0</v>
      </c>
      <c r="AT2354">
        <v>0</v>
      </c>
    </row>
    <row r="2355" spans="1:46" hidden="1" x14ac:dyDescent="0.25">
      <c r="A2355" t="s">
        <v>313</v>
      </c>
      <c r="B2355" t="s">
        <v>288</v>
      </c>
      <c r="C2355">
        <v>1</v>
      </c>
      <c r="D2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5">
        <v>52</v>
      </c>
      <c r="AJ2355" t="s">
        <v>313</v>
      </c>
      <c r="AK2355" t="s">
        <v>414</v>
      </c>
      <c r="AL2355" t="s">
        <v>288</v>
      </c>
      <c r="AM2355">
        <v>3</v>
      </c>
      <c r="AN2355">
        <v>1</v>
      </c>
      <c r="AO2355">
        <v>0</v>
      </c>
      <c r="AP2355">
        <v>0</v>
      </c>
      <c r="AQ2355">
        <v>0</v>
      </c>
      <c r="AR2355">
        <v>0</v>
      </c>
      <c r="AS2355">
        <v>0</v>
      </c>
      <c r="AT2355">
        <v>0</v>
      </c>
    </row>
    <row r="2356" spans="1:46" hidden="1" x14ac:dyDescent="0.25">
      <c r="A2356" t="s">
        <v>313</v>
      </c>
      <c r="B2356" t="s">
        <v>288</v>
      </c>
      <c r="C2356">
        <v>2</v>
      </c>
      <c r="D2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6">
        <v>52</v>
      </c>
      <c r="AJ2356" t="s">
        <v>313</v>
      </c>
      <c r="AK2356" t="s">
        <v>414</v>
      </c>
      <c r="AL2356" t="s">
        <v>288</v>
      </c>
      <c r="AM2356">
        <v>3</v>
      </c>
      <c r="AN2356">
        <v>2</v>
      </c>
      <c r="AO2356">
        <v>0</v>
      </c>
      <c r="AP2356">
        <v>0</v>
      </c>
      <c r="AQ2356">
        <v>0</v>
      </c>
      <c r="AR2356">
        <v>0</v>
      </c>
      <c r="AS2356">
        <v>0</v>
      </c>
      <c r="AT2356">
        <v>0</v>
      </c>
    </row>
    <row r="2357" spans="1:46" hidden="1" x14ac:dyDescent="0.25">
      <c r="A2357" t="s">
        <v>313</v>
      </c>
      <c r="B2357" t="s">
        <v>288</v>
      </c>
      <c r="C2357">
        <v>3</v>
      </c>
      <c r="D2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7">
        <v>52</v>
      </c>
      <c r="AJ2357" t="s">
        <v>313</v>
      </c>
      <c r="AK2357" t="s">
        <v>414</v>
      </c>
      <c r="AL2357" t="s">
        <v>288</v>
      </c>
      <c r="AM2357">
        <v>3</v>
      </c>
      <c r="AN2357">
        <v>3</v>
      </c>
      <c r="AO2357">
        <v>0</v>
      </c>
      <c r="AP2357">
        <v>0</v>
      </c>
      <c r="AQ2357">
        <v>0</v>
      </c>
      <c r="AR2357">
        <v>0</v>
      </c>
      <c r="AS2357">
        <v>0</v>
      </c>
      <c r="AT2357">
        <v>0</v>
      </c>
    </row>
    <row r="2358" spans="1:46" hidden="1" x14ac:dyDescent="0.25">
      <c r="A2358" t="s">
        <v>313</v>
      </c>
      <c r="B2358" t="s">
        <v>288</v>
      </c>
      <c r="C2358">
        <v>4</v>
      </c>
      <c r="D2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8">
        <v>52</v>
      </c>
      <c r="AJ2358" t="s">
        <v>313</v>
      </c>
      <c r="AK2358" t="s">
        <v>414</v>
      </c>
      <c r="AL2358" t="s">
        <v>288</v>
      </c>
      <c r="AM2358">
        <v>3</v>
      </c>
      <c r="AN2358">
        <v>4</v>
      </c>
      <c r="AO2358">
        <v>0</v>
      </c>
      <c r="AP2358">
        <v>0</v>
      </c>
      <c r="AQ2358">
        <v>0</v>
      </c>
      <c r="AR2358">
        <v>0</v>
      </c>
      <c r="AS2358">
        <v>0</v>
      </c>
      <c r="AT2358">
        <v>0</v>
      </c>
    </row>
    <row r="2359" spans="1:46" hidden="1" x14ac:dyDescent="0.25">
      <c r="A2359" t="s">
        <v>313</v>
      </c>
      <c r="B2359" t="s">
        <v>288</v>
      </c>
      <c r="C2359">
        <v>5</v>
      </c>
      <c r="D2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9">
        <v>52</v>
      </c>
      <c r="AJ2359" t="s">
        <v>313</v>
      </c>
      <c r="AK2359" t="s">
        <v>414</v>
      </c>
      <c r="AL2359" t="s">
        <v>288</v>
      </c>
      <c r="AM2359">
        <v>3</v>
      </c>
      <c r="AN2359">
        <v>5</v>
      </c>
      <c r="AO2359">
        <v>0</v>
      </c>
      <c r="AP2359">
        <v>0</v>
      </c>
      <c r="AQ2359">
        <v>0</v>
      </c>
      <c r="AR2359">
        <v>0</v>
      </c>
      <c r="AS2359">
        <v>0</v>
      </c>
      <c r="AT2359">
        <v>0</v>
      </c>
    </row>
    <row r="2360" spans="1:46" hidden="1" x14ac:dyDescent="0.25">
      <c r="A2360" t="s">
        <v>313</v>
      </c>
      <c r="B2360" t="s">
        <v>288</v>
      </c>
      <c r="C2360">
        <v>6</v>
      </c>
      <c r="D2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60">
        <v>52</v>
      </c>
      <c r="AJ2360" t="s">
        <v>313</v>
      </c>
      <c r="AK2360" t="s">
        <v>414</v>
      </c>
      <c r="AL2360" t="s">
        <v>288</v>
      </c>
      <c r="AM2360">
        <v>3</v>
      </c>
      <c r="AN2360">
        <v>6</v>
      </c>
      <c r="AO2360">
        <v>0</v>
      </c>
      <c r="AP2360">
        <v>0</v>
      </c>
      <c r="AQ2360">
        <v>0</v>
      </c>
      <c r="AR2360">
        <v>0</v>
      </c>
      <c r="AS2360">
        <v>0</v>
      </c>
      <c r="AT2360">
        <v>0</v>
      </c>
    </row>
    <row r="2361" spans="1:46" hidden="1" x14ac:dyDescent="0.25">
      <c r="A2361" t="s">
        <v>313</v>
      </c>
      <c r="B2361" t="s">
        <v>288</v>
      </c>
      <c r="C2361">
        <v>7</v>
      </c>
      <c r="D2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1.2989218E-2</v>
      </c>
      <c r="E2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1.2989218E-2</v>
      </c>
      <c r="AI2361">
        <v>52</v>
      </c>
      <c r="AJ2361" t="s">
        <v>313</v>
      </c>
      <c r="AK2361" t="s">
        <v>414</v>
      </c>
      <c r="AL2361" t="s">
        <v>288</v>
      </c>
      <c r="AM2361">
        <v>3</v>
      </c>
      <c r="AN2361">
        <v>7</v>
      </c>
      <c r="AO2361">
        <v>1.2989218E-2</v>
      </c>
      <c r="AP2361">
        <v>1.7002768000000001E-2</v>
      </c>
      <c r="AQ2361">
        <v>1.9146943E-2</v>
      </c>
      <c r="AR2361">
        <v>1.6223815999999999E-2</v>
      </c>
      <c r="AS2361">
        <v>2.5523522999999999E-2</v>
      </c>
      <c r="AT2361">
        <v>4.5926159999999999E-3</v>
      </c>
    </row>
    <row r="2362" spans="1:46" hidden="1" x14ac:dyDescent="0.25">
      <c r="A2362" t="s">
        <v>313</v>
      </c>
      <c r="B2362" t="s">
        <v>288</v>
      </c>
      <c r="C2362">
        <v>8</v>
      </c>
      <c r="D2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0.11418329300000001</v>
      </c>
      <c r="E2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0.11418329300000001</v>
      </c>
      <c r="AI2362">
        <v>52</v>
      </c>
      <c r="AJ2362" t="s">
        <v>313</v>
      </c>
      <c r="AK2362" t="s">
        <v>414</v>
      </c>
      <c r="AL2362" t="s">
        <v>288</v>
      </c>
      <c r="AM2362">
        <v>3</v>
      </c>
      <c r="AN2362">
        <v>8</v>
      </c>
      <c r="AO2362">
        <v>0.11418329300000001</v>
      </c>
      <c r="AP2362">
        <v>0.14161976300000001</v>
      </c>
      <c r="AQ2362">
        <v>0.16322505700000001</v>
      </c>
      <c r="AR2362">
        <v>0.136842981</v>
      </c>
      <c r="AS2362">
        <v>0.18584404600000001</v>
      </c>
      <c r="AT2362">
        <v>4.3542111000000001E-2</v>
      </c>
    </row>
    <row r="2363" spans="1:46" hidden="1" x14ac:dyDescent="0.25">
      <c r="A2363" t="s">
        <v>313</v>
      </c>
      <c r="B2363" t="s">
        <v>288</v>
      </c>
      <c r="C2363">
        <v>9</v>
      </c>
      <c r="D2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0.36093453199999997</v>
      </c>
      <c r="E2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0.26140636499999997</v>
      </c>
      <c r="AI2363">
        <v>52</v>
      </c>
      <c r="AJ2363" t="s">
        <v>313</v>
      </c>
      <c r="AK2363" t="s">
        <v>414</v>
      </c>
      <c r="AL2363" t="s">
        <v>288</v>
      </c>
      <c r="AM2363">
        <v>3</v>
      </c>
      <c r="AN2363">
        <v>9</v>
      </c>
      <c r="AO2363">
        <v>0.26140636499999997</v>
      </c>
      <c r="AP2363">
        <v>0.31837593800000002</v>
      </c>
      <c r="AQ2363">
        <v>0.36093453199999997</v>
      </c>
      <c r="AR2363">
        <v>0.30491327800000001</v>
      </c>
      <c r="AS2363">
        <v>0.396008523</v>
      </c>
      <c r="AT2363">
        <v>0.105377949</v>
      </c>
    </row>
    <row r="2364" spans="1:46" hidden="1" x14ac:dyDescent="0.25">
      <c r="A2364" t="s">
        <v>313</v>
      </c>
      <c r="B2364" t="s">
        <v>288</v>
      </c>
      <c r="C2364">
        <v>10</v>
      </c>
      <c r="D2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0.54370068699999996</v>
      </c>
      <c r="E2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0.54370068699999996</v>
      </c>
      <c r="AI2364">
        <v>52</v>
      </c>
      <c r="AJ2364" t="s">
        <v>313</v>
      </c>
      <c r="AK2364" t="s">
        <v>414</v>
      </c>
      <c r="AL2364" t="s">
        <v>288</v>
      </c>
      <c r="AM2364">
        <v>3</v>
      </c>
      <c r="AN2364">
        <v>10</v>
      </c>
      <c r="AO2364">
        <v>0.40138584199999999</v>
      </c>
      <c r="AP2364">
        <v>0.48207973399999998</v>
      </c>
      <c r="AQ2364">
        <v>0.54370068699999996</v>
      </c>
      <c r="AR2364">
        <v>0.46671558899999999</v>
      </c>
      <c r="AS2364">
        <v>0.59196868199999997</v>
      </c>
      <c r="AT2364">
        <v>0.15802498500000001</v>
      </c>
    </row>
    <row r="2365" spans="1:46" hidden="1" x14ac:dyDescent="0.25">
      <c r="A2365" t="s">
        <v>313</v>
      </c>
      <c r="B2365" t="s">
        <v>288</v>
      </c>
      <c r="C2365">
        <v>11</v>
      </c>
      <c r="D2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0.679189763</v>
      </c>
      <c r="E2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0.679189763</v>
      </c>
      <c r="AI2365">
        <v>52</v>
      </c>
      <c r="AJ2365" t="s">
        <v>313</v>
      </c>
      <c r="AK2365" t="s">
        <v>414</v>
      </c>
      <c r="AL2365" t="s">
        <v>288</v>
      </c>
      <c r="AM2365">
        <v>3</v>
      </c>
      <c r="AN2365">
        <v>11</v>
      </c>
      <c r="AO2365">
        <v>0.52108255000000003</v>
      </c>
      <c r="AP2365">
        <v>0.61485492600000002</v>
      </c>
      <c r="AQ2365">
        <v>0.679189763</v>
      </c>
      <c r="AR2365">
        <v>0.59130015199999997</v>
      </c>
      <c r="AS2365">
        <v>0.74106565099999999</v>
      </c>
      <c r="AT2365">
        <v>0.18673870200000001</v>
      </c>
    </row>
    <row r="2366" spans="1:46" hidden="1" x14ac:dyDescent="0.25">
      <c r="A2366" t="s">
        <v>313</v>
      </c>
      <c r="B2366" t="s">
        <v>288</v>
      </c>
      <c r="C2366">
        <v>12</v>
      </c>
      <c r="D2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0.73703167400000003</v>
      </c>
      <c r="E2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0.73703167400000003</v>
      </c>
      <c r="AI2366">
        <v>52</v>
      </c>
      <c r="AJ2366" t="s">
        <v>313</v>
      </c>
      <c r="AK2366" t="s">
        <v>414</v>
      </c>
      <c r="AL2366" t="s">
        <v>288</v>
      </c>
      <c r="AM2366">
        <v>3</v>
      </c>
      <c r="AN2366">
        <v>12</v>
      </c>
      <c r="AO2366">
        <v>0.58349872800000002</v>
      </c>
      <c r="AP2366">
        <v>0.67658107899999997</v>
      </c>
      <c r="AQ2366">
        <v>0.73703167400000003</v>
      </c>
      <c r="AR2366">
        <v>0.65410010500000004</v>
      </c>
      <c r="AS2366">
        <v>0.83215546100000004</v>
      </c>
      <c r="AT2366">
        <v>0.25571340999999997</v>
      </c>
    </row>
    <row r="2367" spans="1:46" hidden="1" x14ac:dyDescent="0.25">
      <c r="A2367" t="s">
        <v>313</v>
      </c>
      <c r="B2367" t="s">
        <v>288</v>
      </c>
      <c r="C2367">
        <v>13</v>
      </c>
      <c r="D2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0.74334997999999997</v>
      </c>
      <c r="E2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0.74334997999999997</v>
      </c>
      <c r="AI2367">
        <v>52</v>
      </c>
      <c r="AJ2367" t="s">
        <v>313</v>
      </c>
      <c r="AK2367" t="s">
        <v>414</v>
      </c>
      <c r="AL2367" t="s">
        <v>288</v>
      </c>
      <c r="AM2367">
        <v>3</v>
      </c>
      <c r="AN2367">
        <v>13</v>
      </c>
      <c r="AO2367">
        <v>0.58686764800000002</v>
      </c>
      <c r="AP2367">
        <v>0.68890114300000005</v>
      </c>
      <c r="AQ2367">
        <v>0.74334997999999997</v>
      </c>
      <c r="AR2367">
        <v>0.65998688100000003</v>
      </c>
      <c r="AS2367">
        <v>0.85719958900000004</v>
      </c>
      <c r="AT2367">
        <v>0.25832807499999999</v>
      </c>
    </row>
    <row r="2368" spans="1:46" hidden="1" x14ac:dyDescent="0.25">
      <c r="A2368" t="s">
        <v>313</v>
      </c>
      <c r="B2368" t="s">
        <v>288</v>
      </c>
      <c r="C2368">
        <v>14</v>
      </c>
      <c r="D2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0.68559393300000004</v>
      </c>
      <c r="E2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0.68559393300000004</v>
      </c>
      <c r="AI2368">
        <v>52</v>
      </c>
      <c r="AJ2368" t="s">
        <v>313</v>
      </c>
      <c r="AK2368" t="s">
        <v>414</v>
      </c>
      <c r="AL2368" t="s">
        <v>288</v>
      </c>
      <c r="AM2368">
        <v>3</v>
      </c>
      <c r="AN2368">
        <v>14</v>
      </c>
      <c r="AO2368">
        <v>0.55639464800000005</v>
      </c>
      <c r="AP2368">
        <v>0.63109004000000002</v>
      </c>
      <c r="AQ2368">
        <v>0.68559393300000004</v>
      </c>
      <c r="AR2368">
        <v>0.61723190900000002</v>
      </c>
      <c r="AS2368">
        <v>0.81484234700000002</v>
      </c>
      <c r="AT2368">
        <v>0.32493975000000003</v>
      </c>
    </row>
    <row r="2369" spans="1:46" hidden="1" x14ac:dyDescent="0.25">
      <c r="A2369" t="s">
        <v>313</v>
      </c>
      <c r="B2369" t="s">
        <v>288</v>
      </c>
      <c r="C2369">
        <v>15</v>
      </c>
      <c r="D2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0.58811843699999999</v>
      </c>
      <c r="E2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0.58811843699999999</v>
      </c>
      <c r="AI2369">
        <v>52</v>
      </c>
      <c r="AJ2369" t="s">
        <v>313</v>
      </c>
      <c r="AK2369" t="s">
        <v>414</v>
      </c>
      <c r="AL2369" t="s">
        <v>288</v>
      </c>
      <c r="AM2369">
        <v>3</v>
      </c>
      <c r="AN2369">
        <v>15</v>
      </c>
      <c r="AO2369">
        <v>0.48394215600000001</v>
      </c>
      <c r="AP2369">
        <v>0.538044089</v>
      </c>
      <c r="AQ2369">
        <v>0.58811843699999999</v>
      </c>
      <c r="AR2369">
        <v>0.53159049599999997</v>
      </c>
      <c r="AS2369">
        <v>0.70777575599999998</v>
      </c>
      <c r="AT2369">
        <v>0.32209685300000002</v>
      </c>
    </row>
    <row r="2370" spans="1:46" hidden="1" x14ac:dyDescent="0.25">
      <c r="A2370" t="s">
        <v>313</v>
      </c>
      <c r="B2370" t="s">
        <v>288</v>
      </c>
      <c r="C2370">
        <v>16</v>
      </c>
      <c r="D2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0.45777061600000002</v>
      </c>
      <c r="E2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0.45777061600000002</v>
      </c>
      <c r="AI2370">
        <v>52</v>
      </c>
      <c r="AJ2370" t="s">
        <v>313</v>
      </c>
      <c r="AK2370" t="s">
        <v>414</v>
      </c>
      <c r="AL2370" t="s">
        <v>288</v>
      </c>
      <c r="AM2370">
        <v>3</v>
      </c>
      <c r="AN2370">
        <v>16</v>
      </c>
      <c r="AO2370">
        <v>0.380498157</v>
      </c>
      <c r="AP2370">
        <v>0.41676274400000002</v>
      </c>
      <c r="AQ2370">
        <v>0.45777061600000002</v>
      </c>
      <c r="AR2370">
        <v>0.41436871199999997</v>
      </c>
      <c r="AS2370">
        <v>0.53583725800000004</v>
      </c>
      <c r="AT2370">
        <v>0.21964344799999999</v>
      </c>
    </row>
    <row r="2371" spans="1:46" hidden="1" x14ac:dyDescent="0.25">
      <c r="A2371" t="s">
        <v>313</v>
      </c>
      <c r="B2371" t="s">
        <v>288</v>
      </c>
      <c r="C2371">
        <v>17</v>
      </c>
      <c r="D2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0.29224169900000002</v>
      </c>
      <c r="E2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0.29224169900000002</v>
      </c>
      <c r="AI2371">
        <v>52</v>
      </c>
      <c r="AJ2371" t="s">
        <v>313</v>
      </c>
      <c r="AK2371" t="s">
        <v>414</v>
      </c>
      <c r="AL2371" t="s">
        <v>288</v>
      </c>
      <c r="AM2371">
        <v>3</v>
      </c>
      <c r="AN2371">
        <v>17</v>
      </c>
      <c r="AO2371">
        <v>0.241820232</v>
      </c>
      <c r="AP2371">
        <v>0.26724341800000001</v>
      </c>
      <c r="AQ2371">
        <v>0.29224169900000002</v>
      </c>
      <c r="AR2371">
        <v>0.26450560899999997</v>
      </c>
      <c r="AS2371">
        <v>0.34616739899999999</v>
      </c>
      <c r="AT2371">
        <v>0.14274240699999999</v>
      </c>
    </row>
    <row r="2372" spans="1:46" hidden="1" x14ac:dyDescent="0.25">
      <c r="A2372" t="s">
        <v>313</v>
      </c>
      <c r="B2372" t="s">
        <v>288</v>
      </c>
      <c r="C2372">
        <v>18</v>
      </c>
      <c r="D2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0.12391419100000001</v>
      </c>
      <c r="E2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0.12391419100000001</v>
      </c>
      <c r="AI2372">
        <v>52</v>
      </c>
      <c r="AJ2372" t="s">
        <v>313</v>
      </c>
      <c r="AK2372" t="s">
        <v>414</v>
      </c>
      <c r="AL2372" t="s">
        <v>288</v>
      </c>
      <c r="AM2372">
        <v>3</v>
      </c>
      <c r="AN2372">
        <v>18</v>
      </c>
      <c r="AO2372">
        <v>9.5449339999999994E-2</v>
      </c>
      <c r="AP2372">
        <v>0.107617804</v>
      </c>
      <c r="AQ2372">
        <v>0.12391419100000001</v>
      </c>
      <c r="AR2372">
        <v>0.10862477099999999</v>
      </c>
      <c r="AS2372">
        <v>0.160000477</v>
      </c>
      <c r="AT2372">
        <v>5.7156211999999998E-2</v>
      </c>
    </row>
    <row r="2373" spans="1:46" hidden="1" x14ac:dyDescent="0.25">
      <c r="A2373" t="s">
        <v>313</v>
      </c>
      <c r="B2373" t="s">
        <v>288</v>
      </c>
      <c r="C2373">
        <v>19</v>
      </c>
      <c r="D2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1.440465E-2</v>
      </c>
      <c r="E2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1.440465E-2</v>
      </c>
      <c r="AI2373">
        <v>52</v>
      </c>
      <c r="AJ2373" t="s">
        <v>313</v>
      </c>
      <c r="AK2373" t="s">
        <v>414</v>
      </c>
      <c r="AL2373" t="s">
        <v>288</v>
      </c>
      <c r="AM2373">
        <v>3</v>
      </c>
      <c r="AN2373">
        <v>19</v>
      </c>
      <c r="AO2373">
        <v>5.7978200000000004E-3</v>
      </c>
      <c r="AP2373">
        <v>9.3942639999999994E-3</v>
      </c>
      <c r="AQ2373">
        <v>1.440465E-2</v>
      </c>
      <c r="AR2373">
        <v>1.0317125999999999E-2</v>
      </c>
      <c r="AS2373">
        <v>2.3797921999999999E-2</v>
      </c>
      <c r="AT2373">
        <v>2.8016669999999999E-3</v>
      </c>
    </row>
    <row r="2374" spans="1:46" hidden="1" x14ac:dyDescent="0.25">
      <c r="A2374" t="s">
        <v>313</v>
      </c>
      <c r="B2374" t="s">
        <v>288</v>
      </c>
      <c r="C2374">
        <v>20</v>
      </c>
      <c r="D2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4">
        <v>52</v>
      </c>
      <c r="AJ2374" t="s">
        <v>313</v>
      </c>
      <c r="AK2374" t="s">
        <v>414</v>
      </c>
      <c r="AL2374" t="s">
        <v>288</v>
      </c>
      <c r="AM2374">
        <v>3</v>
      </c>
      <c r="AN2374">
        <v>20</v>
      </c>
      <c r="AO2374">
        <v>0</v>
      </c>
      <c r="AP2374">
        <v>0</v>
      </c>
      <c r="AQ2374">
        <v>0</v>
      </c>
      <c r="AR2374">
        <v>0</v>
      </c>
      <c r="AS2374">
        <v>0</v>
      </c>
      <c r="AT2374">
        <v>0</v>
      </c>
    </row>
    <row r="2375" spans="1:46" hidden="1" x14ac:dyDescent="0.25">
      <c r="A2375" t="s">
        <v>313</v>
      </c>
      <c r="B2375" t="s">
        <v>288</v>
      </c>
      <c r="C2375">
        <v>21</v>
      </c>
      <c r="D2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5">
        <v>52</v>
      </c>
      <c r="AJ2375" t="s">
        <v>313</v>
      </c>
      <c r="AK2375" t="s">
        <v>414</v>
      </c>
      <c r="AL2375" t="s">
        <v>288</v>
      </c>
      <c r="AM2375">
        <v>3</v>
      </c>
      <c r="AN2375">
        <v>21</v>
      </c>
      <c r="AO2375">
        <v>0</v>
      </c>
      <c r="AP2375">
        <v>0</v>
      </c>
      <c r="AQ2375">
        <v>0</v>
      </c>
      <c r="AR2375">
        <v>0</v>
      </c>
      <c r="AS2375">
        <v>0</v>
      </c>
      <c r="AT2375">
        <v>0</v>
      </c>
    </row>
    <row r="2376" spans="1:46" hidden="1" x14ac:dyDescent="0.25">
      <c r="A2376" t="s">
        <v>313</v>
      </c>
      <c r="B2376" t="s">
        <v>288</v>
      </c>
      <c r="C2376">
        <v>22</v>
      </c>
      <c r="D2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6">
        <v>52</v>
      </c>
      <c r="AJ2376" t="s">
        <v>313</v>
      </c>
      <c r="AK2376" t="s">
        <v>414</v>
      </c>
      <c r="AL2376" t="s">
        <v>288</v>
      </c>
      <c r="AM2376">
        <v>3</v>
      </c>
      <c r="AN2376">
        <v>22</v>
      </c>
      <c r="AO2376">
        <v>0</v>
      </c>
      <c r="AP2376">
        <v>0</v>
      </c>
      <c r="AQ2376">
        <v>0</v>
      </c>
      <c r="AR2376">
        <v>0</v>
      </c>
      <c r="AS2376">
        <v>0</v>
      </c>
      <c r="AT2376">
        <v>0</v>
      </c>
    </row>
    <row r="2377" spans="1:46" hidden="1" x14ac:dyDescent="0.25">
      <c r="A2377" t="s">
        <v>313</v>
      </c>
      <c r="B2377" t="s">
        <v>288</v>
      </c>
      <c r="C2377">
        <v>23</v>
      </c>
      <c r="D2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7">
        <v>52</v>
      </c>
      <c r="AJ2377" t="s">
        <v>313</v>
      </c>
      <c r="AK2377" t="s">
        <v>414</v>
      </c>
      <c r="AL2377" t="s">
        <v>288</v>
      </c>
      <c r="AM2377">
        <v>3</v>
      </c>
      <c r="AN2377">
        <v>23</v>
      </c>
      <c r="AO2377">
        <v>0</v>
      </c>
      <c r="AP2377">
        <v>0</v>
      </c>
      <c r="AQ2377">
        <v>0</v>
      </c>
      <c r="AR2377">
        <v>0</v>
      </c>
      <c r="AS2377">
        <v>0</v>
      </c>
      <c r="AT2377">
        <v>0</v>
      </c>
    </row>
    <row r="2378" spans="1:46" hidden="1" x14ac:dyDescent="0.25">
      <c r="A2378" t="s">
        <v>313</v>
      </c>
      <c r="B2378" t="s">
        <v>288</v>
      </c>
      <c r="C2378">
        <v>24</v>
      </c>
      <c r="D2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8">
        <v>52</v>
      </c>
      <c r="AJ2378" t="s">
        <v>313</v>
      </c>
      <c r="AK2378" t="s">
        <v>414</v>
      </c>
      <c r="AL2378" t="s">
        <v>288</v>
      </c>
      <c r="AM2378">
        <v>3</v>
      </c>
      <c r="AN2378">
        <v>24</v>
      </c>
      <c r="AO2378">
        <v>0</v>
      </c>
      <c r="AP2378">
        <v>0</v>
      </c>
      <c r="AQ2378">
        <v>0</v>
      </c>
      <c r="AR2378">
        <v>0</v>
      </c>
      <c r="AS2378">
        <v>0</v>
      </c>
      <c r="AT2378">
        <v>0</v>
      </c>
    </row>
    <row r="2379" spans="1:46" hidden="1" x14ac:dyDescent="0.25">
      <c r="A2379" t="s">
        <v>313</v>
      </c>
      <c r="B2379" t="s">
        <v>289</v>
      </c>
      <c r="C2379">
        <v>1</v>
      </c>
      <c r="D2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9">
        <v>52</v>
      </c>
      <c r="AJ2379" t="s">
        <v>313</v>
      </c>
      <c r="AK2379" t="s">
        <v>414</v>
      </c>
      <c r="AL2379" t="s">
        <v>289</v>
      </c>
      <c r="AM2379">
        <v>4</v>
      </c>
      <c r="AN2379">
        <v>1</v>
      </c>
      <c r="AO2379">
        <v>0</v>
      </c>
      <c r="AP2379">
        <v>0</v>
      </c>
      <c r="AQ2379">
        <v>0</v>
      </c>
      <c r="AR2379">
        <v>0</v>
      </c>
      <c r="AS2379">
        <v>0</v>
      </c>
      <c r="AT2379">
        <v>0</v>
      </c>
    </row>
    <row r="2380" spans="1:46" hidden="1" x14ac:dyDescent="0.25">
      <c r="A2380" t="s">
        <v>313</v>
      </c>
      <c r="B2380" t="s">
        <v>289</v>
      </c>
      <c r="C2380">
        <v>2</v>
      </c>
      <c r="D2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0">
        <v>52</v>
      </c>
      <c r="AJ2380" t="s">
        <v>313</v>
      </c>
      <c r="AK2380" t="s">
        <v>414</v>
      </c>
      <c r="AL2380" t="s">
        <v>289</v>
      </c>
      <c r="AM2380">
        <v>4</v>
      </c>
      <c r="AN2380">
        <v>2</v>
      </c>
      <c r="AO2380">
        <v>0</v>
      </c>
      <c r="AP2380">
        <v>0</v>
      </c>
      <c r="AQ2380">
        <v>0</v>
      </c>
      <c r="AR2380">
        <v>0</v>
      </c>
      <c r="AS2380">
        <v>0</v>
      </c>
      <c r="AT2380">
        <v>0</v>
      </c>
    </row>
    <row r="2381" spans="1:46" hidden="1" x14ac:dyDescent="0.25">
      <c r="A2381" t="s">
        <v>313</v>
      </c>
      <c r="B2381" t="s">
        <v>289</v>
      </c>
      <c r="C2381">
        <v>3</v>
      </c>
      <c r="D2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1">
        <v>52</v>
      </c>
      <c r="AJ2381" t="s">
        <v>313</v>
      </c>
      <c r="AK2381" t="s">
        <v>414</v>
      </c>
      <c r="AL2381" t="s">
        <v>289</v>
      </c>
      <c r="AM2381">
        <v>4</v>
      </c>
      <c r="AN2381">
        <v>3</v>
      </c>
      <c r="AO2381">
        <v>0</v>
      </c>
      <c r="AP2381">
        <v>0</v>
      </c>
      <c r="AQ2381">
        <v>0</v>
      </c>
      <c r="AR2381">
        <v>0</v>
      </c>
      <c r="AS2381">
        <v>0</v>
      </c>
      <c r="AT2381">
        <v>0</v>
      </c>
    </row>
    <row r="2382" spans="1:46" hidden="1" x14ac:dyDescent="0.25">
      <c r="A2382" t="s">
        <v>313</v>
      </c>
      <c r="B2382" t="s">
        <v>289</v>
      </c>
      <c r="C2382">
        <v>4</v>
      </c>
      <c r="D2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2">
        <v>52</v>
      </c>
      <c r="AJ2382" t="s">
        <v>313</v>
      </c>
      <c r="AK2382" t="s">
        <v>414</v>
      </c>
      <c r="AL2382" t="s">
        <v>289</v>
      </c>
      <c r="AM2382">
        <v>4</v>
      </c>
      <c r="AN2382">
        <v>4</v>
      </c>
      <c r="AO2382">
        <v>0</v>
      </c>
      <c r="AP2382">
        <v>0</v>
      </c>
      <c r="AQ2382">
        <v>0</v>
      </c>
      <c r="AR2382">
        <v>0</v>
      </c>
      <c r="AS2382">
        <v>0</v>
      </c>
      <c r="AT2382">
        <v>0</v>
      </c>
    </row>
    <row r="2383" spans="1:46" hidden="1" x14ac:dyDescent="0.25">
      <c r="A2383" t="s">
        <v>313</v>
      </c>
      <c r="B2383" t="s">
        <v>289</v>
      </c>
      <c r="C2383">
        <v>5</v>
      </c>
      <c r="D2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3">
        <v>52</v>
      </c>
      <c r="AJ2383" t="s">
        <v>313</v>
      </c>
      <c r="AK2383" t="s">
        <v>414</v>
      </c>
      <c r="AL2383" t="s">
        <v>289</v>
      </c>
      <c r="AM2383">
        <v>4</v>
      </c>
      <c r="AN2383">
        <v>5</v>
      </c>
      <c r="AO2383">
        <v>0</v>
      </c>
      <c r="AP2383">
        <v>0</v>
      </c>
      <c r="AQ2383">
        <v>0</v>
      </c>
      <c r="AR2383">
        <v>0</v>
      </c>
      <c r="AS2383">
        <v>0</v>
      </c>
      <c r="AT2383">
        <v>0</v>
      </c>
    </row>
    <row r="2384" spans="1:46" hidden="1" x14ac:dyDescent="0.25">
      <c r="A2384" t="s">
        <v>313</v>
      </c>
      <c r="B2384" t="s">
        <v>289</v>
      </c>
      <c r="C2384">
        <v>6</v>
      </c>
      <c r="D2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4">
        <v>52</v>
      </c>
      <c r="AJ2384" t="s">
        <v>313</v>
      </c>
      <c r="AK2384" t="s">
        <v>414</v>
      </c>
      <c r="AL2384" t="s">
        <v>289</v>
      </c>
      <c r="AM2384">
        <v>4</v>
      </c>
      <c r="AN2384">
        <v>6</v>
      </c>
      <c r="AO2384">
        <v>0</v>
      </c>
      <c r="AP2384">
        <v>0</v>
      </c>
      <c r="AQ2384">
        <v>0</v>
      </c>
      <c r="AR2384">
        <v>0</v>
      </c>
      <c r="AS2384">
        <v>0</v>
      </c>
      <c r="AT2384">
        <v>0</v>
      </c>
    </row>
    <row r="2385" spans="1:46" hidden="1" x14ac:dyDescent="0.25">
      <c r="A2385" t="s">
        <v>313</v>
      </c>
      <c r="B2385" t="s">
        <v>289</v>
      </c>
      <c r="C2385">
        <v>7</v>
      </c>
      <c r="D2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1.0129414E-2</v>
      </c>
      <c r="E2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1.0129414E-2</v>
      </c>
      <c r="AI2385">
        <v>52</v>
      </c>
      <c r="AJ2385" t="s">
        <v>313</v>
      </c>
      <c r="AK2385" t="s">
        <v>414</v>
      </c>
      <c r="AL2385" t="s">
        <v>289</v>
      </c>
      <c r="AM2385">
        <v>4</v>
      </c>
      <c r="AN2385">
        <v>7</v>
      </c>
      <c r="AO2385">
        <v>1.0129414E-2</v>
      </c>
      <c r="AP2385">
        <v>1.1854075E-2</v>
      </c>
      <c r="AQ2385">
        <v>1.3567424E-2</v>
      </c>
      <c r="AR2385">
        <v>1.1852114E-2</v>
      </c>
      <c r="AS2385">
        <v>1.8278636000000001E-2</v>
      </c>
      <c r="AT2385">
        <v>4.1237720000000004E-3</v>
      </c>
    </row>
    <row r="2386" spans="1:46" hidden="1" x14ac:dyDescent="0.25">
      <c r="A2386" t="s">
        <v>313</v>
      </c>
      <c r="B2386" t="s">
        <v>289</v>
      </c>
      <c r="C2386">
        <v>8</v>
      </c>
      <c r="D2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0.116250165</v>
      </c>
      <c r="E2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0.116250165</v>
      </c>
      <c r="AI2386">
        <v>52</v>
      </c>
      <c r="AJ2386" t="s">
        <v>313</v>
      </c>
      <c r="AK2386" t="s">
        <v>414</v>
      </c>
      <c r="AL2386" t="s">
        <v>289</v>
      </c>
      <c r="AM2386">
        <v>4</v>
      </c>
      <c r="AN2386">
        <v>8</v>
      </c>
      <c r="AO2386">
        <v>0.116250165</v>
      </c>
      <c r="AP2386">
        <v>0.13465128700000001</v>
      </c>
      <c r="AQ2386">
        <v>0.14578801</v>
      </c>
      <c r="AR2386">
        <v>0.128719471</v>
      </c>
      <c r="AS2386">
        <v>0.173771176</v>
      </c>
      <c r="AT2386">
        <v>4.0904899000000002E-2</v>
      </c>
    </row>
    <row r="2387" spans="1:46" hidden="1" x14ac:dyDescent="0.25">
      <c r="A2387" t="s">
        <v>313</v>
      </c>
      <c r="B2387" t="s">
        <v>289</v>
      </c>
      <c r="C2387">
        <v>9</v>
      </c>
      <c r="D2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0.33552092900000002</v>
      </c>
      <c r="E2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0.27606777399999999</v>
      </c>
      <c r="AI2387">
        <v>52</v>
      </c>
      <c r="AJ2387" t="s">
        <v>313</v>
      </c>
      <c r="AK2387" t="s">
        <v>414</v>
      </c>
      <c r="AL2387" t="s">
        <v>289</v>
      </c>
      <c r="AM2387">
        <v>4</v>
      </c>
      <c r="AN2387">
        <v>9</v>
      </c>
      <c r="AO2387">
        <v>0.27606777399999999</v>
      </c>
      <c r="AP2387">
        <v>0.31651111799999998</v>
      </c>
      <c r="AQ2387">
        <v>0.33552092900000002</v>
      </c>
      <c r="AR2387">
        <v>0.29970508800000001</v>
      </c>
      <c r="AS2387">
        <v>0.38028948899999998</v>
      </c>
      <c r="AT2387">
        <v>0.11731805200000001</v>
      </c>
    </row>
    <row r="2388" spans="1:46" hidden="1" x14ac:dyDescent="0.25">
      <c r="A2388" t="s">
        <v>313</v>
      </c>
      <c r="B2388" t="s">
        <v>289</v>
      </c>
      <c r="C2388">
        <v>10</v>
      </c>
      <c r="D2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0.51178428799999998</v>
      </c>
      <c r="E2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0.51178428799999998</v>
      </c>
      <c r="AI2388">
        <v>52</v>
      </c>
      <c r="AJ2388" t="s">
        <v>313</v>
      </c>
      <c r="AK2388" t="s">
        <v>414</v>
      </c>
      <c r="AL2388" t="s">
        <v>289</v>
      </c>
      <c r="AM2388">
        <v>4</v>
      </c>
      <c r="AN2388">
        <v>10</v>
      </c>
      <c r="AO2388">
        <v>0.42343128400000002</v>
      </c>
      <c r="AP2388">
        <v>0.48468399299999998</v>
      </c>
      <c r="AQ2388">
        <v>0.51178428799999998</v>
      </c>
      <c r="AR2388">
        <v>0.46197081000000001</v>
      </c>
      <c r="AS2388">
        <v>0.57069355799999999</v>
      </c>
      <c r="AT2388">
        <v>0.20147820599999999</v>
      </c>
    </row>
    <row r="2389" spans="1:46" hidden="1" x14ac:dyDescent="0.25">
      <c r="A2389" t="s">
        <v>313</v>
      </c>
      <c r="B2389" t="s">
        <v>289</v>
      </c>
      <c r="C2389">
        <v>11</v>
      </c>
      <c r="D2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0.64690945300000002</v>
      </c>
      <c r="E2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0.64690945300000002</v>
      </c>
      <c r="AI2389">
        <v>52</v>
      </c>
      <c r="AJ2389" t="s">
        <v>313</v>
      </c>
      <c r="AK2389" t="s">
        <v>414</v>
      </c>
      <c r="AL2389" t="s">
        <v>289</v>
      </c>
      <c r="AM2389">
        <v>4</v>
      </c>
      <c r="AN2389">
        <v>11</v>
      </c>
      <c r="AO2389">
        <v>0.55452235999999999</v>
      </c>
      <c r="AP2389">
        <v>0.61558805299999997</v>
      </c>
      <c r="AQ2389">
        <v>0.64690945300000002</v>
      </c>
      <c r="AR2389">
        <v>0.58834758899999995</v>
      </c>
      <c r="AS2389">
        <v>0.71595318799999996</v>
      </c>
      <c r="AT2389">
        <v>0.26797074599999998</v>
      </c>
    </row>
    <row r="2390" spans="1:46" hidden="1" x14ac:dyDescent="0.25">
      <c r="A2390" t="s">
        <v>313</v>
      </c>
      <c r="B2390" t="s">
        <v>289</v>
      </c>
      <c r="C2390">
        <v>12</v>
      </c>
      <c r="D2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0.70792376499999998</v>
      </c>
      <c r="E2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0.70792376499999998</v>
      </c>
      <c r="AI2390">
        <v>52</v>
      </c>
      <c r="AJ2390" t="s">
        <v>313</v>
      </c>
      <c r="AK2390" t="s">
        <v>414</v>
      </c>
      <c r="AL2390" t="s">
        <v>289</v>
      </c>
      <c r="AM2390">
        <v>4</v>
      </c>
      <c r="AN2390">
        <v>12</v>
      </c>
      <c r="AO2390">
        <v>0.60889180899999995</v>
      </c>
      <c r="AP2390">
        <v>0.67232719200000002</v>
      </c>
      <c r="AQ2390">
        <v>0.70792376499999998</v>
      </c>
      <c r="AR2390">
        <v>0.64785147600000004</v>
      </c>
      <c r="AS2390">
        <v>0.80270676299999999</v>
      </c>
      <c r="AT2390">
        <v>0.32534938499999999</v>
      </c>
    </row>
    <row r="2391" spans="1:46" hidden="1" x14ac:dyDescent="0.25">
      <c r="A2391" t="s">
        <v>313</v>
      </c>
      <c r="B2391" t="s">
        <v>289</v>
      </c>
      <c r="C2391">
        <v>13</v>
      </c>
      <c r="D2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0.70627298100000002</v>
      </c>
      <c r="E2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0.70627298100000002</v>
      </c>
      <c r="AI2391">
        <v>52</v>
      </c>
      <c r="AJ2391" t="s">
        <v>313</v>
      </c>
      <c r="AK2391" t="s">
        <v>414</v>
      </c>
      <c r="AL2391" t="s">
        <v>289</v>
      </c>
      <c r="AM2391">
        <v>4</v>
      </c>
      <c r="AN2391">
        <v>13</v>
      </c>
      <c r="AO2391">
        <v>0.59085503399999995</v>
      </c>
      <c r="AP2391">
        <v>0.66247618600000002</v>
      </c>
      <c r="AQ2391">
        <v>0.70627298100000002</v>
      </c>
      <c r="AR2391">
        <v>0.64416255899999997</v>
      </c>
      <c r="AS2391">
        <v>0.818307479</v>
      </c>
      <c r="AT2391">
        <v>0.35995169799999999</v>
      </c>
    </row>
    <row r="2392" spans="1:46" hidden="1" x14ac:dyDescent="0.25">
      <c r="A2392" t="s">
        <v>313</v>
      </c>
      <c r="B2392" t="s">
        <v>289</v>
      </c>
      <c r="C2392">
        <v>14</v>
      </c>
      <c r="D2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0.64418719000000002</v>
      </c>
      <c r="E2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0.64418719000000002</v>
      </c>
      <c r="AI2392">
        <v>52</v>
      </c>
      <c r="AJ2392" t="s">
        <v>313</v>
      </c>
      <c r="AK2392" t="s">
        <v>414</v>
      </c>
      <c r="AL2392" t="s">
        <v>289</v>
      </c>
      <c r="AM2392">
        <v>4</v>
      </c>
      <c r="AN2392">
        <v>14</v>
      </c>
      <c r="AO2392">
        <v>0.53563092400000001</v>
      </c>
      <c r="AP2392">
        <v>0.60368316600000005</v>
      </c>
      <c r="AQ2392">
        <v>0.64418719000000002</v>
      </c>
      <c r="AR2392">
        <v>0.58832148299999998</v>
      </c>
      <c r="AS2392">
        <v>0.75632726299999997</v>
      </c>
      <c r="AT2392">
        <v>0.32128772900000002</v>
      </c>
    </row>
    <row r="2393" spans="1:46" hidden="1" x14ac:dyDescent="0.25">
      <c r="A2393" t="s">
        <v>313</v>
      </c>
      <c r="B2393" t="s">
        <v>289</v>
      </c>
      <c r="C2393">
        <v>15</v>
      </c>
      <c r="D2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0.54086518900000002</v>
      </c>
      <c r="E2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0.54086518900000002</v>
      </c>
      <c r="AI2393">
        <v>52</v>
      </c>
      <c r="AJ2393" t="s">
        <v>313</v>
      </c>
      <c r="AK2393" t="s">
        <v>414</v>
      </c>
      <c r="AL2393" t="s">
        <v>289</v>
      </c>
      <c r="AM2393">
        <v>4</v>
      </c>
      <c r="AN2393">
        <v>15</v>
      </c>
      <c r="AO2393">
        <v>0.444140971</v>
      </c>
      <c r="AP2393">
        <v>0.50058481399999999</v>
      </c>
      <c r="AQ2393">
        <v>0.54086518900000002</v>
      </c>
      <c r="AR2393">
        <v>0.49076200399999997</v>
      </c>
      <c r="AS2393">
        <v>0.63551052900000005</v>
      </c>
      <c r="AT2393">
        <v>0.309453166</v>
      </c>
    </row>
    <row r="2394" spans="1:46" hidden="1" x14ac:dyDescent="0.25">
      <c r="A2394" t="s">
        <v>313</v>
      </c>
      <c r="B2394" t="s">
        <v>289</v>
      </c>
      <c r="C2394">
        <v>16</v>
      </c>
      <c r="D2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0.39202857600000002</v>
      </c>
      <c r="E2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0.39202857600000002</v>
      </c>
      <c r="AI2394">
        <v>52</v>
      </c>
      <c r="AJ2394" t="s">
        <v>313</v>
      </c>
      <c r="AK2394" t="s">
        <v>414</v>
      </c>
      <c r="AL2394" t="s">
        <v>289</v>
      </c>
      <c r="AM2394">
        <v>4</v>
      </c>
      <c r="AN2394">
        <v>16</v>
      </c>
      <c r="AO2394">
        <v>0.33040860300000002</v>
      </c>
      <c r="AP2394">
        <v>0.364782834</v>
      </c>
      <c r="AQ2394">
        <v>0.39202857600000002</v>
      </c>
      <c r="AR2394">
        <v>0.35729995399999998</v>
      </c>
      <c r="AS2394">
        <v>0.45680453500000001</v>
      </c>
      <c r="AT2394">
        <v>0.22103289300000001</v>
      </c>
    </row>
    <row r="2395" spans="1:46" hidden="1" x14ac:dyDescent="0.25">
      <c r="A2395" t="s">
        <v>313</v>
      </c>
      <c r="B2395" t="s">
        <v>289</v>
      </c>
      <c r="C2395">
        <v>17</v>
      </c>
      <c r="D2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0.23088372200000001</v>
      </c>
      <c r="E2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0.23088372200000001</v>
      </c>
      <c r="AI2395">
        <v>52</v>
      </c>
      <c r="AJ2395" t="s">
        <v>313</v>
      </c>
      <c r="AK2395" t="s">
        <v>414</v>
      </c>
      <c r="AL2395" t="s">
        <v>289</v>
      </c>
      <c r="AM2395">
        <v>4</v>
      </c>
      <c r="AN2395">
        <v>17</v>
      </c>
      <c r="AO2395">
        <v>0.18573337000000001</v>
      </c>
      <c r="AP2395">
        <v>0.212193309</v>
      </c>
      <c r="AQ2395">
        <v>0.23088372200000001</v>
      </c>
      <c r="AR2395">
        <v>0.20718622</v>
      </c>
      <c r="AS2395">
        <v>0.27346790599999998</v>
      </c>
      <c r="AT2395">
        <v>0.122966504</v>
      </c>
    </row>
    <row r="2396" spans="1:46" hidden="1" x14ac:dyDescent="0.25">
      <c r="A2396" t="s">
        <v>313</v>
      </c>
      <c r="B2396" t="s">
        <v>289</v>
      </c>
      <c r="C2396">
        <v>18</v>
      </c>
      <c r="D2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7.3857439999999996E-2</v>
      </c>
      <c r="E2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7.3857439999999996E-2</v>
      </c>
      <c r="AI2396">
        <v>52</v>
      </c>
      <c r="AJ2396" t="s">
        <v>313</v>
      </c>
      <c r="AK2396" t="s">
        <v>414</v>
      </c>
      <c r="AL2396" t="s">
        <v>289</v>
      </c>
      <c r="AM2396">
        <v>4</v>
      </c>
      <c r="AN2396">
        <v>18</v>
      </c>
      <c r="AO2396">
        <v>5.2271709E-2</v>
      </c>
      <c r="AP2396">
        <v>6.2688081000000007E-2</v>
      </c>
      <c r="AQ2396">
        <v>7.3857439999999996E-2</v>
      </c>
      <c r="AR2396">
        <v>6.4163721000000007E-2</v>
      </c>
      <c r="AS2396">
        <v>0.10061060400000001</v>
      </c>
      <c r="AT2396">
        <v>3.1190165999999998E-2</v>
      </c>
    </row>
    <row r="2397" spans="1:46" hidden="1" x14ac:dyDescent="0.25">
      <c r="A2397" t="s">
        <v>313</v>
      </c>
      <c r="B2397" t="s">
        <v>289</v>
      </c>
      <c r="C2397">
        <v>19</v>
      </c>
      <c r="D2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1.4336570000000001E-3</v>
      </c>
      <c r="E2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1.4336570000000001E-3</v>
      </c>
      <c r="AI2397">
        <v>52</v>
      </c>
      <c r="AJ2397" t="s">
        <v>313</v>
      </c>
      <c r="AK2397" t="s">
        <v>414</v>
      </c>
      <c r="AL2397" t="s">
        <v>289</v>
      </c>
      <c r="AM2397">
        <v>4</v>
      </c>
      <c r="AN2397">
        <v>19</v>
      </c>
      <c r="AO2397">
        <v>1.9704E-4</v>
      </c>
      <c r="AP2397">
        <v>5.9659600000000002E-4</v>
      </c>
      <c r="AQ2397">
        <v>1.4336570000000001E-3</v>
      </c>
      <c r="AR2397">
        <v>9.7035600000000002E-4</v>
      </c>
      <c r="AS2397">
        <v>4.0693270000000002E-3</v>
      </c>
      <c r="AT2397">
        <v>4.0299999999999997E-5</v>
      </c>
    </row>
    <row r="2398" spans="1:46" hidden="1" x14ac:dyDescent="0.25">
      <c r="A2398" t="s">
        <v>313</v>
      </c>
      <c r="B2398" t="s">
        <v>289</v>
      </c>
      <c r="C2398">
        <v>20</v>
      </c>
      <c r="D2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8">
        <v>52</v>
      </c>
      <c r="AJ2398" t="s">
        <v>313</v>
      </c>
      <c r="AK2398" t="s">
        <v>414</v>
      </c>
      <c r="AL2398" t="s">
        <v>289</v>
      </c>
      <c r="AM2398">
        <v>4</v>
      </c>
      <c r="AN2398">
        <v>20</v>
      </c>
      <c r="AO2398">
        <v>0</v>
      </c>
      <c r="AP2398">
        <v>0</v>
      </c>
      <c r="AQ2398">
        <v>0</v>
      </c>
      <c r="AR2398">
        <v>0</v>
      </c>
      <c r="AS2398">
        <v>0</v>
      </c>
      <c r="AT2398" s="281">
        <v>0</v>
      </c>
    </row>
    <row r="2399" spans="1:46" hidden="1" x14ac:dyDescent="0.25">
      <c r="A2399" t="s">
        <v>313</v>
      </c>
      <c r="B2399" t="s">
        <v>289</v>
      </c>
      <c r="C2399">
        <v>21</v>
      </c>
      <c r="D2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9">
        <v>52</v>
      </c>
      <c r="AJ2399" t="s">
        <v>313</v>
      </c>
      <c r="AK2399" t="s">
        <v>414</v>
      </c>
      <c r="AL2399" t="s">
        <v>289</v>
      </c>
      <c r="AM2399">
        <v>4</v>
      </c>
      <c r="AN2399">
        <v>21</v>
      </c>
      <c r="AO2399">
        <v>0</v>
      </c>
      <c r="AP2399">
        <v>0</v>
      </c>
      <c r="AQ2399">
        <v>0</v>
      </c>
      <c r="AR2399">
        <v>0</v>
      </c>
      <c r="AS2399">
        <v>0</v>
      </c>
      <c r="AT2399">
        <v>0</v>
      </c>
    </row>
    <row r="2400" spans="1:46" hidden="1" x14ac:dyDescent="0.25">
      <c r="A2400" t="s">
        <v>313</v>
      </c>
      <c r="B2400" t="s">
        <v>289</v>
      </c>
      <c r="C2400">
        <v>22</v>
      </c>
      <c r="D2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0">
        <v>52</v>
      </c>
      <c r="AJ2400" t="s">
        <v>313</v>
      </c>
      <c r="AK2400" t="s">
        <v>414</v>
      </c>
      <c r="AL2400" t="s">
        <v>289</v>
      </c>
      <c r="AM2400">
        <v>4</v>
      </c>
      <c r="AN2400">
        <v>22</v>
      </c>
      <c r="AO2400">
        <v>0</v>
      </c>
      <c r="AP2400">
        <v>0</v>
      </c>
      <c r="AQ2400">
        <v>0</v>
      </c>
      <c r="AR2400">
        <v>0</v>
      </c>
      <c r="AS2400">
        <v>0</v>
      </c>
      <c r="AT2400">
        <v>0</v>
      </c>
    </row>
    <row r="2401" spans="1:46" hidden="1" x14ac:dyDescent="0.25">
      <c r="A2401" t="s">
        <v>313</v>
      </c>
      <c r="B2401" t="s">
        <v>289</v>
      </c>
      <c r="C2401">
        <v>23</v>
      </c>
      <c r="D2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1">
        <v>52</v>
      </c>
      <c r="AJ2401" t="s">
        <v>313</v>
      </c>
      <c r="AK2401" t="s">
        <v>414</v>
      </c>
      <c r="AL2401" t="s">
        <v>289</v>
      </c>
      <c r="AM2401">
        <v>4</v>
      </c>
      <c r="AN2401">
        <v>23</v>
      </c>
      <c r="AO2401">
        <v>0</v>
      </c>
      <c r="AP2401">
        <v>0</v>
      </c>
      <c r="AQ2401">
        <v>0</v>
      </c>
      <c r="AR2401">
        <v>0</v>
      </c>
      <c r="AS2401">
        <v>0</v>
      </c>
      <c r="AT2401">
        <v>0</v>
      </c>
    </row>
    <row r="2402" spans="1:46" hidden="1" x14ac:dyDescent="0.25">
      <c r="A2402" t="s">
        <v>313</v>
      </c>
      <c r="B2402" t="s">
        <v>289</v>
      </c>
      <c r="C2402">
        <v>24</v>
      </c>
      <c r="D2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2">
        <v>52</v>
      </c>
      <c r="AJ2402" t="s">
        <v>313</v>
      </c>
      <c r="AK2402" t="s">
        <v>414</v>
      </c>
      <c r="AL2402" t="s">
        <v>289</v>
      </c>
      <c r="AM2402">
        <v>4</v>
      </c>
      <c r="AN2402">
        <v>24</v>
      </c>
      <c r="AO2402">
        <v>0</v>
      </c>
      <c r="AP2402">
        <v>0</v>
      </c>
      <c r="AQ2402">
        <v>0</v>
      </c>
      <c r="AR2402">
        <v>0</v>
      </c>
      <c r="AS2402">
        <v>0</v>
      </c>
      <c r="AT2402">
        <v>0</v>
      </c>
    </row>
    <row r="2403" spans="1:46" hidden="1" x14ac:dyDescent="0.25">
      <c r="A2403" t="s">
        <v>313</v>
      </c>
      <c r="B2403" t="s">
        <v>290</v>
      </c>
      <c r="C2403">
        <v>1</v>
      </c>
      <c r="D2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3">
        <v>52</v>
      </c>
      <c r="AJ2403" t="s">
        <v>313</v>
      </c>
      <c r="AK2403" t="s">
        <v>414</v>
      </c>
      <c r="AL2403" t="s">
        <v>290</v>
      </c>
      <c r="AM2403">
        <v>5</v>
      </c>
      <c r="AN2403">
        <v>1</v>
      </c>
      <c r="AO2403">
        <v>0</v>
      </c>
      <c r="AP2403">
        <v>0</v>
      </c>
      <c r="AQ2403">
        <v>0</v>
      </c>
      <c r="AR2403">
        <v>0</v>
      </c>
      <c r="AS2403">
        <v>0</v>
      </c>
      <c r="AT2403">
        <v>0</v>
      </c>
    </row>
    <row r="2404" spans="1:46" hidden="1" x14ac:dyDescent="0.25">
      <c r="A2404" t="s">
        <v>313</v>
      </c>
      <c r="B2404" t="s">
        <v>290</v>
      </c>
      <c r="C2404">
        <v>2</v>
      </c>
      <c r="D2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4">
        <v>52</v>
      </c>
      <c r="AJ2404" t="s">
        <v>313</v>
      </c>
      <c r="AK2404" t="s">
        <v>414</v>
      </c>
      <c r="AL2404" t="s">
        <v>290</v>
      </c>
      <c r="AM2404">
        <v>5</v>
      </c>
      <c r="AN2404">
        <v>2</v>
      </c>
      <c r="AO2404">
        <v>0</v>
      </c>
      <c r="AP2404">
        <v>0</v>
      </c>
      <c r="AQ2404">
        <v>0</v>
      </c>
      <c r="AR2404">
        <v>0</v>
      </c>
      <c r="AS2404">
        <v>0</v>
      </c>
      <c r="AT2404">
        <v>0</v>
      </c>
    </row>
    <row r="2405" spans="1:46" hidden="1" x14ac:dyDescent="0.25">
      <c r="A2405" t="s">
        <v>313</v>
      </c>
      <c r="B2405" t="s">
        <v>290</v>
      </c>
      <c r="C2405">
        <v>3</v>
      </c>
      <c r="D2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5">
        <v>52</v>
      </c>
      <c r="AJ2405" t="s">
        <v>313</v>
      </c>
      <c r="AK2405" t="s">
        <v>414</v>
      </c>
      <c r="AL2405" t="s">
        <v>290</v>
      </c>
      <c r="AM2405">
        <v>5</v>
      </c>
      <c r="AN2405">
        <v>3</v>
      </c>
      <c r="AO2405">
        <v>0</v>
      </c>
      <c r="AP2405">
        <v>0</v>
      </c>
      <c r="AQ2405">
        <v>0</v>
      </c>
      <c r="AR2405">
        <v>0</v>
      </c>
      <c r="AS2405">
        <v>0</v>
      </c>
      <c r="AT2405">
        <v>0</v>
      </c>
    </row>
    <row r="2406" spans="1:46" hidden="1" x14ac:dyDescent="0.25">
      <c r="A2406" t="s">
        <v>313</v>
      </c>
      <c r="B2406" t="s">
        <v>290</v>
      </c>
      <c r="C2406">
        <v>4</v>
      </c>
      <c r="D2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6">
        <v>52</v>
      </c>
      <c r="AJ2406" t="s">
        <v>313</v>
      </c>
      <c r="AK2406" t="s">
        <v>414</v>
      </c>
      <c r="AL2406" t="s">
        <v>290</v>
      </c>
      <c r="AM2406">
        <v>5</v>
      </c>
      <c r="AN2406">
        <v>4</v>
      </c>
      <c r="AO2406">
        <v>0</v>
      </c>
      <c r="AP2406">
        <v>0</v>
      </c>
      <c r="AQ2406">
        <v>0</v>
      </c>
      <c r="AR2406">
        <v>0</v>
      </c>
      <c r="AS2406">
        <v>0</v>
      </c>
      <c r="AT2406">
        <v>0</v>
      </c>
    </row>
    <row r="2407" spans="1:46" hidden="1" x14ac:dyDescent="0.25">
      <c r="A2407" t="s">
        <v>313</v>
      </c>
      <c r="B2407" t="s">
        <v>290</v>
      </c>
      <c r="C2407">
        <v>5</v>
      </c>
      <c r="D2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7">
        <v>52</v>
      </c>
      <c r="AJ2407" t="s">
        <v>313</v>
      </c>
      <c r="AK2407" t="s">
        <v>414</v>
      </c>
      <c r="AL2407" t="s">
        <v>290</v>
      </c>
      <c r="AM2407">
        <v>5</v>
      </c>
      <c r="AN2407">
        <v>5</v>
      </c>
      <c r="AO2407">
        <v>0</v>
      </c>
      <c r="AP2407">
        <v>0</v>
      </c>
      <c r="AQ2407">
        <v>0</v>
      </c>
      <c r="AR2407">
        <v>0</v>
      </c>
      <c r="AS2407">
        <v>0</v>
      </c>
      <c r="AT2407">
        <v>0</v>
      </c>
    </row>
    <row r="2408" spans="1:46" hidden="1" x14ac:dyDescent="0.25">
      <c r="A2408" t="s">
        <v>313</v>
      </c>
      <c r="B2408" t="s">
        <v>290</v>
      </c>
      <c r="C2408">
        <v>6</v>
      </c>
      <c r="D2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8">
        <v>52</v>
      </c>
      <c r="AJ2408" t="s">
        <v>313</v>
      </c>
      <c r="AK2408" t="s">
        <v>414</v>
      </c>
      <c r="AL2408" t="s">
        <v>290</v>
      </c>
      <c r="AM2408">
        <v>5</v>
      </c>
      <c r="AN2408">
        <v>6</v>
      </c>
      <c r="AO2408">
        <v>0</v>
      </c>
      <c r="AP2408">
        <v>0</v>
      </c>
      <c r="AQ2408">
        <v>0</v>
      </c>
      <c r="AR2408">
        <v>0</v>
      </c>
      <c r="AS2408">
        <v>0</v>
      </c>
      <c r="AT2408">
        <v>0</v>
      </c>
    </row>
    <row r="2409" spans="1:46" hidden="1" x14ac:dyDescent="0.25">
      <c r="A2409" t="s">
        <v>313</v>
      </c>
      <c r="B2409" t="s">
        <v>290</v>
      </c>
      <c r="C2409">
        <v>7</v>
      </c>
      <c r="D2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4.7203239999999997E-3</v>
      </c>
      <c r="E2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4.7203239999999997E-3</v>
      </c>
      <c r="AI2409">
        <v>52</v>
      </c>
      <c r="AJ2409" t="s">
        <v>313</v>
      </c>
      <c r="AK2409" t="s">
        <v>414</v>
      </c>
      <c r="AL2409" t="s">
        <v>290</v>
      </c>
      <c r="AM2409">
        <v>5</v>
      </c>
      <c r="AN2409">
        <v>7</v>
      </c>
      <c r="AO2409">
        <v>4.7203239999999997E-3</v>
      </c>
      <c r="AP2409">
        <v>6.2067420000000003E-3</v>
      </c>
      <c r="AQ2409">
        <v>8.0145189999999995E-3</v>
      </c>
      <c r="AR2409">
        <v>6.4333230000000003E-3</v>
      </c>
      <c r="AS2409">
        <v>1.1581401999999999E-2</v>
      </c>
      <c r="AT2409">
        <v>2.637463E-3</v>
      </c>
    </row>
    <row r="2410" spans="1:46" hidden="1" x14ac:dyDescent="0.25">
      <c r="A2410" t="s">
        <v>313</v>
      </c>
      <c r="B2410" t="s">
        <v>290</v>
      </c>
      <c r="C2410">
        <v>8</v>
      </c>
      <c r="D2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9.5625703000000006E-2</v>
      </c>
      <c r="E2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9.5625703000000006E-2</v>
      </c>
      <c r="AI2410">
        <v>52</v>
      </c>
      <c r="AJ2410" t="s">
        <v>313</v>
      </c>
      <c r="AK2410" t="s">
        <v>414</v>
      </c>
      <c r="AL2410" t="s">
        <v>290</v>
      </c>
      <c r="AM2410">
        <v>5</v>
      </c>
      <c r="AN2410">
        <v>8</v>
      </c>
      <c r="AO2410">
        <v>9.5625703000000006E-2</v>
      </c>
      <c r="AP2410">
        <v>0.107568394</v>
      </c>
      <c r="AQ2410">
        <v>0.11834154199999999</v>
      </c>
      <c r="AR2410">
        <v>0.106867372</v>
      </c>
      <c r="AS2410">
        <v>0.14448525600000001</v>
      </c>
      <c r="AT2410">
        <v>5.7914670000000001E-2</v>
      </c>
    </row>
    <row r="2411" spans="1:46" hidden="1" x14ac:dyDescent="0.25">
      <c r="A2411" t="s">
        <v>313</v>
      </c>
      <c r="B2411" t="s">
        <v>290</v>
      </c>
      <c r="C2411">
        <v>9</v>
      </c>
      <c r="D2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0.29649844600000003</v>
      </c>
      <c r="E2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0.25242563099999998</v>
      </c>
      <c r="AI2411">
        <v>52</v>
      </c>
      <c r="AJ2411" t="s">
        <v>313</v>
      </c>
      <c r="AK2411" t="s">
        <v>414</v>
      </c>
      <c r="AL2411" t="s">
        <v>290</v>
      </c>
      <c r="AM2411">
        <v>5</v>
      </c>
      <c r="AN2411">
        <v>9</v>
      </c>
      <c r="AO2411">
        <v>0.25242563099999998</v>
      </c>
      <c r="AP2411">
        <v>0.27717804899999998</v>
      </c>
      <c r="AQ2411">
        <v>0.29649844600000003</v>
      </c>
      <c r="AR2411">
        <v>0.27226090800000002</v>
      </c>
      <c r="AS2411">
        <v>0.33938444099999998</v>
      </c>
      <c r="AT2411">
        <v>0.146235175</v>
      </c>
    </row>
    <row r="2412" spans="1:46" hidden="1" x14ac:dyDescent="0.25">
      <c r="A2412" t="s">
        <v>313</v>
      </c>
      <c r="B2412" t="s">
        <v>290</v>
      </c>
      <c r="C2412">
        <v>10</v>
      </c>
      <c r="D2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0.46273214099999999</v>
      </c>
      <c r="E2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0.46273214099999999</v>
      </c>
      <c r="AI2412">
        <v>52</v>
      </c>
      <c r="AJ2412" t="s">
        <v>313</v>
      </c>
      <c r="AK2412" t="s">
        <v>414</v>
      </c>
      <c r="AL2412" t="s">
        <v>290</v>
      </c>
      <c r="AM2412">
        <v>5</v>
      </c>
      <c r="AN2412">
        <v>10</v>
      </c>
      <c r="AO2412">
        <v>0.40957891699999999</v>
      </c>
      <c r="AP2412">
        <v>0.44013291199999999</v>
      </c>
      <c r="AQ2412">
        <v>0.46273214099999999</v>
      </c>
      <c r="AR2412">
        <v>0.43124202</v>
      </c>
      <c r="AS2412">
        <v>0.51658179999999998</v>
      </c>
      <c r="AT2412">
        <v>0.22844901500000001</v>
      </c>
    </row>
    <row r="2413" spans="1:46" hidden="1" x14ac:dyDescent="0.25">
      <c r="A2413" t="s">
        <v>313</v>
      </c>
      <c r="B2413" t="s">
        <v>290</v>
      </c>
      <c r="C2413">
        <v>11</v>
      </c>
      <c r="D2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0.59148793</v>
      </c>
      <c r="E2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0.59148793</v>
      </c>
      <c r="AI2413">
        <v>52</v>
      </c>
      <c r="AJ2413" t="s">
        <v>313</v>
      </c>
      <c r="AK2413" t="s">
        <v>414</v>
      </c>
      <c r="AL2413" t="s">
        <v>290</v>
      </c>
      <c r="AM2413">
        <v>5</v>
      </c>
      <c r="AN2413">
        <v>11</v>
      </c>
      <c r="AO2413">
        <v>0.53284509999999996</v>
      </c>
      <c r="AP2413">
        <v>0.56596910899999997</v>
      </c>
      <c r="AQ2413">
        <v>0.59148793</v>
      </c>
      <c r="AR2413">
        <v>0.55539584099999995</v>
      </c>
      <c r="AS2413">
        <v>0.65086544300000004</v>
      </c>
      <c r="AT2413">
        <v>0.31032690600000001</v>
      </c>
    </row>
    <row r="2414" spans="1:46" hidden="1" x14ac:dyDescent="0.25">
      <c r="A2414" t="s">
        <v>313</v>
      </c>
      <c r="B2414" t="s">
        <v>290</v>
      </c>
      <c r="C2414">
        <v>12</v>
      </c>
      <c r="D2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0.66004780399999996</v>
      </c>
      <c r="E2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0.66004780399999996</v>
      </c>
      <c r="AI2414">
        <v>52</v>
      </c>
      <c r="AJ2414" t="s">
        <v>313</v>
      </c>
      <c r="AK2414" t="s">
        <v>414</v>
      </c>
      <c r="AL2414" t="s">
        <v>290</v>
      </c>
      <c r="AM2414">
        <v>5</v>
      </c>
      <c r="AN2414">
        <v>12</v>
      </c>
      <c r="AO2414">
        <v>0.59537237300000001</v>
      </c>
      <c r="AP2414">
        <v>0.62953040599999999</v>
      </c>
      <c r="AQ2414">
        <v>0.66004780399999996</v>
      </c>
      <c r="AR2414">
        <v>0.61945915600000001</v>
      </c>
      <c r="AS2414">
        <v>0.72913559400000005</v>
      </c>
      <c r="AT2414">
        <v>0.30881995099999998</v>
      </c>
    </row>
    <row r="2415" spans="1:46" hidden="1" x14ac:dyDescent="0.25">
      <c r="A2415" t="s">
        <v>313</v>
      </c>
      <c r="B2415" t="s">
        <v>290</v>
      </c>
      <c r="C2415">
        <v>13</v>
      </c>
      <c r="D2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0.666154672</v>
      </c>
      <c r="E2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0.666154672</v>
      </c>
      <c r="AI2415">
        <v>52</v>
      </c>
      <c r="AJ2415" t="s">
        <v>313</v>
      </c>
      <c r="AK2415" t="s">
        <v>414</v>
      </c>
      <c r="AL2415" t="s">
        <v>290</v>
      </c>
      <c r="AM2415">
        <v>5</v>
      </c>
      <c r="AN2415">
        <v>13</v>
      </c>
      <c r="AO2415">
        <v>0.58337703799999996</v>
      </c>
      <c r="AP2415">
        <v>0.62418052700000004</v>
      </c>
      <c r="AQ2415">
        <v>0.666154672</v>
      </c>
      <c r="AR2415">
        <v>0.61912034400000004</v>
      </c>
      <c r="AS2415">
        <v>0.74066363899999998</v>
      </c>
      <c r="AT2415">
        <v>0.33794238900000001</v>
      </c>
    </row>
    <row r="2416" spans="1:46" hidden="1" x14ac:dyDescent="0.25">
      <c r="A2416" t="s">
        <v>313</v>
      </c>
      <c r="B2416" t="s">
        <v>290</v>
      </c>
      <c r="C2416">
        <v>14</v>
      </c>
      <c r="D2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0.61259851099999996</v>
      </c>
      <c r="E2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0.61259851099999996</v>
      </c>
      <c r="AI2416">
        <v>52</v>
      </c>
      <c r="AJ2416" t="s">
        <v>313</v>
      </c>
      <c r="AK2416" t="s">
        <v>414</v>
      </c>
      <c r="AL2416" t="s">
        <v>290</v>
      </c>
      <c r="AM2416">
        <v>5</v>
      </c>
      <c r="AN2416">
        <v>14</v>
      </c>
      <c r="AO2416">
        <v>0.52690646699999999</v>
      </c>
      <c r="AP2416">
        <v>0.56948731900000005</v>
      </c>
      <c r="AQ2416">
        <v>0.61259851099999996</v>
      </c>
      <c r="AR2416">
        <v>0.56378986600000003</v>
      </c>
      <c r="AS2416">
        <v>0.69119507999999996</v>
      </c>
      <c r="AT2416">
        <v>0.30036352399999999</v>
      </c>
    </row>
    <row r="2417" spans="1:46" hidden="1" x14ac:dyDescent="0.25">
      <c r="A2417" t="s">
        <v>313</v>
      </c>
      <c r="B2417" t="s">
        <v>290</v>
      </c>
      <c r="C2417">
        <v>15</v>
      </c>
      <c r="D2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0.50517020700000004</v>
      </c>
      <c r="E2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0.50517020700000004</v>
      </c>
      <c r="AI2417">
        <v>52</v>
      </c>
      <c r="AJ2417" t="s">
        <v>313</v>
      </c>
      <c r="AK2417" t="s">
        <v>414</v>
      </c>
      <c r="AL2417" t="s">
        <v>290</v>
      </c>
      <c r="AM2417">
        <v>5</v>
      </c>
      <c r="AN2417">
        <v>15</v>
      </c>
      <c r="AO2417">
        <v>0.42500425600000002</v>
      </c>
      <c r="AP2417">
        <v>0.46389828100000002</v>
      </c>
      <c r="AQ2417">
        <v>0.50517020700000004</v>
      </c>
      <c r="AR2417">
        <v>0.46050319699999998</v>
      </c>
      <c r="AS2417">
        <v>0.58131234799999998</v>
      </c>
      <c r="AT2417">
        <v>0.26647759900000001</v>
      </c>
    </row>
    <row r="2418" spans="1:46" hidden="1" x14ac:dyDescent="0.25">
      <c r="A2418" t="s">
        <v>313</v>
      </c>
      <c r="B2418" t="s">
        <v>290</v>
      </c>
      <c r="C2418">
        <v>16</v>
      </c>
      <c r="D2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0.352603689</v>
      </c>
      <c r="E2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0.352603689</v>
      </c>
      <c r="AI2418">
        <v>52</v>
      </c>
      <c r="AJ2418" t="s">
        <v>313</v>
      </c>
      <c r="AK2418" t="s">
        <v>414</v>
      </c>
      <c r="AL2418" t="s">
        <v>290</v>
      </c>
      <c r="AM2418">
        <v>5</v>
      </c>
      <c r="AN2418">
        <v>16</v>
      </c>
      <c r="AO2418">
        <v>0.290056702</v>
      </c>
      <c r="AP2418">
        <v>0.31897890699999998</v>
      </c>
      <c r="AQ2418">
        <v>0.352603689</v>
      </c>
      <c r="AR2418">
        <v>0.31862364700000001</v>
      </c>
      <c r="AS2418">
        <v>0.422766792</v>
      </c>
      <c r="AT2418">
        <v>0.15116880599999999</v>
      </c>
    </row>
    <row r="2419" spans="1:46" hidden="1" x14ac:dyDescent="0.25">
      <c r="A2419" t="s">
        <v>313</v>
      </c>
      <c r="B2419" t="s">
        <v>290</v>
      </c>
      <c r="C2419">
        <v>17</v>
      </c>
      <c r="D2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0.188588539</v>
      </c>
      <c r="E2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0.188588539</v>
      </c>
      <c r="AI2419">
        <v>52</v>
      </c>
      <c r="AJ2419" t="s">
        <v>313</v>
      </c>
      <c r="AK2419" t="s">
        <v>414</v>
      </c>
      <c r="AL2419" t="s">
        <v>290</v>
      </c>
      <c r="AM2419">
        <v>5</v>
      </c>
      <c r="AN2419">
        <v>17</v>
      </c>
      <c r="AO2419">
        <v>0.15231913699999999</v>
      </c>
      <c r="AP2419">
        <v>0.17343399700000001</v>
      </c>
      <c r="AQ2419">
        <v>0.188588539</v>
      </c>
      <c r="AR2419">
        <v>0.17016514099999999</v>
      </c>
      <c r="AS2419">
        <v>0.236196871</v>
      </c>
      <c r="AT2419">
        <v>7.8347582999999998E-2</v>
      </c>
    </row>
    <row r="2420" spans="1:46" hidden="1" x14ac:dyDescent="0.25">
      <c r="A2420" t="s">
        <v>313</v>
      </c>
      <c r="B2420" t="s">
        <v>290</v>
      </c>
      <c r="C2420">
        <v>18</v>
      </c>
      <c r="D2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4.1822712999999997E-2</v>
      </c>
      <c r="E2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4.1822712999999997E-2</v>
      </c>
      <c r="AI2420">
        <v>52</v>
      </c>
      <c r="AJ2420" t="s">
        <v>313</v>
      </c>
      <c r="AK2420" t="s">
        <v>414</v>
      </c>
      <c r="AL2420" t="s">
        <v>290</v>
      </c>
      <c r="AM2420">
        <v>5</v>
      </c>
      <c r="AN2420">
        <v>18</v>
      </c>
      <c r="AO2420">
        <v>3.1664220999999999E-2</v>
      </c>
      <c r="AP2420">
        <v>3.6909296000000001E-2</v>
      </c>
      <c r="AQ2420">
        <v>4.1822712999999997E-2</v>
      </c>
      <c r="AR2420">
        <v>3.7076479000000002E-2</v>
      </c>
      <c r="AS2420">
        <v>5.8542275999999997E-2</v>
      </c>
      <c r="AT2420">
        <v>1.4609268999999999E-2</v>
      </c>
    </row>
    <row r="2421" spans="1:46" hidden="1" x14ac:dyDescent="0.25">
      <c r="A2421" t="s">
        <v>313</v>
      </c>
      <c r="B2421" t="s">
        <v>290</v>
      </c>
      <c r="C2421">
        <v>19</v>
      </c>
      <c r="D2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7.5900000000000002E-6</v>
      </c>
      <c r="E2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7.5900000000000002E-6</v>
      </c>
      <c r="AI2421">
        <v>52</v>
      </c>
      <c r="AJ2421" t="s">
        <v>313</v>
      </c>
      <c r="AK2421" t="s">
        <v>414</v>
      </c>
      <c r="AL2421" t="s">
        <v>290</v>
      </c>
      <c r="AM2421">
        <v>5</v>
      </c>
      <c r="AN2421">
        <v>19</v>
      </c>
      <c r="AO2421">
        <v>1.8300000000000001E-7</v>
      </c>
      <c r="AP2421">
        <v>1.2100000000000001E-6</v>
      </c>
      <c r="AQ2421">
        <v>7.5900000000000002E-6</v>
      </c>
      <c r="AR2421">
        <v>6.81E-6</v>
      </c>
      <c r="AS2421">
        <v>5.0800000000000002E-5</v>
      </c>
      <c r="AT2421">
        <v>0</v>
      </c>
    </row>
    <row r="2422" spans="1:46" hidden="1" x14ac:dyDescent="0.25">
      <c r="A2422" t="s">
        <v>313</v>
      </c>
      <c r="B2422" t="s">
        <v>290</v>
      </c>
      <c r="C2422">
        <v>20</v>
      </c>
      <c r="D2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2">
        <v>52</v>
      </c>
      <c r="AJ2422" t="s">
        <v>313</v>
      </c>
      <c r="AK2422" t="s">
        <v>414</v>
      </c>
      <c r="AL2422" t="s">
        <v>290</v>
      </c>
      <c r="AM2422">
        <v>5</v>
      </c>
      <c r="AN2422">
        <v>20</v>
      </c>
      <c r="AO2422" s="281">
        <v>0</v>
      </c>
      <c r="AP2422" s="281">
        <v>0</v>
      </c>
      <c r="AQ2422" s="281">
        <v>0</v>
      </c>
      <c r="AR2422" s="281">
        <v>0</v>
      </c>
      <c r="AS2422" s="281">
        <v>0</v>
      </c>
      <c r="AT2422">
        <v>0</v>
      </c>
    </row>
    <row r="2423" spans="1:46" hidden="1" x14ac:dyDescent="0.25">
      <c r="A2423" t="s">
        <v>313</v>
      </c>
      <c r="B2423" t="s">
        <v>290</v>
      </c>
      <c r="C2423">
        <v>21</v>
      </c>
      <c r="D2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3">
        <v>52</v>
      </c>
      <c r="AJ2423" t="s">
        <v>313</v>
      </c>
      <c r="AK2423" t="s">
        <v>414</v>
      </c>
      <c r="AL2423" t="s">
        <v>290</v>
      </c>
      <c r="AM2423">
        <v>5</v>
      </c>
      <c r="AN2423">
        <v>21</v>
      </c>
      <c r="AO2423">
        <v>0</v>
      </c>
      <c r="AP2423">
        <v>0</v>
      </c>
      <c r="AQ2423">
        <v>0</v>
      </c>
      <c r="AR2423">
        <v>0</v>
      </c>
      <c r="AS2423">
        <v>0</v>
      </c>
      <c r="AT2423">
        <v>0</v>
      </c>
    </row>
    <row r="2424" spans="1:46" hidden="1" x14ac:dyDescent="0.25">
      <c r="A2424" t="s">
        <v>313</v>
      </c>
      <c r="B2424" t="s">
        <v>290</v>
      </c>
      <c r="C2424">
        <v>22</v>
      </c>
      <c r="D2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4">
        <v>52</v>
      </c>
      <c r="AJ2424" t="s">
        <v>313</v>
      </c>
      <c r="AK2424" t="s">
        <v>414</v>
      </c>
      <c r="AL2424" t="s">
        <v>290</v>
      </c>
      <c r="AM2424">
        <v>5</v>
      </c>
      <c r="AN2424">
        <v>22</v>
      </c>
      <c r="AO2424">
        <v>0</v>
      </c>
      <c r="AP2424">
        <v>0</v>
      </c>
      <c r="AQ2424">
        <v>0</v>
      </c>
      <c r="AR2424">
        <v>0</v>
      </c>
      <c r="AS2424">
        <v>0</v>
      </c>
      <c r="AT2424">
        <v>0</v>
      </c>
    </row>
    <row r="2425" spans="1:46" hidden="1" x14ac:dyDescent="0.25">
      <c r="A2425" t="s">
        <v>313</v>
      </c>
      <c r="B2425" t="s">
        <v>290</v>
      </c>
      <c r="C2425">
        <v>23</v>
      </c>
      <c r="D2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5">
        <v>52</v>
      </c>
      <c r="AJ2425" t="s">
        <v>313</v>
      </c>
      <c r="AK2425" t="s">
        <v>414</v>
      </c>
      <c r="AL2425" t="s">
        <v>290</v>
      </c>
      <c r="AM2425">
        <v>5</v>
      </c>
      <c r="AN2425">
        <v>23</v>
      </c>
      <c r="AO2425">
        <v>0</v>
      </c>
      <c r="AP2425">
        <v>0</v>
      </c>
      <c r="AQ2425">
        <v>0</v>
      </c>
      <c r="AR2425">
        <v>0</v>
      </c>
      <c r="AS2425">
        <v>0</v>
      </c>
      <c r="AT2425">
        <v>0</v>
      </c>
    </row>
    <row r="2426" spans="1:46" hidden="1" x14ac:dyDescent="0.25">
      <c r="A2426" t="s">
        <v>313</v>
      </c>
      <c r="B2426" t="s">
        <v>290</v>
      </c>
      <c r="C2426">
        <v>24</v>
      </c>
      <c r="D2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6">
        <v>52</v>
      </c>
      <c r="AJ2426" t="s">
        <v>313</v>
      </c>
      <c r="AK2426" t="s">
        <v>414</v>
      </c>
      <c r="AL2426" t="s">
        <v>290</v>
      </c>
      <c r="AM2426">
        <v>5</v>
      </c>
      <c r="AN2426">
        <v>24</v>
      </c>
      <c r="AO2426">
        <v>0</v>
      </c>
      <c r="AP2426">
        <v>0</v>
      </c>
      <c r="AQ2426">
        <v>0</v>
      </c>
      <c r="AR2426">
        <v>0</v>
      </c>
      <c r="AS2426">
        <v>0</v>
      </c>
      <c r="AT2426">
        <v>0</v>
      </c>
    </row>
    <row r="2427" spans="1:46" hidden="1" x14ac:dyDescent="0.25">
      <c r="A2427" t="s">
        <v>313</v>
      </c>
      <c r="B2427" t="s">
        <v>291</v>
      </c>
      <c r="C2427">
        <v>1</v>
      </c>
      <c r="D2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7">
        <v>52</v>
      </c>
      <c r="AJ2427" t="s">
        <v>313</v>
      </c>
      <c r="AK2427" t="s">
        <v>414</v>
      </c>
      <c r="AL2427" t="s">
        <v>291</v>
      </c>
      <c r="AM2427">
        <v>6</v>
      </c>
      <c r="AN2427">
        <v>1</v>
      </c>
      <c r="AO2427">
        <v>0</v>
      </c>
      <c r="AP2427">
        <v>0</v>
      </c>
      <c r="AQ2427">
        <v>0</v>
      </c>
      <c r="AR2427">
        <v>0</v>
      </c>
      <c r="AS2427">
        <v>0</v>
      </c>
      <c r="AT2427">
        <v>0</v>
      </c>
    </row>
    <row r="2428" spans="1:46" hidden="1" x14ac:dyDescent="0.25">
      <c r="A2428" t="s">
        <v>313</v>
      </c>
      <c r="B2428" t="s">
        <v>291</v>
      </c>
      <c r="C2428">
        <v>2</v>
      </c>
      <c r="D2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8">
        <v>52</v>
      </c>
      <c r="AJ2428" t="s">
        <v>313</v>
      </c>
      <c r="AK2428" t="s">
        <v>414</v>
      </c>
      <c r="AL2428" t="s">
        <v>291</v>
      </c>
      <c r="AM2428">
        <v>6</v>
      </c>
      <c r="AN2428">
        <v>2</v>
      </c>
      <c r="AO2428">
        <v>0</v>
      </c>
      <c r="AP2428">
        <v>0</v>
      </c>
      <c r="AQ2428">
        <v>0</v>
      </c>
      <c r="AR2428">
        <v>0</v>
      </c>
      <c r="AS2428">
        <v>0</v>
      </c>
      <c r="AT2428">
        <v>0</v>
      </c>
    </row>
    <row r="2429" spans="1:46" hidden="1" x14ac:dyDescent="0.25">
      <c r="A2429" t="s">
        <v>313</v>
      </c>
      <c r="B2429" t="s">
        <v>291</v>
      </c>
      <c r="C2429">
        <v>3</v>
      </c>
      <c r="D2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9">
        <v>52</v>
      </c>
      <c r="AJ2429" t="s">
        <v>313</v>
      </c>
      <c r="AK2429" t="s">
        <v>414</v>
      </c>
      <c r="AL2429" t="s">
        <v>291</v>
      </c>
      <c r="AM2429">
        <v>6</v>
      </c>
      <c r="AN2429">
        <v>3</v>
      </c>
      <c r="AO2429">
        <v>0</v>
      </c>
      <c r="AP2429">
        <v>0</v>
      </c>
      <c r="AQ2429">
        <v>0</v>
      </c>
      <c r="AR2429">
        <v>0</v>
      </c>
      <c r="AS2429">
        <v>0</v>
      </c>
      <c r="AT2429">
        <v>0</v>
      </c>
    </row>
    <row r="2430" spans="1:46" hidden="1" x14ac:dyDescent="0.25">
      <c r="A2430" t="s">
        <v>313</v>
      </c>
      <c r="B2430" t="s">
        <v>291</v>
      </c>
      <c r="C2430">
        <v>4</v>
      </c>
      <c r="D2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0">
        <v>52</v>
      </c>
      <c r="AJ2430" t="s">
        <v>313</v>
      </c>
      <c r="AK2430" t="s">
        <v>414</v>
      </c>
      <c r="AL2430" t="s">
        <v>291</v>
      </c>
      <c r="AM2430">
        <v>6</v>
      </c>
      <c r="AN2430">
        <v>4</v>
      </c>
      <c r="AO2430">
        <v>0</v>
      </c>
      <c r="AP2430">
        <v>0</v>
      </c>
      <c r="AQ2430">
        <v>0</v>
      </c>
      <c r="AR2430">
        <v>0</v>
      </c>
      <c r="AS2430">
        <v>0</v>
      </c>
      <c r="AT2430">
        <v>0</v>
      </c>
    </row>
    <row r="2431" spans="1:46" hidden="1" x14ac:dyDescent="0.25">
      <c r="A2431" t="s">
        <v>313</v>
      </c>
      <c r="B2431" t="s">
        <v>291</v>
      </c>
      <c r="C2431">
        <v>5</v>
      </c>
      <c r="D2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1">
        <v>52</v>
      </c>
      <c r="AJ2431" t="s">
        <v>313</v>
      </c>
      <c r="AK2431" t="s">
        <v>414</v>
      </c>
      <c r="AL2431" t="s">
        <v>291</v>
      </c>
      <c r="AM2431">
        <v>6</v>
      </c>
      <c r="AN2431">
        <v>5</v>
      </c>
      <c r="AO2431">
        <v>0</v>
      </c>
      <c r="AP2431">
        <v>0</v>
      </c>
      <c r="AQ2431">
        <v>0</v>
      </c>
      <c r="AR2431">
        <v>0</v>
      </c>
      <c r="AS2431">
        <v>0</v>
      </c>
      <c r="AT2431">
        <v>0</v>
      </c>
    </row>
    <row r="2432" spans="1:46" hidden="1" x14ac:dyDescent="0.25">
      <c r="A2432" t="s">
        <v>313</v>
      </c>
      <c r="B2432" t="s">
        <v>291</v>
      </c>
      <c r="C2432">
        <v>6</v>
      </c>
      <c r="D2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2">
        <v>52</v>
      </c>
      <c r="AJ2432" t="s">
        <v>313</v>
      </c>
      <c r="AK2432" t="s">
        <v>414</v>
      </c>
      <c r="AL2432" t="s">
        <v>291</v>
      </c>
      <c r="AM2432">
        <v>6</v>
      </c>
      <c r="AN2432">
        <v>6</v>
      </c>
      <c r="AO2432">
        <v>0</v>
      </c>
      <c r="AP2432">
        <v>0</v>
      </c>
      <c r="AQ2432">
        <v>0</v>
      </c>
      <c r="AR2432">
        <v>0</v>
      </c>
      <c r="AS2432">
        <v>0</v>
      </c>
      <c r="AT2432">
        <v>0</v>
      </c>
    </row>
    <row r="2433" spans="1:46" hidden="1" x14ac:dyDescent="0.25">
      <c r="A2433" t="s">
        <v>313</v>
      </c>
      <c r="B2433" t="s">
        <v>291</v>
      </c>
      <c r="C2433">
        <v>7</v>
      </c>
      <c r="D2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1.691187E-3</v>
      </c>
      <c r="E2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1.691187E-3</v>
      </c>
      <c r="AI2433">
        <v>52</v>
      </c>
      <c r="AJ2433" t="s">
        <v>313</v>
      </c>
      <c r="AK2433" t="s">
        <v>414</v>
      </c>
      <c r="AL2433" t="s">
        <v>291</v>
      </c>
      <c r="AM2433">
        <v>6</v>
      </c>
      <c r="AN2433">
        <v>7</v>
      </c>
      <c r="AO2433">
        <v>1.691187E-3</v>
      </c>
      <c r="AP2433">
        <v>2.0616010000000001E-3</v>
      </c>
      <c r="AQ2433">
        <v>2.685471E-3</v>
      </c>
      <c r="AR2433">
        <v>2.2191889999999999E-3</v>
      </c>
      <c r="AS2433">
        <v>4.3781879999999999E-3</v>
      </c>
      <c r="AT2433">
        <v>8.8446100000000001E-4</v>
      </c>
    </row>
    <row r="2434" spans="1:46" hidden="1" x14ac:dyDescent="0.25">
      <c r="A2434" t="s">
        <v>313</v>
      </c>
      <c r="B2434" t="s">
        <v>291</v>
      </c>
      <c r="C2434">
        <v>8</v>
      </c>
      <c r="D2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7.4314984000000001E-2</v>
      </c>
      <c r="E2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7.4314984000000001E-2</v>
      </c>
      <c r="AI2434">
        <v>52</v>
      </c>
      <c r="AJ2434" t="s">
        <v>313</v>
      </c>
      <c r="AK2434" t="s">
        <v>414</v>
      </c>
      <c r="AL2434" t="s">
        <v>291</v>
      </c>
      <c r="AM2434">
        <v>6</v>
      </c>
      <c r="AN2434">
        <v>8</v>
      </c>
      <c r="AO2434">
        <v>7.4314984000000001E-2</v>
      </c>
      <c r="AP2434">
        <v>7.9387078999999999E-2</v>
      </c>
      <c r="AQ2434">
        <v>8.5070923000000007E-2</v>
      </c>
      <c r="AR2434">
        <v>7.8949078000000006E-2</v>
      </c>
      <c r="AS2434">
        <v>0.100956608</v>
      </c>
      <c r="AT2434">
        <v>5.0501572000000002E-2</v>
      </c>
    </row>
    <row r="2435" spans="1:46" hidden="1" x14ac:dyDescent="0.25">
      <c r="A2435" t="s">
        <v>313</v>
      </c>
      <c r="B2435" t="s">
        <v>291</v>
      </c>
      <c r="C2435">
        <v>9</v>
      </c>
      <c r="D2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0.24797841500000001</v>
      </c>
      <c r="E2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0.22026823000000001</v>
      </c>
      <c r="AI2435">
        <v>52</v>
      </c>
      <c r="AJ2435" t="s">
        <v>313</v>
      </c>
      <c r="AK2435" t="s">
        <v>414</v>
      </c>
      <c r="AL2435" t="s">
        <v>291</v>
      </c>
      <c r="AM2435">
        <v>6</v>
      </c>
      <c r="AN2435">
        <v>9</v>
      </c>
      <c r="AO2435">
        <v>0.22026823000000001</v>
      </c>
      <c r="AP2435">
        <v>0.23721773199999999</v>
      </c>
      <c r="AQ2435">
        <v>0.24797841500000001</v>
      </c>
      <c r="AR2435">
        <v>0.23276189799999999</v>
      </c>
      <c r="AS2435">
        <v>0.27429319200000002</v>
      </c>
      <c r="AT2435">
        <v>0.166990427</v>
      </c>
    </row>
    <row r="2436" spans="1:46" hidden="1" x14ac:dyDescent="0.25">
      <c r="A2436" t="s">
        <v>313</v>
      </c>
      <c r="B2436" t="s">
        <v>291</v>
      </c>
      <c r="C2436">
        <v>10</v>
      </c>
      <c r="D2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0.40906383299999999</v>
      </c>
      <c r="E2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0.40906383299999999</v>
      </c>
      <c r="AI2436">
        <v>52</v>
      </c>
      <c r="AJ2436" t="s">
        <v>313</v>
      </c>
      <c r="AK2436" t="s">
        <v>414</v>
      </c>
      <c r="AL2436" t="s">
        <v>291</v>
      </c>
      <c r="AM2436">
        <v>6</v>
      </c>
      <c r="AN2436">
        <v>10</v>
      </c>
      <c r="AO2436">
        <v>0.37075593400000001</v>
      </c>
      <c r="AP2436">
        <v>0.39773838900000003</v>
      </c>
      <c r="AQ2436">
        <v>0.40906383299999999</v>
      </c>
      <c r="AR2436">
        <v>0.387803697</v>
      </c>
      <c r="AS2436">
        <v>0.43905429699999998</v>
      </c>
      <c r="AT2436">
        <v>0.27696670800000001</v>
      </c>
    </row>
    <row r="2437" spans="1:46" hidden="1" x14ac:dyDescent="0.25">
      <c r="A2437" t="s">
        <v>313</v>
      </c>
      <c r="B2437" t="s">
        <v>291</v>
      </c>
      <c r="C2437">
        <v>11</v>
      </c>
      <c r="D2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0.53409310600000004</v>
      </c>
      <c r="E2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0.53409310600000004</v>
      </c>
      <c r="AI2437">
        <v>52</v>
      </c>
      <c r="AJ2437" t="s">
        <v>313</v>
      </c>
      <c r="AK2437" t="s">
        <v>414</v>
      </c>
      <c r="AL2437" t="s">
        <v>291</v>
      </c>
      <c r="AM2437">
        <v>6</v>
      </c>
      <c r="AN2437">
        <v>11</v>
      </c>
      <c r="AO2437">
        <v>0.49585604</v>
      </c>
      <c r="AP2437">
        <v>0.52279428299999997</v>
      </c>
      <c r="AQ2437">
        <v>0.53409310600000004</v>
      </c>
      <c r="AR2437">
        <v>0.51199340599999998</v>
      </c>
      <c r="AS2437">
        <v>0.56611098800000004</v>
      </c>
      <c r="AT2437">
        <v>0.35229541399999997</v>
      </c>
    </row>
    <row r="2438" spans="1:46" hidden="1" x14ac:dyDescent="0.25">
      <c r="A2438" t="s">
        <v>313</v>
      </c>
      <c r="B2438" t="s">
        <v>291</v>
      </c>
      <c r="C2438">
        <v>12</v>
      </c>
      <c r="D2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0.61029272000000001</v>
      </c>
      <c r="E2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0.61029272000000001</v>
      </c>
      <c r="AI2438">
        <v>52</v>
      </c>
      <c r="AJ2438" t="s">
        <v>313</v>
      </c>
      <c r="AK2438" t="s">
        <v>414</v>
      </c>
      <c r="AL2438" t="s">
        <v>291</v>
      </c>
      <c r="AM2438">
        <v>6</v>
      </c>
      <c r="AN2438">
        <v>12</v>
      </c>
      <c r="AO2438">
        <v>0.57253681300000003</v>
      </c>
      <c r="AP2438">
        <v>0.59792139399999999</v>
      </c>
      <c r="AQ2438">
        <v>0.61029272000000001</v>
      </c>
      <c r="AR2438">
        <v>0.58694125100000005</v>
      </c>
      <c r="AS2438">
        <v>0.64170806199999997</v>
      </c>
      <c r="AT2438">
        <v>0.40336836999999998</v>
      </c>
    </row>
    <row r="2439" spans="1:46" hidden="1" x14ac:dyDescent="0.25">
      <c r="A2439" t="s">
        <v>313</v>
      </c>
      <c r="B2439" t="s">
        <v>291</v>
      </c>
      <c r="C2439">
        <v>13</v>
      </c>
      <c r="D2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0.626381839</v>
      </c>
      <c r="E2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0.626381839</v>
      </c>
      <c r="AI2439">
        <v>52</v>
      </c>
      <c r="AJ2439" t="s">
        <v>313</v>
      </c>
      <c r="AK2439" t="s">
        <v>414</v>
      </c>
      <c r="AL2439" t="s">
        <v>291</v>
      </c>
      <c r="AM2439">
        <v>6</v>
      </c>
      <c r="AN2439">
        <v>13</v>
      </c>
      <c r="AO2439">
        <v>0.57959874199999994</v>
      </c>
      <c r="AP2439">
        <v>0.61278370299999996</v>
      </c>
      <c r="AQ2439">
        <v>0.626381839</v>
      </c>
      <c r="AR2439">
        <v>0.59846359699999996</v>
      </c>
      <c r="AS2439">
        <v>0.65720676600000005</v>
      </c>
      <c r="AT2439">
        <v>0.392935117</v>
      </c>
    </row>
    <row r="2440" spans="1:46" hidden="1" x14ac:dyDescent="0.25">
      <c r="A2440" t="s">
        <v>313</v>
      </c>
      <c r="B2440" t="s">
        <v>291</v>
      </c>
      <c r="C2440">
        <v>14</v>
      </c>
      <c r="D2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0.58441252099999996</v>
      </c>
      <c r="E2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0.58441252099999996</v>
      </c>
      <c r="AI2440">
        <v>52</v>
      </c>
      <c r="AJ2440" t="s">
        <v>313</v>
      </c>
      <c r="AK2440" t="s">
        <v>414</v>
      </c>
      <c r="AL2440" t="s">
        <v>291</v>
      </c>
      <c r="AM2440">
        <v>6</v>
      </c>
      <c r="AN2440">
        <v>14</v>
      </c>
      <c r="AO2440">
        <v>0.52377180000000001</v>
      </c>
      <c r="AP2440">
        <v>0.56239628399999997</v>
      </c>
      <c r="AQ2440">
        <v>0.58441252099999996</v>
      </c>
      <c r="AR2440">
        <v>0.54950654799999998</v>
      </c>
      <c r="AS2440">
        <v>0.61144074500000001</v>
      </c>
      <c r="AT2440">
        <v>0.29551703800000001</v>
      </c>
    </row>
    <row r="2441" spans="1:46" hidden="1" x14ac:dyDescent="0.25">
      <c r="A2441" t="s">
        <v>313</v>
      </c>
      <c r="B2441" t="s">
        <v>291</v>
      </c>
      <c r="C2441">
        <v>15</v>
      </c>
      <c r="D2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0.48732754299999997</v>
      </c>
      <c r="E2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0.48732754299999997</v>
      </c>
      <c r="AI2441">
        <v>52</v>
      </c>
      <c r="AJ2441" t="s">
        <v>313</v>
      </c>
      <c r="AK2441" t="s">
        <v>414</v>
      </c>
      <c r="AL2441" t="s">
        <v>291</v>
      </c>
      <c r="AM2441">
        <v>6</v>
      </c>
      <c r="AN2441">
        <v>15</v>
      </c>
      <c r="AO2441">
        <v>0.42428148599999999</v>
      </c>
      <c r="AP2441">
        <v>0.46229436299999999</v>
      </c>
      <c r="AQ2441">
        <v>0.48732754299999997</v>
      </c>
      <c r="AR2441">
        <v>0.45048645199999998</v>
      </c>
      <c r="AS2441">
        <v>0.51065099199999997</v>
      </c>
      <c r="AT2441">
        <v>0.22090600099999999</v>
      </c>
    </row>
    <row r="2442" spans="1:46" hidden="1" x14ac:dyDescent="0.25">
      <c r="A2442" t="s">
        <v>313</v>
      </c>
      <c r="B2442" t="s">
        <v>291</v>
      </c>
      <c r="C2442">
        <v>16</v>
      </c>
      <c r="D2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0.34530921199999998</v>
      </c>
      <c r="E2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0.34530921199999998</v>
      </c>
      <c r="AI2442">
        <v>52</v>
      </c>
      <c r="AJ2442" t="s">
        <v>313</v>
      </c>
      <c r="AK2442" t="s">
        <v>414</v>
      </c>
      <c r="AL2442" t="s">
        <v>291</v>
      </c>
      <c r="AM2442">
        <v>6</v>
      </c>
      <c r="AN2442">
        <v>16</v>
      </c>
      <c r="AO2442">
        <v>0.283496517</v>
      </c>
      <c r="AP2442">
        <v>0.31542107600000002</v>
      </c>
      <c r="AQ2442">
        <v>0.34530921199999998</v>
      </c>
      <c r="AR2442">
        <v>0.31141574700000002</v>
      </c>
      <c r="AS2442">
        <v>0.36725951200000001</v>
      </c>
      <c r="AT2442">
        <v>0.157893808</v>
      </c>
    </row>
    <row r="2443" spans="1:46" hidden="1" x14ac:dyDescent="0.25">
      <c r="A2443" t="s">
        <v>313</v>
      </c>
      <c r="B2443" t="s">
        <v>291</v>
      </c>
      <c r="C2443">
        <v>17</v>
      </c>
      <c r="D2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0.18101526800000001</v>
      </c>
      <c r="E2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0.18101526800000001</v>
      </c>
      <c r="AI2443">
        <v>52</v>
      </c>
      <c r="AJ2443" t="s">
        <v>313</v>
      </c>
      <c r="AK2443" t="s">
        <v>414</v>
      </c>
      <c r="AL2443" t="s">
        <v>291</v>
      </c>
      <c r="AM2443">
        <v>6</v>
      </c>
      <c r="AN2443">
        <v>17</v>
      </c>
      <c r="AO2443">
        <v>0.14802881200000001</v>
      </c>
      <c r="AP2443">
        <v>0.163709576</v>
      </c>
      <c r="AQ2443">
        <v>0.18101526800000001</v>
      </c>
      <c r="AR2443">
        <v>0.163013508</v>
      </c>
      <c r="AS2443">
        <v>0.19787328000000001</v>
      </c>
      <c r="AT2443">
        <v>8.3396853000000007E-2</v>
      </c>
    </row>
    <row r="2444" spans="1:46" hidden="1" x14ac:dyDescent="0.25">
      <c r="A2444" t="s">
        <v>313</v>
      </c>
      <c r="B2444" t="s">
        <v>291</v>
      </c>
      <c r="C2444">
        <v>18</v>
      </c>
      <c r="D2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3.6715875000000002E-2</v>
      </c>
      <c r="E2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3.6715875000000002E-2</v>
      </c>
      <c r="AI2444">
        <v>52</v>
      </c>
      <c r="AJ2444" t="s">
        <v>313</v>
      </c>
      <c r="AK2444" t="s">
        <v>414</v>
      </c>
      <c r="AL2444" t="s">
        <v>291</v>
      </c>
      <c r="AM2444">
        <v>6</v>
      </c>
      <c r="AN2444">
        <v>18</v>
      </c>
      <c r="AO2444">
        <v>3.0050732E-2</v>
      </c>
      <c r="AP2444">
        <v>3.3318660999999999E-2</v>
      </c>
      <c r="AQ2444">
        <v>3.6715875000000002E-2</v>
      </c>
      <c r="AR2444">
        <v>3.3543703000000001E-2</v>
      </c>
      <c r="AS2444">
        <v>4.4201205E-2</v>
      </c>
      <c r="AT2444">
        <v>1.6565036000000002E-2</v>
      </c>
    </row>
    <row r="2445" spans="1:46" hidden="1" x14ac:dyDescent="0.25">
      <c r="A2445" t="s">
        <v>313</v>
      </c>
      <c r="B2445" t="s">
        <v>291</v>
      </c>
      <c r="C2445">
        <v>19</v>
      </c>
      <c r="D2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1.39E-6</v>
      </c>
      <c r="E2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1.39E-6</v>
      </c>
      <c r="AI2445">
        <v>52</v>
      </c>
      <c r="AJ2445" t="s">
        <v>313</v>
      </c>
      <c r="AK2445" t="s">
        <v>414</v>
      </c>
      <c r="AL2445" t="s">
        <v>291</v>
      </c>
      <c r="AM2445">
        <v>6</v>
      </c>
      <c r="AN2445">
        <v>19</v>
      </c>
      <c r="AO2445">
        <v>0</v>
      </c>
      <c r="AP2445">
        <v>2.11E-7</v>
      </c>
      <c r="AQ2445">
        <v>1.39E-6</v>
      </c>
      <c r="AR2445">
        <v>1.0699999999999999E-6</v>
      </c>
      <c r="AS2445">
        <v>8.6100000000000006E-6</v>
      </c>
      <c r="AT2445">
        <v>0</v>
      </c>
    </row>
    <row r="2446" spans="1:46" hidden="1" x14ac:dyDescent="0.25">
      <c r="A2446" t="s">
        <v>313</v>
      </c>
      <c r="B2446" t="s">
        <v>291</v>
      </c>
      <c r="C2446">
        <v>20</v>
      </c>
      <c r="D2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6">
        <v>52</v>
      </c>
      <c r="AJ2446" t="s">
        <v>313</v>
      </c>
      <c r="AK2446" t="s">
        <v>414</v>
      </c>
      <c r="AL2446" t="s">
        <v>291</v>
      </c>
      <c r="AM2446">
        <v>6</v>
      </c>
      <c r="AN2446">
        <v>20</v>
      </c>
      <c r="AO2446">
        <v>0</v>
      </c>
      <c r="AP2446" s="281">
        <v>0</v>
      </c>
      <c r="AQ2446" s="281">
        <v>0</v>
      </c>
      <c r="AR2446" s="281">
        <v>0</v>
      </c>
      <c r="AS2446" s="281">
        <v>0</v>
      </c>
      <c r="AT2446">
        <v>0</v>
      </c>
    </row>
    <row r="2447" spans="1:46" hidden="1" x14ac:dyDescent="0.25">
      <c r="A2447" t="s">
        <v>313</v>
      </c>
      <c r="B2447" t="s">
        <v>291</v>
      </c>
      <c r="C2447">
        <v>21</v>
      </c>
      <c r="D2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7">
        <v>52</v>
      </c>
      <c r="AJ2447" t="s">
        <v>313</v>
      </c>
      <c r="AK2447" t="s">
        <v>414</v>
      </c>
      <c r="AL2447" t="s">
        <v>291</v>
      </c>
      <c r="AM2447">
        <v>6</v>
      </c>
      <c r="AN2447">
        <v>21</v>
      </c>
      <c r="AO2447">
        <v>0</v>
      </c>
      <c r="AP2447">
        <v>0</v>
      </c>
      <c r="AQ2447">
        <v>0</v>
      </c>
      <c r="AR2447">
        <v>0</v>
      </c>
      <c r="AS2447">
        <v>0</v>
      </c>
      <c r="AT2447">
        <v>0</v>
      </c>
    </row>
    <row r="2448" spans="1:46" hidden="1" x14ac:dyDescent="0.25">
      <c r="A2448" t="s">
        <v>313</v>
      </c>
      <c r="B2448" t="s">
        <v>291</v>
      </c>
      <c r="C2448">
        <v>22</v>
      </c>
      <c r="D2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8">
        <v>52</v>
      </c>
      <c r="AJ2448" t="s">
        <v>313</v>
      </c>
      <c r="AK2448" t="s">
        <v>414</v>
      </c>
      <c r="AL2448" t="s">
        <v>291</v>
      </c>
      <c r="AM2448">
        <v>6</v>
      </c>
      <c r="AN2448">
        <v>22</v>
      </c>
      <c r="AO2448">
        <v>0</v>
      </c>
      <c r="AP2448">
        <v>0</v>
      </c>
      <c r="AQ2448">
        <v>0</v>
      </c>
      <c r="AR2448">
        <v>0</v>
      </c>
      <c r="AS2448">
        <v>0</v>
      </c>
      <c r="AT2448">
        <v>0</v>
      </c>
    </row>
    <row r="2449" spans="1:46" hidden="1" x14ac:dyDescent="0.25">
      <c r="A2449" t="s">
        <v>313</v>
      </c>
      <c r="B2449" t="s">
        <v>291</v>
      </c>
      <c r="C2449">
        <v>23</v>
      </c>
      <c r="D2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9">
        <v>52</v>
      </c>
      <c r="AJ2449" t="s">
        <v>313</v>
      </c>
      <c r="AK2449" t="s">
        <v>414</v>
      </c>
      <c r="AL2449" t="s">
        <v>291</v>
      </c>
      <c r="AM2449">
        <v>6</v>
      </c>
      <c r="AN2449">
        <v>23</v>
      </c>
      <c r="AO2449">
        <v>0</v>
      </c>
      <c r="AP2449">
        <v>0</v>
      </c>
      <c r="AQ2449">
        <v>0</v>
      </c>
      <c r="AR2449">
        <v>0</v>
      </c>
      <c r="AS2449">
        <v>0</v>
      </c>
      <c r="AT2449">
        <v>0</v>
      </c>
    </row>
    <row r="2450" spans="1:46" hidden="1" x14ac:dyDescent="0.25">
      <c r="A2450" t="s">
        <v>313</v>
      </c>
      <c r="B2450" t="s">
        <v>291</v>
      </c>
      <c r="C2450">
        <v>24</v>
      </c>
      <c r="D2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0">
        <v>52</v>
      </c>
      <c r="AJ2450" t="s">
        <v>313</v>
      </c>
      <c r="AK2450" t="s">
        <v>414</v>
      </c>
      <c r="AL2450" t="s">
        <v>291</v>
      </c>
      <c r="AM2450">
        <v>6</v>
      </c>
      <c r="AN2450">
        <v>24</v>
      </c>
      <c r="AO2450">
        <v>0</v>
      </c>
      <c r="AP2450">
        <v>0</v>
      </c>
      <c r="AQ2450">
        <v>0</v>
      </c>
      <c r="AR2450">
        <v>0</v>
      </c>
      <c r="AS2450">
        <v>0</v>
      </c>
      <c r="AT2450">
        <v>0</v>
      </c>
    </row>
    <row r="2451" spans="1:46" hidden="1" x14ac:dyDescent="0.25">
      <c r="A2451" t="s">
        <v>313</v>
      </c>
      <c r="B2451" t="s">
        <v>292</v>
      </c>
      <c r="C2451">
        <v>1</v>
      </c>
      <c r="D2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1">
        <v>52</v>
      </c>
      <c r="AJ2451" t="s">
        <v>313</v>
      </c>
      <c r="AK2451" t="s">
        <v>414</v>
      </c>
      <c r="AL2451" t="s">
        <v>292</v>
      </c>
      <c r="AM2451">
        <v>7</v>
      </c>
      <c r="AN2451">
        <v>1</v>
      </c>
      <c r="AO2451">
        <v>0</v>
      </c>
      <c r="AP2451">
        <v>0</v>
      </c>
      <c r="AQ2451">
        <v>0</v>
      </c>
      <c r="AR2451">
        <v>0</v>
      </c>
      <c r="AS2451">
        <v>0</v>
      </c>
      <c r="AT2451">
        <v>0</v>
      </c>
    </row>
    <row r="2452" spans="1:46" hidden="1" x14ac:dyDescent="0.25">
      <c r="A2452" t="s">
        <v>313</v>
      </c>
      <c r="B2452" t="s">
        <v>292</v>
      </c>
      <c r="C2452">
        <v>2</v>
      </c>
      <c r="D2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2">
        <v>52</v>
      </c>
      <c r="AJ2452" t="s">
        <v>313</v>
      </c>
      <c r="AK2452" t="s">
        <v>414</v>
      </c>
      <c r="AL2452" t="s">
        <v>292</v>
      </c>
      <c r="AM2452">
        <v>7</v>
      </c>
      <c r="AN2452">
        <v>2</v>
      </c>
      <c r="AO2452">
        <v>0</v>
      </c>
      <c r="AP2452">
        <v>0</v>
      </c>
      <c r="AQ2452">
        <v>0</v>
      </c>
      <c r="AR2452">
        <v>0</v>
      </c>
      <c r="AS2452">
        <v>0</v>
      </c>
      <c r="AT2452">
        <v>0</v>
      </c>
    </row>
    <row r="2453" spans="1:46" hidden="1" x14ac:dyDescent="0.25">
      <c r="A2453" t="s">
        <v>313</v>
      </c>
      <c r="B2453" t="s">
        <v>292</v>
      </c>
      <c r="C2453">
        <v>3</v>
      </c>
      <c r="D2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3">
        <v>52</v>
      </c>
      <c r="AJ2453" t="s">
        <v>313</v>
      </c>
      <c r="AK2453" t="s">
        <v>414</v>
      </c>
      <c r="AL2453" t="s">
        <v>292</v>
      </c>
      <c r="AM2453">
        <v>7</v>
      </c>
      <c r="AN2453">
        <v>3</v>
      </c>
      <c r="AO2453">
        <v>0</v>
      </c>
      <c r="AP2453">
        <v>0</v>
      </c>
      <c r="AQ2453">
        <v>0</v>
      </c>
      <c r="AR2453">
        <v>0</v>
      </c>
      <c r="AS2453">
        <v>0</v>
      </c>
      <c r="AT2453">
        <v>0</v>
      </c>
    </row>
    <row r="2454" spans="1:46" hidden="1" x14ac:dyDescent="0.25">
      <c r="A2454" t="s">
        <v>313</v>
      </c>
      <c r="B2454" t="s">
        <v>292</v>
      </c>
      <c r="C2454">
        <v>4</v>
      </c>
      <c r="D2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4">
        <v>52</v>
      </c>
      <c r="AJ2454" t="s">
        <v>313</v>
      </c>
      <c r="AK2454" t="s">
        <v>414</v>
      </c>
      <c r="AL2454" t="s">
        <v>292</v>
      </c>
      <c r="AM2454">
        <v>7</v>
      </c>
      <c r="AN2454">
        <v>4</v>
      </c>
      <c r="AO2454">
        <v>0</v>
      </c>
      <c r="AP2454">
        <v>0</v>
      </c>
      <c r="AQ2454">
        <v>0</v>
      </c>
      <c r="AR2454">
        <v>0</v>
      </c>
      <c r="AS2454">
        <v>0</v>
      </c>
      <c r="AT2454">
        <v>0</v>
      </c>
    </row>
    <row r="2455" spans="1:46" hidden="1" x14ac:dyDescent="0.25">
      <c r="A2455" t="s">
        <v>313</v>
      </c>
      <c r="B2455" t="s">
        <v>292</v>
      </c>
      <c r="C2455">
        <v>5</v>
      </c>
      <c r="D2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5">
        <v>52</v>
      </c>
      <c r="AJ2455" t="s">
        <v>313</v>
      </c>
      <c r="AK2455" t="s">
        <v>414</v>
      </c>
      <c r="AL2455" t="s">
        <v>292</v>
      </c>
      <c r="AM2455">
        <v>7</v>
      </c>
      <c r="AN2455">
        <v>5</v>
      </c>
      <c r="AO2455">
        <v>0</v>
      </c>
      <c r="AP2455">
        <v>0</v>
      </c>
      <c r="AQ2455">
        <v>0</v>
      </c>
      <c r="AR2455">
        <v>0</v>
      </c>
      <c r="AS2455">
        <v>0</v>
      </c>
      <c r="AT2455">
        <v>0</v>
      </c>
    </row>
    <row r="2456" spans="1:46" hidden="1" x14ac:dyDescent="0.25">
      <c r="A2456" t="s">
        <v>313</v>
      </c>
      <c r="B2456" t="s">
        <v>292</v>
      </c>
      <c r="C2456">
        <v>6</v>
      </c>
      <c r="D2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6">
        <v>52</v>
      </c>
      <c r="AJ2456" t="s">
        <v>313</v>
      </c>
      <c r="AK2456" t="s">
        <v>414</v>
      </c>
      <c r="AL2456" t="s">
        <v>292</v>
      </c>
      <c r="AM2456">
        <v>7</v>
      </c>
      <c r="AN2456">
        <v>6</v>
      </c>
      <c r="AO2456">
        <v>0</v>
      </c>
      <c r="AP2456">
        <v>0</v>
      </c>
      <c r="AQ2456">
        <v>0</v>
      </c>
      <c r="AR2456">
        <v>0</v>
      </c>
      <c r="AS2456">
        <v>0</v>
      </c>
      <c r="AT2456">
        <v>0</v>
      </c>
    </row>
    <row r="2457" spans="1:46" hidden="1" x14ac:dyDescent="0.25">
      <c r="A2457" t="s">
        <v>313</v>
      </c>
      <c r="B2457" t="s">
        <v>292</v>
      </c>
      <c r="C2457">
        <v>7</v>
      </c>
      <c r="D2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1.342717E-3</v>
      </c>
      <c r="E2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1.342717E-3</v>
      </c>
      <c r="AI2457">
        <v>52</v>
      </c>
      <c r="AJ2457" t="s">
        <v>313</v>
      </c>
      <c r="AK2457" t="s">
        <v>414</v>
      </c>
      <c r="AL2457" t="s">
        <v>292</v>
      </c>
      <c r="AM2457">
        <v>7</v>
      </c>
      <c r="AN2457">
        <v>7</v>
      </c>
      <c r="AO2457">
        <v>1.342717E-3</v>
      </c>
      <c r="AP2457">
        <v>1.632809E-3</v>
      </c>
      <c r="AQ2457">
        <v>1.8480980000000001E-3</v>
      </c>
      <c r="AR2457">
        <v>1.6532160000000001E-3</v>
      </c>
      <c r="AS2457">
        <v>2.8770689999999999E-3</v>
      </c>
      <c r="AT2457">
        <v>8.2169100000000004E-4</v>
      </c>
    </row>
    <row r="2458" spans="1:46" hidden="1" x14ac:dyDescent="0.25">
      <c r="A2458" t="s">
        <v>313</v>
      </c>
      <c r="B2458" t="s">
        <v>292</v>
      </c>
      <c r="C2458">
        <v>8</v>
      </c>
      <c r="D2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7.4574791000000001E-2</v>
      </c>
      <c r="E2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7.4574791000000001E-2</v>
      </c>
      <c r="AI2458">
        <v>52</v>
      </c>
      <c r="AJ2458" t="s">
        <v>313</v>
      </c>
      <c r="AK2458" t="s">
        <v>414</v>
      </c>
      <c r="AL2458" t="s">
        <v>292</v>
      </c>
      <c r="AM2458">
        <v>7</v>
      </c>
      <c r="AN2458">
        <v>8</v>
      </c>
      <c r="AO2458">
        <v>7.4574791000000001E-2</v>
      </c>
      <c r="AP2458">
        <v>7.9014551000000002E-2</v>
      </c>
      <c r="AQ2458">
        <v>8.2315632999999999E-2</v>
      </c>
      <c r="AR2458">
        <v>7.8778440000000005E-2</v>
      </c>
      <c r="AS2458">
        <v>9.3586830999999995E-2</v>
      </c>
      <c r="AT2458">
        <v>5.4921642999999999E-2</v>
      </c>
    </row>
    <row r="2459" spans="1:46" hidden="1" x14ac:dyDescent="0.25">
      <c r="A2459" t="s">
        <v>313</v>
      </c>
      <c r="B2459" t="s">
        <v>292</v>
      </c>
      <c r="C2459">
        <v>9</v>
      </c>
      <c r="D2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0.25136424699999999</v>
      </c>
      <c r="E2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0.23409561100000001</v>
      </c>
      <c r="AI2459">
        <v>52</v>
      </c>
      <c r="AJ2459" t="s">
        <v>313</v>
      </c>
      <c r="AK2459" t="s">
        <v>414</v>
      </c>
      <c r="AL2459" t="s">
        <v>292</v>
      </c>
      <c r="AM2459">
        <v>7</v>
      </c>
      <c r="AN2459">
        <v>9</v>
      </c>
      <c r="AO2459">
        <v>0.23409561100000001</v>
      </c>
      <c r="AP2459">
        <v>0.24281372800000001</v>
      </c>
      <c r="AQ2459">
        <v>0.25136424699999999</v>
      </c>
      <c r="AR2459">
        <v>0.241268024</v>
      </c>
      <c r="AS2459">
        <v>0.26909549399999999</v>
      </c>
      <c r="AT2459">
        <v>0.172915761</v>
      </c>
    </row>
    <row r="2460" spans="1:46" hidden="1" x14ac:dyDescent="0.25">
      <c r="A2460" t="s">
        <v>313</v>
      </c>
      <c r="B2460" t="s">
        <v>292</v>
      </c>
      <c r="C2460">
        <v>10</v>
      </c>
      <c r="D2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0.41933292300000002</v>
      </c>
      <c r="E2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0.41933292300000002</v>
      </c>
      <c r="AI2460">
        <v>52</v>
      </c>
      <c r="AJ2460" t="s">
        <v>313</v>
      </c>
      <c r="AK2460" t="s">
        <v>414</v>
      </c>
      <c r="AL2460" t="s">
        <v>292</v>
      </c>
      <c r="AM2460">
        <v>7</v>
      </c>
      <c r="AN2460">
        <v>10</v>
      </c>
      <c r="AO2460">
        <v>0.39469821799999999</v>
      </c>
      <c r="AP2460">
        <v>0.40864436500000001</v>
      </c>
      <c r="AQ2460">
        <v>0.41933292300000002</v>
      </c>
      <c r="AR2460">
        <v>0.40503035700000001</v>
      </c>
      <c r="AS2460">
        <v>0.44117584100000001</v>
      </c>
      <c r="AT2460">
        <v>0.31312195700000001</v>
      </c>
    </row>
    <row r="2461" spans="1:46" hidden="1" x14ac:dyDescent="0.25">
      <c r="A2461" t="s">
        <v>313</v>
      </c>
      <c r="B2461" t="s">
        <v>292</v>
      </c>
      <c r="C2461">
        <v>11</v>
      </c>
      <c r="D2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0.55243516299999995</v>
      </c>
      <c r="E2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0.55243516299999995</v>
      </c>
      <c r="AI2461">
        <v>52</v>
      </c>
      <c r="AJ2461" t="s">
        <v>313</v>
      </c>
      <c r="AK2461" t="s">
        <v>414</v>
      </c>
      <c r="AL2461" t="s">
        <v>292</v>
      </c>
      <c r="AM2461">
        <v>7</v>
      </c>
      <c r="AN2461">
        <v>11</v>
      </c>
      <c r="AO2461">
        <v>0.52516639099999995</v>
      </c>
      <c r="AP2461">
        <v>0.53863542099999995</v>
      </c>
      <c r="AQ2461">
        <v>0.55243516299999995</v>
      </c>
      <c r="AR2461">
        <v>0.53718950899999995</v>
      </c>
      <c r="AS2461">
        <v>0.578643134</v>
      </c>
      <c r="AT2461">
        <v>0.43759883100000002</v>
      </c>
    </row>
    <row r="2462" spans="1:46" hidden="1" x14ac:dyDescent="0.25">
      <c r="A2462" t="s">
        <v>313</v>
      </c>
      <c r="B2462" t="s">
        <v>292</v>
      </c>
      <c r="C2462">
        <v>12</v>
      </c>
      <c r="D2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0.63616303200000002</v>
      </c>
      <c r="E2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0.63616303200000002</v>
      </c>
      <c r="AI2462">
        <v>52</v>
      </c>
      <c r="AJ2462" t="s">
        <v>313</v>
      </c>
      <c r="AK2462" t="s">
        <v>414</v>
      </c>
      <c r="AL2462" t="s">
        <v>292</v>
      </c>
      <c r="AM2462">
        <v>7</v>
      </c>
      <c r="AN2462">
        <v>12</v>
      </c>
      <c r="AO2462">
        <v>0.606404269</v>
      </c>
      <c r="AP2462">
        <v>0.62084069600000003</v>
      </c>
      <c r="AQ2462">
        <v>0.63616303200000002</v>
      </c>
      <c r="AR2462">
        <v>0.61931156600000004</v>
      </c>
      <c r="AS2462">
        <v>0.66274041500000003</v>
      </c>
      <c r="AT2462">
        <v>0.51458027500000003</v>
      </c>
    </row>
    <row r="2463" spans="1:46" hidden="1" x14ac:dyDescent="0.25">
      <c r="A2463" t="s">
        <v>313</v>
      </c>
      <c r="B2463" t="s">
        <v>292</v>
      </c>
      <c r="C2463">
        <v>13</v>
      </c>
      <c r="D2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0.66067890600000001</v>
      </c>
      <c r="E2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0.66067890600000001</v>
      </c>
      <c r="AI2463">
        <v>52</v>
      </c>
      <c r="AJ2463" t="s">
        <v>313</v>
      </c>
      <c r="AK2463" t="s">
        <v>414</v>
      </c>
      <c r="AL2463" t="s">
        <v>292</v>
      </c>
      <c r="AM2463">
        <v>7</v>
      </c>
      <c r="AN2463">
        <v>13</v>
      </c>
      <c r="AO2463">
        <v>0.62836049699999996</v>
      </c>
      <c r="AP2463">
        <v>0.64482983699999996</v>
      </c>
      <c r="AQ2463">
        <v>0.66067890600000001</v>
      </c>
      <c r="AR2463">
        <v>0.64155187300000005</v>
      </c>
      <c r="AS2463">
        <v>0.688306784</v>
      </c>
      <c r="AT2463">
        <v>0.48190383199999998</v>
      </c>
    </row>
    <row r="2464" spans="1:46" hidden="1" x14ac:dyDescent="0.25">
      <c r="A2464" t="s">
        <v>313</v>
      </c>
      <c r="B2464" t="s">
        <v>292</v>
      </c>
      <c r="C2464">
        <v>14</v>
      </c>
      <c r="D2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0.62317708299999997</v>
      </c>
      <c r="E2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0.62317708299999997</v>
      </c>
      <c r="AI2464">
        <v>52</v>
      </c>
      <c r="AJ2464" t="s">
        <v>313</v>
      </c>
      <c r="AK2464" t="s">
        <v>414</v>
      </c>
      <c r="AL2464" t="s">
        <v>292</v>
      </c>
      <c r="AM2464">
        <v>7</v>
      </c>
      <c r="AN2464">
        <v>14</v>
      </c>
      <c r="AO2464">
        <v>0.58858098199999997</v>
      </c>
      <c r="AP2464">
        <v>0.60477325699999995</v>
      </c>
      <c r="AQ2464">
        <v>0.62317708299999997</v>
      </c>
      <c r="AR2464">
        <v>0.60037209400000002</v>
      </c>
      <c r="AS2464">
        <v>0.65157142000000001</v>
      </c>
      <c r="AT2464">
        <v>0.43539779099999998</v>
      </c>
    </row>
    <row r="2465" spans="1:46" hidden="1" x14ac:dyDescent="0.25">
      <c r="A2465" t="s">
        <v>313</v>
      </c>
      <c r="B2465" t="s">
        <v>292</v>
      </c>
      <c r="C2465">
        <v>15</v>
      </c>
      <c r="D2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0.53045345700000002</v>
      </c>
      <c r="E2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0.53045345700000002</v>
      </c>
      <c r="AI2465">
        <v>52</v>
      </c>
      <c r="AJ2465" t="s">
        <v>313</v>
      </c>
      <c r="AK2465" t="s">
        <v>414</v>
      </c>
      <c r="AL2465" t="s">
        <v>292</v>
      </c>
      <c r="AM2465">
        <v>7</v>
      </c>
      <c r="AN2465">
        <v>15</v>
      </c>
      <c r="AO2465">
        <v>0.49133126700000002</v>
      </c>
      <c r="AP2465">
        <v>0.51109042800000004</v>
      </c>
      <c r="AQ2465">
        <v>0.53045345700000002</v>
      </c>
      <c r="AR2465">
        <v>0.50459086900000005</v>
      </c>
      <c r="AS2465">
        <v>0.55700064000000005</v>
      </c>
      <c r="AT2465">
        <v>0.32468835800000001</v>
      </c>
    </row>
    <row r="2466" spans="1:46" hidden="1" x14ac:dyDescent="0.25">
      <c r="A2466" t="s">
        <v>313</v>
      </c>
      <c r="B2466" t="s">
        <v>292</v>
      </c>
      <c r="C2466">
        <v>16</v>
      </c>
      <c r="D2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0.38863687200000002</v>
      </c>
      <c r="E2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0.38863687200000002</v>
      </c>
      <c r="AI2466">
        <v>52</v>
      </c>
      <c r="AJ2466" t="s">
        <v>313</v>
      </c>
      <c r="AK2466" t="s">
        <v>414</v>
      </c>
      <c r="AL2466" t="s">
        <v>292</v>
      </c>
      <c r="AM2466">
        <v>7</v>
      </c>
      <c r="AN2466">
        <v>16</v>
      </c>
      <c r="AO2466">
        <v>0.35576195500000002</v>
      </c>
      <c r="AP2466">
        <v>0.37462262200000002</v>
      </c>
      <c r="AQ2466">
        <v>0.38863687200000002</v>
      </c>
      <c r="AR2466">
        <v>0.36745149399999999</v>
      </c>
      <c r="AS2466">
        <v>0.41211715399999999</v>
      </c>
      <c r="AT2466">
        <v>0.244045702</v>
      </c>
    </row>
    <row r="2467" spans="1:46" hidden="1" x14ac:dyDescent="0.25">
      <c r="A2467" t="s">
        <v>313</v>
      </c>
      <c r="B2467" t="s">
        <v>292</v>
      </c>
      <c r="C2467">
        <v>17</v>
      </c>
      <c r="D2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0.21866611699999999</v>
      </c>
      <c r="E2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0.21866611699999999</v>
      </c>
      <c r="AI2467">
        <v>52</v>
      </c>
      <c r="AJ2467" t="s">
        <v>313</v>
      </c>
      <c r="AK2467" t="s">
        <v>414</v>
      </c>
      <c r="AL2467" t="s">
        <v>292</v>
      </c>
      <c r="AM2467">
        <v>7</v>
      </c>
      <c r="AN2467">
        <v>17</v>
      </c>
      <c r="AO2467">
        <v>0.19273904</v>
      </c>
      <c r="AP2467">
        <v>0.20633902400000001</v>
      </c>
      <c r="AQ2467">
        <v>0.21866611699999999</v>
      </c>
      <c r="AR2467">
        <v>0.203777283</v>
      </c>
      <c r="AS2467">
        <v>0.235828062</v>
      </c>
      <c r="AT2467">
        <v>0.13810635499999999</v>
      </c>
    </row>
    <row r="2468" spans="1:46" hidden="1" x14ac:dyDescent="0.25">
      <c r="A2468" t="s">
        <v>313</v>
      </c>
      <c r="B2468" t="s">
        <v>292</v>
      </c>
      <c r="C2468">
        <v>18</v>
      </c>
      <c r="D2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5.7287350000000001E-2</v>
      </c>
      <c r="E2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5.7287350000000001E-2</v>
      </c>
      <c r="AI2468">
        <v>52</v>
      </c>
      <c r="AJ2468" t="s">
        <v>313</v>
      </c>
      <c r="AK2468" t="s">
        <v>414</v>
      </c>
      <c r="AL2468" t="s">
        <v>292</v>
      </c>
      <c r="AM2468">
        <v>7</v>
      </c>
      <c r="AN2468">
        <v>18</v>
      </c>
      <c r="AO2468">
        <v>4.6233466000000001E-2</v>
      </c>
      <c r="AP2468">
        <v>5.0657201999999998E-2</v>
      </c>
      <c r="AQ2468">
        <v>5.7287350000000001E-2</v>
      </c>
      <c r="AR2468">
        <v>5.1672553000000003E-2</v>
      </c>
      <c r="AS2468">
        <v>6.5903814000000005E-2</v>
      </c>
      <c r="AT2468">
        <v>3.2960998999999998E-2</v>
      </c>
    </row>
    <row r="2469" spans="1:46" hidden="1" x14ac:dyDescent="0.25">
      <c r="A2469" t="s">
        <v>313</v>
      </c>
      <c r="B2469" t="s">
        <v>292</v>
      </c>
      <c r="C2469">
        <v>19</v>
      </c>
      <c r="D2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1.5445300000000001E-4</v>
      </c>
      <c r="E2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1.5445300000000001E-4</v>
      </c>
      <c r="AI2469">
        <v>52</v>
      </c>
      <c r="AJ2469" t="s">
        <v>313</v>
      </c>
      <c r="AK2469" t="s">
        <v>414</v>
      </c>
      <c r="AL2469" t="s">
        <v>292</v>
      </c>
      <c r="AM2469">
        <v>7</v>
      </c>
      <c r="AN2469">
        <v>19</v>
      </c>
      <c r="AO2469">
        <v>2.5899999999999999E-5</v>
      </c>
      <c r="AP2469">
        <v>7.1199999999999996E-5</v>
      </c>
      <c r="AQ2469">
        <v>1.5445300000000001E-4</v>
      </c>
      <c r="AR2469">
        <v>9.8900000000000005E-5</v>
      </c>
      <c r="AS2469">
        <v>3.2923799999999998E-4</v>
      </c>
      <c r="AT2469">
        <v>5.8300000000000001E-6</v>
      </c>
    </row>
    <row r="2470" spans="1:46" hidden="1" x14ac:dyDescent="0.25">
      <c r="A2470" t="s">
        <v>313</v>
      </c>
      <c r="B2470" t="s">
        <v>292</v>
      </c>
      <c r="C2470">
        <v>20</v>
      </c>
      <c r="D2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0">
        <v>52</v>
      </c>
      <c r="AJ2470" t="s">
        <v>313</v>
      </c>
      <c r="AK2470" t="s">
        <v>414</v>
      </c>
      <c r="AL2470" t="s">
        <v>292</v>
      </c>
      <c r="AM2470">
        <v>7</v>
      </c>
      <c r="AN2470">
        <v>20</v>
      </c>
      <c r="AO2470" s="281">
        <v>0</v>
      </c>
      <c r="AP2470" s="281">
        <v>0</v>
      </c>
      <c r="AQ2470">
        <v>0</v>
      </c>
      <c r="AR2470" s="281">
        <v>0</v>
      </c>
      <c r="AS2470">
        <v>0</v>
      </c>
      <c r="AT2470" s="281">
        <v>0</v>
      </c>
    </row>
    <row r="2471" spans="1:46" hidden="1" x14ac:dyDescent="0.25">
      <c r="A2471" t="s">
        <v>313</v>
      </c>
      <c r="B2471" t="s">
        <v>292</v>
      </c>
      <c r="C2471">
        <v>21</v>
      </c>
      <c r="D2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1">
        <v>52</v>
      </c>
      <c r="AJ2471" t="s">
        <v>313</v>
      </c>
      <c r="AK2471" t="s">
        <v>414</v>
      </c>
      <c r="AL2471" t="s">
        <v>292</v>
      </c>
      <c r="AM2471">
        <v>7</v>
      </c>
      <c r="AN2471">
        <v>21</v>
      </c>
      <c r="AO2471">
        <v>0</v>
      </c>
      <c r="AP2471">
        <v>0</v>
      </c>
      <c r="AQ2471">
        <v>0</v>
      </c>
      <c r="AR2471">
        <v>0</v>
      </c>
      <c r="AS2471">
        <v>0</v>
      </c>
      <c r="AT2471">
        <v>0</v>
      </c>
    </row>
    <row r="2472" spans="1:46" hidden="1" x14ac:dyDescent="0.25">
      <c r="A2472" t="s">
        <v>313</v>
      </c>
      <c r="B2472" t="s">
        <v>292</v>
      </c>
      <c r="C2472">
        <v>22</v>
      </c>
      <c r="D2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2">
        <v>52</v>
      </c>
      <c r="AJ2472" t="s">
        <v>313</v>
      </c>
      <c r="AK2472" t="s">
        <v>414</v>
      </c>
      <c r="AL2472" t="s">
        <v>292</v>
      </c>
      <c r="AM2472">
        <v>7</v>
      </c>
      <c r="AN2472">
        <v>22</v>
      </c>
      <c r="AO2472">
        <v>0</v>
      </c>
      <c r="AP2472">
        <v>0</v>
      </c>
      <c r="AQ2472">
        <v>0</v>
      </c>
      <c r="AR2472">
        <v>0</v>
      </c>
      <c r="AS2472">
        <v>0</v>
      </c>
      <c r="AT2472">
        <v>0</v>
      </c>
    </row>
    <row r="2473" spans="1:46" hidden="1" x14ac:dyDescent="0.25">
      <c r="A2473" t="s">
        <v>313</v>
      </c>
      <c r="B2473" t="s">
        <v>292</v>
      </c>
      <c r="C2473">
        <v>23</v>
      </c>
      <c r="D2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3">
        <v>52</v>
      </c>
      <c r="AJ2473" t="s">
        <v>313</v>
      </c>
      <c r="AK2473" t="s">
        <v>414</v>
      </c>
      <c r="AL2473" t="s">
        <v>292</v>
      </c>
      <c r="AM2473">
        <v>7</v>
      </c>
      <c r="AN2473">
        <v>23</v>
      </c>
      <c r="AO2473">
        <v>0</v>
      </c>
      <c r="AP2473">
        <v>0</v>
      </c>
      <c r="AQ2473">
        <v>0</v>
      </c>
      <c r="AR2473">
        <v>0</v>
      </c>
      <c r="AS2473">
        <v>0</v>
      </c>
      <c r="AT2473">
        <v>0</v>
      </c>
    </row>
    <row r="2474" spans="1:46" hidden="1" x14ac:dyDescent="0.25">
      <c r="A2474" t="s">
        <v>313</v>
      </c>
      <c r="B2474" t="s">
        <v>292</v>
      </c>
      <c r="C2474">
        <v>24</v>
      </c>
      <c r="D2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4">
        <v>52</v>
      </c>
      <c r="AJ2474" t="s">
        <v>313</v>
      </c>
      <c r="AK2474" t="s">
        <v>414</v>
      </c>
      <c r="AL2474" t="s">
        <v>292</v>
      </c>
      <c r="AM2474">
        <v>7</v>
      </c>
      <c r="AN2474">
        <v>24</v>
      </c>
      <c r="AO2474">
        <v>0</v>
      </c>
      <c r="AP2474">
        <v>0</v>
      </c>
      <c r="AQ2474">
        <v>0</v>
      </c>
      <c r="AR2474">
        <v>0</v>
      </c>
      <c r="AS2474">
        <v>0</v>
      </c>
      <c r="AT2474">
        <v>0</v>
      </c>
    </row>
    <row r="2475" spans="1:46" hidden="1" x14ac:dyDescent="0.25">
      <c r="A2475" t="s">
        <v>313</v>
      </c>
      <c r="B2475" t="s">
        <v>293</v>
      </c>
      <c r="C2475">
        <v>1</v>
      </c>
      <c r="D2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5">
        <v>52</v>
      </c>
      <c r="AJ2475" t="s">
        <v>313</v>
      </c>
      <c r="AK2475" t="s">
        <v>414</v>
      </c>
      <c r="AL2475" t="s">
        <v>293</v>
      </c>
      <c r="AM2475">
        <v>8</v>
      </c>
      <c r="AN2475">
        <v>1</v>
      </c>
      <c r="AO2475">
        <v>0</v>
      </c>
      <c r="AP2475">
        <v>0</v>
      </c>
      <c r="AQ2475">
        <v>0</v>
      </c>
      <c r="AR2475">
        <v>0</v>
      </c>
      <c r="AS2475">
        <v>0</v>
      </c>
      <c r="AT2475">
        <v>0</v>
      </c>
    </row>
    <row r="2476" spans="1:46" hidden="1" x14ac:dyDescent="0.25">
      <c r="A2476" t="s">
        <v>313</v>
      </c>
      <c r="B2476" t="s">
        <v>293</v>
      </c>
      <c r="C2476">
        <v>2</v>
      </c>
      <c r="D2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6">
        <v>52</v>
      </c>
      <c r="AJ2476" t="s">
        <v>313</v>
      </c>
      <c r="AK2476" t="s">
        <v>414</v>
      </c>
      <c r="AL2476" t="s">
        <v>293</v>
      </c>
      <c r="AM2476">
        <v>8</v>
      </c>
      <c r="AN2476">
        <v>2</v>
      </c>
      <c r="AO2476">
        <v>0</v>
      </c>
      <c r="AP2476">
        <v>0</v>
      </c>
      <c r="AQ2476">
        <v>0</v>
      </c>
      <c r="AR2476">
        <v>0</v>
      </c>
      <c r="AS2476">
        <v>0</v>
      </c>
      <c r="AT2476">
        <v>0</v>
      </c>
    </row>
    <row r="2477" spans="1:46" hidden="1" x14ac:dyDescent="0.25">
      <c r="A2477" t="s">
        <v>313</v>
      </c>
      <c r="B2477" t="s">
        <v>293</v>
      </c>
      <c r="C2477">
        <v>3</v>
      </c>
      <c r="D2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7">
        <v>52</v>
      </c>
      <c r="AJ2477" t="s">
        <v>313</v>
      </c>
      <c r="AK2477" t="s">
        <v>414</v>
      </c>
      <c r="AL2477" t="s">
        <v>293</v>
      </c>
      <c r="AM2477">
        <v>8</v>
      </c>
      <c r="AN2477">
        <v>3</v>
      </c>
      <c r="AO2477">
        <v>0</v>
      </c>
      <c r="AP2477">
        <v>0</v>
      </c>
      <c r="AQ2477">
        <v>0</v>
      </c>
      <c r="AR2477">
        <v>0</v>
      </c>
      <c r="AS2477">
        <v>0</v>
      </c>
      <c r="AT2477">
        <v>0</v>
      </c>
    </row>
    <row r="2478" spans="1:46" hidden="1" x14ac:dyDescent="0.25">
      <c r="A2478" t="s">
        <v>313</v>
      </c>
      <c r="B2478" t="s">
        <v>293</v>
      </c>
      <c r="C2478">
        <v>4</v>
      </c>
      <c r="D2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8">
        <v>52</v>
      </c>
      <c r="AJ2478" t="s">
        <v>313</v>
      </c>
      <c r="AK2478" t="s">
        <v>414</v>
      </c>
      <c r="AL2478" t="s">
        <v>293</v>
      </c>
      <c r="AM2478">
        <v>8</v>
      </c>
      <c r="AN2478">
        <v>4</v>
      </c>
      <c r="AO2478">
        <v>0</v>
      </c>
      <c r="AP2478">
        <v>0</v>
      </c>
      <c r="AQ2478">
        <v>0</v>
      </c>
      <c r="AR2478">
        <v>0</v>
      </c>
      <c r="AS2478">
        <v>0</v>
      </c>
      <c r="AT2478">
        <v>0</v>
      </c>
    </row>
    <row r="2479" spans="1:46" hidden="1" x14ac:dyDescent="0.25">
      <c r="A2479" t="s">
        <v>313</v>
      </c>
      <c r="B2479" t="s">
        <v>293</v>
      </c>
      <c r="C2479">
        <v>5</v>
      </c>
      <c r="D2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9">
        <v>52</v>
      </c>
      <c r="AJ2479" t="s">
        <v>313</v>
      </c>
      <c r="AK2479" t="s">
        <v>414</v>
      </c>
      <c r="AL2479" t="s">
        <v>293</v>
      </c>
      <c r="AM2479">
        <v>8</v>
      </c>
      <c r="AN2479">
        <v>5</v>
      </c>
      <c r="AO2479">
        <v>0</v>
      </c>
      <c r="AP2479">
        <v>0</v>
      </c>
      <c r="AQ2479">
        <v>0</v>
      </c>
      <c r="AR2479">
        <v>0</v>
      </c>
      <c r="AS2479">
        <v>0</v>
      </c>
      <c r="AT2479">
        <v>0</v>
      </c>
    </row>
    <row r="2480" spans="1:46" hidden="1" x14ac:dyDescent="0.25">
      <c r="A2480" t="s">
        <v>313</v>
      </c>
      <c r="B2480" t="s">
        <v>293</v>
      </c>
      <c r="C2480">
        <v>6</v>
      </c>
      <c r="D2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0">
        <v>52</v>
      </c>
      <c r="AJ2480" t="s">
        <v>313</v>
      </c>
      <c r="AK2480" t="s">
        <v>414</v>
      </c>
      <c r="AL2480" t="s">
        <v>293</v>
      </c>
      <c r="AM2480">
        <v>8</v>
      </c>
      <c r="AN2480">
        <v>6</v>
      </c>
      <c r="AO2480">
        <v>0</v>
      </c>
      <c r="AP2480">
        <v>0</v>
      </c>
      <c r="AQ2480">
        <v>0</v>
      </c>
      <c r="AR2480">
        <v>0</v>
      </c>
      <c r="AS2480">
        <v>0</v>
      </c>
      <c r="AT2480">
        <v>0</v>
      </c>
    </row>
    <row r="2481" spans="1:46" hidden="1" x14ac:dyDescent="0.25">
      <c r="A2481" t="s">
        <v>313</v>
      </c>
      <c r="B2481" t="s">
        <v>293</v>
      </c>
      <c r="C2481">
        <v>7</v>
      </c>
      <c r="D2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3.6935240000000001E-3</v>
      </c>
      <c r="E2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3.6935240000000001E-3</v>
      </c>
      <c r="AI2481">
        <v>52</v>
      </c>
      <c r="AJ2481" t="s">
        <v>313</v>
      </c>
      <c r="AK2481" t="s">
        <v>414</v>
      </c>
      <c r="AL2481" t="s">
        <v>293</v>
      </c>
      <c r="AM2481">
        <v>8</v>
      </c>
      <c r="AN2481">
        <v>7</v>
      </c>
      <c r="AO2481">
        <v>3.6935240000000001E-3</v>
      </c>
      <c r="AP2481">
        <v>5.7450139999999997E-3</v>
      </c>
      <c r="AQ2481">
        <v>8.8724200000000007E-3</v>
      </c>
      <c r="AR2481">
        <v>6.7386690000000001E-3</v>
      </c>
      <c r="AS2481">
        <v>1.5654613000000001E-2</v>
      </c>
      <c r="AT2481">
        <v>2.0348749999999998E-3</v>
      </c>
    </row>
    <row r="2482" spans="1:46" hidden="1" x14ac:dyDescent="0.25">
      <c r="A2482" t="s">
        <v>313</v>
      </c>
      <c r="B2482" t="s">
        <v>293</v>
      </c>
      <c r="C2482">
        <v>8</v>
      </c>
      <c r="D2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9.4573186000000004E-2</v>
      </c>
      <c r="E2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9.4573186000000004E-2</v>
      </c>
      <c r="AI2482">
        <v>52</v>
      </c>
      <c r="AJ2482" t="s">
        <v>313</v>
      </c>
      <c r="AK2482" t="s">
        <v>414</v>
      </c>
      <c r="AL2482" t="s">
        <v>293</v>
      </c>
      <c r="AM2482">
        <v>8</v>
      </c>
      <c r="AN2482">
        <v>8</v>
      </c>
      <c r="AO2482">
        <v>9.4573186000000004E-2</v>
      </c>
      <c r="AP2482">
        <v>0.105194881</v>
      </c>
      <c r="AQ2482">
        <v>0.123576175</v>
      </c>
      <c r="AR2482">
        <v>0.109433082</v>
      </c>
      <c r="AS2482">
        <v>0.15650924899999999</v>
      </c>
      <c r="AT2482">
        <v>6.6663326999999994E-2</v>
      </c>
    </row>
    <row r="2483" spans="1:46" hidden="1" x14ac:dyDescent="0.25">
      <c r="A2483" t="s">
        <v>313</v>
      </c>
      <c r="B2483" t="s">
        <v>293</v>
      </c>
      <c r="C2483">
        <v>9</v>
      </c>
      <c r="D2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0.30819486099999999</v>
      </c>
      <c r="E2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0.26177618200000002</v>
      </c>
      <c r="AI2483">
        <v>52</v>
      </c>
      <c r="AJ2483" t="s">
        <v>313</v>
      </c>
      <c r="AK2483" t="s">
        <v>414</v>
      </c>
      <c r="AL2483" t="s">
        <v>293</v>
      </c>
      <c r="AM2483">
        <v>8</v>
      </c>
      <c r="AN2483">
        <v>9</v>
      </c>
      <c r="AO2483">
        <v>0.26177618200000002</v>
      </c>
      <c r="AP2483">
        <v>0.281895332</v>
      </c>
      <c r="AQ2483">
        <v>0.30819486099999999</v>
      </c>
      <c r="AR2483">
        <v>0.28204438399999998</v>
      </c>
      <c r="AS2483">
        <v>0.35475706499999998</v>
      </c>
      <c r="AT2483">
        <v>0.18297919900000001</v>
      </c>
    </row>
    <row r="2484" spans="1:46" hidden="1" x14ac:dyDescent="0.25">
      <c r="A2484" t="s">
        <v>313</v>
      </c>
      <c r="B2484" t="s">
        <v>293</v>
      </c>
      <c r="C2484">
        <v>10</v>
      </c>
      <c r="D2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0.483790742</v>
      </c>
      <c r="E2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0.483790742</v>
      </c>
      <c r="AI2484">
        <v>52</v>
      </c>
      <c r="AJ2484" t="s">
        <v>313</v>
      </c>
      <c r="AK2484" t="s">
        <v>414</v>
      </c>
      <c r="AL2484" t="s">
        <v>293</v>
      </c>
      <c r="AM2484">
        <v>8</v>
      </c>
      <c r="AN2484">
        <v>10</v>
      </c>
      <c r="AO2484">
        <v>0.42961897599999999</v>
      </c>
      <c r="AP2484">
        <v>0.455368728</v>
      </c>
      <c r="AQ2484">
        <v>0.483790742</v>
      </c>
      <c r="AR2484">
        <v>0.45190475600000002</v>
      </c>
      <c r="AS2484">
        <v>0.53699435500000003</v>
      </c>
      <c r="AT2484">
        <v>0.312397441</v>
      </c>
    </row>
    <row r="2485" spans="1:46" hidden="1" x14ac:dyDescent="0.25">
      <c r="A2485" t="s">
        <v>313</v>
      </c>
      <c r="B2485" t="s">
        <v>293</v>
      </c>
      <c r="C2485">
        <v>11</v>
      </c>
      <c r="D2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0.62278071000000002</v>
      </c>
      <c r="E2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0.62278071000000002</v>
      </c>
      <c r="AI2485">
        <v>52</v>
      </c>
      <c r="AJ2485" t="s">
        <v>313</v>
      </c>
      <c r="AK2485" t="s">
        <v>414</v>
      </c>
      <c r="AL2485" t="s">
        <v>293</v>
      </c>
      <c r="AM2485">
        <v>8</v>
      </c>
      <c r="AN2485">
        <v>11</v>
      </c>
      <c r="AO2485">
        <v>0.56516171199999998</v>
      </c>
      <c r="AP2485">
        <v>0.59212751600000002</v>
      </c>
      <c r="AQ2485">
        <v>0.62278071000000002</v>
      </c>
      <c r="AR2485">
        <v>0.587994829</v>
      </c>
      <c r="AS2485">
        <v>0.67713870300000001</v>
      </c>
      <c r="AT2485">
        <v>0.42712075599999999</v>
      </c>
    </row>
    <row r="2486" spans="1:46" hidden="1" x14ac:dyDescent="0.25">
      <c r="A2486" t="s">
        <v>313</v>
      </c>
      <c r="B2486" t="s">
        <v>293</v>
      </c>
      <c r="C2486">
        <v>12</v>
      </c>
      <c r="D2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0.70363428699999997</v>
      </c>
      <c r="E2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0.70363428699999997</v>
      </c>
      <c r="AI2486">
        <v>52</v>
      </c>
      <c r="AJ2486" t="s">
        <v>313</v>
      </c>
      <c r="AK2486" t="s">
        <v>414</v>
      </c>
      <c r="AL2486" t="s">
        <v>293</v>
      </c>
      <c r="AM2486">
        <v>8</v>
      </c>
      <c r="AN2486">
        <v>12</v>
      </c>
      <c r="AO2486">
        <v>0.64680241000000005</v>
      </c>
      <c r="AP2486">
        <v>0.67880494000000002</v>
      </c>
      <c r="AQ2486">
        <v>0.70363428699999997</v>
      </c>
      <c r="AR2486">
        <v>0.67034656999999997</v>
      </c>
      <c r="AS2486">
        <v>0.76122082300000005</v>
      </c>
      <c r="AT2486">
        <v>0.50062110400000004</v>
      </c>
    </row>
    <row r="2487" spans="1:46" hidden="1" x14ac:dyDescent="0.25">
      <c r="A2487" t="s">
        <v>313</v>
      </c>
      <c r="B2487" t="s">
        <v>293</v>
      </c>
      <c r="C2487">
        <v>13</v>
      </c>
      <c r="D2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0.72175278700000001</v>
      </c>
      <c r="E2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0.72175278700000001</v>
      </c>
      <c r="AI2487">
        <v>52</v>
      </c>
      <c r="AJ2487" t="s">
        <v>313</v>
      </c>
      <c r="AK2487" t="s">
        <v>414</v>
      </c>
      <c r="AL2487" t="s">
        <v>293</v>
      </c>
      <c r="AM2487">
        <v>8</v>
      </c>
      <c r="AN2487">
        <v>13</v>
      </c>
      <c r="AO2487">
        <v>0.65663434399999998</v>
      </c>
      <c r="AP2487">
        <v>0.68914319199999996</v>
      </c>
      <c r="AQ2487">
        <v>0.72175278700000001</v>
      </c>
      <c r="AR2487">
        <v>0.68525227</v>
      </c>
      <c r="AS2487">
        <v>0.78252338499999996</v>
      </c>
      <c r="AT2487">
        <v>0.50610629399999996</v>
      </c>
    </row>
    <row r="2488" spans="1:46" hidden="1" x14ac:dyDescent="0.25">
      <c r="A2488" t="s">
        <v>313</v>
      </c>
      <c r="B2488" t="s">
        <v>293</v>
      </c>
      <c r="C2488">
        <v>14</v>
      </c>
      <c r="D2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0.67332384199999995</v>
      </c>
      <c r="E2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0.67332384199999995</v>
      </c>
      <c r="AI2488">
        <v>52</v>
      </c>
      <c r="AJ2488" t="s">
        <v>313</v>
      </c>
      <c r="AK2488" t="s">
        <v>414</v>
      </c>
      <c r="AL2488" t="s">
        <v>293</v>
      </c>
      <c r="AM2488">
        <v>8</v>
      </c>
      <c r="AN2488">
        <v>14</v>
      </c>
      <c r="AO2488">
        <v>0.59580515700000003</v>
      </c>
      <c r="AP2488">
        <v>0.642151743</v>
      </c>
      <c r="AQ2488">
        <v>0.67332384199999995</v>
      </c>
      <c r="AR2488">
        <v>0.63395418000000003</v>
      </c>
      <c r="AS2488">
        <v>0.73758025999999999</v>
      </c>
      <c r="AT2488">
        <v>0.43584964999999998</v>
      </c>
    </row>
    <row r="2489" spans="1:46" hidden="1" x14ac:dyDescent="0.25">
      <c r="A2489" t="s">
        <v>313</v>
      </c>
      <c r="B2489" t="s">
        <v>293</v>
      </c>
      <c r="C2489">
        <v>15</v>
      </c>
      <c r="D2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0.56983932000000004</v>
      </c>
      <c r="E2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0.56983932000000004</v>
      </c>
      <c r="AI2489">
        <v>52</v>
      </c>
      <c r="AJ2489" t="s">
        <v>313</v>
      </c>
      <c r="AK2489" t="s">
        <v>414</v>
      </c>
      <c r="AL2489" t="s">
        <v>293</v>
      </c>
      <c r="AM2489">
        <v>8</v>
      </c>
      <c r="AN2489">
        <v>15</v>
      </c>
      <c r="AO2489">
        <v>0.49063710300000002</v>
      </c>
      <c r="AP2489">
        <v>0.54141302400000002</v>
      </c>
      <c r="AQ2489">
        <v>0.56983932000000004</v>
      </c>
      <c r="AR2489">
        <v>0.52700339799999996</v>
      </c>
      <c r="AS2489">
        <v>0.63047338100000005</v>
      </c>
      <c r="AT2489">
        <v>0.353936052</v>
      </c>
    </row>
    <row r="2490" spans="1:46" hidden="1" x14ac:dyDescent="0.25">
      <c r="A2490" t="s">
        <v>313</v>
      </c>
      <c r="B2490" t="s">
        <v>293</v>
      </c>
      <c r="C2490">
        <v>16</v>
      </c>
      <c r="D2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0.41902763599999998</v>
      </c>
      <c r="E2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0.41902763599999998</v>
      </c>
      <c r="AI2490">
        <v>52</v>
      </c>
      <c r="AJ2490" t="s">
        <v>313</v>
      </c>
      <c r="AK2490" t="s">
        <v>414</v>
      </c>
      <c r="AL2490" t="s">
        <v>293</v>
      </c>
      <c r="AM2490">
        <v>8</v>
      </c>
      <c r="AN2490">
        <v>16</v>
      </c>
      <c r="AO2490">
        <v>0.35213875300000003</v>
      </c>
      <c r="AP2490">
        <v>0.39000016199999998</v>
      </c>
      <c r="AQ2490">
        <v>0.41902763599999998</v>
      </c>
      <c r="AR2490">
        <v>0.38097416000000001</v>
      </c>
      <c r="AS2490">
        <v>0.47249227900000002</v>
      </c>
      <c r="AT2490">
        <v>0.23800201300000001</v>
      </c>
    </row>
    <row r="2491" spans="1:46" hidden="1" x14ac:dyDescent="0.25">
      <c r="A2491" t="s">
        <v>313</v>
      </c>
      <c r="B2491" t="s">
        <v>293</v>
      </c>
      <c r="C2491">
        <v>17</v>
      </c>
      <c r="D2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0.24080669199999999</v>
      </c>
      <c r="E2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0.24080669199999999</v>
      </c>
      <c r="AI2491">
        <v>52</v>
      </c>
      <c r="AJ2491" t="s">
        <v>313</v>
      </c>
      <c r="AK2491" t="s">
        <v>414</v>
      </c>
      <c r="AL2491" t="s">
        <v>293</v>
      </c>
      <c r="AM2491">
        <v>8</v>
      </c>
      <c r="AN2491">
        <v>17</v>
      </c>
      <c r="AO2491">
        <v>0.19936659100000001</v>
      </c>
      <c r="AP2491">
        <v>0.22392114699999999</v>
      </c>
      <c r="AQ2491">
        <v>0.24080669199999999</v>
      </c>
      <c r="AR2491">
        <v>0.218181549</v>
      </c>
      <c r="AS2491">
        <v>0.27867630599999998</v>
      </c>
      <c r="AT2491">
        <v>0.12256241599999999</v>
      </c>
    </row>
    <row r="2492" spans="1:46" hidden="1" x14ac:dyDescent="0.25">
      <c r="A2492" t="s">
        <v>313</v>
      </c>
      <c r="B2492" t="s">
        <v>293</v>
      </c>
      <c r="C2492">
        <v>18</v>
      </c>
      <c r="D2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7.1641299000000006E-2</v>
      </c>
      <c r="E2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7.1641299000000006E-2</v>
      </c>
      <c r="AI2492">
        <v>52</v>
      </c>
      <c r="AJ2492" t="s">
        <v>313</v>
      </c>
      <c r="AK2492" t="s">
        <v>414</v>
      </c>
      <c r="AL2492" t="s">
        <v>293</v>
      </c>
      <c r="AM2492">
        <v>8</v>
      </c>
      <c r="AN2492">
        <v>18</v>
      </c>
      <c r="AO2492">
        <v>5.8058910999999998E-2</v>
      </c>
      <c r="AP2492">
        <v>6.6429800999999997E-2</v>
      </c>
      <c r="AQ2492">
        <v>7.1641299000000006E-2</v>
      </c>
      <c r="AR2492">
        <v>6.5356016000000003E-2</v>
      </c>
      <c r="AS2492">
        <v>8.6880473E-2</v>
      </c>
      <c r="AT2492">
        <v>3.8125544999999997E-2</v>
      </c>
    </row>
    <row r="2493" spans="1:46" hidden="1" x14ac:dyDescent="0.25">
      <c r="A2493" t="s">
        <v>313</v>
      </c>
      <c r="B2493" t="s">
        <v>293</v>
      </c>
      <c r="C2493">
        <v>19</v>
      </c>
      <c r="D2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7.8775899999999996E-4</v>
      </c>
      <c r="E2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7.8775899999999996E-4</v>
      </c>
      <c r="AI2493">
        <v>52</v>
      </c>
      <c r="AJ2493" t="s">
        <v>313</v>
      </c>
      <c r="AK2493" t="s">
        <v>414</v>
      </c>
      <c r="AL2493" t="s">
        <v>293</v>
      </c>
      <c r="AM2493">
        <v>8</v>
      </c>
      <c r="AN2493">
        <v>19</v>
      </c>
      <c r="AO2493">
        <v>4.6586700000000002E-4</v>
      </c>
      <c r="AP2493">
        <v>6.2195200000000005E-4</v>
      </c>
      <c r="AQ2493">
        <v>7.8775899999999996E-4</v>
      </c>
      <c r="AR2493">
        <v>6.28222E-4</v>
      </c>
      <c r="AS2493">
        <v>1.1760970000000001E-3</v>
      </c>
      <c r="AT2493">
        <v>2.2081600000000001E-4</v>
      </c>
    </row>
    <row r="2494" spans="1:46" hidden="1" x14ac:dyDescent="0.25">
      <c r="A2494" t="s">
        <v>313</v>
      </c>
      <c r="B2494" t="s">
        <v>293</v>
      </c>
      <c r="C2494">
        <v>20</v>
      </c>
      <c r="D2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4">
        <v>52</v>
      </c>
      <c r="AJ2494" t="s">
        <v>313</v>
      </c>
      <c r="AK2494" t="s">
        <v>414</v>
      </c>
      <c r="AL2494" t="s">
        <v>293</v>
      </c>
      <c r="AM2494">
        <v>8</v>
      </c>
      <c r="AN2494">
        <v>20</v>
      </c>
      <c r="AO2494">
        <v>0</v>
      </c>
      <c r="AP2494">
        <v>0</v>
      </c>
      <c r="AQ2494">
        <v>0</v>
      </c>
      <c r="AR2494">
        <v>0</v>
      </c>
      <c r="AS2494">
        <v>0</v>
      </c>
      <c r="AT2494">
        <v>0</v>
      </c>
    </row>
    <row r="2495" spans="1:46" hidden="1" x14ac:dyDescent="0.25">
      <c r="A2495" t="s">
        <v>313</v>
      </c>
      <c r="B2495" t="s">
        <v>293</v>
      </c>
      <c r="C2495">
        <v>21</v>
      </c>
      <c r="D2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5">
        <v>52</v>
      </c>
      <c r="AJ2495" t="s">
        <v>313</v>
      </c>
      <c r="AK2495" t="s">
        <v>414</v>
      </c>
      <c r="AL2495" t="s">
        <v>293</v>
      </c>
      <c r="AM2495">
        <v>8</v>
      </c>
      <c r="AN2495">
        <v>21</v>
      </c>
      <c r="AO2495">
        <v>0</v>
      </c>
      <c r="AP2495">
        <v>0</v>
      </c>
      <c r="AQ2495">
        <v>0</v>
      </c>
      <c r="AR2495">
        <v>0</v>
      </c>
      <c r="AS2495">
        <v>0</v>
      </c>
      <c r="AT2495">
        <v>0</v>
      </c>
    </row>
    <row r="2496" spans="1:46" hidden="1" x14ac:dyDescent="0.25">
      <c r="A2496" t="s">
        <v>313</v>
      </c>
      <c r="B2496" t="s">
        <v>293</v>
      </c>
      <c r="C2496">
        <v>22</v>
      </c>
      <c r="D2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6">
        <v>52</v>
      </c>
      <c r="AJ2496" t="s">
        <v>313</v>
      </c>
      <c r="AK2496" t="s">
        <v>414</v>
      </c>
      <c r="AL2496" t="s">
        <v>293</v>
      </c>
      <c r="AM2496">
        <v>8</v>
      </c>
      <c r="AN2496">
        <v>22</v>
      </c>
      <c r="AO2496">
        <v>0</v>
      </c>
      <c r="AP2496">
        <v>0</v>
      </c>
      <c r="AQ2496">
        <v>0</v>
      </c>
      <c r="AR2496">
        <v>0</v>
      </c>
      <c r="AS2496">
        <v>0</v>
      </c>
      <c r="AT2496">
        <v>0</v>
      </c>
    </row>
    <row r="2497" spans="1:46" hidden="1" x14ac:dyDescent="0.25">
      <c r="A2497" t="s">
        <v>313</v>
      </c>
      <c r="B2497" t="s">
        <v>293</v>
      </c>
      <c r="C2497">
        <v>23</v>
      </c>
      <c r="D2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7">
        <v>52</v>
      </c>
      <c r="AJ2497" t="s">
        <v>313</v>
      </c>
      <c r="AK2497" t="s">
        <v>414</v>
      </c>
      <c r="AL2497" t="s">
        <v>293</v>
      </c>
      <c r="AM2497">
        <v>8</v>
      </c>
      <c r="AN2497">
        <v>23</v>
      </c>
      <c r="AO2497">
        <v>0</v>
      </c>
      <c r="AP2497">
        <v>0</v>
      </c>
      <c r="AQ2497">
        <v>0</v>
      </c>
      <c r="AR2497">
        <v>0</v>
      </c>
      <c r="AS2497">
        <v>0</v>
      </c>
      <c r="AT2497">
        <v>0</v>
      </c>
    </row>
    <row r="2498" spans="1:46" hidden="1" x14ac:dyDescent="0.25">
      <c r="A2498" t="s">
        <v>313</v>
      </c>
      <c r="B2498" t="s">
        <v>293</v>
      </c>
      <c r="C2498">
        <v>24</v>
      </c>
      <c r="D2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8">
        <v>52</v>
      </c>
      <c r="AJ2498" t="s">
        <v>313</v>
      </c>
      <c r="AK2498" t="s">
        <v>414</v>
      </c>
      <c r="AL2498" t="s">
        <v>293</v>
      </c>
      <c r="AM2498">
        <v>8</v>
      </c>
      <c r="AN2498">
        <v>24</v>
      </c>
      <c r="AO2498">
        <v>0</v>
      </c>
      <c r="AP2498">
        <v>0</v>
      </c>
      <c r="AQ2498">
        <v>0</v>
      </c>
      <c r="AR2498">
        <v>0</v>
      </c>
      <c r="AS2498">
        <v>0</v>
      </c>
      <c r="AT2498">
        <v>0</v>
      </c>
    </row>
    <row r="2499" spans="1:46" hidden="1" x14ac:dyDescent="0.25">
      <c r="A2499" t="s">
        <v>313</v>
      </c>
      <c r="B2499" t="s">
        <v>294</v>
      </c>
      <c r="C2499">
        <v>1</v>
      </c>
      <c r="D2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9">
        <v>52</v>
      </c>
      <c r="AJ2499" t="s">
        <v>313</v>
      </c>
      <c r="AK2499" t="s">
        <v>414</v>
      </c>
      <c r="AL2499" t="s">
        <v>294</v>
      </c>
      <c r="AM2499">
        <v>9</v>
      </c>
      <c r="AN2499">
        <v>1</v>
      </c>
      <c r="AO2499">
        <v>0</v>
      </c>
      <c r="AP2499">
        <v>0</v>
      </c>
      <c r="AQ2499">
        <v>0</v>
      </c>
      <c r="AR2499">
        <v>0</v>
      </c>
      <c r="AS2499">
        <v>0</v>
      </c>
      <c r="AT2499">
        <v>0</v>
      </c>
    </row>
    <row r="2500" spans="1:46" hidden="1" x14ac:dyDescent="0.25">
      <c r="A2500" t="s">
        <v>313</v>
      </c>
      <c r="B2500" t="s">
        <v>294</v>
      </c>
      <c r="C2500">
        <v>2</v>
      </c>
      <c r="D2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0">
        <v>52</v>
      </c>
      <c r="AJ2500" t="s">
        <v>313</v>
      </c>
      <c r="AK2500" t="s">
        <v>414</v>
      </c>
      <c r="AL2500" t="s">
        <v>294</v>
      </c>
      <c r="AM2500">
        <v>9</v>
      </c>
      <c r="AN2500">
        <v>2</v>
      </c>
      <c r="AO2500">
        <v>0</v>
      </c>
      <c r="AP2500">
        <v>0</v>
      </c>
      <c r="AQ2500">
        <v>0</v>
      </c>
      <c r="AR2500">
        <v>0</v>
      </c>
      <c r="AS2500">
        <v>0</v>
      </c>
      <c r="AT2500">
        <v>0</v>
      </c>
    </row>
    <row r="2501" spans="1:46" hidden="1" x14ac:dyDescent="0.25">
      <c r="A2501" t="s">
        <v>313</v>
      </c>
      <c r="B2501" t="s">
        <v>294</v>
      </c>
      <c r="C2501">
        <v>3</v>
      </c>
      <c r="D2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1">
        <v>52</v>
      </c>
      <c r="AJ2501" t="s">
        <v>313</v>
      </c>
      <c r="AK2501" t="s">
        <v>414</v>
      </c>
      <c r="AL2501" t="s">
        <v>294</v>
      </c>
      <c r="AM2501">
        <v>9</v>
      </c>
      <c r="AN2501">
        <v>3</v>
      </c>
      <c r="AO2501">
        <v>0</v>
      </c>
      <c r="AP2501">
        <v>0</v>
      </c>
      <c r="AQ2501">
        <v>0</v>
      </c>
      <c r="AR2501">
        <v>0</v>
      </c>
      <c r="AS2501">
        <v>0</v>
      </c>
      <c r="AT2501">
        <v>0</v>
      </c>
    </row>
    <row r="2502" spans="1:46" hidden="1" x14ac:dyDescent="0.25">
      <c r="A2502" t="s">
        <v>313</v>
      </c>
      <c r="B2502" t="s">
        <v>294</v>
      </c>
      <c r="C2502">
        <v>4</v>
      </c>
      <c r="D2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2">
        <v>52</v>
      </c>
      <c r="AJ2502" t="s">
        <v>313</v>
      </c>
      <c r="AK2502" t="s">
        <v>414</v>
      </c>
      <c r="AL2502" t="s">
        <v>294</v>
      </c>
      <c r="AM2502">
        <v>9</v>
      </c>
      <c r="AN2502">
        <v>4</v>
      </c>
      <c r="AO2502">
        <v>0</v>
      </c>
      <c r="AP2502">
        <v>0</v>
      </c>
      <c r="AQ2502">
        <v>0</v>
      </c>
      <c r="AR2502">
        <v>0</v>
      </c>
      <c r="AS2502">
        <v>0</v>
      </c>
      <c r="AT2502">
        <v>0</v>
      </c>
    </row>
    <row r="2503" spans="1:46" hidden="1" x14ac:dyDescent="0.25">
      <c r="A2503" t="s">
        <v>313</v>
      </c>
      <c r="B2503" t="s">
        <v>294</v>
      </c>
      <c r="C2503">
        <v>5</v>
      </c>
      <c r="D2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3">
        <v>52</v>
      </c>
      <c r="AJ2503" t="s">
        <v>313</v>
      </c>
      <c r="AK2503" t="s">
        <v>414</v>
      </c>
      <c r="AL2503" t="s">
        <v>294</v>
      </c>
      <c r="AM2503">
        <v>9</v>
      </c>
      <c r="AN2503">
        <v>5</v>
      </c>
      <c r="AO2503">
        <v>0</v>
      </c>
      <c r="AP2503">
        <v>0</v>
      </c>
      <c r="AQ2503">
        <v>0</v>
      </c>
      <c r="AR2503">
        <v>0</v>
      </c>
      <c r="AS2503">
        <v>0</v>
      </c>
      <c r="AT2503">
        <v>0</v>
      </c>
    </row>
    <row r="2504" spans="1:46" hidden="1" x14ac:dyDescent="0.25">
      <c r="A2504" t="s">
        <v>313</v>
      </c>
      <c r="B2504" t="s">
        <v>294</v>
      </c>
      <c r="C2504">
        <v>6</v>
      </c>
      <c r="D2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4">
        <v>52</v>
      </c>
      <c r="AJ2504" t="s">
        <v>313</v>
      </c>
      <c r="AK2504" t="s">
        <v>414</v>
      </c>
      <c r="AL2504" t="s">
        <v>294</v>
      </c>
      <c r="AM2504">
        <v>9</v>
      </c>
      <c r="AN2504">
        <v>6</v>
      </c>
      <c r="AO2504">
        <v>0</v>
      </c>
      <c r="AP2504">
        <v>0</v>
      </c>
      <c r="AQ2504">
        <v>1.39E-6</v>
      </c>
      <c r="AR2504">
        <v>2.9699999999999999E-6</v>
      </c>
      <c r="AS2504">
        <v>4.1900000000000002E-5</v>
      </c>
      <c r="AT2504">
        <v>0</v>
      </c>
    </row>
    <row r="2505" spans="1:46" hidden="1" x14ac:dyDescent="0.25">
      <c r="A2505" t="s">
        <v>313</v>
      </c>
      <c r="B2505" t="s">
        <v>294</v>
      </c>
      <c r="C2505">
        <v>7</v>
      </c>
      <c r="D2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2.1484588999999998E-2</v>
      </c>
      <c r="E2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2.1484588999999998E-2</v>
      </c>
      <c r="AI2505">
        <v>52</v>
      </c>
      <c r="AJ2505" t="s">
        <v>313</v>
      </c>
      <c r="AK2505" t="s">
        <v>414</v>
      </c>
      <c r="AL2505" t="s">
        <v>294</v>
      </c>
      <c r="AM2505">
        <v>9</v>
      </c>
      <c r="AN2505">
        <v>7</v>
      </c>
      <c r="AO2505">
        <v>2.1484588999999998E-2</v>
      </c>
      <c r="AP2505">
        <v>2.9379677E-2</v>
      </c>
      <c r="AQ2505" s="281">
        <v>3.8837439000000001E-2</v>
      </c>
      <c r="AR2505" s="281">
        <v>3.0460269000000002E-2</v>
      </c>
      <c r="AS2505" s="281">
        <v>5.9743469E-2</v>
      </c>
      <c r="AT2505">
        <v>1.4216314000000001E-2</v>
      </c>
    </row>
    <row r="2506" spans="1:46" hidden="1" x14ac:dyDescent="0.25">
      <c r="A2506" t="s">
        <v>313</v>
      </c>
      <c r="B2506" t="s">
        <v>294</v>
      </c>
      <c r="C2506">
        <v>8</v>
      </c>
      <c r="D2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0.163095623</v>
      </c>
      <c r="E2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0.163095623</v>
      </c>
      <c r="AI2506">
        <v>52</v>
      </c>
      <c r="AJ2506" t="s">
        <v>313</v>
      </c>
      <c r="AK2506" t="s">
        <v>414</v>
      </c>
      <c r="AL2506" t="s">
        <v>294</v>
      </c>
      <c r="AM2506">
        <v>9</v>
      </c>
      <c r="AN2506">
        <v>8</v>
      </c>
      <c r="AO2506">
        <v>0.163095623</v>
      </c>
      <c r="AP2506">
        <v>0.183673275</v>
      </c>
      <c r="AQ2506">
        <v>0.20207153899999999</v>
      </c>
      <c r="AR2506">
        <v>0.182496988</v>
      </c>
      <c r="AS2506">
        <v>0.25127783999999997</v>
      </c>
      <c r="AT2506">
        <v>9.8188515000000004E-2</v>
      </c>
    </row>
    <row r="2507" spans="1:46" hidden="1" x14ac:dyDescent="0.25">
      <c r="A2507" t="s">
        <v>313</v>
      </c>
      <c r="B2507" t="s">
        <v>294</v>
      </c>
      <c r="C2507">
        <v>9</v>
      </c>
      <c r="D2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0.40103748500000003</v>
      </c>
      <c r="E2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0.35697788200000002</v>
      </c>
      <c r="AI2507">
        <v>52</v>
      </c>
      <c r="AJ2507" t="s">
        <v>313</v>
      </c>
      <c r="AK2507" t="s">
        <v>414</v>
      </c>
      <c r="AL2507" t="s">
        <v>294</v>
      </c>
      <c r="AM2507">
        <v>9</v>
      </c>
      <c r="AN2507">
        <v>9</v>
      </c>
      <c r="AO2507">
        <v>0.35697788200000002</v>
      </c>
      <c r="AP2507">
        <v>0.37805088599999997</v>
      </c>
      <c r="AQ2507">
        <v>0.40103748500000003</v>
      </c>
      <c r="AR2507">
        <v>0.37431944700000003</v>
      </c>
      <c r="AS2507">
        <v>0.45980135100000002</v>
      </c>
      <c r="AT2507">
        <v>0.21800467100000001</v>
      </c>
    </row>
    <row r="2508" spans="1:46" hidden="1" x14ac:dyDescent="0.25">
      <c r="A2508" t="s">
        <v>313</v>
      </c>
      <c r="B2508" t="s">
        <v>294</v>
      </c>
      <c r="C2508">
        <v>10</v>
      </c>
      <c r="D2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0.58258515300000002</v>
      </c>
      <c r="E2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0.58258515300000002</v>
      </c>
      <c r="AI2508">
        <v>52</v>
      </c>
      <c r="AJ2508" t="s">
        <v>313</v>
      </c>
      <c r="AK2508" t="s">
        <v>414</v>
      </c>
      <c r="AL2508" t="s">
        <v>294</v>
      </c>
      <c r="AM2508">
        <v>9</v>
      </c>
      <c r="AN2508">
        <v>10</v>
      </c>
      <c r="AO2508">
        <v>0.53805570400000002</v>
      </c>
      <c r="AP2508">
        <v>0.55587006800000005</v>
      </c>
      <c r="AQ2508">
        <v>0.58258515300000002</v>
      </c>
      <c r="AR2508">
        <v>0.55043503100000002</v>
      </c>
      <c r="AS2508">
        <v>0.64193673900000003</v>
      </c>
      <c r="AT2508">
        <v>0.34596954400000002</v>
      </c>
    </row>
    <row r="2509" spans="1:46" hidden="1" x14ac:dyDescent="0.25">
      <c r="A2509" t="s">
        <v>313</v>
      </c>
      <c r="B2509" t="s">
        <v>294</v>
      </c>
      <c r="C2509">
        <v>11</v>
      </c>
      <c r="D2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0.71896413599999998</v>
      </c>
      <c r="E2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0.71896413599999998</v>
      </c>
      <c r="AI2509">
        <v>52</v>
      </c>
      <c r="AJ2509" t="s">
        <v>313</v>
      </c>
      <c r="AK2509" t="s">
        <v>414</v>
      </c>
      <c r="AL2509" t="s">
        <v>294</v>
      </c>
      <c r="AM2509">
        <v>9</v>
      </c>
      <c r="AN2509">
        <v>11</v>
      </c>
      <c r="AO2509">
        <v>0.66915551600000001</v>
      </c>
      <c r="AP2509">
        <v>0.69368205900000002</v>
      </c>
      <c r="AQ2509">
        <v>0.71896413599999998</v>
      </c>
      <c r="AR2509">
        <v>0.68222408000000001</v>
      </c>
      <c r="AS2509">
        <v>0.77648503800000002</v>
      </c>
      <c r="AT2509">
        <v>0.42802216500000001</v>
      </c>
    </row>
    <row r="2510" spans="1:46" hidden="1" x14ac:dyDescent="0.25">
      <c r="A2510" t="s">
        <v>313</v>
      </c>
      <c r="B2510" t="s">
        <v>294</v>
      </c>
      <c r="C2510">
        <v>12</v>
      </c>
      <c r="D2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0.79189758300000002</v>
      </c>
      <c r="E2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0.79189758300000002</v>
      </c>
      <c r="AI2510">
        <v>52</v>
      </c>
      <c r="AJ2510" t="s">
        <v>313</v>
      </c>
      <c r="AK2510" t="s">
        <v>414</v>
      </c>
      <c r="AL2510" t="s">
        <v>294</v>
      </c>
      <c r="AM2510">
        <v>9</v>
      </c>
      <c r="AN2510">
        <v>12</v>
      </c>
      <c r="AO2510">
        <v>0.72869990699999998</v>
      </c>
      <c r="AP2510">
        <v>0.76044577800000002</v>
      </c>
      <c r="AQ2510">
        <v>0.79189758300000002</v>
      </c>
      <c r="AR2510">
        <v>0.74734566999999996</v>
      </c>
      <c r="AS2510">
        <v>0.84554318799999995</v>
      </c>
      <c r="AT2510">
        <v>0.43703319899999998</v>
      </c>
    </row>
    <row r="2511" spans="1:46" hidden="1" x14ac:dyDescent="0.25">
      <c r="A2511" t="s">
        <v>313</v>
      </c>
      <c r="B2511" t="s">
        <v>294</v>
      </c>
      <c r="C2511">
        <v>13</v>
      </c>
      <c r="D2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0.80065813399999997</v>
      </c>
      <c r="E2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0.80065813399999997</v>
      </c>
      <c r="AI2511">
        <v>52</v>
      </c>
      <c r="AJ2511" t="s">
        <v>313</v>
      </c>
      <c r="AK2511" t="s">
        <v>414</v>
      </c>
      <c r="AL2511" t="s">
        <v>294</v>
      </c>
      <c r="AM2511">
        <v>9</v>
      </c>
      <c r="AN2511">
        <v>13</v>
      </c>
      <c r="AO2511">
        <v>0.70820709000000004</v>
      </c>
      <c r="AP2511">
        <v>0.76444708900000002</v>
      </c>
      <c r="AQ2511">
        <v>0.80065813399999997</v>
      </c>
      <c r="AR2511">
        <v>0.74522609200000001</v>
      </c>
      <c r="AS2511">
        <v>0.85427668899999998</v>
      </c>
      <c r="AT2511">
        <v>0.45909186600000002</v>
      </c>
    </row>
    <row r="2512" spans="1:46" hidden="1" x14ac:dyDescent="0.25">
      <c r="A2512" t="s">
        <v>313</v>
      </c>
      <c r="B2512" t="s">
        <v>294</v>
      </c>
      <c r="C2512">
        <v>14</v>
      </c>
      <c r="D2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0.74972207300000004</v>
      </c>
      <c r="E2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0.74972207300000004</v>
      </c>
      <c r="AI2512">
        <v>52</v>
      </c>
      <c r="AJ2512" t="s">
        <v>313</v>
      </c>
      <c r="AK2512" t="s">
        <v>414</v>
      </c>
      <c r="AL2512" t="s">
        <v>294</v>
      </c>
      <c r="AM2512">
        <v>9</v>
      </c>
      <c r="AN2512">
        <v>14</v>
      </c>
      <c r="AO2512">
        <v>0.63033813900000002</v>
      </c>
      <c r="AP2512">
        <v>0.69477596699999999</v>
      </c>
      <c r="AQ2512">
        <v>0.74972207300000004</v>
      </c>
      <c r="AR2512">
        <v>0.68211795500000005</v>
      </c>
      <c r="AS2512">
        <v>0.79386636399999999</v>
      </c>
      <c r="AT2512">
        <v>0.40900156500000001</v>
      </c>
    </row>
    <row r="2513" spans="1:46" hidden="1" x14ac:dyDescent="0.25">
      <c r="A2513" t="s">
        <v>313</v>
      </c>
      <c r="B2513" t="s">
        <v>294</v>
      </c>
      <c r="C2513">
        <v>15</v>
      </c>
      <c r="D2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0.63745052499999999</v>
      </c>
      <c r="E2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0.63745052499999999</v>
      </c>
      <c r="AI2513">
        <v>52</v>
      </c>
      <c r="AJ2513" t="s">
        <v>313</v>
      </c>
      <c r="AK2513" t="s">
        <v>414</v>
      </c>
      <c r="AL2513" t="s">
        <v>294</v>
      </c>
      <c r="AM2513">
        <v>9</v>
      </c>
      <c r="AN2513">
        <v>15</v>
      </c>
      <c r="AO2513">
        <v>0.51900283899999999</v>
      </c>
      <c r="AP2513">
        <v>0.579490964</v>
      </c>
      <c r="AQ2513">
        <v>0.63745052499999999</v>
      </c>
      <c r="AR2513">
        <v>0.56871050400000001</v>
      </c>
      <c r="AS2513">
        <v>0.67795515900000003</v>
      </c>
      <c r="AT2513">
        <v>0.35054341500000002</v>
      </c>
    </row>
    <row r="2514" spans="1:46" hidden="1" x14ac:dyDescent="0.25">
      <c r="A2514" t="s">
        <v>313</v>
      </c>
      <c r="B2514" t="s">
        <v>294</v>
      </c>
      <c r="C2514">
        <v>16</v>
      </c>
      <c r="D2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0.47422557700000001</v>
      </c>
      <c r="E2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0.47422557700000001</v>
      </c>
      <c r="AI2514">
        <v>52</v>
      </c>
      <c r="AJ2514" t="s">
        <v>313</v>
      </c>
      <c r="AK2514" t="s">
        <v>414</v>
      </c>
      <c r="AL2514" t="s">
        <v>294</v>
      </c>
      <c r="AM2514">
        <v>9</v>
      </c>
      <c r="AN2514">
        <v>16</v>
      </c>
      <c r="AO2514">
        <v>0.37943064900000001</v>
      </c>
      <c r="AP2514">
        <v>0.42304832999999997</v>
      </c>
      <c r="AQ2514">
        <v>0.47422557700000001</v>
      </c>
      <c r="AR2514">
        <v>0.41472376300000002</v>
      </c>
      <c r="AS2514">
        <v>0.50598548799999998</v>
      </c>
      <c r="AT2514">
        <v>0.19560116399999999</v>
      </c>
    </row>
    <row r="2515" spans="1:46" hidden="1" x14ac:dyDescent="0.25">
      <c r="A2515" t="s">
        <v>313</v>
      </c>
      <c r="B2515" t="s">
        <v>294</v>
      </c>
      <c r="C2515">
        <v>17</v>
      </c>
      <c r="D2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0.28008234300000001</v>
      </c>
      <c r="E2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0.28008234300000001</v>
      </c>
      <c r="AI2515">
        <v>52</v>
      </c>
      <c r="AJ2515" t="s">
        <v>313</v>
      </c>
      <c r="AK2515" t="s">
        <v>414</v>
      </c>
      <c r="AL2515" t="s">
        <v>294</v>
      </c>
      <c r="AM2515">
        <v>9</v>
      </c>
      <c r="AN2515">
        <v>17</v>
      </c>
      <c r="AO2515">
        <v>0.21737018699999999</v>
      </c>
      <c r="AP2515">
        <v>0.247658551</v>
      </c>
      <c r="AQ2515">
        <v>0.28008234300000001</v>
      </c>
      <c r="AR2515">
        <v>0.24347497600000001</v>
      </c>
      <c r="AS2515">
        <v>0.30176710600000001</v>
      </c>
      <c r="AT2515">
        <v>0.13431938900000001</v>
      </c>
    </row>
    <row r="2516" spans="1:46" hidden="1" x14ac:dyDescent="0.25">
      <c r="A2516" t="s">
        <v>313</v>
      </c>
      <c r="B2516" t="s">
        <v>294</v>
      </c>
      <c r="C2516">
        <v>18</v>
      </c>
      <c r="D2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8.9864141999999994E-2</v>
      </c>
      <c r="E2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8.9864141999999994E-2</v>
      </c>
      <c r="AI2516">
        <v>52</v>
      </c>
      <c r="AJ2516" t="s">
        <v>313</v>
      </c>
      <c r="AK2516" t="s">
        <v>414</v>
      </c>
      <c r="AL2516" t="s">
        <v>294</v>
      </c>
      <c r="AM2516">
        <v>9</v>
      </c>
      <c r="AN2516">
        <v>18</v>
      </c>
      <c r="AO2516">
        <v>7.1128620000000004E-2</v>
      </c>
      <c r="AP2516">
        <v>8.0161789999999997E-2</v>
      </c>
      <c r="AQ2516">
        <v>8.9864141999999994E-2</v>
      </c>
      <c r="AR2516">
        <v>7.8591125999999997E-2</v>
      </c>
      <c r="AS2516">
        <v>0.100197077</v>
      </c>
      <c r="AT2516">
        <v>4.6635676000000001E-2</v>
      </c>
    </row>
    <row r="2517" spans="1:46" hidden="1" x14ac:dyDescent="0.25">
      <c r="A2517" t="s">
        <v>313</v>
      </c>
      <c r="B2517" t="s">
        <v>294</v>
      </c>
      <c r="C2517">
        <v>19</v>
      </c>
      <c r="D2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1.541099E-3</v>
      </c>
      <c r="E2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1.541099E-3</v>
      </c>
      <c r="AI2517">
        <v>52</v>
      </c>
      <c r="AJ2517" t="s">
        <v>313</v>
      </c>
      <c r="AK2517" t="s">
        <v>414</v>
      </c>
      <c r="AL2517" t="s">
        <v>294</v>
      </c>
      <c r="AM2517">
        <v>9</v>
      </c>
      <c r="AN2517">
        <v>19</v>
      </c>
      <c r="AO2517">
        <v>1.201162E-3</v>
      </c>
      <c r="AP2517">
        <v>1.371969E-3</v>
      </c>
      <c r="AQ2517">
        <v>1.541099E-3</v>
      </c>
      <c r="AR2517">
        <v>1.381174E-3</v>
      </c>
      <c r="AS2517">
        <v>2.1261050000000001E-3</v>
      </c>
      <c r="AT2517">
        <v>9.1390099999999995E-4</v>
      </c>
    </row>
    <row r="2518" spans="1:46" hidden="1" x14ac:dyDescent="0.25">
      <c r="A2518" t="s">
        <v>313</v>
      </c>
      <c r="B2518" t="s">
        <v>294</v>
      </c>
      <c r="C2518">
        <v>20</v>
      </c>
      <c r="D2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8">
        <v>52</v>
      </c>
      <c r="AJ2518" t="s">
        <v>313</v>
      </c>
      <c r="AK2518" t="s">
        <v>414</v>
      </c>
      <c r="AL2518" t="s">
        <v>294</v>
      </c>
      <c r="AM2518">
        <v>9</v>
      </c>
      <c r="AN2518">
        <v>20</v>
      </c>
      <c r="AO2518">
        <v>0</v>
      </c>
      <c r="AP2518">
        <v>0</v>
      </c>
      <c r="AQ2518">
        <v>0</v>
      </c>
      <c r="AR2518">
        <v>0</v>
      </c>
      <c r="AS2518">
        <v>0</v>
      </c>
      <c r="AT2518">
        <v>0</v>
      </c>
    </row>
    <row r="2519" spans="1:46" hidden="1" x14ac:dyDescent="0.25">
      <c r="A2519" t="s">
        <v>313</v>
      </c>
      <c r="B2519" t="s">
        <v>294</v>
      </c>
      <c r="C2519">
        <v>21</v>
      </c>
      <c r="D2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9">
        <v>52</v>
      </c>
      <c r="AJ2519" t="s">
        <v>313</v>
      </c>
      <c r="AK2519" t="s">
        <v>414</v>
      </c>
      <c r="AL2519" t="s">
        <v>294</v>
      </c>
      <c r="AM2519">
        <v>9</v>
      </c>
      <c r="AN2519">
        <v>21</v>
      </c>
      <c r="AO2519">
        <v>0</v>
      </c>
      <c r="AP2519">
        <v>0</v>
      </c>
      <c r="AQ2519">
        <v>0</v>
      </c>
      <c r="AR2519">
        <v>0</v>
      </c>
      <c r="AS2519">
        <v>0</v>
      </c>
      <c r="AT2519">
        <v>0</v>
      </c>
    </row>
    <row r="2520" spans="1:46" hidden="1" x14ac:dyDescent="0.25">
      <c r="A2520" t="s">
        <v>313</v>
      </c>
      <c r="B2520" t="s">
        <v>294</v>
      </c>
      <c r="C2520">
        <v>22</v>
      </c>
      <c r="D2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0">
        <v>52</v>
      </c>
      <c r="AJ2520" t="s">
        <v>313</v>
      </c>
      <c r="AK2520" t="s">
        <v>414</v>
      </c>
      <c r="AL2520" t="s">
        <v>294</v>
      </c>
      <c r="AM2520">
        <v>9</v>
      </c>
      <c r="AN2520">
        <v>22</v>
      </c>
      <c r="AO2520">
        <v>0</v>
      </c>
      <c r="AP2520">
        <v>0</v>
      </c>
      <c r="AQ2520">
        <v>0</v>
      </c>
      <c r="AR2520">
        <v>0</v>
      </c>
      <c r="AS2520">
        <v>0</v>
      </c>
      <c r="AT2520">
        <v>0</v>
      </c>
    </row>
    <row r="2521" spans="1:46" hidden="1" x14ac:dyDescent="0.25">
      <c r="A2521" t="s">
        <v>313</v>
      </c>
      <c r="B2521" t="s">
        <v>294</v>
      </c>
      <c r="C2521">
        <v>23</v>
      </c>
      <c r="D2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1">
        <v>52</v>
      </c>
      <c r="AJ2521" t="s">
        <v>313</v>
      </c>
      <c r="AK2521" t="s">
        <v>414</v>
      </c>
      <c r="AL2521" t="s">
        <v>294</v>
      </c>
      <c r="AM2521">
        <v>9</v>
      </c>
      <c r="AN2521">
        <v>23</v>
      </c>
      <c r="AO2521">
        <v>0</v>
      </c>
      <c r="AP2521">
        <v>0</v>
      </c>
      <c r="AQ2521">
        <v>0</v>
      </c>
      <c r="AR2521">
        <v>0</v>
      </c>
      <c r="AS2521">
        <v>0</v>
      </c>
      <c r="AT2521">
        <v>0</v>
      </c>
    </row>
    <row r="2522" spans="1:46" hidden="1" x14ac:dyDescent="0.25">
      <c r="A2522" t="s">
        <v>313</v>
      </c>
      <c r="B2522" t="s">
        <v>294</v>
      </c>
      <c r="C2522">
        <v>24</v>
      </c>
      <c r="D2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2">
        <v>52</v>
      </c>
      <c r="AJ2522" t="s">
        <v>313</v>
      </c>
      <c r="AK2522" t="s">
        <v>414</v>
      </c>
      <c r="AL2522" t="s">
        <v>294</v>
      </c>
      <c r="AM2522">
        <v>9</v>
      </c>
      <c r="AN2522">
        <v>24</v>
      </c>
      <c r="AO2522">
        <v>0</v>
      </c>
      <c r="AP2522">
        <v>0</v>
      </c>
      <c r="AQ2522">
        <v>0</v>
      </c>
      <c r="AR2522">
        <v>0</v>
      </c>
      <c r="AS2522">
        <v>0</v>
      </c>
      <c r="AT2522">
        <v>0</v>
      </c>
    </row>
    <row r="2523" spans="1:46" hidden="1" x14ac:dyDescent="0.25">
      <c r="A2523" t="s">
        <v>313</v>
      </c>
      <c r="B2523" t="s">
        <v>295</v>
      </c>
      <c r="C2523">
        <v>1</v>
      </c>
      <c r="D2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3">
        <v>52</v>
      </c>
      <c r="AJ2523" t="s">
        <v>313</v>
      </c>
      <c r="AK2523" t="s">
        <v>414</v>
      </c>
      <c r="AL2523" t="s">
        <v>295</v>
      </c>
      <c r="AM2523">
        <v>10</v>
      </c>
      <c r="AN2523">
        <v>1</v>
      </c>
      <c r="AO2523">
        <v>0</v>
      </c>
      <c r="AP2523">
        <v>0</v>
      </c>
      <c r="AQ2523">
        <v>0</v>
      </c>
      <c r="AR2523">
        <v>0</v>
      </c>
      <c r="AS2523">
        <v>0</v>
      </c>
      <c r="AT2523">
        <v>0</v>
      </c>
    </row>
    <row r="2524" spans="1:46" hidden="1" x14ac:dyDescent="0.25">
      <c r="A2524" t="s">
        <v>313</v>
      </c>
      <c r="B2524" t="s">
        <v>295</v>
      </c>
      <c r="C2524">
        <v>2</v>
      </c>
      <c r="D2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4">
        <v>52</v>
      </c>
      <c r="AJ2524" t="s">
        <v>313</v>
      </c>
      <c r="AK2524" t="s">
        <v>414</v>
      </c>
      <c r="AL2524" t="s">
        <v>295</v>
      </c>
      <c r="AM2524">
        <v>10</v>
      </c>
      <c r="AN2524">
        <v>2</v>
      </c>
      <c r="AO2524">
        <v>0</v>
      </c>
      <c r="AP2524">
        <v>0</v>
      </c>
      <c r="AQ2524">
        <v>0</v>
      </c>
      <c r="AR2524">
        <v>0</v>
      </c>
      <c r="AS2524">
        <v>0</v>
      </c>
      <c r="AT2524">
        <v>0</v>
      </c>
    </row>
    <row r="2525" spans="1:46" hidden="1" x14ac:dyDescent="0.25">
      <c r="A2525" t="s">
        <v>313</v>
      </c>
      <c r="B2525" t="s">
        <v>295</v>
      </c>
      <c r="C2525">
        <v>3</v>
      </c>
      <c r="D2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5">
        <v>52</v>
      </c>
      <c r="AJ2525" t="s">
        <v>313</v>
      </c>
      <c r="AK2525" t="s">
        <v>414</v>
      </c>
      <c r="AL2525" t="s">
        <v>295</v>
      </c>
      <c r="AM2525">
        <v>10</v>
      </c>
      <c r="AN2525">
        <v>3</v>
      </c>
      <c r="AO2525">
        <v>0</v>
      </c>
      <c r="AP2525">
        <v>0</v>
      </c>
      <c r="AQ2525">
        <v>0</v>
      </c>
      <c r="AR2525">
        <v>0</v>
      </c>
      <c r="AS2525">
        <v>0</v>
      </c>
      <c r="AT2525">
        <v>0</v>
      </c>
    </row>
    <row r="2526" spans="1:46" hidden="1" x14ac:dyDescent="0.25">
      <c r="A2526" t="s">
        <v>313</v>
      </c>
      <c r="B2526" t="s">
        <v>295</v>
      </c>
      <c r="C2526">
        <v>4</v>
      </c>
      <c r="D2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6">
        <v>52</v>
      </c>
      <c r="AJ2526" t="s">
        <v>313</v>
      </c>
      <c r="AK2526" t="s">
        <v>414</v>
      </c>
      <c r="AL2526" t="s">
        <v>295</v>
      </c>
      <c r="AM2526">
        <v>10</v>
      </c>
      <c r="AN2526">
        <v>4</v>
      </c>
      <c r="AO2526">
        <v>0</v>
      </c>
      <c r="AP2526">
        <v>0</v>
      </c>
      <c r="AQ2526">
        <v>0</v>
      </c>
      <c r="AR2526">
        <v>0</v>
      </c>
      <c r="AS2526">
        <v>0</v>
      </c>
      <c r="AT2526">
        <v>0</v>
      </c>
    </row>
    <row r="2527" spans="1:46" hidden="1" x14ac:dyDescent="0.25">
      <c r="A2527" t="s">
        <v>313</v>
      </c>
      <c r="B2527" t="s">
        <v>295</v>
      </c>
      <c r="C2527">
        <v>5</v>
      </c>
      <c r="D2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7">
        <v>52</v>
      </c>
      <c r="AJ2527" t="s">
        <v>313</v>
      </c>
      <c r="AK2527" t="s">
        <v>414</v>
      </c>
      <c r="AL2527" t="s">
        <v>295</v>
      </c>
      <c r="AM2527">
        <v>10</v>
      </c>
      <c r="AN2527">
        <v>5</v>
      </c>
      <c r="AO2527">
        <v>0</v>
      </c>
      <c r="AP2527">
        <v>0</v>
      </c>
      <c r="AQ2527">
        <v>0</v>
      </c>
      <c r="AR2527">
        <v>0</v>
      </c>
      <c r="AS2527">
        <v>0</v>
      </c>
      <c r="AT2527">
        <v>0</v>
      </c>
    </row>
    <row r="2528" spans="1:46" hidden="1" x14ac:dyDescent="0.25">
      <c r="A2528" t="s">
        <v>313</v>
      </c>
      <c r="B2528" t="s">
        <v>295</v>
      </c>
      <c r="C2528">
        <v>6</v>
      </c>
      <c r="D2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1.0663899999999999E-4</v>
      </c>
      <c r="E2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1.0663899999999999E-4</v>
      </c>
      <c r="AI2528">
        <v>52</v>
      </c>
      <c r="AJ2528" t="s">
        <v>313</v>
      </c>
      <c r="AK2528" t="s">
        <v>414</v>
      </c>
      <c r="AL2528" t="s">
        <v>295</v>
      </c>
      <c r="AM2528">
        <v>10</v>
      </c>
      <c r="AN2528">
        <v>6</v>
      </c>
      <c r="AO2528">
        <v>1.0663899999999999E-4</v>
      </c>
      <c r="AP2528">
        <v>4.8862000000000005E-4</v>
      </c>
      <c r="AQ2528">
        <v>1.172495E-3</v>
      </c>
      <c r="AR2528">
        <v>7.5562000000000003E-4</v>
      </c>
      <c r="AS2528">
        <v>2.996514E-3</v>
      </c>
      <c r="AT2528">
        <v>0</v>
      </c>
    </row>
    <row r="2529" spans="1:46" hidden="1" x14ac:dyDescent="0.25">
      <c r="A2529" t="s">
        <v>313</v>
      </c>
      <c r="B2529" t="s">
        <v>295</v>
      </c>
      <c r="C2529">
        <v>7</v>
      </c>
      <c r="D2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4.8885795000000003E-2</v>
      </c>
      <c r="E2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4.8885795000000003E-2</v>
      </c>
      <c r="AI2529">
        <v>52</v>
      </c>
      <c r="AJ2529" t="s">
        <v>313</v>
      </c>
      <c r="AK2529" t="s">
        <v>414</v>
      </c>
      <c r="AL2529" t="s">
        <v>295</v>
      </c>
      <c r="AM2529">
        <v>10</v>
      </c>
      <c r="AN2529">
        <v>7</v>
      </c>
      <c r="AO2529">
        <v>4.8885795000000003E-2</v>
      </c>
      <c r="AP2529">
        <v>6.1413559999999999E-2</v>
      </c>
      <c r="AQ2529">
        <v>7.572226E-2</v>
      </c>
      <c r="AR2529">
        <v>5.8152397000000002E-2</v>
      </c>
      <c r="AS2529">
        <v>0.10016362500000001</v>
      </c>
      <c r="AT2529">
        <v>7.8430399999999999E-4</v>
      </c>
    </row>
    <row r="2530" spans="1:46" hidden="1" x14ac:dyDescent="0.25">
      <c r="A2530" t="s">
        <v>313</v>
      </c>
      <c r="B2530" t="s">
        <v>295</v>
      </c>
      <c r="C2530">
        <v>8</v>
      </c>
      <c r="D2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0.17621991000000001</v>
      </c>
      <c r="E2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0.17621991000000001</v>
      </c>
      <c r="AI2530">
        <v>52</v>
      </c>
      <c r="AJ2530" t="s">
        <v>313</v>
      </c>
      <c r="AK2530" t="s">
        <v>414</v>
      </c>
      <c r="AL2530" t="s">
        <v>295</v>
      </c>
      <c r="AM2530">
        <v>10</v>
      </c>
      <c r="AN2530">
        <v>8</v>
      </c>
      <c r="AO2530">
        <v>0.17621991000000001</v>
      </c>
      <c r="AP2530">
        <v>0.22419783700000001</v>
      </c>
      <c r="AQ2530">
        <v>0.2559747</v>
      </c>
      <c r="AR2530">
        <v>0.207648421</v>
      </c>
      <c r="AS2530">
        <v>0.29459435299999998</v>
      </c>
      <c r="AT2530">
        <v>5.7937397000000002E-2</v>
      </c>
    </row>
    <row r="2531" spans="1:46" hidden="1" x14ac:dyDescent="0.25">
      <c r="A2531" t="s">
        <v>313</v>
      </c>
      <c r="B2531" t="s">
        <v>295</v>
      </c>
      <c r="C2531">
        <v>9</v>
      </c>
      <c r="D2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0.45343535499999998</v>
      </c>
      <c r="E2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0.311886885</v>
      </c>
      <c r="AI2531">
        <v>52</v>
      </c>
      <c r="AJ2531" t="s">
        <v>313</v>
      </c>
      <c r="AK2531" t="s">
        <v>414</v>
      </c>
      <c r="AL2531" t="s">
        <v>295</v>
      </c>
      <c r="AM2531">
        <v>10</v>
      </c>
      <c r="AN2531">
        <v>9</v>
      </c>
      <c r="AO2531">
        <v>0.311886885</v>
      </c>
      <c r="AP2531">
        <v>0.40628356999999998</v>
      </c>
      <c r="AQ2531">
        <v>0.45343535499999998</v>
      </c>
      <c r="AR2531">
        <v>0.38192121200000001</v>
      </c>
      <c r="AS2531">
        <v>0.50508964999999995</v>
      </c>
      <c r="AT2531">
        <v>0.18260921199999999</v>
      </c>
    </row>
    <row r="2532" spans="1:46" hidden="1" x14ac:dyDescent="0.25">
      <c r="A2532" t="s">
        <v>313</v>
      </c>
      <c r="B2532" t="s">
        <v>295</v>
      </c>
      <c r="C2532">
        <v>10</v>
      </c>
      <c r="D2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0.62140062600000001</v>
      </c>
      <c r="E2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0.62140062600000001</v>
      </c>
      <c r="AI2532">
        <v>52</v>
      </c>
      <c r="AJ2532" t="s">
        <v>313</v>
      </c>
      <c r="AK2532" t="s">
        <v>414</v>
      </c>
      <c r="AL2532" t="s">
        <v>295</v>
      </c>
      <c r="AM2532">
        <v>10</v>
      </c>
      <c r="AN2532">
        <v>10</v>
      </c>
      <c r="AO2532">
        <v>0.47800713700000003</v>
      </c>
      <c r="AP2532">
        <v>0.57230530599999996</v>
      </c>
      <c r="AQ2532">
        <v>0.62140062600000001</v>
      </c>
      <c r="AR2532">
        <v>0.54248022200000001</v>
      </c>
      <c r="AS2532">
        <v>0.686043917</v>
      </c>
      <c r="AT2532">
        <v>0.244081612</v>
      </c>
    </row>
    <row r="2533" spans="1:46" hidden="1" x14ac:dyDescent="0.25">
      <c r="A2533" t="s">
        <v>313</v>
      </c>
      <c r="B2533" t="s">
        <v>295</v>
      </c>
      <c r="C2533">
        <v>11</v>
      </c>
      <c r="D2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0.74125233400000001</v>
      </c>
      <c r="E2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0.74125233400000001</v>
      </c>
      <c r="AI2533">
        <v>52</v>
      </c>
      <c r="AJ2533" t="s">
        <v>313</v>
      </c>
      <c r="AK2533" t="s">
        <v>414</v>
      </c>
      <c r="AL2533" t="s">
        <v>295</v>
      </c>
      <c r="AM2533">
        <v>10</v>
      </c>
      <c r="AN2533">
        <v>11</v>
      </c>
      <c r="AO2533">
        <v>0.60591101800000002</v>
      </c>
      <c r="AP2533">
        <v>0.68536063899999999</v>
      </c>
      <c r="AQ2533">
        <v>0.74125233400000001</v>
      </c>
      <c r="AR2533">
        <v>0.65917951200000002</v>
      </c>
      <c r="AS2533">
        <v>0.81887568799999999</v>
      </c>
      <c r="AT2533">
        <v>0.31548758300000002</v>
      </c>
    </row>
    <row r="2534" spans="1:46" hidden="1" x14ac:dyDescent="0.25">
      <c r="A2534" t="s">
        <v>313</v>
      </c>
      <c r="B2534" t="s">
        <v>295</v>
      </c>
      <c r="C2534">
        <v>12</v>
      </c>
      <c r="D2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0.77941079700000004</v>
      </c>
      <c r="E2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0.77941079700000004</v>
      </c>
      <c r="AI2534">
        <v>52</v>
      </c>
      <c r="AJ2534" t="s">
        <v>313</v>
      </c>
      <c r="AK2534" t="s">
        <v>414</v>
      </c>
      <c r="AL2534" t="s">
        <v>295</v>
      </c>
      <c r="AM2534">
        <v>10</v>
      </c>
      <c r="AN2534">
        <v>12</v>
      </c>
      <c r="AO2534">
        <v>0.65744970000000003</v>
      </c>
      <c r="AP2534">
        <v>0.73498038399999999</v>
      </c>
      <c r="AQ2534">
        <v>0.77941079700000004</v>
      </c>
      <c r="AR2534">
        <v>0.71181485700000002</v>
      </c>
      <c r="AS2534">
        <v>0.88924424599999996</v>
      </c>
      <c r="AT2534">
        <v>0.33989939400000002</v>
      </c>
    </row>
    <row r="2535" spans="1:46" hidden="1" x14ac:dyDescent="0.25">
      <c r="A2535" t="s">
        <v>313</v>
      </c>
      <c r="B2535" t="s">
        <v>295</v>
      </c>
      <c r="C2535">
        <v>13</v>
      </c>
      <c r="D2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0.75888498900000001</v>
      </c>
      <c r="E2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0.75888498900000001</v>
      </c>
      <c r="AI2535">
        <v>52</v>
      </c>
      <c r="AJ2535" t="s">
        <v>313</v>
      </c>
      <c r="AK2535" t="s">
        <v>414</v>
      </c>
      <c r="AL2535" t="s">
        <v>295</v>
      </c>
      <c r="AM2535">
        <v>10</v>
      </c>
      <c r="AN2535">
        <v>13</v>
      </c>
      <c r="AO2535">
        <v>0.65066725000000003</v>
      </c>
      <c r="AP2535">
        <v>0.71272187499999995</v>
      </c>
      <c r="AQ2535">
        <v>0.75888498900000001</v>
      </c>
      <c r="AR2535">
        <v>0.70013333200000005</v>
      </c>
      <c r="AS2535">
        <v>0.89496237099999998</v>
      </c>
      <c r="AT2535">
        <v>0.338824768</v>
      </c>
    </row>
    <row r="2536" spans="1:46" hidden="1" x14ac:dyDescent="0.25">
      <c r="A2536" t="s">
        <v>313</v>
      </c>
      <c r="B2536" t="s">
        <v>295</v>
      </c>
      <c r="C2536">
        <v>14</v>
      </c>
      <c r="D2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0.69703123499999997</v>
      </c>
      <c r="E2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0.69703123499999997</v>
      </c>
      <c r="AI2536">
        <v>52</v>
      </c>
      <c r="AJ2536" t="s">
        <v>313</v>
      </c>
      <c r="AK2536" t="s">
        <v>414</v>
      </c>
      <c r="AL2536" t="s">
        <v>295</v>
      </c>
      <c r="AM2536">
        <v>10</v>
      </c>
      <c r="AN2536">
        <v>14</v>
      </c>
      <c r="AO2536">
        <v>0.58366036399999999</v>
      </c>
      <c r="AP2536">
        <v>0.64190613699999999</v>
      </c>
      <c r="AQ2536">
        <v>0.69703123499999997</v>
      </c>
      <c r="AR2536">
        <v>0.63603090900000003</v>
      </c>
      <c r="AS2536">
        <v>0.83224685099999995</v>
      </c>
      <c r="AT2536">
        <v>0.30279392599999999</v>
      </c>
    </row>
    <row r="2537" spans="1:46" hidden="1" x14ac:dyDescent="0.25">
      <c r="A2537" t="s">
        <v>313</v>
      </c>
      <c r="B2537" t="s">
        <v>295</v>
      </c>
      <c r="C2537">
        <v>15</v>
      </c>
      <c r="D2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0.57355480599999997</v>
      </c>
      <c r="E2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0.57355480599999997</v>
      </c>
      <c r="AI2537">
        <v>52</v>
      </c>
      <c r="AJ2537" t="s">
        <v>313</v>
      </c>
      <c r="AK2537" t="s">
        <v>414</v>
      </c>
      <c r="AL2537" t="s">
        <v>295</v>
      </c>
      <c r="AM2537">
        <v>10</v>
      </c>
      <c r="AN2537">
        <v>15</v>
      </c>
      <c r="AO2537">
        <v>0.47477487699999998</v>
      </c>
      <c r="AP2537">
        <v>0.526546658</v>
      </c>
      <c r="AQ2537">
        <v>0.57355480599999997</v>
      </c>
      <c r="AR2537">
        <v>0.52690352200000001</v>
      </c>
      <c r="AS2537">
        <v>0.71908302599999996</v>
      </c>
      <c r="AT2537">
        <v>0.24994043799999999</v>
      </c>
    </row>
    <row r="2538" spans="1:46" hidden="1" x14ac:dyDescent="0.25">
      <c r="A2538" t="s">
        <v>313</v>
      </c>
      <c r="B2538" t="s">
        <v>295</v>
      </c>
      <c r="C2538">
        <v>16</v>
      </c>
      <c r="D2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0.42439153899999998</v>
      </c>
      <c r="E2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0.42439153899999998</v>
      </c>
      <c r="AI2538">
        <v>52</v>
      </c>
      <c r="AJ2538" t="s">
        <v>313</v>
      </c>
      <c r="AK2538" t="s">
        <v>414</v>
      </c>
      <c r="AL2538" t="s">
        <v>295</v>
      </c>
      <c r="AM2538">
        <v>10</v>
      </c>
      <c r="AN2538">
        <v>16</v>
      </c>
      <c r="AO2538">
        <v>0.35492766599999998</v>
      </c>
      <c r="AP2538">
        <v>0.39358739999999998</v>
      </c>
      <c r="AQ2538">
        <v>0.42439153899999998</v>
      </c>
      <c r="AR2538">
        <v>0.39383449199999998</v>
      </c>
      <c r="AS2538">
        <v>0.55807834999999995</v>
      </c>
      <c r="AT2538">
        <v>0.20205187799999999</v>
      </c>
    </row>
    <row r="2539" spans="1:46" hidden="1" x14ac:dyDescent="0.25">
      <c r="A2539" t="s">
        <v>313</v>
      </c>
      <c r="B2539" t="s">
        <v>295</v>
      </c>
      <c r="C2539">
        <v>17</v>
      </c>
      <c r="D2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0.25506342799999998</v>
      </c>
      <c r="E2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0.25506342799999998</v>
      </c>
      <c r="AI2539">
        <v>52</v>
      </c>
      <c r="AJ2539" t="s">
        <v>313</v>
      </c>
      <c r="AK2539" t="s">
        <v>414</v>
      </c>
      <c r="AL2539" t="s">
        <v>295</v>
      </c>
      <c r="AM2539">
        <v>10</v>
      </c>
      <c r="AN2539">
        <v>17</v>
      </c>
      <c r="AO2539">
        <v>0.20897242199999999</v>
      </c>
      <c r="AP2539">
        <v>0.22852964100000001</v>
      </c>
      <c r="AQ2539">
        <v>0.25506342799999998</v>
      </c>
      <c r="AR2539">
        <v>0.238567842</v>
      </c>
      <c r="AS2539">
        <v>0.41622778500000002</v>
      </c>
      <c r="AT2539">
        <v>0.11524878500000001</v>
      </c>
    </row>
    <row r="2540" spans="1:46" hidden="1" x14ac:dyDescent="0.25">
      <c r="A2540" t="s">
        <v>313</v>
      </c>
      <c r="B2540" t="s">
        <v>295</v>
      </c>
      <c r="C2540">
        <v>18</v>
      </c>
      <c r="D2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8.7859533000000004E-2</v>
      </c>
      <c r="E2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8.7859533000000004E-2</v>
      </c>
      <c r="AI2540">
        <v>52</v>
      </c>
      <c r="AJ2540" t="s">
        <v>313</v>
      </c>
      <c r="AK2540" t="s">
        <v>414</v>
      </c>
      <c r="AL2540" t="s">
        <v>295</v>
      </c>
      <c r="AM2540">
        <v>10</v>
      </c>
      <c r="AN2540">
        <v>18</v>
      </c>
      <c r="AO2540">
        <v>7.1003036000000005E-2</v>
      </c>
      <c r="AP2540">
        <v>7.7958087999999995E-2</v>
      </c>
      <c r="AQ2540">
        <v>8.7859533000000004E-2</v>
      </c>
      <c r="AR2540">
        <v>9.1613096000000005E-2</v>
      </c>
      <c r="AS2540">
        <v>0.24745188000000001</v>
      </c>
      <c r="AT2540">
        <v>3.9398022999999997E-2</v>
      </c>
    </row>
    <row r="2541" spans="1:46" hidden="1" x14ac:dyDescent="0.25">
      <c r="A2541" t="s">
        <v>313</v>
      </c>
      <c r="B2541" t="s">
        <v>295</v>
      </c>
      <c r="C2541">
        <v>19</v>
      </c>
      <c r="D2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3.2676350000000001E-3</v>
      </c>
      <c r="E2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3.2676350000000001E-3</v>
      </c>
      <c r="AI2541">
        <v>52</v>
      </c>
      <c r="AJ2541" t="s">
        <v>313</v>
      </c>
      <c r="AK2541" t="s">
        <v>414</v>
      </c>
      <c r="AL2541" t="s">
        <v>295</v>
      </c>
      <c r="AM2541">
        <v>10</v>
      </c>
      <c r="AN2541">
        <v>19</v>
      </c>
      <c r="AO2541">
        <v>1.9757989999999999E-3</v>
      </c>
      <c r="AP2541">
        <v>2.4249419999999998E-3</v>
      </c>
      <c r="AQ2541">
        <v>3.2676350000000001E-3</v>
      </c>
      <c r="AR2541">
        <v>1.0415442E-2</v>
      </c>
      <c r="AS2541">
        <v>8.7334609999999993E-2</v>
      </c>
      <c r="AT2541">
        <v>8.8956099999999998E-4</v>
      </c>
    </row>
    <row r="2542" spans="1:46" hidden="1" x14ac:dyDescent="0.25">
      <c r="A2542" t="s">
        <v>313</v>
      </c>
      <c r="B2542" t="s">
        <v>295</v>
      </c>
      <c r="C2542">
        <v>20</v>
      </c>
      <c r="D2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2">
        <v>52</v>
      </c>
      <c r="AJ2542" t="s">
        <v>313</v>
      </c>
      <c r="AK2542" t="s">
        <v>414</v>
      </c>
      <c r="AL2542" t="s">
        <v>295</v>
      </c>
      <c r="AM2542">
        <v>10</v>
      </c>
      <c r="AN2542">
        <v>20</v>
      </c>
      <c r="AO2542">
        <v>0</v>
      </c>
      <c r="AP2542">
        <v>0</v>
      </c>
      <c r="AQ2542">
        <v>0</v>
      </c>
      <c r="AR2542">
        <v>3.12968E-4</v>
      </c>
      <c r="AS2542">
        <v>4.3809900000000004E-3</v>
      </c>
      <c r="AT2542">
        <v>0</v>
      </c>
    </row>
    <row r="2543" spans="1:46" hidden="1" x14ac:dyDescent="0.25">
      <c r="A2543" t="s">
        <v>313</v>
      </c>
      <c r="B2543" t="s">
        <v>295</v>
      </c>
      <c r="C2543">
        <v>21</v>
      </c>
      <c r="D2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3">
        <v>52</v>
      </c>
      <c r="AJ2543" t="s">
        <v>313</v>
      </c>
      <c r="AK2543" t="s">
        <v>414</v>
      </c>
      <c r="AL2543" t="s">
        <v>295</v>
      </c>
      <c r="AM2543">
        <v>10</v>
      </c>
      <c r="AN2543">
        <v>21</v>
      </c>
      <c r="AO2543">
        <v>0</v>
      </c>
      <c r="AP2543">
        <v>0</v>
      </c>
      <c r="AQ2543">
        <v>0</v>
      </c>
      <c r="AR2543">
        <v>0</v>
      </c>
      <c r="AS2543">
        <v>0</v>
      </c>
      <c r="AT2543">
        <v>0</v>
      </c>
    </row>
    <row r="2544" spans="1:46" hidden="1" x14ac:dyDescent="0.25">
      <c r="A2544" t="s">
        <v>313</v>
      </c>
      <c r="B2544" t="s">
        <v>295</v>
      </c>
      <c r="C2544">
        <v>22</v>
      </c>
      <c r="D2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4">
        <v>52</v>
      </c>
      <c r="AJ2544" t="s">
        <v>313</v>
      </c>
      <c r="AK2544" t="s">
        <v>414</v>
      </c>
      <c r="AL2544" t="s">
        <v>295</v>
      </c>
      <c r="AM2544">
        <v>10</v>
      </c>
      <c r="AN2544">
        <v>22</v>
      </c>
      <c r="AO2544">
        <v>0</v>
      </c>
      <c r="AP2544">
        <v>0</v>
      </c>
      <c r="AQ2544">
        <v>0</v>
      </c>
      <c r="AR2544">
        <v>0</v>
      </c>
      <c r="AS2544">
        <v>0</v>
      </c>
      <c r="AT2544">
        <v>0</v>
      </c>
    </row>
    <row r="2545" spans="1:46" hidden="1" x14ac:dyDescent="0.25">
      <c r="A2545" t="s">
        <v>313</v>
      </c>
      <c r="B2545" t="s">
        <v>295</v>
      </c>
      <c r="C2545">
        <v>23</v>
      </c>
      <c r="D2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5">
        <v>52</v>
      </c>
      <c r="AJ2545" t="s">
        <v>313</v>
      </c>
      <c r="AK2545" t="s">
        <v>414</v>
      </c>
      <c r="AL2545" t="s">
        <v>295</v>
      </c>
      <c r="AM2545">
        <v>10</v>
      </c>
      <c r="AN2545">
        <v>23</v>
      </c>
      <c r="AO2545">
        <v>0</v>
      </c>
      <c r="AP2545">
        <v>0</v>
      </c>
      <c r="AQ2545">
        <v>0</v>
      </c>
      <c r="AR2545">
        <v>0</v>
      </c>
      <c r="AS2545">
        <v>0</v>
      </c>
      <c r="AT2545">
        <v>0</v>
      </c>
    </row>
    <row r="2546" spans="1:46" hidden="1" x14ac:dyDescent="0.25">
      <c r="A2546" t="s">
        <v>313</v>
      </c>
      <c r="B2546" t="s">
        <v>295</v>
      </c>
      <c r="C2546">
        <v>24</v>
      </c>
      <c r="D2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6">
        <v>52</v>
      </c>
      <c r="AJ2546" t="s">
        <v>313</v>
      </c>
      <c r="AK2546" t="s">
        <v>414</v>
      </c>
      <c r="AL2546" t="s">
        <v>295</v>
      </c>
      <c r="AM2546">
        <v>10</v>
      </c>
      <c r="AN2546">
        <v>24</v>
      </c>
      <c r="AO2546">
        <v>0</v>
      </c>
      <c r="AP2546">
        <v>0</v>
      </c>
      <c r="AQ2546">
        <v>0</v>
      </c>
      <c r="AR2546">
        <v>0</v>
      </c>
      <c r="AS2546">
        <v>0</v>
      </c>
      <c r="AT2546">
        <v>0</v>
      </c>
    </row>
    <row r="2547" spans="1:46" hidden="1" x14ac:dyDescent="0.25">
      <c r="A2547" t="s">
        <v>313</v>
      </c>
      <c r="B2547" t="s">
        <v>296</v>
      </c>
      <c r="C2547">
        <v>1</v>
      </c>
      <c r="D2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7">
        <v>52</v>
      </c>
      <c r="AJ2547" t="s">
        <v>313</v>
      </c>
      <c r="AK2547" t="s">
        <v>414</v>
      </c>
      <c r="AL2547" t="s">
        <v>296</v>
      </c>
      <c r="AM2547">
        <v>11</v>
      </c>
      <c r="AN2547">
        <v>1</v>
      </c>
      <c r="AO2547">
        <v>0</v>
      </c>
      <c r="AP2547">
        <v>0</v>
      </c>
      <c r="AQ2547">
        <v>0</v>
      </c>
      <c r="AR2547">
        <v>0</v>
      </c>
      <c r="AS2547">
        <v>0</v>
      </c>
      <c r="AT2547">
        <v>0</v>
      </c>
    </row>
    <row r="2548" spans="1:46" hidden="1" x14ac:dyDescent="0.25">
      <c r="A2548" t="s">
        <v>313</v>
      </c>
      <c r="B2548" t="s">
        <v>296</v>
      </c>
      <c r="C2548">
        <v>2</v>
      </c>
      <c r="D2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8">
        <v>52</v>
      </c>
      <c r="AJ2548" t="s">
        <v>313</v>
      </c>
      <c r="AK2548" t="s">
        <v>414</v>
      </c>
      <c r="AL2548" t="s">
        <v>296</v>
      </c>
      <c r="AM2548">
        <v>11</v>
      </c>
      <c r="AN2548">
        <v>2</v>
      </c>
      <c r="AO2548">
        <v>0</v>
      </c>
      <c r="AP2548">
        <v>0</v>
      </c>
      <c r="AQ2548">
        <v>0</v>
      </c>
      <c r="AR2548">
        <v>0</v>
      </c>
      <c r="AS2548">
        <v>0</v>
      </c>
      <c r="AT2548">
        <v>0</v>
      </c>
    </row>
    <row r="2549" spans="1:46" hidden="1" x14ac:dyDescent="0.25">
      <c r="A2549" t="s">
        <v>313</v>
      </c>
      <c r="B2549" t="s">
        <v>296</v>
      </c>
      <c r="C2549">
        <v>3</v>
      </c>
      <c r="D2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9">
        <v>52</v>
      </c>
      <c r="AJ2549" t="s">
        <v>313</v>
      </c>
      <c r="AK2549" t="s">
        <v>414</v>
      </c>
      <c r="AL2549" t="s">
        <v>296</v>
      </c>
      <c r="AM2549">
        <v>11</v>
      </c>
      <c r="AN2549">
        <v>3</v>
      </c>
      <c r="AO2549">
        <v>0</v>
      </c>
      <c r="AP2549">
        <v>0</v>
      </c>
      <c r="AQ2549">
        <v>0</v>
      </c>
      <c r="AR2549">
        <v>0</v>
      </c>
      <c r="AS2549">
        <v>0</v>
      </c>
      <c r="AT2549">
        <v>0</v>
      </c>
    </row>
    <row r="2550" spans="1:46" hidden="1" x14ac:dyDescent="0.25">
      <c r="A2550" t="s">
        <v>313</v>
      </c>
      <c r="B2550" t="s">
        <v>296</v>
      </c>
      <c r="C2550">
        <v>4</v>
      </c>
      <c r="D2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0">
        <v>52</v>
      </c>
      <c r="AJ2550" t="s">
        <v>313</v>
      </c>
      <c r="AK2550" t="s">
        <v>414</v>
      </c>
      <c r="AL2550" t="s">
        <v>296</v>
      </c>
      <c r="AM2550">
        <v>11</v>
      </c>
      <c r="AN2550">
        <v>4</v>
      </c>
      <c r="AO2550">
        <v>0</v>
      </c>
      <c r="AP2550">
        <v>0</v>
      </c>
      <c r="AQ2550">
        <v>0</v>
      </c>
      <c r="AR2550">
        <v>0</v>
      </c>
      <c r="AS2550">
        <v>0</v>
      </c>
      <c r="AT2550">
        <v>0</v>
      </c>
    </row>
    <row r="2551" spans="1:46" hidden="1" x14ac:dyDescent="0.25">
      <c r="A2551" t="s">
        <v>313</v>
      </c>
      <c r="B2551" t="s">
        <v>296</v>
      </c>
      <c r="C2551">
        <v>5</v>
      </c>
      <c r="D2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1">
        <v>52</v>
      </c>
      <c r="AJ2551" t="s">
        <v>313</v>
      </c>
      <c r="AK2551" t="s">
        <v>414</v>
      </c>
      <c r="AL2551" t="s">
        <v>296</v>
      </c>
      <c r="AM2551">
        <v>11</v>
      </c>
      <c r="AN2551">
        <v>5</v>
      </c>
      <c r="AO2551">
        <v>0</v>
      </c>
      <c r="AP2551">
        <v>0</v>
      </c>
      <c r="AQ2551">
        <v>0</v>
      </c>
      <c r="AR2551">
        <v>0</v>
      </c>
      <c r="AS2551">
        <v>0</v>
      </c>
      <c r="AT2551">
        <v>0</v>
      </c>
    </row>
    <row r="2552" spans="1:46" hidden="1" x14ac:dyDescent="0.25">
      <c r="A2552" t="s">
        <v>313</v>
      </c>
      <c r="B2552" t="s">
        <v>296</v>
      </c>
      <c r="C2552">
        <v>6</v>
      </c>
      <c r="D2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2">
        <v>52</v>
      </c>
      <c r="AJ2552" t="s">
        <v>313</v>
      </c>
      <c r="AK2552" t="s">
        <v>414</v>
      </c>
      <c r="AL2552" t="s">
        <v>296</v>
      </c>
      <c r="AM2552">
        <v>11</v>
      </c>
      <c r="AN2552">
        <v>6</v>
      </c>
      <c r="AO2552">
        <v>0</v>
      </c>
      <c r="AP2552">
        <v>2.8630740000000002E-3</v>
      </c>
      <c r="AQ2552">
        <v>4.2042149999999999E-3</v>
      </c>
      <c r="AR2552">
        <v>2.3771949999999999E-3</v>
      </c>
      <c r="AS2552">
        <v>6.1648120000000004E-3</v>
      </c>
      <c r="AT2552">
        <v>0</v>
      </c>
    </row>
    <row r="2553" spans="1:46" hidden="1" x14ac:dyDescent="0.25">
      <c r="A2553" t="s">
        <v>313</v>
      </c>
      <c r="B2553" t="s">
        <v>296</v>
      </c>
      <c r="C2553">
        <v>7</v>
      </c>
      <c r="D2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3.9841659999999999E-3</v>
      </c>
      <c r="E2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3.9841659999999999E-3</v>
      </c>
      <c r="AI2553">
        <v>52</v>
      </c>
      <c r="AJ2553" t="s">
        <v>313</v>
      </c>
      <c r="AK2553" t="s">
        <v>414</v>
      </c>
      <c r="AL2553" t="s">
        <v>296</v>
      </c>
      <c r="AM2553">
        <v>11</v>
      </c>
      <c r="AN2553">
        <v>7</v>
      </c>
      <c r="AO2553">
        <v>3.9841659999999999E-3</v>
      </c>
      <c r="AP2553">
        <v>6.5098543999999994E-2</v>
      </c>
      <c r="AQ2553">
        <v>9.0374134999999994E-2</v>
      </c>
      <c r="AR2553">
        <v>5.3742716000000003E-2</v>
      </c>
      <c r="AS2553">
        <v>0.124284836</v>
      </c>
      <c r="AT2553">
        <v>1.113445E-3</v>
      </c>
    </row>
    <row r="2554" spans="1:46" hidden="1" x14ac:dyDescent="0.25">
      <c r="A2554" t="s">
        <v>313</v>
      </c>
      <c r="B2554" t="s">
        <v>296</v>
      </c>
      <c r="C2554">
        <v>8</v>
      </c>
      <c r="D2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8.2270779000000002E-2</v>
      </c>
      <c r="E2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8.2270779000000002E-2</v>
      </c>
      <c r="AI2554">
        <v>52</v>
      </c>
      <c r="AJ2554" t="s">
        <v>313</v>
      </c>
      <c r="AK2554" t="s">
        <v>414</v>
      </c>
      <c r="AL2554" t="s">
        <v>296</v>
      </c>
      <c r="AM2554">
        <v>11</v>
      </c>
      <c r="AN2554">
        <v>8</v>
      </c>
      <c r="AO2554">
        <v>8.2270779000000002E-2</v>
      </c>
      <c r="AP2554">
        <v>0.18559753000000001</v>
      </c>
      <c r="AQ2554">
        <v>0.25504731200000003</v>
      </c>
      <c r="AR2554">
        <v>0.17147894899999999</v>
      </c>
      <c r="AS2554">
        <v>0.32279864899999999</v>
      </c>
      <c r="AT2554">
        <v>2.5424948999999999E-2</v>
      </c>
    </row>
    <row r="2555" spans="1:46" hidden="1" x14ac:dyDescent="0.25">
      <c r="A2555" t="s">
        <v>313</v>
      </c>
      <c r="B2555" t="s">
        <v>296</v>
      </c>
      <c r="C2555">
        <v>9</v>
      </c>
      <c r="D2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0.43195407000000002</v>
      </c>
      <c r="E2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0.20662660099999999</v>
      </c>
      <c r="AI2555">
        <v>52</v>
      </c>
      <c r="AJ2555" t="s">
        <v>313</v>
      </c>
      <c r="AK2555" t="s">
        <v>414</v>
      </c>
      <c r="AL2555" t="s">
        <v>296</v>
      </c>
      <c r="AM2555">
        <v>11</v>
      </c>
      <c r="AN2555">
        <v>9</v>
      </c>
      <c r="AO2555">
        <v>0.20662660099999999</v>
      </c>
      <c r="AP2555">
        <v>0.31781767100000002</v>
      </c>
      <c r="AQ2555">
        <v>0.43195407000000002</v>
      </c>
      <c r="AR2555">
        <v>0.31812962099999997</v>
      </c>
      <c r="AS2555">
        <v>0.52582672500000005</v>
      </c>
      <c r="AT2555">
        <v>7.3261444999999994E-2</v>
      </c>
    </row>
    <row r="2556" spans="1:46" hidden="1" x14ac:dyDescent="0.25">
      <c r="A2556" t="s">
        <v>313</v>
      </c>
      <c r="B2556" t="s">
        <v>296</v>
      </c>
      <c r="C2556">
        <v>10</v>
      </c>
      <c r="D2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0.58147776100000004</v>
      </c>
      <c r="E2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0.58147776100000004</v>
      </c>
      <c r="AI2556">
        <v>52</v>
      </c>
      <c r="AJ2556" t="s">
        <v>313</v>
      </c>
      <c r="AK2556" t="s">
        <v>414</v>
      </c>
      <c r="AL2556" t="s">
        <v>296</v>
      </c>
      <c r="AM2556">
        <v>11</v>
      </c>
      <c r="AN2556">
        <v>10</v>
      </c>
      <c r="AO2556">
        <v>0.33957035400000002</v>
      </c>
      <c r="AP2556">
        <v>0.46735111600000001</v>
      </c>
      <c r="AQ2556">
        <v>0.58147776100000004</v>
      </c>
      <c r="AR2556">
        <v>0.45706844600000002</v>
      </c>
      <c r="AS2556">
        <v>0.69379721699999997</v>
      </c>
      <c r="AT2556">
        <v>0.11338932</v>
      </c>
    </row>
    <row r="2557" spans="1:46" hidden="1" x14ac:dyDescent="0.25">
      <c r="A2557" t="s">
        <v>313</v>
      </c>
      <c r="B2557" t="s">
        <v>296</v>
      </c>
      <c r="C2557">
        <v>11</v>
      </c>
      <c r="D2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0.69804321499999999</v>
      </c>
      <c r="E2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0.69804321499999999</v>
      </c>
      <c r="AI2557">
        <v>52</v>
      </c>
      <c r="AJ2557" t="s">
        <v>313</v>
      </c>
      <c r="AK2557" t="s">
        <v>414</v>
      </c>
      <c r="AL2557" t="s">
        <v>296</v>
      </c>
      <c r="AM2557">
        <v>11</v>
      </c>
      <c r="AN2557">
        <v>11</v>
      </c>
      <c r="AO2557">
        <v>0.46111866600000001</v>
      </c>
      <c r="AP2557">
        <v>0.57742352799999996</v>
      </c>
      <c r="AQ2557">
        <v>0.69804321499999999</v>
      </c>
      <c r="AR2557">
        <v>0.564393531</v>
      </c>
      <c r="AS2557">
        <v>0.80558679200000005</v>
      </c>
      <c r="AT2557">
        <v>0.15141798100000001</v>
      </c>
    </row>
    <row r="2558" spans="1:46" hidden="1" x14ac:dyDescent="0.25">
      <c r="A2558" t="s">
        <v>313</v>
      </c>
      <c r="B2558" t="s">
        <v>296</v>
      </c>
      <c r="C2558">
        <v>12</v>
      </c>
      <c r="D2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0.74239986300000005</v>
      </c>
      <c r="E2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0.74239986300000005</v>
      </c>
      <c r="AI2558">
        <v>52</v>
      </c>
      <c r="AJ2558" t="s">
        <v>313</v>
      </c>
      <c r="AK2558" t="s">
        <v>414</v>
      </c>
      <c r="AL2558" t="s">
        <v>296</v>
      </c>
      <c r="AM2558">
        <v>11</v>
      </c>
      <c r="AN2558">
        <v>12</v>
      </c>
      <c r="AO2558">
        <v>0.53303767999999996</v>
      </c>
      <c r="AP2558">
        <v>0.64883891699999996</v>
      </c>
      <c r="AQ2558">
        <v>0.74239986300000005</v>
      </c>
      <c r="AR2558">
        <v>0.61961347</v>
      </c>
      <c r="AS2558">
        <v>0.83511935699999995</v>
      </c>
      <c r="AT2558">
        <v>0.18364039800000001</v>
      </c>
    </row>
    <row r="2559" spans="1:46" hidden="1" x14ac:dyDescent="0.25">
      <c r="A2559" t="s">
        <v>313</v>
      </c>
      <c r="B2559" t="s">
        <v>296</v>
      </c>
      <c r="C2559">
        <v>13</v>
      </c>
      <c r="D2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0.73753817099999996</v>
      </c>
      <c r="E2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0.73753817099999996</v>
      </c>
      <c r="AI2559">
        <v>52</v>
      </c>
      <c r="AJ2559" t="s">
        <v>313</v>
      </c>
      <c r="AK2559" t="s">
        <v>414</v>
      </c>
      <c r="AL2559" t="s">
        <v>296</v>
      </c>
      <c r="AM2559">
        <v>11</v>
      </c>
      <c r="AN2559">
        <v>13</v>
      </c>
      <c r="AO2559">
        <v>0.52700152</v>
      </c>
      <c r="AP2559">
        <v>0.65642729700000002</v>
      </c>
      <c r="AQ2559">
        <v>0.73753817099999996</v>
      </c>
      <c r="AR2559">
        <v>0.62585718099999998</v>
      </c>
      <c r="AS2559">
        <v>0.86872075500000001</v>
      </c>
      <c r="AT2559">
        <v>0.25169199599999997</v>
      </c>
    </row>
    <row r="2560" spans="1:46" hidden="1" x14ac:dyDescent="0.25">
      <c r="A2560" t="s">
        <v>313</v>
      </c>
      <c r="B2560" t="s">
        <v>296</v>
      </c>
      <c r="C2560">
        <v>14</v>
      </c>
      <c r="D2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0.66967600800000004</v>
      </c>
      <c r="E2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0.66967600800000004</v>
      </c>
      <c r="AI2560">
        <v>52</v>
      </c>
      <c r="AJ2560" t="s">
        <v>313</v>
      </c>
      <c r="AK2560" t="s">
        <v>414</v>
      </c>
      <c r="AL2560" t="s">
        <v>296</v>
      </c>
      <c r="AM2560">
        <v>11</v>
      </c>
      <c r="AN2560">
        <v>14</v>
      </c>
      <c r="AO2560">
        <v>0.49608669</v>
      </c>
      <c r="AP2560">
        <v>0.60716972700000005</v>
      </c>
      <c r="AQ2560">
        <v>0.66967600800000004</v>
      </c>
      <c r="AR2560">
        <v>0.58000530800000005</v>
      </c>
      <c r="AS2560">
        <v>0.86569229299999995</v>
      </c>
      <c r="AT2560">
        <v>0.25222153600000002</v>
      </c>
    </row>
    <row r="2561" spans="1:46" hidden="1" x14ac:dyDescent="0.25">
      <c r="A2561" t="s">
        <v>313</v>
      </c>
      <c r="B2561" t="s">
        <v>296</v>
      </c>
      <c r="C2561">
        <v>15</v>
      </c>
      <c r="D2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0.58667805799999995</v>
      </c>
      <c r="E2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0.58667805799999995</v>
      </c>
      <c r="AI2561">
        <v>52</v>
      </c>
      <c r="AJ2561" t="s">
        <v>313</v>
      </c>
      <c r="AK2561" t="s">
        <v>414</v>
      </c>
      <c r="AL2561" t="s">
        <v>296</v>
      </c>
      <c r="AM2561">
        <v>11</v>
      </c>
      <c r="AN2561">
        <v>15</v>
      </c>
      <c r="AO2561">
        <v>0.42887936500000001</v>
      </c>
      <c r="AP2561">
        <v>0.51517570199999996</v>
      </c>
      <c r="AQ2561">
        <v>0.58667805799999995</v>
      </c>
      <c r="AR2561">
        <v>0.50349003000000003</v>
      </c>
      <c r="AS2561">
        <v>0.80145988999999995</v>
      </c>
      <c r="AT2561">
        <v>0.23781343599999999</v>
      </c>
    </row>
    <row r="2562" spans="1:46" hidden="1" x14ac:dyDescent="0.25">
      <c r="A2562" t="s">
        <v>313</v>
      </c>
      <c r="B2562" t="s">
        <v>296</v>
      </c>
      <c r="C2562">
        <v>16</v>
      </c>
      <c r="D2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0.45350444899999998</v>
      </c>
      <c r="E2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0.45350444899999998</v>
      </c>
      <c r="AI2562">
        <v>52</v>
      </c>
      <c r="AJ2562" t="s">
        <v>313</v>
      </c>
      <c r="AK2562" t="s">
        <v>414</v>
      </c>
      <c r="AL2562" t="s">
        <v>296</v>
      </c>
      <c r="AM2562">
        <v>11</v>
      </c>
      <c r="AN2562">
        <v>16</v>
      </c>
      <c r="AO2562">
        <v>0.34480426600000003</v>
      </c>
      <c r="AP2562">
        <v>0.38981259400000001</v>
      </c>
      <c r="AQ2562">
        <v>0.45350444899999998</v>
      </c>
      <c r="AR2562">
        <v>0.39908121200000002</v>
      </c>
      <c r="AS2562">
        <v>0.68089666400000004</v>
      </c>
      <c r="AT2562">
        <v>0.17502701300000001</v>
      </c>
    </row>
    <row r="2563" spans="1:46" hidden="1" x14ac:dyDescent="0.25">
      <c r="A2563" t="s">
        <v>313</v>
      </c>
      <c r="B2563" t="s">
        <v>296</v>
      </c>
      <c r="C2563">
        <v>17</v>
      </c>
      <c r="D2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0.30411139500000001</v>
      </c>
      <c r="E2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0.30411139500000001</v>
      </c>
      <c r="AI2563">
        <v>52</v>
      </c>
      <c r="AJ2563" t="s">
        <v>313</v>
      </c>
      <c r="AK2563" t="s">
        <v>414</v>
      </c>
      <c r="AL2563" t="s">
        <v>296</v>
      </c>
      <c r="AM2563">
        <v>11</v>
      </c>
      <c r="AN2563">
        <v>17</v>
      </c>
      <c r="AO2563">
        <v>0.21800338999999999</v>
      </c>
      <c r="AP2563">
        <v>0.24653730400000001</v>
      </c>
      <c r="AQ2563">
        <v>0.30411139500000001</v>
      </c>
      <c r="AR2563">
        <v>0.27069252700000002</v>
      </c>
      <c r="AS2563">
        <v>0.53421154400000004</v>
      </c>
      <c r="AT2563">
        <v>0.110303106</v>
      </c>
    </row>
    <row r="2564" spans="1:46" hidden="1" x14ac:dyDescent="0.25">
      <c r="A2564" t="s">
        <v>313</v>
      </c>
      <c r="B2564" t="s">
        <v>296</v>
      </c>
      <c r="C2564">
        <v>18</v>
      </c>
      <c r="D2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0.195194377</v>
      </c>
      <c r="E2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0.195194377</v>
      </c>
      <c r="AI2564">
        <v>52</v>
      </c>
      <c r="AJ2564" t="s">
        <v>313</v>
      </c>
      <c r="AK2564" t="s">
        <v>414</v>
      </c>
      <c r="AL2564" t="s">
        <v>296</v>
      </c>
      <c r="AM2564">
        <v>11</v>
      </c>
      <c r="AN2564">
        <v>18</v>
      </c>
      <c r="AO2564">
        <v>8.8245989999999996E-2</v>
      </c>
      <c r="AP2564">
        <v>0.102893006</v>
      </c>
      <c r="AQ2564">
        <v>0.195194377</v>
      </c>
      <c r="AR2564">
        <v>0.137341453</v>
      </c>
      <c r="AS2564">
        <v>0.33450535799999997</v>
      </c>
      <c r="AT2564">
        <v>5.7497481000000003E-2</v>
      </c>
    </row>
    <row r="2565" spans="1:46" hidden="1" x14ac:dyDescent="0.25">
      <c r="A2565" t="s">
        <v>313</v>
      </c>
      <c r="B2565" t="s">
        <v>296</v>
      </c>
      <c r="C2565">
        <v>19</v>
      </c>
      <c r="D2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7.7557924E-2</v>
      </c>
      <c r="E2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7.7557924E-2</v>
      </c>
      <c r="AI2565">
        <v>52</v>
      </c>
      <c r="AJ2565" t="s">
        <v>313</v>
      </c>
      <c r="AK2565" t="s">
        <v>414</v>
      </c>
      <c r="AL2565" t="s">
        <v>296</v>
      </c>
      <c r="AM2565">
        <v>11</v>
      </c>
      <c r="AN2565">
        <v>19</v>
      </c>
      <c r="AO2565">
        <v>6.0874960000000004E-3</v>
      </c>
      <c r="AP2565">
        <v>1.0463500000000001E-2</v>
      </c>
      <c r="AQ2565">
        <v>7.7557924E-2</v>
      </c>
      <c r="AR2565">
        <v>3.6944847000000003E-2</v>
      </c>
      <c r="AS2565">
        <v>0.14047020900000001</v>
      </c>
      <c r="AT2565">
        <v>3.1028090000000002E-3</v>
      </c>
    </row>
    <row r="2566" spans="1:46" hidden="1" x14ac:dyDescent="0.25">
      <c r="A2566" t="s">
        <v>313</v>
      </c>
      <c r="B2566" t="s">
        <v>296</v>
      </c>
      <c r="C2566">
        <v>20</v>
      </c>
      <c r="D2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5.4129319999999996E-3</v>
      </c>
      <c r="E2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5.4129319999999996E-3</v>
      </c>
      <c r="AI2566">
        <v>52</v>
      </c>
      <c r="AJ2566" t="s">
        <v>313</v>
      </c>
      <c r="AK2566" t="s">
        <v>414</v>
      </c>
      <c r="AL2566" t="s">
        <v>296</v>
      </c>
      <c r="AM2566">
        <v>11</v>
      </c>
      <c r="AN2566">
        <v>20</v>
      </c>
      <c r="AO2566">
        <v>0</v>
      </c>
      <c r="AP2566">
        <v>0</v>
      </c>
      <c r="AQ2566">
        <v>5.4129319999999996E-3</v>
      </c>
      <c r="AR2566">
        <v>2.7259160000000001E-3</v>
      </c>
      <c r="AS2566">
        <v>1.4336513E-2</v>
      </c>
      <c r="AT2566">
        <v>0</v>
      </c>
    </row>
    <row r="2567" spans="1:46" hidden="1" x14ac:dyDescent="0.25">
      <c r="A2567" t="s">
        <v>313</v>
      </c>
      <c r="B2567" t="s">
        <v>296</v>
      </c>
      <c r="C2567">
        <v>21</v>
      </c>
      <c r="D2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7">
        <v>52</v>
      </c>
      <c r="AJ2567" t="s">
        <v>313</v>
      </c>
      <c r="AK2567" t="s">
        <v>414</v>
      </c>
      <c r="AL2567" t="s">
        <v>296</v>
      </c>
      <c r="AM2567">
        <v>11</v>
      </c>
      <c r="AN2567">
        <v>21</v>
      </c>
      <c r="AO2567">
        <v>0</v>
      </c>
      <c r="AP2567">
        <v>0</v>
      </c>
      <c r="AQ2567">
        <v>0</v>
      </c>
      <c r="AR2567">
        <v>0</v>
      </c>
      <c r="AS2567">
        <v>0</v>
      </c>
      <c r="AT2567">
        <v>0</v>
      </c>
    </row>
    <row r="2568" spans="1:46" hidden="1" x14ac:dyDescent="0.25">
      <c r="A2568" t="s">
        <v>313</v>
      </c>
      <c r="B2568" t="s">
        <v>296</v>
      </c>
      <c r="C2568">
        <v>22</v>
      </c>
      <c r="D2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8">
        <v>52</v>
      </c>
      <c r="AJ2568" t="s">
        <v>313</v>
      </c>
      <c r="AK2568" t="s">
        <v>414</v>
      </c>
      <c r="AL2568" t="s">
        <v>296</v>
      </c>
      <c r="AM2568">
        <v>11</v>
      </c>
      <c r="AN2568">
        <v>22</v>
      </c>
      <c r="AO2568">
        <v>0</v>
      </c>
      <c r="AP2568">
        <v>0</v>
      </c>
      <c r="AQ2568">
        <v>0</v>
      </c>
      <c r="AR2568">
        <v>0</v>
      </c>
      <c r="AS2568">
        <v>0</v>
      </c>
      <c r="AT2568">
        <v>0</v>
      </c>
    </row>
    <row r="2569" spans="1:46" hidden="1" x14ac:dyDescent="0.25">
      <c r="A2569" t="s">
        <v>313</v>
      </c>
      <c r="B2569" t="s">
        <v>296</v>
      </c>
      <c r="C2569">
        <v>23</v>
      </c>
      <c r="D2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9">
        <v>52</v>
      </c>
      <c r="AJ2569" t="s">
        <v>313</v>
      </c>
      <c r="AK2569" t="s">
        <v>414</v>
      </c>
      <c r="AL2569" t="s">
        <v>296</v>
      </c>
      <c r="AM2569">
        <v>11</v>
      </c>
      <c r="AN2569">
        <v>23</v>
      </c>
      <c r="AO2569">
        <v>0</v>
      </c>
      <c r="AP2569">
        <v>0</v>
      </c>
      <c r="AQ2569">
        <v>0</v>
      </c>
      <c r="AR2569">
        <v>0</v>
      </c>
      <c r="AS2569">
        <v>0</v>
      </c>
      <c r="AT2569">
        <v>0</v>
      </c>
    </row>
    <row r="2570" spans="1:46" hidden="1" x14ac:dyDescent="0.25">
      <c r="A2570" t="s">
        <v>313</v>
      </c>
      <c r="B2570" t="s">
        <v>296</v>
      </c>
      <c r="C2570">
        <v>24</v>
      </c>
      <c r="D2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0">
        <v>52</v>
      </c>
      <c r="AJ2570" t="s">
        <v>313</v>
      </c>
      <c r="AK2570" t="s">
        <v>414</v>
      </c>
      <c r="AL2570" t="s">
        <v>296</v>
      </c>
      <c r="AM2570">
        <v>11</v>
      </c>
      <c r="AN2570">
        <v>24</v>
      </c>
      <c r="AO2570">
        <v>0</v>
      </c>
      <c r="AP2570">
        <v>0</v>
      </c>
      <c r="AQ2570">
        <v>0</v>
      </c>
      <c r="AR2570">
        <v>0</v>
      </c>
      <c r="AS2570">
        <v>0</v>
      </c>
      <c r="AT2570">
        <v>0</v>
      </c>
    </row>
    <row r="2571" spans="1:46" hidden="1" x14ac:dyDescent="0.25">
      <c r="A2571" t="s">
        <v>313</v>
      </c>
      <c r="B2571" t="s">
        <v>297</v>
      </c>
      <c r="C2571">
        <v>1</v>
      </c>
      <c r="D2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1">
        <v>52</v>
      </c>
      <c r="AJ2571" t="s">
        <v>313</v>
      </c>
      <c r="AK2571" t="s">
        <v>414</v>
      </c>
      <c r="AL2571" t="s">
        <v>297</v>
      </c>
      <c r="AM2571">
        <v>12</v>
      </c>
      <c r="AN2571">
        <v>1</v>
      </c>
      <c r="AO2571">
        <v>0</v>
      </c>
      <c r="AP2571">
        <v>0</v>
      </c>
      <c r="AQ2571">
        <v>0</v>
      </c>
      <c r="AR2571">
        <v>0</v>
      </c>
      <c r="AS2571">
        <v>0</v>
      </c>
      <c r="AT2571">
        <v>0</v>
      </c>
    </row>
    <row r="2572" spans="1:46" hidden="1" x14ac:dyDescent="0.25">
      <c r="A2572" t="s">
        <v>313</v>
      </c>
      <c r="B2572" t="s">
        <v>297</v>
      </c>
      <c r="C2572">
        <v>2</v>
      </c>
      <c r="D2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2">
        <v>52</v>
      </c>
      <c r="AJ2572" t="s">
        <v>313</v>
      </c>
      <c r="AK2572" t="s">
        <v>414</v>
      </c>
      <c r="AL2572" t="s">
        <v>297</v>
      </c>
      <c r="AM2572">
        <v>12</v>
      </c>
      <c r="AN2572">
        <v>2</v>
      </c>
      <c r="AO2572">
        <v>0</v>
      </c>
      <c r="AP2572">
        <v>0</v>
      </c>
      <c r="AQ2572">
        <v>0</v>
      </c>
      <c r="AR2572">
        <v>0</v>
      </c>
      <c r="AS2572">
        <v>0</v>
      </c>
      <c r="AT2572">
        <v>0</v>
      </c>
    </row>
    <row r="2573" spans="1:46" hidden="1" x14ac:dyDescent="0.25">
      <c r="A2573" t="s">
        <v>313</v>
      </c>
      <c r="B2573" t="s">
        <v>297</v>
      </c>
      <c r="C2573">
        <v>3</v>
      </c>
      <c r="D2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3">
        <v>52</v>
      </c>
      <c r="AJ2573" t="s">
        <v>313</v>
      </c>
      <c r="AK2573" t="s">
        <v>414</v>
      </c>
      <c r="AL2573" t="s">
        <v>297</v>
      </c>
      <c r="AM2573">
        <v>12</v>
      </c>
      <c r="AN2573">
        <v>3</v>
      </c>
      <c r="AO2573">
        <v>0</v>
      </c>
      <c r="AP2573">
        <v>0</v>
      </c>
      <c r="AQ2573">
        <v>0</v>
      </c>
      <c r="AR2573">
        <v>0</v>
      </c>
      <c r="AS2573">
        <v>0</v>
      </c>
      <c r="AT2573">
        <v>0</v>
      </c>
    </row>
    <row r="2574" spans="1:46" hidden="1" x14ac:dyDescent="0.25">
      <c r="A2574" t="s">
        <v>313</v>
      </c>
      <c r="B2574" t="s">
        <v>297</v>
      </c>
      <c r="C2574">
        <v>4</v>
      </c>
      <c r="D2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4">
        <v>52</v>
      </c>
      <c r="AJ2574" t="s">
        <v>313</v>
      </c>
      <c r="AK2574" t="s">
        <v>414</v>
      </c>
      <c r="AL2574" t="s">
        <v>297</v>
      </c>
      <c r="AM2574">
        <v>12</v>
      </c>
      <c r="AN2574">
        <v>4</v>
      </c>
      <c r="AO2574">
        <v>0</v>
      </c>
      <c r="AP2574">
        <v>0</v>
      </c>
      <c r="AQ2574">
        <v>0</v>
      </c>
      <c r="AR2574">
        <v>0</v>
      </c>
      <c r="AS2574">
        <v>0</v>
      </c>
      <c r="AT2574">
        <v>0</v>
      </c>
    </row>
    <row r="2575" spans="1:46" hidden="1" x14ac:dyDescent="0.25">
      <c r="A2575" t="s">
        <v>313</v>
      </c>
      <c r="B2575" t="s">
        <v>297</v>
      </c>
      <c r="C2575">
        <v>5</v>
      </c>
      <c r="D2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5">
        <v>52</v>
      </c>
      <c r="AJ2575" t="s">
        <v>313</v>
      </c>
      <c r="AK2575" t="s">
        <v>414</v>
      </c>
      <c r="AL2575" t="s">
        <v>297</v>
      </c>
      <c r="AM2575">
        <v>12</v>
      </c>
      <c r="AN2575">
        <v>5</v>
      </c>
      <c r="AO2575">
        <v>0</v>
      </c>
      <c r="AP2575">
        <v>0</v>
      </c>
      <c r="AQ2575">
        <v>0</v>
      </c>
      <c r="AR2575">
        <v>0</v>
      </c>
      <c r="AS2575">
        <v>0</v>
      </c>
      <c r="AT2575">
        <v>0</v>
      </c>
    </row>
    <row r="2576" spans="1:46" hidden="1" x14ac:dyDescent="0.25">
      <c r="A2576" t="s">
        <v>313</v>
      </c>
      <c r="B2576" t="s">
        <v>297</v>
      </c>
      <c r="C2576">
        <v>6</v>
      </c>
      <c r="D2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6">
        <v>52</v>
      </c>
      <c r="AJ2576" t="s">
        <v>313</v>
      </c>
      <c r="AK2576" t="s">
        <v>414</v>
      </c>
      <c r="AL2576" t="s">
        <v>297</v>
      </c>
      <c r="AM2576">
        <v>12</v>
      </c>
      <c r="AN2576">
        <v>6</v>
      </c>
      <c r="AO2576">
        <v>0</v>
      </c>
      <c r="AP2576">
        <v>9.7281799999999997E-4</v>
      </c>
      <c r="AQ2576">
        <v>2.4950089999999999E-3</v>
      </c>
      <c r="AR2576">
        <v>1.3342650000000001E-3</v>
      </c>
      <c r="AS2576">
        <v>5.7133949999999996E-3</v>
      </c>
      <c r="AT2576">
        <v>0</v>
      </c>
    </row>
    <row r="2577" spans="1:46" hidden="1" x14ac:dyDescent="0.25">
      <c r="A2577" t="s">
        <v>313</v>
      </c>
      <c r="B2577" t="s">
        <v>297</v>
      </c>
      <c r="C2577">
        <v>7</v>
      </c>
      <c r="D2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2.329692E-3</v>
      </c>
      <c r="E2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2.329692E-3</v>
      </c>
      <c r="AI2577">
        <v>52</v>
      </c>
      <c r="AJ2577" t="s">
        <v>313</v>
      </c>
      <c r="AK2577" t="s">
        <v>414</v>
      </c>
      <c r="AL2577" t="s">
        <v>297</v>
      </c>
      <c r="AM2577">
        <v>12</v>
      </c>
      <c r="AN2577">
        <v>7</v>
      </c>
      <c r="AO2577">
        <v>2.329692E-3</v>
      </c>
      <c r="AP2577">
        <v>4.6881588000000002E-2</v>
      </c>
      <c r="AQ2577">
        <v>7.3008292000000002E-2</v>
      </c>
      <c r="AR2577">
        <v>4.1913667000000002E-2</v>
      </c>
      <c r="AS2577">
        <v>0.12148846000000001</v>
      </c>
      <c r="AT2577">
        <v>5.1611300000000001E-4</v>
      </c>
    </row>
    <row r="2578" spans="1:46" hidden="1" x14ac:dyDescent="0.25">
      <c r="A2578" t="s">
        <v>313</v>
      </c>
      <c r="B2578" t="s">
        <v>297</v>
      </c>
      <c r="C2578">
        <v>8</v>
      </c>
      <c r="D2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7.6547013999999997E-2</v>
      </c>
      <c r="E2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7.6547013999999997E-2</v>
      </c>
      <c r="AI2578">
        <v>52</v>
      </c>
      <c r="AJ2578" t="s">
        <v>313</v>
      </c>
      <c r="AK2578" t="s">
        <v>414</v>
      </c>
      <c r="AL2578" t="s">
        <v>297</v>
      </c>
      <c r="AM2578">
        <v>12</v>
      </c>
      <c r="AN2578">
        <v>8</v>
      </c>
      <c r="AO2578">
        <v>7.6547013999999997E-2</v>
      </c>
      <c r="AP2578">
        <v>0.142907537</v>
      </c>
      <c r="AQ2578">
        <v>0.219008906</v>
      </c>
      <c r="AR2578">
        <v>0.147284797</v>
      </c>
      <c r="AS2578">
        <v>0.321440952</v>
      </c>
      <c r="AT2578">
        <v>2.3398776E-2</v>
      </c>
    </row>
    <row r="2579" spans="1:46" hidden="1" x14ac:dyDescent="0.25">
      <c r="A2579" t="s">
        <v>313</v>
      </c>
      <c r="B2579" t="s">
        <v>297</v>
      </c>
      <c r="C2579">
        <v>9</v>
      </c>
      <c r="D2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0.37878123200000002</v>
      </c>
      <c r="E2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0.19568331799999999</v>
      </c>
      <c r="AI2579">
        <v>52</v>
      </c>
      <c r="AJ2579" t="s">
        <v>313</v>
      </c>
      <c r="AK2579" t="s">
        <v>414</v>
      </c>
      <c r="AL2579" t="s">
        <v>297</v>
      </c>
      <c r="AM2579">
        <v>12</v>
      </c>
      <c r="AN2579">
        <v>9</v>
      </c>
      <c r="AO2579">
        <v>0.19568331799999999</v>
      </c>
      <c r="AP2579">
        <v>0.28789002200000002</v>
      </c>
      <c r="AQ2579">
        <v>0.37878123200000002</v>
      </c>
      <c r="AR2579">
        <v>0.28689899099999999</v>
      </c>
      <c r="AS2579">
        <v>0.51914335599999994</v>
      </c>
      <c r="AT2579">
        <v>6.6316075000000002E-2</v>
      </c>
    </row>
    <row r="2580" spans="1:46" hidden="1" x14ac:dyDescent="0.25">
      <c r="A2580" t="s">
        <v>313</v>
      </c>
      <c r="B2580" t="s">
        <v>297</v>
      </c>
      <c r="C2580">
        <v>10</v>
      </c>
      <c r="D2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0.52643620899999999</v>
      </c>
      <c r="E2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0.52643620899999999</v>
      </c>
      <c r="AI2580">
        <v>52</v>
      </c>
      <c r="AJ2580" t="s">
        <v>313</v>
      </c>
      <c r="AK2580" t="s">
        <v>414</v>
      </c>
      <c r="AL2580" t="s">
        <v>297</v>
      </c>
      <c r="AM2580">
        <v>12</v>
      </c>
      <c r="AN2580">
        <v>10</v>
      </c>
      <c r="AO2580">
        <v>0.32811199600000002</v>
      </c>
      <c r="AP2580">
        <v>0.437129351</v>
      </c>
      <c r="AQ2580">
        <v>0.52643620899999999</v>
      </c>
      <c r="AR2580">
        <v>0.42184690600000002</v>
      </c>
      <c r="AS2580">
        <v>0.68793096099999995</v>
      </c>
      <c r="AT2580">
        <v>0.109464587</v>
      </c>
    </row>
    <row r="2581" spans="1:46" hidden="1" x14ac:dyDescent="0.25">
      <c r="A2581" t="s">
        <v>313</v>
      </c>
      <c r="B2581" t="s">
        <v>297</v>
      </c>
      <c r="C2581">
        <v>11</v>
      </c>
      <c r="D2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0.65324742800000002</v>
      </c>
      <c r="E2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0.65324742800000002</v>
      </c>
      <c r="AI2581">
        <v>52</v>
      </c>
      <c r="AJ2581" t="s">
        <v>313</v>
      </c>
      <c r="AK2581" t="s">
        <v>414</v>
      </c>
      <c r="AL2581" t="s">
        <v>297</v>
      </c>
      <c r="AM2581">
        <v>12</v>
      </c>
      <c r="AN2581">
        <v>11</v>
      </c>
      <c r="AO2581">
        <v>0.41740814599999998</v>
      </c>
      <c r="AP2581">
        <v>0.55462833899999997</v>
      </c>
      <c r="AQ2581">
        <v>0.65324742800000002</v>
      </c>
      <c r="AR2581">
        <v>0.52757822899999995</v>
      </c>
      <c r="AS2581">
        <v>0.80386016500000002</v>
      </c>
      <c r="AT2581">
        <v>0.115838961</v>
      </c>
    </row>
    <row r="2582" spans="1:46" hidden="1" x14ac:dyDescent="0.25">
      <c r="A2582" t="s">
        <v>313</v>
      </c>
      <c r="B2582" t="s">
        <v>297</v>
      </c>
      <c r="C2582">
        <v>12</v>
      </c>
      <c r="D2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0.72261998299999997</v>
      </c>
      <c r="E2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0.72261998299999997</v>
      </c>
      <c r="AI2582">
        <v>52</v>
      </c>
      <c r="AJ2582" t="s">
        <v>313</v>
      </c>
      <c r="AK2582" t="s">
        <v>414</v>
      </c>
      <c r="AL2582" t="s">
        <v>297</v>
      </c>
      <c r="AM2582">
        <v>12</v>
      </c>
      <c r="AN2582">
        <v>12</v>
      </c>
      <c r="AO2582">
        <v>0.48637023899999998</v>
      </c>
      <c r="AP2582">
        <v>0.608828645</v>
      </c>
      <c r="AQ2582">
        <v>0.72261998299999997</v>
      </c>
      <c r="AR2582">
        <v>0.59139603799999996</v>
      </c>
      <c r="AS2582">
        <v>0.83174941999999996</v>
      </c>
      <c r="AT2582">
        <v>0.181148536</v>
      </c>
    </row>
    <row r="2583" spans="1:46" hidden="1" x14ac:dyDescent="0.25">
      <c r="A2583" t="s">
        <v>313</v>
      </c>
      <c r="B2583" t="s">
        <v>297</v>
      </c>
      <c r="C2583">
        <v>13</v>
      </c>
      <c r="D2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0.72936646699999996</v>
      </c>
      <c r="E2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0.72936646699999996</v>
      </c>
      <c r="AI2583">
        <v>52</v>
      </c>
      <c r="AJ2583" t="s">
        <v>313</v>
      </c>
      <c r="AK2583" t="s">
        <v>414</v>
      </c>
      <c r="AL2583" t="s">
        <v>297</v>
      </c>
      <c r="AM2583">
        <v>12</v>
      </c>
      <c r="AN2583">
        <v>13</v>
      </c>
      <c r="AO2583">
        <v>0.49227862</v>
      </c>
      <c r="AP2583">
        <v>0.62809604900000005</v>
      </c>
      <c r="AQ2583">
        <v>0.72936646699999996</v>
      </c>
      <c r="AR2583">
        <v>0.60333032600000003</v>
      </c>
      <c r="AS2583">
        <v>0.82576034899999995</v>
      </c>
      <c r="AT2583">
        <v>0.16859373799999999</v>
      </c>
    </row>
    <row r="2584" spans="1:46" hidden="1" x14ac:dyDescent="0.25">
      <c r="A2584" t="s">
        <v>313</v>
      </c>
      <c r="B2584" t="s">
        <v>297</v>
      </c>
      <c r="C2584">
        <v>14</v>
      </c>
      <c r="D2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0.69155709099999996</v>
      </c>
      <c r="E2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0.69155709099999996</v>
      </c>
      <c r="AI2584">
        <v>52</v>
      </c>
      <c r="AJ2584" t="s">
        <v>313</v>
      </c>
      <c r="AK2584" t="s">
        <v>414</v>
      </c>
      <c r="AL2584" t="s">
        <v>297</v>
      </c>
      <c r="AM2584">
        <v>12</v>
      </c>
      <c r="AN2584">
        <v>14</v>
      </c>
      <c r="AO2584">
        <v>0.48582609199999999</v>
      </c>
      <c r="AP2584">
        <v>0.58842370799999999</v>
      </c>
      <c r="AQ2584">
        <v>0.69155709099999996</v>
      </c>
      <c r="AR2584">
        <v>0.57810589300000004</v>
      </c>
      <c r="AS2584">
        <v>0.82683792899999997</v>
      </c>
      <c r="AT2584">
        <v>0.19366836000000001</v>
      </c>
    </row>
    <row r="2585" spans="1:46" hidden="1" x14ac:dyDescent="0.25">
      <c r="A2585" t="s">
        <v>313</v>
      </c>
      <c r="B2585" t="s">
        <v>297</v>
      </c>
      <c r="C2585">
        <v>15</v>
      </c>
      <c r="D2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0.60465610199999997</v>
      </c>
      <c r="E2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0.60465610199999997</v>
      </c>
      <c r="AI2585">
        <v>52</v>
      </c>
      <c r="AJ2585" t="s">
        <v>313</v>
      </c>
      <c r="AK2585" t="s">
        <v>414</v>
      </c>
      <c r="AL2585" t="s">
        <v>297</v>
      </c>
      <c r="AM2585">
        <v>12</v>
      </c>
      <c r="AN2585">
        <v>15</v>
      </c>
      <c r="AO2585">
        <v>0.43525504399999998</v>
      </c>
      <c r="AP2585">
        <v>0.53078833999999997</v>
      </c>
      <c r="AQ2585">
        <v>0.60465610199999997</v>
      </c>
      <c r="AR2585">
        <v>0.52127302600000003</v>
      </c>
      <c r="AS2585">
        <v>0.77318614500000005</v>
      </c>
      <c r="AT2585">
        <v>0.182743878</v>
      </c>
    </row>
    <row r="2586" spans="1:46" hidden="1" x14ac:dyDescent="0.25">
      <c r="A2586" t="s">
        <v>313</v>
      </c>
      <c r="B2586" t="s">
        <v>297</v>
      </c>
      <c r="C2586">
        <v>16</v>
      </c>
      <c r="D2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0.49169032800000001</v>
      </c>
      <c r="E2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0.49169032800000001</v>
      </c>
      <c r="AI2586">
        <v>52</v>
      </c>
      <c r="AJ2586" t="s">
        <v>313</v>
      </c>
      <c r="AK2586" t="s">
        <v>414</v>
      </c>
      <c r="AL2586" t="s">
        <v>297</v>
      </c>
      <c r="AM2586">
        <v>12</v>
      </c>
      <c r="AN2586">
        <v>16</v>
      </c>
      <c r="AO2586">
        <v>0.358985677</v>
      </c>
      <c r="AP2586">
        <v>0.42097366000000003</v>
      </c>
      <c r="AQ2586">
        <v>0.49169032800000001</v>
      </c>
      <c r="AR2586">
        <v>0.42815315799999998</v>
      </c>
      <c r="AS2586">
        <v>0.68396891500000001</v>
      </c>
      <c r="AT2586">
        <v>0.20890550599999999</v>
      </c>
    </row>
    <row r="2587" spans="1:46" hidden="1" x14ac:dyDescent="0.25">
      <c r="A2587" t="s">
        <v>313</v>
      </c>
      <c r="B2587" t="s">
        <v>297</v>
      </c>
      <c r="C2587">
        <v>17</v>
      </c>
      <c r="D2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0.38363584499999998</v>
      </c>
      <c r="E2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0.38363584499999998</v>
      </c>
      <c r="AI2587">
        <v>52</v>
      </c>
      <c r="AJ2587" t="s">
        <v>313</v>
      </c>
      <c r="AK2587" t="s">
        <v>414</v>
      </c>
      <c r="AL2587" t="s">
        <v>297</v>
      </c>
      <c r="AM2587">
        <v>12</v>
      </c>
      <c r="AN2587">
        <v>17</v>
      </c>
      <c r="AO2587">
        <v>0.24595370799999999</v>
      </c>
      <c r="AP2587">
        <v>0.29435063299999997</v>
      </c>
      <c r="AQ2587">
        <v>0.38363584499999998</v>
      </c>
      <c r="AR2587">
        <v>0.31366662000000001</v>
      </c>
      <c r="AS2587">
        <v>0.54500892199999995</v>
      </c>
      <c r="AT2587">
        <v>0.15119249800000001</v>
      </c>
    </row>
    <row r="2588" spans="1:46" hidden="1" x14ac:dyDescent="0.25">
      <c r="A2588" t="s">
        <v>313</v>
      </c>
      <c r="B2588" t="s">
        <v>297</v>
      </c>
      <c r="C2588">
        <v>18</v>
      </c>
      <c r="D2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0.24123572800000001</v>
      </c>
      <c r="E2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0.24123572800000001</v>
      </c>
      <c r="AI2588">
        <v>52</v>
      </c>
      <c r="AJ2588" t="s">
        <v>313</v>
      </c>
      <c r="AK2588" t="s">
        <v>414</v>
      </c>
      <c r="AL2588" t="s">
        <v>297</v>
      </c>
      <c r="AM2588">
        <v>12</v>
      </c>
      <c r="AN2588">
        <v>18</v>
      </c>
      <c r="AO2588">
        <v>0.116528782</v>
      </c>
      <c r="AP2588">
        <v>0.147344478</v>
      </c>
      <c r="AQ2588">
        <v>0.24123572800000001</v>
      </c>
      <c r="AR2588">
        <v>0.17649984299999999</v>
      </c>
      <c r="AS2588">
        <v>0.370395376</v>
      </c>
      <c r="AT2588">
        <v>6.4185017999999996E-2</v>
      </c>
    </row>
    <row r="2589" spans="1:46" hidden="1" x14ac:dyDescent="0.25">
      <c r="A2589" t="s">
        <v>313</v>
      </c>
      <c r="B2589" t="s">
        <v>297</v>
      </c>
      <c r="C2589">
        <v>19</v>
      </c>
      <c r="D2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0.112361632</v>
      </c>
      <c r="E2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0.112361632</v>
      </c>
      <c r="AI2589">
        <v>52</v>
      </c>
      <c r="AJ2589" t="s">
        <v>313</v>
      </c>
      <c r="AK2589" t="s">
        <v>414</v>
      </c>
      <c r="AL2589" t="s">
        <v>297</v>
      </c>
      <c r="AM2589">
        <v>12</v>
      </c>
      <c r="AN2589">
        <v>19</v>
      </c>
      <c r="AO2589">
        <v>1.8141534000000001E-2</v>
      </c>
      <c r="AP2589">
        <v>2.6867001000000001E-2</v>
      </c>
      <c r="AQ2589">
        <v>0.112361632</v>
      </c>
      <c r="AR2589">
        <v>6.0895355999999998E-2</v>
      </c>
      <c r="AS2589">
        <v>0.184631983</v>
      </c>
      <c r="AT2589">
        <v>9.5069160000000007E-3</v>
      </c>
    </row>
    <row r="2590" spans="1:46" hidden="1" x14ac:dyDescent="0.25">
      <c r="A2590" t="s">
        <v>313</v>
      </c>
      <c r="B2590" t="s">
        <v>297</v>
      </c>
      <c r="C2590">
        <v>20</v>
      </c>
      <c r="D2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1.8829153000000001E-2</v>
      </c>
      <c r="E2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1.8829153000000001E-2</v>
      </c>
      <c r="AI2590">
        <v>52</v>
      </c>
      <c r="AJ2590" t="s">
        <v>313</v>
      </c>
      <c r="AK2590" t="s">
        <v>414</v>
      </c>
      <c r="AL2590" t="s">
        <v>297</v>
      </c>
      <c r="AM2590">
        <v>12</v>
      </c>
      <c r="AN2590">
        <v>20</v>
      </c>
      <c r="AO2590">
        <v>0</v>
      </c>
      <c r="AP2590">
        <v>3.9400000000000004E-6</v>
      </c>
      <c r="AQ2590">
        <v>1.8829153000000001E-2</v>
      </c>
      <c r="AR2590">
        <v>8.6026320000000007E-3</v>
      </c>
      <c r="AS2590">
        <v>3.5253863000000003E-2</v>
      </c>
      <c r="AT2590">
        <v>0</v>
      </c>
    </row>
    <row r="2591" spans="1:46" hidden="1" x14ac:dyDescent="0.25">
      <c r="A2591" t="s">
        <v>313</v>
      </c>
      <c r="B2591" t="s">
        <v>297</v>
      </c>
      <c r="C2591">
        <v>21</v>
      </c>
      <c r="D2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1">
        <v>52</v>
      </c>
      <c r="AJ2591" t="s">
        <v>313</v>
      </c>
      <c r="AK2591" t="s">
        <v>414</v>
      </c>
      <c r="AL2591" t="s">
        <v>297</v>
      </c>
      <c r="AM2591">
        <v>12</v>
      </c>
      <c r="AN2591">
        <v>21</v>
      </c>
      <c r="AO2591">
        <v>0</v>
      </c>
      <c r="AP2591" s="281">
        <v>0</v>
      </c>
      <c r="AQ2591">
        <v>0</v>
      </c>
      <c r="AR2591">
        <v>5.8899999999999999E-7</v>
      </c>
      <c r="AS2591">
        <v>8.9800000000000004E-6</v>
      </c>
      <c r="AT2591">
        <v>0</v>
      </c>
    </row>
    <row r="2592" spans="1:46" hidden="1" x14ac:dyDescent="0.25">
      <c r="A2592" t="s">
        <v>313</v>
      </c>
      <c r="B2592" t="s">
        <v>297</v>
      </c>
      <c r="C2592">
        <v>22</v>
      </c>
      <c r="D2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2">
        <v>52</v>
      </c>
      <c r="AJ2592" t="s">
        <v>313</v>
      </c>
      <c r="AK2592" t="s">
        <v>414</v>
      </c>
      <c r="AL2592" t="s">
        <v>297</v>
      </c>
      <c r="AM2592">
        <v>12</v>
      </c>
      <c r="AN2592">
        <v>22</v>
      </c>
      <c r="AO2592">
        <v>0</v>
      </c>
      <c r="AP2592">
        <v>0</v>
      </c>
      <c r="AQ2592">
        <v>0</v>
      </c>
      <c r="AR2592" s="281">
        <v>0</v>
      </c>
      <c r="AS2592" s="281">
        <v>0</v>
      </c>
      <c r="AT2592">
        <v>0</v>
      </c>
    </row>
    <row r="2593" spans="1:46" hidden="1" x14ac:dyDescent="0.25">
      <c r="A2593" t="s">
        <v>313</v>
      </c>
      <c r="B2593" t="s">
        <v>297</v>
      </c>
      <c r="C2593">
        <v>23</v>
      </c>
      <c r="D2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3">
        <v>52</v>
      </c>
      <c r="AJ2593" t="s">
        <v>313</v>
      </c>
      <c r="AK2593" t="s">
        <v>414</v>
      </c>
      <c r="AL2593" t="s">
        <v>297</v>
      </c>
      <c r="AM2593">
        <v>12</v>
      </c>
      <c r="AN2593">
        <v>23</v>
      </c>
      <c r="AO2593">
        <v>0</v>
      </c>
      <c r="AP2593">
        <v>0</v>
      </c>
      <c r="AQ2593">
        <v>0</v>
      </c>
      <c r="AR2593">
        <v>0</v>
      </c>
      <c r="AS2593">
        <v>0</v>
      </c>
      <c r="AT2593">
        <v>0</v>
      </c>
    </row>
    <row r="2594" spans="1:46" hidden="1" x14ac:dyDescent="0.25">
      <c r="A2594" t="s">
        <v>313</v>
      </c>
      <c r="B2594" t="s">
        <v>297</v>
      </c>
      <c r="C2594">
        <v>24</v>
      </c>
      <c r="D2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4">
        <v>52</v>
      </c>
      <c r="AJ2594" t="s">
        <v>313</v>
      </c>
      <c r="AK2594" t="s">
        <v>414</v>
      </c>
      <c r="AL2594" t="s">
        <v>297</v>
      </c>
      <c r="AM2594">
        <v>12</v>
      </c>
      <c r="AN2594">
        <v>24</v>
      </c>
      <c r="AO2594">
        <v>0</v>
      </c>
      <c r="AP2594">
        <v>0</v>
      </c>
      <c r="AQ2594">
        <v>0</v>
      </c>
      <c r="AR2594">
        <v>0</v>
      </c>
      <c r="AS2594">
        <v>0</v>
      </c>
      <c r="AT2594">
        <v>0</v>
      </c>
    </row>
    <row r="2595" spans="1:46" hidden="1" x14ac:dyDescent="0.25">
      <c r="A2595" t="s">
        <v>322</v>
      </c>
      <c r="B2595" t="s">
        <v>286</v>
      </c>
      <c r="C2595">
        <v>1</v>
      </c>
      <c r="D2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5">
        <v>21</v>
      </c>
      <c r="AJ2595" t="s">
        <v>322</v>
      </c>
      <c r="AK2595" t="s">
        <v>415</v>
      </c>
      <c r="AL2595" t="s">
        <v>286</v>
      </c>
      <c r="AM2595">
        <v>1</v>
      </c>
      <c r="AN2595">
        <v>1</v>
      </c>
      <c r="AO2595">
        <v>0</v>
      </c>
      <c r="AP2595">
        <v>0</v>
      </c>
      <c r="AQ2595">
        <v>0</v>
      </c>
      <c r="AR2595">
        <v>0</v>
      </c>
      <c r="AS2595">
        <v>0</v>
      </c>
      <c r="AT2595">
        <v>0</v>
      </c>
    </row>
    <row r="2596" spans="1:46" hidden="1" x14ac:dyDescent="0.25">
      <c r="A2596" t="s">
        <v>322</v>
      </c>
      <c r="B2596" t="s">
        <v>286</v>
      </c>
      <c r="C2596">
        <v>2</v>
      </c>
      <c r="D2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6">
        <v>21</v>
      </c>
      <c r="AJ2596" t="s">
        <v>322</v>
      </c>
      <c r="AK2596" t="s">
        <v>415</v>
      </c>
      <c r="AL2596" t="s">
        <v>286</v>
      </c>
      <c r="AM2596">
        <v>1</v>
      </c>
      <c r="AN2596">
        <v>2</v>
      </c>
      <c r="AO2596">
        <v>0</v>
      </c>
      <c r="AP2596">
        <v>0</v>
      </c>
      <c r="AQ2596">
        <v>0</v>
      </c>
      <c r="AR2596">
        <v>0</v>
      </c>
      <c r="AS2596">
        <v>0</v>
      </c>
      <c r="AT2596">
        <v>0</v>
      </c>
    </row>
    <row r="2597" spans="1:46" hidden="1" x14ac:dyDescent="0.25">
      <c r="A2597" t="s">
        <v>322</v>
      </c>
      <c r="B2597" t="s">
        <v>286</v>
      </c>
      <c r="C2597">
        <v>3</v>
      </c>
      <c r="D2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7">
        <v>21</v>
      </c>
      <c r="AJ2597" t="s">
        <v>322</v>
      </c>
      <c r="AK2597" t="s">
        <v>415</v>
      </c>
      <c r="AL2597" t="s">
        <v>286</v>
      </c>
      <c r="AM2597">
        <v>1</v>
      </c>
      <c r="AN2597">
        <v>3</v>
      </c>
      <c r="AO2597">
        <v>0</v>
      </c>
      <c r="AP2597">
        <v>0</v>
      </c>
      <c r="AQ2597">
        <v>0</v>
      </c>
      <c r="AR2597">
        <v>0</v>
      </c>
      <c r="AS2597">
        <v>0</v>
      </c>
      <c r="AT2597">
        <v>0</v>
      </c>
    </row>
    <row r="2598" spans="1:46" hidden="1" x14ac:dyDescent="0.25">
      <c r="A2598" t="s">
        <v>322</v>
      </c>
      <c r="B2598" t="s">
        <v>286</v>
      </c>
      <c r="C2598">
        <v>4</v>
      </c>
      <c r="D2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8">
        <v>21</v>
      </c>
      <c r="AJ2598" t="s">
        <v>322</v>
      </c>
      <c r="AK2598" t="s">
        <v>415</v>
      </c>
      <c r="AL2598" t="s">
        <v>286</v>
      </c>
      <c r="AM2598">
        <v>1</v>
      </c>
      <c r="AN2598">
        <v>4</v>
      </c>
      <c r="AO2598">
        <v>0</v>
      </c>
      <c r="AP2598">
        <v>0</v>
      </c>
      <c r="AQ2598">
        <v>0</v>
      </c>
      <c r="AR2598">
        <v>0</v>
      </c>
      <c r="AS2598">
        <v>0</v>
      </c>
      <c r="AT2598">
        <v>0</v>
      </c>
    </row>
    <row r="2599" spans="1:46" hidden="1" x14ac:dyDescent="0.25">
      <c r="A2599" t="s">
        <v>322</v>
      </c>
      <c r="B2599" t="s">
        <v>286</v>
      </c>
      <c r="C2599">
        <v>5</v>
      </c>
      <c r="D2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9">
        <v>21</v>
      </c>
      <c r="AJ2599" t="s">
        <v>322</v>
      </c>
      <c r="AK2599" t="s">
        <v>415</v>
      </c>
      <c r="AL2599" t="s">
        <v>286</v>
      </c>
      <c r="AM2599">
        <v>1</v>
      </c>
      <c r="AN2599">
        <v>5</v>
      </c>
      <c r="AO2599">
        <v>0</v>
      </c>
      <c r="AP2599">
        <v>0</v>
      </c>
      <c r="AQ2599">
        <v>0</v>
      </c>
      <c r="AR2599">
        <v>0</v>
      </c>
      <c r="AS2599">
        <v>0</v>
      </c>
      <c r="AT2599">
        <v>0</v>
      </c>
    </row>
    <row r="2600" spans="1:46" hidden="1" x14ac:dyDescent="0.25">
      <c r="A2600" t="s">
        <v>322</v>
      </c>
      <c r="B2600" t="s">
        <v>286</v>
      </c>
      <c r="C2600">
        <v>6</v>
      </c>
      <c r="D2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00">
        <v>21</v>
      </c>
      <c r="AJ2600" t="s">
        <v>322</v>
      </c>
      <c r="AK2600" t="s">
        <v>415</v>
      </c>
      <c r="AL2600" t="s">
        <v>286</v>
      </c>
      <c r="AM2600">
        <v>1</v>
      </c>
      <c r="AN2600">
        <v>6</v>
      </c>
      <c r="AO2600">
        <v>0</v>
      </c>
      <c r="AP2600">
        <v>7.3200000000000004E-7</v>
      </c>
      <c r="AQ2600">
        <v>5.3000000000000001E-5</v>
      </c>
      <c r="AR2600">
        <v>4.6199999999999998E-5</v>
      </c>
      <c r="AS2600">
        <v>3.98711E-4</v>
      </c>
      <c r="AT2600">
        <v>0</v>
      </c>
    </row>
    <row r="2601" spans="1:46" hidden="1" x14ac:dyDescent="0.25">
      <c r="A2601" t="s">
        <v>322</v>
      </c>
      <c r="B2601" t="s">
        <v>286</v>
      </c>
      <c r="C2601">
        <v>7</v>
      </c>
      <c r="D2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7.1899999999999999E-5</v>
      </c>
      <c r="E2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7.1899999999999999E-5</v>
      </c>
      <c r="AI2601">
        <v>21</v>
      </c>
      <c r="AJ2601" t="s">
        <v>322</v>
      </c>
      <c r="AK2601" t="s">
        <v>415</v>
      </c>
      <c r="AL2601" t="s">
        <v>286</v>
      </c>
      <c r="AM2601">
        <v>1</v>
      </c>
      <c r="AN2601">
        <v>7</v>
      </c>
      <c r="AO2601">
        <v>7.1899999999999999E-5</v>
      </c>
      <c r="AP2601" s="281">
        <v>7.7803960000000002E-3</v>
      </c>
      <c r="AQ2601" s="281">
        <v>3.8687684999999999E-2</v>
      </c>
      <c r="AR2601" s="281">
        <v>1.9271845999999999E-2</v>
      </c>
      <c r="AS2601">
        <v>6.6858528E-2</v>
      </c>
      <c r="AT2601">
        <v>3.1599999999999998E-6</v>
      </c>
    </row>
    <row r="2602" spans="1:46" hidden="1" x14ac:dyDescent="0.25">
      <c r="A2602" t="s">
        <v>322</v>
      </c>
      <c r="B2602" t="s">
        <v>286</v>
      </c>
      <c r="C2602">
        <v>8</v>
      </c>
      <c r="D2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4.5135767E-2</v>
      </c>
      <c r="E2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4.5135767E-2</v>
      </c>
      <c r="AI2602">
        <v>21</v>
      </c>
      <c r="AJ2602" t="s">
        <v>322</v>
      </c>
      <c r="AK2602" t="s">
        <v>415</v>
      </c>
      <c r="AL2602" t="s">
        <v>286</v>
      </c>
      <c r="AM2602">
        <v>1</v>
      </c>
      <c r="AN2602">
        <v>8</v>
      </c>
      <c r="AO2602" s="281">
        <v>4.5135767E-2</v>
      </c>
      <c r="AP2602">
        <v>6.9333993999999996E-2</v>
      </c>
      <c r="AQ2602">
        <v>0.159337018</v>
      </c>
      <c r="AR2602">
        <v>0.10123336500000001</v>
      </c>
      <c r="AS2602">
        <v>0.240867215</v>
      </c>
      <c r="AT2602" s="281">
        <v>2.2274748E-2</v>
      </c>
    </row>
    <row r="2603" spans="1:46" hidden="1" x14ac:dyDescent="0.25">
      <c r="A2603" t="s">
        <v>322</v>
      </c>
      <c r="B2603" t="s">
        <v>286</v>
      </c>
      <c r="C2603">
        <v>9</v>
      </c>
      <c r="D2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0.29873023199999998</v>
      </c>
      <c r="E2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0.172269226</v>
      </c>
      <c r="AI2603">
        <v>21</v>
      </c>
      <c r="AJ2603" t="s">
        <v>322</v>
      </c>
      <c r="AK2603" t="s">
        <v>415</v>
      </c>
      <c r="AL2603" t="s">
        <v>286</v>
      </c>
      <c r="AM2603">
        <v>1</v>
      </c>
      <c r="AN2603">
        <v>9</v>
      </c>
      <c r="AO2603">
        <v>0.172269226</v>
      </c>
      <c r="AP2603">
        <v>0.21871785299999999</v>
      </c>
      <c r="AQ2603">
        <v>0.29873023199999998</v>
      </c>
      <c r="AR2603">
        <v>0.23289404499999999</v>
      </c>
      <c r="AS2603">
        <v>0.42357393999999998</v>
      </c>
      <c r="AT2603">
        <v>9.0693357000000002E-2</v>
      </c>
    </row>
    <row r="2604" spans="1:46" hidden="1" x14ac:dyDescent="0.25">
      <c r="A2604" t="s">
        <v>322</v>
      </c>
      <c r="B2604" t="s">
        <v>286</v>
      </c>
      <c r="C2604">
        <v>10</v>
      </c>
      <c r="D2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0.42596005799999997</v>
      </c>
      <c r="E2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0.42596005799999997</v>
      </c>
      <c r="AI2604">
        <v>21</v>
      </c>
      <c r="AJ2604" t="s">
        <v>322</v>
      </c>
      <c r="AK2604" t="s">
        <v>415</v>
      </c>
      <c r="AL2604" t="s">
        <v>286</v>
      </c>
      <c r="AM2604">
        <v>1</v>
      </c>
      <c r="AN2604">
        <v>10</v>
      </c>
      <c r="AO2604">
        <v>0.299652574</v>
      </c>
      <c r="AP2604">
        <v>0.36090531300000001</v>
      </c>
      <c r="AQ2604">
        <v>0.42596005799999997</v>
      </c>
      <c r="AR2604">
        <v>0.36106026299999999</v>
      </c>
      <c r="AS2604">
        <v>0.60802742899999995</v>
      </c>
      <c r="AT2604">
        <v>0.14996315299999999</v>
      </c>
    </row>
    <row r="2605" spans="1:46" hidden="1" x14ac:dyDescent="0.25">
      <c r="A2605" t="s">
        <v>322</v>
      </c>
      <c r="B2605" t="s">
        <v>286</v>
      </c>
      <c r="C2605">
        <v>11</v>
      </c>
      <c r="D2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0.52280101199999995</v>
      </c>
      <c r="E2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0.52280101199999995</v>
      </c>
      <c r="AI2605">
        <v>21</v>
      </c>
      <c r="AJ2605" t="s">
        <v>322</v>
      </c>
      <c r="AK2605" t="s">
        <v>415</v>
      </c>
      <c r="AL2605" t="s">
        <v>286</v>
      </c>
      <c r="AM2605">
        <v>1</v>
      </c>
      <c r="AN2605">
        <v>11</v>
      </c>
      <c r="AO2605">
        <v>0.40497337300000003</v>
      </c>
      <c r="AP2605">
        <v>0.470371396</v>
      </c>
      <c r="AQ2605">
        <v>0.52280101199999995</v>
      </c>
      <c r="AR2605">
        <v>0.46399229199999997</v>
      </c>
      <c r="AS2605">
        <v>0.72516755099999997</v>
      </c>
      <c r="AT2605">
        <v>0.18528197099999999</v>
      </c>
    </row>
    <row r="2606" spans="1:46" hidden="1" x14ac:dyDescent="0.25">
      <c r="A2606" t="s">
        <v>322</v>
      </c>
      <c r="B2606" t="s">
        <v>286</v>
      </c>
      <c r="C2606">
        <v>12</v>
      </c>
      <c r="D2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0.60236201</v>
      </c>
      <c r="E2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0.60236201</v>
      </c>
      <c r="AI2606">
        <v>21</v>
      </c>
      <c r="AJ2606" t="s">
        <v>322</v>
      </c>
      <c r="AK2606" t="s">
        <v>415</v>
      </c>
      <c r="AL2606" t="s">
        <v>286</v>
      </c>
      <c r="AM2606">
        <v>1</v>
      </c>
      <c r="AN2606">
        <v>12</v>
      </c>
      <c r="AO2606">
        <v>0.47590978499999997</v>
      </c>
      <c r="AP2606">
        <v>0.54227331099999998</v>
      </c>
      <c r="AQ2606">
        <v>0.60236201</v>
      </c>
      <c r="AR2606">
        <v>0.53303028900000005</v>
      </c>
      <c r="AS2606">
        <v>0.74842527000000003</v>
      </c>
      <c r="AT2606">
        <v>0.205261215</v>
      </c>
    </row>
    <row r="2607" spans="1:46" hidden="1" x14ac:dyDescent="0.25">
      <c r="A2607" t="s">
        <v>322</v>
      </c>
      <c r="B2607" t="s">
        <v>286</v>
      </c>
      <c r="C2607">
        <v>13</v>
      </c>
      <c r="D2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0.63186431799999998</v>
      </c>
      <c r="E2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0.63186431799999998</v>
      </c>
      <c r="AI2607">
        <v>21</v>
      </c>
      <c r="AJ2607" t="s">
        <v>322</v>
      </c>
      <c r="AK2607" t="s">
        <v>415</v>
      </c>
      <c r="AL2607" t="s">
        <v>286</v>
      </c>
      <c r="AM2607">
        <v>1</v>
      </c>
      <c r="AN2607">
        <v>13</v>
      </c>
      <c r="AO2607">
        <v>0.49827440099999998</v>
      </c>
      <c r="AP2607">
        <v>0.56323405800000004</v>
      </c>
      <c r="AQ2607">
        <v>0.63186431799999998</v>
      </c>
      <c r="AR2607">
        <v>0.55779513199999997</v>
      </c>
      <c r="AS2607">
        <v>0.751507908</v>
      </c>
      <c r="AT2607">
        <v>0.230779343</v>
      </c>
    </row>
    <row r="2608" spans="1:46" hidden="1" x14ac:dyDescent="0.25">
      <c r="A2608" t="s">
        <v>322</v>
      </c>
      <c r="B2608" t="s">
        <v>286</v>
      </c>
      <c r="C2608">
        <v>14</v>
      </c>
      <c r="D2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0.60888537300000001</v>
      </c>
      <c r="E2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0.60888537300000001</v>
      </c>
      <c r="AI2608">
        <v>21</v>
      </c>
      <c r="AJ2608" t="s">
        <v>322</v>
      </c>
      <c r="AK2608" t="s">
        <v>415</v>
      </c>
      <c r="AL2608" t="s">
        <v>286</v>
      </c>
      <c r="AM2608">
        <v>1</v>
      </c>
      <c r="AN2608">
        <v>14</v>
      </c>
      <c r="AO2608">
        <v>0.48004988700000001</v>
      </c>
      <c r="AP2608">
        <v>0.54355602599999997</v>
      </c>
      <c r="AQ2608">
        <v>0.60888537300000001</v>
      </c>
      <c r="AR2608">
        <v>0.53983303800000004</v>
      </c>
      <c r="AS2608">
        <v>0.75235876400000001</v>
      </c>
      <c r="AT2608">
        <v>0.21501198699999999</v>
      </c>
    </row>
    <row r="2609" spans="1:46" hidden="1" x14ac:dyDescent="0.25">
      <c r="A2609" t="s">
        <v>322</v>
      </c>
      <c r="B2609" t="s">
        <v>286</v>
      </c>
      <c r="C2609">
        <v>15</v>
      </c>
      <c r="D2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0.54867550700000001</v>
      </c>
      <c r="E2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0.54867550700000001</v>
      </c>
      <c r="AI2609">
        <v>21</v>
      </c>
      <c r="AJ2609" t="s">
        <v>322</v>
      </c>
      <c r="AK2609" t="s">
        <v>415</v>
      </c>
      <c r="AL2609" t="s">
        <v>286</v>
      </c>
      <c r="AM2609">
        <v>1</v>
      </c>
      <c r="AN2609">
        <v>15</v>
      </c>
      <c r="AO2609">
        <v>0.421789366</v>
      </c>
      <c r="AP2609">
        <v>0.48692754799999999</v>
      </c>
      <c r="AQ2609">
        <v>0.54867550700000001</v>
      </c>
      <c r="AR2609">
        <v>0.48358213</v>
      </c>
      <c r="AS2609">
        <v>0.70265302100000004</v>
      </c>
      <c r="AT2609">
        <v>0.18258250400000001</v>
      </c>
    </row>
    <row r="2610" spans="1:46" hidden="1" x14ac:dyDescent="0.25">
      <c r="A2610" t="s">
        <v>322</v>
      </c>
      <c r="B2610" t="s">
        <v>286</v>
      </c>
      <c r="C2610">
        <v>16</v>
      </c>
      <c r="D2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0.44457041200000003</v>
      </c>
      <c r="E2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0.44457041200000003</v>
      </c>
      <c r="AI2610">
        <v>21</v>
      </c>
      <c r="AJ2610" t="s">
        <v>322</v>
      </c>
      <c r="AK2610" t="s">
        <v>415</v>
      </c>
      <c r="AL2610" t="s">
        <v>286</v>
      </c>
      <c r="AM2610">
        <v>1</v>
      </c>
      <c r="AN2610">
        <v>16</v>
      </c>
      <c r="AO2610">
        <v>0.33286674900000002</v>
      </c>
      <c r="AP2610">
        <v>0.376670224</v>
      </c>
      <c r="AQ2610">
        <v>0.44457041200000003</v>
      </c>
      <c r="AR2610">
        <v>0.38945134999999997</v>
      </c>
      <c r="AS2610">
        <v>0.59704765599999998</v>
      </c>
      <c r="AT2610">
        <v>0.190161567</v>
      </c>
    </row>
    <row r="2611" spans="1:46" hidden="1" x14ac:dyDescent="0.25">
      <c r="A2611" t="s">
        <v>322</v>
      </c>
      <c r="B2611" t="s">
        <v>286</v>
      </c>
      <c r="C2611">
        <v>17</v>
      </c>
      <c r="D2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0.34734889699999999</v>
      </c>
      <c r="E2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0.34734889699999999</v>
      </c>
      <c r="AI2611">
        <v>21</v>
      </c>
      <c r="AJ2611" t="s">
        <v>322</v>
      </c>
      <c r="AK2611" t="s">
        <v>415</v>
      </c>
      <c r="AL2611" t="s">
        <v>286</v>
      </c>
      <c r="AM2611">
        <v>1</v>
      </c>
      <c r="AN2611">
        <v>17</v>
      </c>
      <c r="AO2611">
        <v>0.194776914</v>
      </c>
      <c r="AP2611">
        <v>0.25914233800000003</v>
      </c>
      <c r="AQ2611">
        <v>0.34734889699999999</v>
      </c>
      <c r="AR2611">
        <v>0.27003621100000003</v>
      </c>
      <c r="AS2611">
        <v>0.45516479900000001</v>
      </c>
      <c r="AT2611">
        <v>0.108040277</v>
      </c>
    </row>
    <row r="2612" spans="1:46" hidden="1" x14ac:dyDescent="0.25">
      <c r="A2612" t="s">
        <v>322</v>
      </c>
      <c r="B2612" t="s">
        <v>286</v>
      </c>
      <c r="C2612">
        <v>18</v>
      </c>
      <c r="D2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0.202585601</v>
      </c>
      <c r="E2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0.202585601</v>
      </c>
      <c r="AI2612">
        <v>21</v>
      </c>
      <c r="AJ2612" t="s">
        <v>322</v>
      </c>
      <c r="AK2612" t="s">
        <v>415</v>
      </c>
      <c r="AL2612" t="s">
        <v>286</v>
      </c>
      <c r="AM2612">
        <v>1</v>
      </c>
      <c r="AN2612">
        <v>18</v>
      </c>
      <c r="AO2612">
        <v>7.1060980999999995E-2</v>
      </c>
      <c r="AP2612">
        <v>0.107486287</v>
      </c>
      <c r="AQ2612">
        <v>0.202585601</v>
      </c>
      <c r="AR2612">
        <v>0.13516498699999999</v>
      </c>
      <c r="AS2612">
        <v>0.27528862300000001</v>
      </c>
      <c r="AT2612">
        <v>4.2143445000000002E-2</v>
      </c>
    </row>
    <row r="2613" spans="1:46" hidden="1" x14ac:dyDescent="0.25">
      <c r="A2613" t="s">
        <v>322</v>
      </c>
      <c r="B2613" t="s">
        <v>286</v>
      </c>
      <c r="C2613">
        <v>19</v>
      </c>
      <c r="D2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6.8191153000000004E-2</v>
      </c>
      <c r="E2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6.8191153000000004E-2</v>
      </c>
      <c r="AI2613">
        <v>21</v>
      </c>
      <c r="AJ2613" t="s">
        <v>322</v>
      </c>
      <c r="AK2613" t="s">
        <v>415</v>
      </c>
      <c r="AL2613" t="s">
        <v>286</v>
      </c>
      <c r="AM2613">
        <v>1</v>
      </c>
      <c r="AN2613">
        <v>19</v>
      </c>
      <c r="AO2613">
        <v>3.0690320000000002E-3</v>
      </c>
      <c r="AP2613">
        <v>2.3232744E-2</v>
      </c>
      <c r="AQ2613">
        <v>6.8191153000000004E-2</v>
      </c>
      <c r="AR2613">
        <v>3.5511565000000002E-2</v>
      </c>
      <c r="AS2613">
        <v>9.8184402000000004E-2</v>
      </c>
      <c r="AT2613">
        <v>1.3825739999999999E-3</v>
      </c>
    </row>
    <row r="2614" spans="1:46" hidden="1" x14ac:dyDescent="0.25">
      <c r="A2614" t="s">
        <v>322</v>
      </c>
      <c r="B2614" t="s">
        <v>286</v>
      </c>
      <c r="C2614">
        <v>20</v>
      </c>
      <c r="D2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2.2410080000000001E-3</v>
      </c>
      <c r="E2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2.2410080000000001E-3</v>
      </c>
      <c r="AI2614">
        <v>21</v>
      </c>
      <c r="AJ2614" t="s">
        <v>322</v>
      </c>
      <c r="AK2614" t="s">
        <v>415</v>
      </c>
      <c r="AL2614" t="s">
        <v>286</v>
      </c>
      <c r="AM2614">
        <v>1</v>
      </c>
      <c r="AN2614">
        <v>20</v>
      </c>
      <c r="AO2614">
        <v>0</v>
      </c>
      <c r="AP2614">
        <v>4.4309800000000001E-4</v>
      </c>
      <c r="AQ2614">
        <v>2.2410080000000001E-3</v>
      </c>
      <c r="AR2614">
        <v>1.2050139999999999E-3</v>
      </c>
      <c r="AS2614">
        <v>4.0538709999999997E-3</v>
      </c>
      <c r="AT2614">
        <v>0</v>
      </c>
    </row>
    <row r="2615" spans="1:46" hidden="1" x14ac:dyDescent="0.25">
      <c r="A2615" t="s">
        <v>322</v>
      </c>
      <c r="B2615" t="s">
        <v>286</v>
      </c>
      <c r="C2615">
        <v>21</v>
      </c>
      <c r="D2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5">
        <v>21</v>
      </c>
      <c r="AJ2615" t="s">
        <v>322</v>
      </c>
      <c r="AK2615" t="s">
        <v>415</v>
      </c>
      <c r="AL2615" t="s">
        <v>286</v>
      </c>
      <c r="AM2615">
        <v>1</v>
      </c>
      <c r="AN2615">
        <v>21</v>
      </c>
      <c r="AO2615">
        <v>0</v>
      </c>
      <c r="AP2615">
        <v>0</v>
      </c>
      <c r="AQ2615">
        <v>0</v>
      </c>
      <c r="AR2615">
        <v>0</v>
      </c>
      <c r="AS2615">
        <v>0</v>
      </c>
      <c r="AT2615">
        <v>0</v>
      </c>
    </row>
    <row r="2616" spans="1:46" hidden="1" x14ac:dyDescent="0.25">
      <c r="A2616" t="s">
        <v>322</v>
      </c>
      <c r="B2616" t="s">
        <v>286</v>
      </c>
      <c r="C2616">
        <v>22</v>
      </c>
      <c r="D2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6">
        <v>21</v>
      </c>
      <c r="AJ2616" t="s">
        <v>322</v>
      </c>
      <c r="AK2616" t="s">
        <v>415</v>
      </c>
      <c r="AL2616" t="s">
        <v>286</v>
      </c>
      <c r="AM2616">
        <v>1</v>
      </c>
      <c r="AN2616">
        <v>22</v>
      </c>
      <c r="AO2616">
        <v>0</v>
      </c>
      <c r="AP2616">
        <v>0</v>
      </c>
      <c r="AQ2616">
        <v>0</v>
      </c>
      <c r="AR2616">
        <v>0</v>
      </c>
      <c r="AS2616">
        <v>0</v>
      </c>
      <c r="AT2616">
        <v>0</v>
      </c>
    </row>
    <row r="2617" spans="1:46" hidden="1" x14ac:dyDescent="0.25">
      <c r="A2617" t="s">
        <v>322</v>
      </c>
      <c r="B2617" t="s">
        <v>286</v>
      </c>
      <c r="C2617">
        <v>23</v>
      </c>
      <c r="D2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7">
        <v>21</v>
      </c>
      <c r="AJ2617" t="s">
        <v>322</v>
      </c>
      <c r="AK2617" t="s">
        <v>415</v>
      </c>
      <c r="AL2617" t="s">
        <v>286</v>
      </c>
      <c r="AM2617">
        <v>1</v>
      </c>
      <c r="AN2617">
        <v>23</v>
      </c>
      <c r="AO2617">
        <v>0</v>
      </c>
      <c r="AP2617">
        <v>0</v>
      </c>
      <c r="AQ2617">
        <v>0</v>
      </c>
      <c r="AR2617">
        <v>0</v>
      </c>
      <c r="AS2617">
        <v>0</v>
      </c>
      <c r="AT2617">
        <v>0</v>
      </c>
    </row>
    <row r="2618" spans="1:46" hidden="1" x14ac:dyDescent="0.25">
      <c r="A2618" t="s">
        <v>322</v>
      </c>
      <c r="B2618" t="s">
        <v>286</v>
      </c>
      <c r="C2618">
        <v>24</v>
      </c>
      <c r="D2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8">
        <v>21</v>
      </c>
      <c r="AJ2618" t="s">
        <v>322</v>
      </c>
      <c r="AK2618" t="s">
        <v>415</v>
      </c>
      <c r="AL2618" t="s">
        <v>286</v>
      </c>
      <c r="AM2618">
        <v>1</v>
      </c>
      <c r="AN2618">
        <v>24</v>
      </c>
      <c r="AO2618">
        <v>0</v>
      </c>
      <c r="AP2618">
        <v>0</v>
      </c>
      <c r="AQ2618">
        <v>0</v>
      </c>
      <c r="AR2618">
        <v>0</v>
      </c>
      <c r="AS2618">
        <v>0</v>
      </c>
      <c r="AT2618">
        <v>0</v>
      </c>
    </row>
    <row r="2619" spans="1:46" hidden="1" x14ac:dyDescent="0.25">
      <c r="A2619" t="s">
        <v>322</v>
      </c>
      <c r="B2619" t="s">
        <v>287</v>
      </c>
      <c r="C2619">
        <v>1</v>
      </c>
      <c r="D2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9">
        <v>21</v>
      </c>
      <c r="AJ2619" t="s">
        <v>322</v>
      </c>
      <c r="AK2619" t="s">
        <v>415</v>
      </c>
      <c r="AL2619" t="s">
        <v>287</v>
      </c>
      <c r="AM2619">
        <v>2</v>
      </c>
      <c r="AN2619">
        <v>1</v>
      </c>
      <c r="AO2619">
        <v>0</v>
      </c>
      <c r="AP2619">
        <v>0</v>
      </c>
      <c r="AQ2619">
        <v>0</v>
      </c>
      <c r="AR2619">
        <v>0</v>
      </c>
      <c r="AS2619">
        <v>0</v>
      </c>
      <c r="AT2619">
        <v>0</v>
      </c>
    </row>
    <row r="2620" spans="1:46" hidden="1" x14ac:dyDescent="0.25">
      <c r="A2620" t="s">
        <v>322</v>
      </c>
      <c r="B2620" t="s">
        <v>287</v>
      </c>
      <c r="C2620">
        <v>2</v>
      </c>
      <c r="D2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0">
        <v>21</v>
      </c>
      <c r="AJ2620" t="s">
        <v>322</v>
      </c>
      <c r="AK2620" t="s">
        <v>415</v>
      </c>
      <c r="AL2620" t="s">
        <v>287</v>
      </c>
      <c r="AM2620">
        <v>2</v>
      </c>
      <c r="AN2620">
        <v>2</v>
      </c>
      <c r="AO2620">
        <v>0</v>
      </c>
      <c r="AP2620">
        <v>0</v>
      </c>
      <c r="AQ2620">
        <v>0</v>
      </c>
      <c r="AR2620">
        <v>0</v>
      </c>
      <c r="AS2620">
        <v>0</v>
      </c>
      <c r="AT2620">
        <v>0</v>
      </c>
    </row>
    <row r="2621" spans="1:46" hidden="1" x14ac:dyDescent="0.25">
      <c r="A2621" t="s">
        <v>322</v>
      </c>
      <c r="B2621" t="s">
        <v>287</v>
      </c>
      <c r="C2621">
        <v>3</v>
      </c>
      <c r="D2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1">
        <v>21</v>
      </c>
      <c r="AJ2621" t="s">
        <v>322</v>
      </c>
      <c r="AK2621" t="s">
        <v>415</v>
      </c>
      <c r="AL2621" t="s">
        <v>287</v>
      </c>
      <c r="AM2621">
        <v>2</v>
      </c>
      <c r="AN2621">
        <v>3</v>
      </c>
      <c r="AO2621">
        <v>0</v>
      </c>
      <c r="AP2621">
        <v>0</v>
      </c>
      <c r="AQ2621">
        <v>0</v>
      </c>
      <c r="AR2621">
        <v>0</v>
      </c>
      <c r="AS2621">
        <v>0</v>
      </c>
      <c r="AT2621">
        <v>0</v>
      </c>
    </row>
    <row r="2622" spans="1:46" hidden="1" x14ac:dyDescent="0.25">
      <c r="A2622" t="s">
        <v>322</v>
      </c>
      <c r="B2622" t="s">
        <v>287</v>
      </c>
      <c r="C2622">
        <v>4</v>
      </c>
      <c r="D2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2">
        <v>21</v>
      </c>
      <c r="AJ2622" t="s">
        <v>322</v>
      </c>
      <c r="AK2622" t="s">
        <v>415</v>
      </c>
      <c r="AL2622" t="s">
        <v>287</v>
      </c>
      <c r="AM2622">
        <v>2</v>
      </c>
      <c r="AN2622">
        <v>4</v>
      </c>
      <c r="AO2622">
        <v>0</v>
      </c>
      <c r="AP2622">
        <v>0</v>
      </c>
      <c r="AQ2622">
        <v>0</v>
      </c>
      <c r="AR2622">
        <v>0</v>
      </c>
      <c r="AS2622">
        <v>0</v>
      </c>
      <c r="AT2622">
        <v>0</v>
      </c>
    </row>
    <row r="2623" spans="1:46" hidden="1" x14ac:dyDescent="0.25">
      <c r="A2623" t="s">
        <v>322</v>
      </c>
      <c r="B2623" t="s">
        <v>287</v>
      </c>
      <c r="C2623">
        <v>5</v>
      </c>
      <c r="D2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3">
        <v>21</v>
      </c>
      <c r="AJ2623" t="s">
        <v>322</v>
      </c>
      <c r="AK2623" t="s">
        <v>415</v>
      </c>
      <c r="AL2623" t="s">
        <v>287</v>
      </c>
      <c r="AM2623">
        <v>2</v>
      </c>
      <c r="AN2623">
        <v>5</v>
      </c>
      <c r="AO2623">
        <v>0</v>
      </c>
      <c r="AP2623">
        <v>0</v>
      </c>
      <c r="AQ2623">
        <v>0</v>
      </c>
      <c r="AR2623">
        <v>0</v>
      </c>
      <c r="AS2623">
        <v>0</v>
      </c>
      <c r="AT2623">
        <v>0</v>
      </c>
    </row>
    <row r="2624" spans="1:46" hidden="1" x14ac:dyDescent="0.25">
      <c r="A2624" t="s">
        <v>322</v>
      </c>
      <c r="B2624" t="s">
        <v>287</v>
      </c>
      <c r="C2624">
        <v>6</v>
      </c>
      <c r="D2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4">
        <v>21</v>
      </c>
      <c r="AJ2624" t="s">
        <v>322</v>
      </c>
      <c r="AK2624" t="s">
        <v>415</v>
      </c>
      <c r="AL2624" t="s">
        <v>287</v>
      </c>
      <c r="AM2624">
        <v>2</v>
      </c>
      <c r="AN2624">
        <v>6</v>
      </c>
      <c r="AO2624">
        <v>0</v>
      </c>
      <c r="AP2624">
        <v>0</v>
      </c>
      <c r="AQ2624">
        <v>8.5800000000000001E-8</v>
      </c>
      <c r="AR2624">
        <v>1.6E-7</v>
      </c>
      <c r="AS2624">
        <v>2.3599999999999999E-6</v>
      </c>
      <c r="AT2624">
        <v>0</v>
      </c>
    </row>
    <row r="2625" spans="1:46" hidden="1" x14ac:dyDescent="0.25">
      <c r="A2625" t="s">
        <v>322</v>
      </c>
      <c r="B2625" t="s">
        <v>287</v>
      </c>
      <c r="C2625">
        <v>7</v>
      </c>
      <c r="D2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1.3999999999999999E-6</v>
      </c>
      <c r="E2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1.3999999999999999E-6</v>
      </c>
      <c r="AI2625">
        <v>21</v>
      </c>
      <c r="AJ2625" t="s">
        <v>322</v>
      </c>
      <c r="AK2625" t="s">
        <v>415</v>
      </c>
      <c r="AL2625" t="s">
        <v>287</v>
      </c>
      <c r="AM2625">
        <v>2</v>
      </c>
      <c r="AN2625">
        <v>7</v>
      </c>
      <c r="AO2625">
        <v>1.3999999999999999E-6</v>
      </c>
      <c r="AP2625">
        <v>2.3176585E-2</v>
      </c>
      <c r="AQ2625" s="281">
        <v>3.2854792000000001E-2</v>
      </c>
      <c r="AR2625" s="281">
        <v>1.9928950000000001E-2</v>
      </c>
      <c r="AS2625" s="281">
        <v>4.8834676E-2</v>
      </c>
      <c r="AT2625">
        <v>0</v>
      </c>
    </row>
    <row r="2626" spans="1:46" hidden="1" x14ac:dyDescent="0.25">
      <c r="A2626" t="s">
        <v>322</v>
      </c>
      <c r="B2626" t="s">
        <v>287</v>
      </c>
      <c r="C2626">
        <v>8</v>
      </c>
      <c r="D2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3.8729292999999998E-2</v>
      </c>
      <c r="E2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3.8729292999999998E-2</v>
      </c>
      <c r="AI2626">
        <v>21</v>
      </c>
      <c r="AJ2626" t="s">
        <v>322</v>
      </c>
      <c r="AK2626" t="s">
        <v>415</v>
      </c>
      <c r="AL2626" t="s">
        <v>287</v>
      </c>
      <c r="AM2626">
        <v>2</v>
      </c>
      <c r="AN2626">
        <v>8</v>
      </c>
      <c r="AO2626" s="281">
        <v>3.8729292999999998E-2</v>
      </c>
      <c r="AP2626">
        <v>0.116800019</v>
      </c>
      <c r="AQ2626">
        <v>0.161923609</v>
      </c>
      <c r="AR2626">
        <v>0.10698769700000001</v>
      </c>
      <c r="AS2626">
        <v>0.22651279399999999</v>
      </c>
      <c r="AT2626">
        <v>9.786566E-3</v>
      </c>
    </row>
    <row r="2627" spans="1:46" hidden="1" x14ac:dyDescent="0.25">
      <c r="A2627" t="s">
        <v>322</v>
      </c>
      <c r="B2627" t="s">
        <v>287</v>
      </c>
      <c r="C2627">
        <v>9</v>
      </c>
      <c r="D2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0.30782805099999999</v>
      </c>
      <c r="E2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0.155206594</v>
      </c>
      <c r="AI2627">
        <v>21</v>
      </c>
      <c r="AJ2627" t="s">
        <v>322</v>
      </c>
      <c r="AK2627" t="s">
        <v>415</v>
      </c>
      <c r="AL2627" t="s">
        <v>287</v>
      </c>
      <c r="AM2627">
        <v>2</v>
      </c>
      <c r="AN2627">
        <v>9</v>
      </c>
      <c r="AO2627">
        <v>0.155206594</v>
      </c>
      <c r="AP2627">
        <v>0.231494321</v>
      </c>
      <c r="AQ2627">
        <v>0.30782805099999999</v>
      </c>
      <c r="AR2627">
        <v>0.23068825700000001</v>
      </c>
      <c r="AS2627">
        <v>0.42595644300000002</v>
      </c>
      <c r="AT2627">
        <v>5.2892537000000003E-2</v>
      </c>
    </row>
    <row r="2628" spans="1:46" hidden="1" x14ac:dyDescent="0.25">
      <c r="A2628" t="s">
        <v>322</v>
      </c>
      <c r="B2628" t="s">
        <v>287</v>
      </c>
      <c r="C2628">
        <v>10</v>
      </c>
      <c r="D2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0.45104637800000003</v>
      </c>
      <c r="E2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0.45104637800000003</v>
      </c>
      <c r="AI2628">
        <v>21</v>
      </c>
      <c r="AJ2628" t="s">
        <v>322</v>
      </c>
      <c r="AK2628" t="s">
        <v>415</v>
      </c>
      <c r="AL2628" t="s">
        <v>287</v>
      </c>
      <c r="AM2628">
        <v>2</v>
      </c>
      <c r="AN2628">
        <v>10</v>
      </c>
      <c r="AO2628">
        <v>0.25816312400000002</v>
      </c>
      <c r="AP2628">
        <v>0.36030630200000002</v>
      </c>
      <c r="AQ2628">
        <v>0.45104637800000003</v>
      </c>
      <c r="AR2628">
        <v>0.35513913800000002</v>
      </c>
      <c r="AS2628">
        <v>0.61170062700000005</v>
      </c>
      <c r="AT2628">
        <v>7.8121439000000001E-2</v>
      </c>
    </row>
    <row r="2629" spans="1:46" hidden="1" x14ac:dyDescent="0.25">
      <c r="A2629" t="s">
        <v>322</v>
      </c>
      <c r="B2629" t="s">
        <v>287</v>
      </c>
      <c r="C2629">
        <v>11</v>
      </c>
      <c r="D2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0.54274474800000005</v>
      </c>
      <c r="E2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0.54274474800000005</v>
      </c>
      <c r="AI2629">
        <v>21</v>
      </c>
      <c r="AJ2629" t="s">
        <v>322</v>
      </c>
      <c r="AK2629" t="s">
        <v>415</v>
      </c>
      <c r="AL2629" t="s">
        <v>287</v>
      </c>
      <c r="AM2629">
        <v>2</v>
      </c>
      <c r="AN2629">
        <v>11</v>
      </c>
      <c r="AO2629">
        <v>0.37170531800000001</v>
      </c>
      <c r="AP2629">
        <v>0.46699016500000001</v>
      </c>
      <c r="AQ2629">
        <v>0.54274474800000005</v>
      </c>
      <c r="AR2629">
        <v>0.45585557999999998</v>
      </c>
      <c r="AS2629">
        <v>0.73411003600000002</v>
      </c>
      <c r="AT2629">
        <v>0.117269754</v>
      </c>
    </row>
    <row r="2630" spans="1:46" hidden="1" x14ac:dyDescent="0.25">
      <c r="A2630" t="s">
        <v>322</v>
      </c>
      <c r="B2630" t="s">
        <v>287</v>
      </c>
      <c r="C2630">
        <v>12</v>
      </c>
      <c r="D2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0.60998515399999997</v>
      </c>
      <c r="E2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0.60998515399999997</v>
      </c>
      <c r="AI2630">
        <v>21</v>
      </c>
      <c r="AJ2630" t="s">
        <v>322</v>
      </c>
      <c r="AK2630" t="s">
        <v>415</v>
      </c>
      <c r="AL2630" t="s">
        <v>287</v>
      </c>
      <c r="AM2630">
        <v>2</v>
      </c>
      <c r="AN2630">
        <v>12</v>
      </c>
      <c r="AO2630">
        <v>0.426640619</v>
      </c>
      <c r="AP2630">
        <v>0.52848081899999999</v>
      </c>
      <c r="AQ2630">
        <v>0.60998515399999997</v>
      </c>
      <c r="AR2630">
        <v>0.51528659600000004</v>
      </c>
      <c r="AS2630">
        <v>0.78592949099999998</v>
      </c>
      <c r="AT2630">
        <v>0.14030878099999999</v>
      </c>
    </row>
    <row r="2631" spans="1:46" hidden="1" x14ac:dyDescent="0.25">
      <c r="A2631" t="s">
        <v>322</v>
      </c>
      <c r="B2631" t="s">
        <v>287</v>
      </c>
      <c r="C2631">
        <v>13</v>
      </c>
      <c r="D2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0.62398952799999996</v>
      </c>
      <c r="E2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0.62398952799999996</v>
      </c>
      <c r="AI2631">
        <v>21</v>
      </c>
      <c r="AJ2631" t="s">
        <v>322</v>
      </c>
      <c r="AK2631" t="s">
        <v>415</v>
      </c>
      <c r="AL2631" t="s">
        <v>287</v>
      </c>
      <c r="AM2631">
        <v>2</v>
      </c>
      <c r="AN2631">
        <v>13</v>
      </c>
      <c r="AO2631">
        <v>0.46213186000000001</v>
      </c>
      <c r="AP2631">
        <v>0.54210787199999999</v>
      </c>
      <c r="AQ2631">
        <v>0.62398952799999996</v>
      </c>
      <c r="AR2631">
        <v>0.54181772100000003</v>
      </c>
      <c r="AS2631">
        <v>0.75852539200000002</v>
      </c>
      <c r="AT2631">
        <v>0.20837984400000001</v>
      </c>
    </row>
    <row r="2632" spans="1:46" hidden="1" x14ac:dyDescent="0.25">
      <c r="A2632" t="s">
        <v>322</v>
      </c>
      <c r="B2632" t="s">
        <v>287</v>
      </c>
      <c r="C2632">
        <v>14</v>
      </c>
      <c r="D2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0.59599708500000004</v>
      </c>
      <c r="E2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0.59599708500000004</v>
      </c>
      <c r="AI2632">
        <v>21</v>
      </c>
      <c r="AJ2632" t="s">
        <v>322</v>
      </c>
      <c r="AK2632" t="s">
        <v>415</v>
      </c>
      <c r="AL2632" t="s">
        <v>287</v>
      </c>
      <c r="AM2632">
        <v>2</v>
      </c>
      <c r="AN2632">
        <v>14</v>
      </c>
      <c r="AO2632">
        <v>0.45181117700000001</v>
      </c>
      <c r="AP2632">
        <v>0.52346476600000003</v>
      </c>
      <c r="AQ2632">
        <v>0.59599708500000004</v>
      </c>
      <c r="AR2632">
        <v>0.52006047499999997</v>
      </c>
      <c r="AS2632">
        <v>0.72218603299999995</v>
      </c>
      <c r="AT2632">
        <v>0.20654086099999999</v>
      </c>
    </row>
    <row r="2633" spans="1:46" hidden="1" x14ac:dyDescent="0.25">
      <c r="A2633" t="s">
        <v>322</v>
      </c>
      <c r="B2633" t="s">
        <v>287</v>
      </c>
      <c r="C2633">
        <v>15</v>
      </c>
      <c r="D2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0.52526468999999998</v>
      </c>
      <c r="E2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0.52526468999999998</v>
      </c>
      <c r="AI2633">
        <v>21</v>
      </c>
      <c r="AJ2633" t="s">
        <v>322</v>
      </c>
      <c r="AK2633" t="s">
        <v>415</v>
      </c>
      <c r="AL2633" t="s">
        <v>287</v>
      </c>
      <c r="AM2633">
        <v>2</v>
      </c>
      <c r="AN2633">
        <v>15</v>
      </c>
      <c r="AO2633">
        <v>0.41463589299999998</v>
      </c>
      <c r="AP2633">
        <v>0.47116485899999999</v>
      </c>
      <c r="AQ2633">
        <v>0.52526468999999998</v>
      </c>
      <c r="AR2633">
        <v>0.46714447999999997</v>
      </c>
      <c r="AS2633">
        <v>0.69212500300000002</v>
      </c>
      <c r="AT2633">
        <v>0.23799208399999999</v>
      </c>
    </row>
    <row r="2634" spans="1:46" hidden="1" x14ac:dyDescent="0.25">
      <c r="A2634" t="s">
        <v>322</v>
      </c>
      <c r="B2634" t="s">
        <v>287</v>
      </c>
      <c r="C2634">
        <v>16</v>
      </c>
      <c r="D2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0.40629943600000001</v>
      </c>
      <c r="E2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0.40629943600000001</v>
      </c>
      <c r="AI2634">
        <v>21</v>
      </c>
      <c r="AJ2634" t="s">
        <v>322</v>
      </c>
      <c r="AK2634" t="s">
        <v>415</v>
      </c>
      <c r="AL2634" t="s">
        <v>287</v>
      </c>
      <c r="AM2634">
        <v>2</v>
      </c>
      <c r="AN2634">
        <v>16</v>
      </c>
      <c r="AO2634">
        <v>0.32939723100000001</v>
      </c>
      <c r="AP2634">
        <v>0.359251082</v>
      </c>
      <c r="AQ2634">
        <v>0.40629943600000001</v>
      </c>
      <c r="AR2634">
        <v>0.36902817399999999</v>
      </c>
      <c r="AS2634">
        <v>0.57901651799999998</v>
      </c>
      <c r="AT2634">
        <v>0.153720893</v>
      </c>
    </row>
    <row r="2635" spans="1:46" hidden="1" x14ac:dyDescent="0.25">
      <c r="A2635" t="s">
        <v>322</v>
      </c>
      <c r="B2635" t="s">
        <v>287</v>
      </c>
      <c r="C2635">
        <v>17</v>
      </c>
      <c r="D2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0.27100244699999998</v>
      </c>
      <c r="E2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0.27100244699999998</v>
      </c>
      <c r="AI2635">
        <v>21</v>
      </c>
      <c r="AJ2635" t="s">
        <v>322</v>
      </c>
      <c r="AK2635" t="s">
        <v>415</v>
      </c>
      <c r="AL2635" t="s">
        <v>287</v>
      </c>
      <c r="AM2635">
        <v>2</v>
      </c>
      <c r="AN2635">
        <v>17</v>
      </c>
      <c r="AO2635">
        <v>0.192947753</v>
      </c>
      <c r="AP2635">
        <v>0.222572833</v>
      </c>
      <c r="AQ2635">
        <v>0.27100244699999998</v>
      </c>
      <c r="AR2635">
        <v>0.24112188000000001</v>
      </c>
      <c r="AS2635">
        <v>0.44547599999999998</v>
      </c>
      <c r="AT2635">
        <v>8.4786344999999999E-2</v>
      </c>
    </row>
    <row r="2636" spans="1:46" hidden="1" x14ac:dyDescent="0.25">
      <c r="A2636" t="s">
        <v>322</v>
      </c>
      <c r="B2636" t="s">
        <v>287</v>
      </c>
      <c r="C2636">
        <v>18</v>
      </c>
      <c r="D2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0.14288130800000001</v>
      </c>
      <c r="E2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0.14288130800000001</v>
      </c>
      <c r="AI2636">
        <v>21</v>
      </c>
      <c r="AJ2636" t="s">
        <v>322</v>
      </c>
      <c r="AK2636" t="s">
        <v>415</v>
      </c>
      <c r="AL2636" t="s">
        <v>287</v>
      </c>
      <c r="AM2636">
        <v>2</v>
      </c>
      <c r="AN2636">
        <v>18</v>
      </c>
      <c r="AO2636">
        <v>6.8997042999999994E-2</v>
      </c>
      <c r="AP2636">
        <v>8.4817406999999997E-2</v>
      </c>
      <c r="AQ2636">
        <v>0.14288130800000001</v>
      </c>
      <c r="AR2636">
        <v>0.10936206499999999</v>
      </c>
      <c r="AS2636">
        <v>0.26657008700000001</v>
      </c>
      <c r="AT2636">
        <v>2.9018113000000002E-2</v>
      </c>
    </row>
    <row r="2637" spans="1:46" hidden="1" x14ac:dyDescent="0.25">
      <c r="A2637" t="s">
        <v>322</v>
      </c>
      <c r="B2637" t="s">
        <v>287</v>
      </c>
      <c r="C2637">
        <v>19</v>
      </c>
      <c r="D2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4.7202958000000003E-2</v>
      </c>
      <c r="E2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4.7202958000000003E-2</v>
      </c>
      <c r="AI2637">
        <v>21</v>
      </c>
      <c r="AJ2637" t="s">
        <v>322</v>
      </c>
      <c r="AK2637" t="s">
        <v>415</v>
      </c>
      <c r="AL2637" t="s">
        <v>287</v>
      </c>
      <c r="AM2637">
        <v>2</v>
      </c>
      <c r="AN2637">
        <v>19</v>
      </c>
      <c r="AO2637">
        <v>2.7456680000000002E-3</v>
      </c>
      <c r="AP2637">
        <v>3.8530489999999999E-3</v>
      </c>
      <c r="AQ2637">
        <v>4.7202958000000003E-2</v>
      </c>
      <c r="AR2637">
        <v>2.2520578999999999E-2</v>
      </c>
      <c r="AS2637">
        <v>0.102622176</v>
      </c>
      <c r="AT2637">
        <v>1.4067280000000001E-3</v>
      </c>
    </row>
    <row r="2638" spans="1:46" hidden="1" x14ac:dyDescent="0.25">
      <c r="A2638" t="s">
        <v>322</v>
      </c>
      <c r="B2638" t="s">
        <v>287</v>
      </c>
      <c r="C2638">
        <v>20</v>
      </c>
      <c r="D2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1.9772909999999999E-3</v>
      </c>
      <c r="E2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1.9772909999999999E-3</v>
      </c>
      <c r="AI2638">
        <v>21</v>
      </c>
      <c r="AJ2638" t="s">
        <v>322</v>
      </c>
      <c r="AK2638" t="s">
        <v>415</v>
      </c>
      <c r="AL2638" t="s">
        <v>287</v>
      </c>
      <c r="AM2638">
        <v>2</v>
      </c>
      <c r="AN2638">
        <v>20</v>
      </c>
      <c r="AO2638">
        <v>0</v>
      </c>
      <c r="AP2638">
        <v>0</v>
      </c>
      <c r="AQ2638">
        <v>1.9772909999999999E-3</v>
      </c>
      <c r="AR2638">
        <v>8.69862E-4</v>
      </c>
      <c r="AS2638">
        <v>4.9714779999999997E-3</v>
      </c>
      <c r="AT2638">
        <v>0</v>
      </c>
    </row>
    <row r="2639" spans="1:46" hidden="1" x14ac:dyDescent="0.25">
      <c r="A2639" t="s">
        <v>322</v>
      </c>
      <c r="B2639" t="s">
        <v>287</v>
      </c>
      <c r="C2639">
        <v>21</v>
      </c>
      <c r="D2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9">
        <v>21</v>
      </c>
      <c r="AJ2639" t="s">
        <v>322</v>
      </c>
      <c r="AK2639" t="s">
        <v>415</v>
      </c>
      <c r="AL2639" t="s">
        <v>287</v>
      </c>
      <c r="AM2639">
        <v>2</v>
      </c>
      <c r="AN2639">
        <v>21</v>
      </c>
      <c r="AO2639">
        <v>0</v>
      </c>
      <c r="AP2639">
        <v>0</v>
      </c>
      <c r="AQ2639">
        <v>0</v>
      </c>
      <c r="AR2639">
        <v>0</v>
      </c>
      <c r="AS2639">
        <v>0</v>
      </c>
      <c r="AT2639">
        <v>0</v>
      </c>
    </row>
    <row r="2640" spans="1:46" hidden="1" x14ac:dyDescent="0.25">
      <c r="A2640" t="s">
        <v>322</v>
      </c>
      <c r="B2640" t="s">
        <v>287</v>
      </c>
      <c r="C2640">
        <v>22</v>
      </c>
      <c r="D2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0">
        <v>21</v>
      </c>
      <c r="AJ2640" t="s">
        <v>322</v>
      </c>
      <c r="AK2640" t="s">
        <v>415</v>
      </c>
      <c r="AL2640" t="s">
        <v>287</v>
      </c>
      <c r="AM2640">
        <v>2</v>
      </c>
      <c r="AN2640">
        <v>22</v>
      </c>
      <c r="AO2640">
        <v>0</v>
      </c>
      <c r="AP2640">
        <v>0</v>
      </c>
      <c r="AQ2640">
        <v>0</v>
      </c>
      <c r="AR2640">
        <v>0</v>
      </c>
      <c r="AS2640">
        <v>0</v>
      </c>
      <c r="AT2640">
        <v>0</v>
      </c>
    </row>
    <row r="2641" spans="1:46" hidden="1" x14ac:dyDescent="0.25">
      <c r="A2641" t="s">
        <v>322</v>
      </c>
      <c r="B2641" t="s">
        <v>287</v>
      </c>
      <c r="C2641">
        <v>23</v>
      </c>
      <c r="D2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1">
        <v>21</v>
      </c>
      <c r="AJ2641" t="s">
        <v>322</v>
      </c>
      <c r="AK2641" t="s">
        <v>415</v>
      </c>
      <c r="AL2641" t="s">
        <v>287</v>
      </c>
      <c r="AM2641">
        <v>2</v>
      </c>
      <c r="AN2641">
        <v>23</v>
      </c>
      <c r="AO2641">
        <v>0</v>
      </c>
      <c r="AP2641">
        <v>0</v>
      </c>
      <c r="AQ2641">
        <v>0</v>
      </c>
      <c r="AR2641">
        <v>0</v>
      </c>
      <c r="AS2641">
        <v>0</v>
      </c>
      <c r="AT2641">
        <v>0</v>
      </c>
    </row>
    <row r="2642" spans="1:46" hidden="1" x14ac:dyDescent="0.25">
      <c r="A2642" t="s">
        <v>322</v>
      </c>
      <c r="B2642" t="s">
        <v>287</v>
      </c>
      <c r="C2642">
        <v>24</v>
      </c>
      <c r="D2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2">
        <v>21</v>
      </c>
      <c r="AJ2642" t="s">
        <v>322</v>
      </c>
      <c r="AK2642" t="s">
        <v>415</v>
      </c>
      <c r="AL2642" t="s">
        <v>287</v>
      </c>
      <c r="AM2642">
        <v>2</v>
      </c>
      <c r="AN2642">
        <v>24</v>
      </c>
      <c r="AO2642">
        <v>0</v>
      </c>
      <c r="AP2642">
        <v>0</v>
      </c>
      <c r="AQ2642">
        <v>0</v>
      </c>
      <c r="AR2642">
        <v>0</v>
      </c>
      <c r="AS2642">
        <v>0</v>
      </c>
      <c r="AT2642">
        <v>0</v>
      </c>
    </row>
    <row r="2643" spans="1:46" hidden="1" x14ac:dyDescent="0.25">
      <c r="A2643" t="s">
        <v>322</v>
      </c>
      <c r="B2643" t="s">
        <v>288</v>
      </c>
      <c r="C2643">
        <v>1</v>
      </c>
      <c r="D2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3">
        <v>21</v>
      </c>
      <c r="AJ2643" t="s">
        <v>322</v>
      </c>
      <c r="AK2643" t="s">
        <v>415</v>
      </c>
      <c r="AL2643" t="s">
        <v>288</v>
      </c>
      <c r="AM2643">
        <v>3</v>
      </c>
      <c r="AN2643">
        <v>1</v>
      </c>
      <c r="AO2643">
        <v>0</v>
      </c>
      <c r="AP2643">
        <v>0</v>
      </c>
      <c r="AQ2643">
        <v>0</v>
      </c>
      <c r="AR2643">
        <v>0</v>
      </c>
      <c r="AS2643">
        <v>0</v>
      </c>
      <c r="AT2643">
        <v>0</v>
      </c>
    </row>
    <row r="2644" spans="1:46" hidden="1" x14ac:dyDescent="0.25">
      <c r="A2644" t="s">
        <v>322</v>
      </c>
      <c r="B2644" t="s">
        <v>288</v>
      </c>
      <c r="C2644">
        <v>2</v>
      </c>
      <c r="D2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4">
        <v>21</v>
      </c>
      <c r="AJ2644" t="s">
        <v>322</v>
      </c>
      <c r="AK2644" t="s">
        <v>415</v>
      </c>
      <c r="AL2644" t="s">
        <v>288</v>
      </c>
      <c r="AM2644">
        <v>3</v>
      </c>
      <c r="AN2644">
        <v>2</v>
      </c>
      <c r="AO2644">
        <v>0</v>
      </c>
      <c r="AP2644">
        <v>0</v>
      </c>
      <c r="AQ2644">
        <v>0</v>
      </c>
      <c r="AR2644">
        <v>0</v>
      </c>
      <c r="AS2644">
        <v>0</v>
      </c>
      <c r="AT2644">
        <v>0</v>
      </c>
    </row>
    <row r="2645" spans="1:46" hidden="1" x14ac:dyDescent="0.25">
      <c r="A2645" t="s">
        <v>322</v>
      </c>
      <c r="B2645" t="s">
        <v>288</v>
      </c>
      <c r="C2645">
        <v>3</v>
      </c>
      <c r="D2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5">
        <v>21</v>
      </c>
      <c r="AJ2645" t="s">
        <v>322</v>
      </c>
      <c r="AK2645" t="s">
        <v>415</v>
      </c>
      <c r="AL2645" t="s">
        <v>288</v>
      </c>
      <c r="AM2645">
        <v>3</v>
      </c>
      <c r="AN2645">
        <v>3</v>
      </c>
      <c r="AO2645">
        <v>0</v>
      </c>
      <c r="AP2645">
        <v>0</v>
      </c>
      <c r="AQ2645">
        <v>0</v>
      </c>
      <c r="AR2645">
        <v>0</v>
      </c>
      <c r="AS2645">
        <v>0</v>
      </c>
      <c r="AT2645">
        <v>0</v>
      </c>
    </row>
    <row r="2646" spans="1:46" hidden="1" x14ac:dyDescent="0.25">
      <c r="A2646" t="s">
        <v>322</v>
      </c>
      <c r="B2646" t="s">
        <v>288</v>
      </c>
      <c r="C2646">
        <v>4</v>
      </c>
      <c r="D2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6">
        <v>21</v>
      </c>
      <c r="AJ2646" t="s">
        <v>322</v>
      </c>
      <c r="AK2646" t="s">
        <v>415</v>
      </c>
      <c r="AL2646" t="s">
        <v>288</v>
      </c>
      <c r="AM2646">
        <v>3</v>
      </c>
      <c r="AN2646">
        <v>4</v>
      </c>
      <c r="AO2646">
        <v>0</v>
      </c>
      <c r="AP2646">
        <v>0</v>
      </c>
      <c r="AQ2646">
        <v>0</v>
      </c>
      <c r="AR2646">
        <v>0</v>
      </c>
      <c r="AS2646">
        <v>0</v>
      </c>
      <c r="AT2646">
        <v>0</v>
      </c>
    </row>
    <row r="2647" spans="1:46" hidden="1" x14ac:dyDescent="0.25">
      <c r="A2647" t="s">
        <v>322</v>
      </c>
      <c r="B2647" t="s">
        <v>288</v>
      </c>
      <c r="C2647">
        <v>5</v>
      </c>
      <c r="D2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7">
        <v>21</v>
      </c>
      <c r="AJ2647" t="s">
        <v>322</v>
      </c>
      <c r="AK2647" t="s">
        <v>415</v>
      </c>
      <c r="AL2647" t="s">
        <v>288</v>
      </c>
      <c r="AM2647">
        <v>3</v>
      </c>
      <c r="AN2647">
        <v>5</v>
      </c>
      <c r="AO2647">
        <v>0</v>
      </c>
      <c r="AP2647">
        <v>0</v>
      </c>
      <c r="AQ2647">
        <v>0</v>
      </c>
      <c r="AR2647">
        <v>0</v>
      </c>
      <c r="AS2647">
        <v>0</v>
      </c>
      <c r="AT2647">
        <v>0</v>
      </c>
    </row>
    <row r="2648" spans="1:46" hidden="1" x14ac:dyDescent="0.25">
      <c r="A2648" t="s">
        <v>322</v>
      </c>
      <c r="B2648" t="s">
        <v>288</v>
      </c>
      <c r="C2648">
        <v>6</v>
      </c>
      <c r="D2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1.61E-7</v>
      </c>
      <c r="E2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1.61E-7</v>
      </c>
      <c r="AI2648">
        <v>21</v>
      </c>
      <c r="AJ2648" t="s">
        <v>322</v>
      </c>
      <c r="AK2648" t="s">
        <v>415</v>
      </c>
      <c r="AL2648" t="s">
        <v>288</v>
      </c>
      <c r="AM2648">
        <v>3</v>
      </c>
      <c r="AN2648">
        <v>6</v>
      </c>
      <c r="AO2648">
        <v>1.61E-7</v>
      </c>
      <c r="AP2648">
        <v>1.4100000000000001E-6</v>
      </c>
      <c r="AQ2648">
        <v>4.1400000000000002E-6</v>
      </c>
      <c r="AR2648">
        <v>3.3900000000000002E-6</v>
      </c>
      <c r="AS2648">
        <v>1.9000000000000001E-5</v>
      </c>
      <c r="AT2648">
        <v>0</v>
      </c>
    </row>
    <row r="2649" spans="1:46" hidden="1" x14ac:dyDescent="0.25">
      <c r="A2649" t="s">
        <v>322</v>
      </c>
      <c r="B2649" t="s">
        <v>288</v>
      </c>
      <c r="C2649">
        <v>7</v>
      </c>
      <c r="D2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2.2930692999999999E-2</v>
      </c>
      <c r="E2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2.2930692999999999E-2</v>
      </c>
      <c r="AI2649">
        <v>21</v>
      </c>
      <c r="AJ2649" t="s">
        <v>322</v>
      </c>
      <c r="AK2649" t="s">
        <v>415</v>
      </c>
      <c r="AL2649" t="s">
        <v>288</v>
      </c>
      <c r="AM2649">
        <v>3</v>
      </c>
      <c r="AN2649">
        <v>7</v>
      </c>
      <c r="AO2649" s="281">
        <v>2.2930692999999999E-2</v>
      </c>
      <c r="AP2649" s="281">
        <v>3.0463985999999998E-2</v>
      </c>
      <c r="AQ2649" s="281">
        <v>3.7162705999999997E-2</v>
      </c>
      <c r="AR2649" s="281">
        <v>3.0352201999999998E-2</v>
      </c>
      <c r="AS2649" s="281">
        <v>5.9217306999999997E-2</v>
      </c>
      <c r="AT2649">
        <v>1.0239639E-2</v>
      </c>
    </row>
    <row r="2650" spans="1:46" hidden="1" x14ac:dyDescent="0.25">
      <c r="A2650" t="s">
        <v>322</v>
      </c>
      <c r="B2650" t="s">
        <v>288</v>
      </c>
      <c r="C2650">
        <v>8</v>
      </c>
      <c r="D2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0.111473748</v>
      </c>
      <c r="E2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0.111473748</v>
      </c>
      <c r="AI2650">
        <v>21</v>
      </c>
      <c r="AJ2650" t="s">
        <v>322</v>
      </c>
      <c r="AK2650" t="s">
        <v>415</v>
      </c>
      <c r="AL2650" t="s">
        <v>288</v>
      </c>
      <c r="AM2650">
        <v>3</v>
      </c>
      <c r="AN2650">
        <v>8</v>
      </c>
      <c r="AO2650">
        <v>0.111473748</v>
      </c>
      <c r="AP2650">
        <v>0.140381268</v>
      </c>
      <c r="AQ2650">
        <v>0.174909483</v>
      </c>
      <c r="AR2650">
        <v>0.14062702299999999</v>
      </c>
      <c r="AS2650">
        <v>0.23763862999999999</v>
      </c>
      <c r="AT2650">
        <v>4.9671200999999998E-2</v>
      </c>
    </row>
    <row r="2651" spans="1:46" hidden="1" x14ac:dyDescent="0.25">
      <c r="A2651" t="s">
        <v>322</v>
      </c>
      <c r="B2651" t="s">
        <v>288</v>
      </c>
      <c r="C2651">
        <v>9</v>
      </c>
      <c r="D2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0.32055144000000002</v>
      </c>
      <c r="E2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0.21299891700000001</v>
      </c>
      <c r="AI2651">
        <v>21</v>
      </c>
      <c r="AJ2651" t="s">
        <v>322</v>
      </c>
      <c r="AK2651" t="s">
        <v>415</v>
      </c>
      <c r="AL2651" t="s">
        <v>288</v>
      </c>
      <c r="AM2651">
        <v>3</v>
      </c>
      <c r="AN2651">
        <v>9</v>
      </c>
      <c r="AO2651">
        <v>0.21299891700000001</v>
      </c>
      <c r="AP2651">
        <v>0.26943810699999998</v>
      </c>
      <c r="AQ2651">
        <v>0.32055144000000002</v>
      </c>
      <c r="AR2651">
        <v>0.266948723</v>
      </c>
      <c r="AS2651">
        <v>0.417281929</v>
      </c>
      <c r="AT2651">
        <v>0.10620204599999999</v>
      </c>
    </row>
    <row r="2652" spans="1:46" hidden="1" x14ac:dyDescent="0.25">
      <c r="A2652" t="s">
        <v>322</v>
      </c>
      <c r="B2652" t="s">
        <v>288</v>
      </c>
      <c r="C2652">
        <v>10</v>
      </c>
      <c r="D2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0.46489870599999999</v>
      </c>
      <c r="E2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0.46489870599999999</v>
      </c>
      <c r="AI2652">
        <v>21</v>
      </c>
      <c r="AJ2652" t="s">
        <v>322</v>
      </c>
      <c r="AK2652" t="s">
        <v>415</v>
      </c>
      <c r="AL2652" t="s">
        <v>288</v>
      </c>
      <c r="AM2652">
        <v>3</v>
      </c>
      <c r="AN2652">
        <v>10</v>
      </c>
      <c r="AO2652">
        <v>0.31487362499999999</v>
      </c>
      <c r="AP2652">
        <v>0.39964469600000002</v>
      </c>
      <c r="AQ2652">
        <v>0.46489870599999999</v>
      </c>
      <c r="AR2652">
        <v>0.38786587099999997</v>
      </c>
      <c r="AS2652">
        <v>0.57030974599999995</v>
      </c>
      <c r="AT2652">
        <v>0.16114345499999999</v>
      </c>
    </row>
    <row r="2653" spans="1:46" hidden="1" x14ac:dyDescent="0.25">
      <c r="A2653" t="s">
        <v>322</v>
      </c>
      <c r="B2653" t="s">
        <v>288</v>
      </c>
      <c r="C2653">
        <v>11</v>
      </c>
      <c r="D2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0.557118004</v>
      </c>
      <c r="E2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0.557118004</v>
      </c>
      <c r="AI2653">
        <v>21</v>
      </c>
      <c r="AJ2653" t="s">
        <v>322</v>
      </c>
      <c r="AK2653" t="s">
        <v>415</v>
      </c>
      <c r="AL2653" t="s">
        <v>288</v>
      </c>
      <c r="AM2653">
        <v>3</v>
      </c>
      <c r="AN2653">
        <v>11</v>
      </c>
      <c r="AO2653">
        <v>0.40346796099999999</v>
      </c>
      <c r="AP2653">
        <v>0.49477332400000001</v>
      </c>
      <c r="AQ2653">
        <v>0.557118004</v>
      </c>
      <c r="AR2653">
        <v>0.479691857</v>
      </c>
      <c r="AS2653">
        <v>0.69989896200000001</v>
      </c>
      <c r="AT2653">
        <v>0.18933691899999999</v>
      </c>
    </row>
    <row r="2654" spans="1:46" hidden="1" x14ac:dyDescent="0.25">
      <c r="A2654" t="s">
        <v>322</v>
      </c>
      <c r="B2654" t="s">
        <v>288</v>
      </c>
      <c r="C2654">
        <v>12</v>
      </c>
      <c r="D2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0.61670650599999999</v>
      </c>
      <c r="E2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0.61670650599999999</v>
      </c>
      <c r="AI2654">
        <v>21</v>
      </c>
      <c r="AJ2654" t="s">
        <v>322</v>
      </c>
      <c r="AK2654" t="s">
        <v>415</v>
      </c>
      <c r="AL2654" t="s">
        <v>288</v>
      </c>
      <c r="AM2654">
        <v>3</v>
      </c>
      <c r="AN2654">
        <v>12</v>
      </c>
      <c r="AO2654">
        <v>0.43260120400000002</v>
      </c>
      <c r="AP2654">
        <v>0.53062522000000001</v>
      </c>
      <c r="AQ2654">
        <v>0.61670650599999999</v>
      </c>
      <c r="AR2654">
        <v>0.52408740099999995</v>
      </c>
      <c r="AS2654">
        <v>0.74526534499999997</v>
      </c>
      <c r="AT2654">
        <v>0.25001579600000001</v>
      </c>
    </row>
    <row r="2655" spans="1:46" hidden="1" x14ac:dyDescent="0.25">
      <c r="A2655" t="s">
        <v>322</v>
      </c>
      <c r="B2655" t="s">
        <v>288</v>
      </c>
      <c r="C2655">
        <v>13</v>
      </c>
      <c r="D2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0.61120741700000003</v>
      </c>
      <c r="E2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0.61120741700000003</v>
      </c>
      <c r="AI2655">
        <v>21</v>
      </c>
      <c r="AJ2655" t="s">
        <v>322</v>
      </c>
      <c r="AK2655" t="s">
        <v>415</v>
      </c>
      <c r="AL2655" t="s">
        <v>288</v>
      </c>
      <c r="AM2655">
        <v>3</v>
      </c>
      <c r="AN2655">
        <v>13</v>
      </c>
      <c r="AO2655">
        <v>0.45485462100000001</v>
      </c>
      <c r="AP2655">
        <v>0.53720889599999999</v>
      </c>
      <c r="AQ2655">
        <v>0.61120741700000003</v>
      </c>
      <c r="AR2655">
        <v>0.52981957800000001</v>
      </c>
      <c r="AS2655">
        <v>0.788196126</v>
      </c>
      <c r="AT2655">
        <v>0.229012259</v>
      </c>
    </row>
    <row r="2656" spans="1:46" hidden="1" x14ac:dyDescent="0.25">
      <c r="A2656" t="s">
        <v>322</v>
      </c>
      <c r="B2656" t="s">
        <v>288</v>
      </c>
      <c r="C2656">
        <v>14</v>
      </c>
      <c r="D2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0.56337805500000004</v>
      </c>
      <c r="E2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0.56337805500000004</v>
      </c>
      <c r="AI2656">
        <v>21</v>
      </c>
      <c r="AJ2656" t="s">
        <v>322</v>
      </c>
      <c r="AK2656" t="s">
        <v>415</v>
      </c>
      <c r="AL2656" t="s">
        <v>288</v>
      </c>
      <c r="AM2656">
        <v>3</v>
      </c>
      <c r="AN2656">
        <v>14</v>
      </c>
      <c r="AO2656">
        <v>0.434185932</v>
      </c>
      <c r="AP2656">
        <v>0.49959438</v>
      </c>
      <c r="AQ2656">
        <v>0.56337805500000004</v>
      </c>
      <c r="AR2656">
        <v>0.49564023299999999</v>
      </c>
      <c r="AS2656">
        <v>0.71445666399999996</v>
      </c>
      <c r="AT2656">
        <v>0.23284322599999999</v>
      </c>
    </row>
    <row r="2657" spans="1:46" hidden="1" x14ac:dyDescent="0.25">
      <c r="A2657" t="s">
        <v>322</v>
      </c>
      <c r="B2657" t="s">
        <v>288</v>
      </c>
      <c r="C2657">
        <v>15</v>
      </c>
      <c r="D2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0.487479037</v>
      </c>
      <c r="E2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0.487479037</v>
      </c>
      <c r="AI2657">
        <v>21</v>
      </c>
      <c r="AJ2657" t="s">
        <v>322</v>
      </c>
      <c r="AK2657" t="s">
        <v>415</v>
      </c>
      <c r="AL2657" t="s">
        <v>288</v>
      </c>
      <c r="AM2657">
        <v>3</v>
      </c>
      <c r="AN2657">
        <v>15</v>
      </c>
      <c r="AO2657">
        <v>0.38407888299999998</v>
      </c>
      <c r="AP2657">
        <v>0.43203655099999999</v>
      </c>
      <c r="AQ2657">
        <v>0.487479037</v>
      </c>
      <c r="AR2657">
        <v>0.42786877699999998</v>
      </c>
      <c r="AS2657">
        <v>0.57305584099999995</v>
      </c>
      <c r="AT2657">
        <v>0.203174787</v>
      </c>
    </row>
    <row r="2658" spans="1:46" hidden="1" x14ac:dyDescent="0.25">
      <c r="A2658" t="s">
        <v>322</v>
      </c>
      <c r="B2658" t="s">
        <v>288</v>
      </c>
      <c r="C2658">
        <v>16</v>
      </c>
      <c r="D2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0.364920303</v>
      </c>
      <c r="E2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0.364920303</v>
      </c>
      <c r="AI2658">
        <v>21</v>
      </c>
      <c r="AJ2658" t="s">
        <v>322</v>
      </c>
      <c r="AK2658" t="s">
        <v>415</v>
      </c>
      <c r="AL2658" t="s">
        <v>288</v>
      </c>
      <c r="AM2658">
        <v>3</v>
      </c>
      <c r="AN2658">
        <v>16</v>
      </c>
      <c r="AO2658">
        <v>0.28400209399999998</v>
      </c>
      <c r="AP2658">
        <v>0.32348926300000003</v>
      </c>
      <c r="AQ2658">
        <v>0.364920303</v>
      </c>
      <c r="AR2658">
        <v>0.32193855199999999</v>
      </c>
      <c r="AS2658">
        <v>0.45035043200000002</v>
      </c>
      <c r="AT2658">
        <v>0.14975936200000001</v>
      </c>
    </row>
    <row r="2659" spans="1:46" hidden="1" x14ac:dyDescent="0.25">
      <c r="A2659" t="s">
        <v>322</v>
      </c>
      <c r="B2659" t="s">
        <v>288</v>
      </c>
      <c r="C2659">
        <v>17</v>
      </c>
      <c r="D2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0.207284102</v>
      </c>
      <c r="E2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0.207284102</v>
      </c>
      <c r="AI2659">
        <v>21</v>
      </c>
      <c r="AJ2659" t="s">
        <v>322</v>
      </c>
      <c r="AK2659" t="s">
        <v>415</v>
      </c>
      <c r="AL2659" t="s">
        <v>288</v>
      </c>
      <c r="AM2659">
        <v>3</v>
      </c>
      <c r="AN2659">
        <v>17</v>
      </c>
      <c r="AO2659">
        <v>0.158074249</v>
      </c>
      <c r="AP2659">
        <v>0.18053256200000001</v>
      </c>
      <c r="AQ2659">
        <v>0.207284102</v>
      </c>
      <c r="AR2659">
        <v>0.18141353399999999</v>
      </c>
      <c r="AS2659">
        <v>0.26981772199999998</v>
      </c>
      <c r="AT2659">
        <v>8.4292688000000005E-2</v>
      </c>
    </row>
    <row r="2660" spans="1:46" hidden="1" x14ac:dyDescent="0.25">
      <c r="A2660" t="s">
        <v>322</v>
      </c>
      <c r="B2660" t="s">
        <v>288</v>
      </c>
      <c r="C2660">
        <v>18</v>
      </c>
      <c r="D2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6.6517699E-2</v>
      </c>
      <c r="E2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6.6517699E-2</v>
      </c>
      <c r="AI2660">
        <v>21</v>
      </c>
      <c r="AJ2660" t="s">
        <v>322</v>
      </c>
      <c r="AK2660" t="s">
        <v>415</v>
      </c>
      <c r="AL2660" t="s">
        <v>288</v>
      </c>
      <c r="AM2660">
        <v>3</v>
      </c>
      <c r="AN2660">
        <v>18</v>
      </c>
      <c r="AO2660">
        <v>4.7218890999999999E-2</v>
      </c>
      <c r="AP2660">
        <v>5.5666482000000003E-2</v>
      </c>
      <c r="AQ2660">
        <v>6.6517699E-2</v>
      </c>
      <c r="AR2660">
        <v>5.6638937E-2</v>
      </c>
      <c r="AS2660">
        <v>9.6076960000000003E-2</v>
      </c>
      <c r="AT2660">
        <v>2.2392974999999999E-2</v>
      </c>
    </row>
    <row r="2661" spans="1:46" hidden="1" x14ac:dyDescent="0.25">
      <c r="A2661" t="s">
        <v>322</v>
      </c>
      <c r="B2661" t="s">
        <v>288</v>
      </c>
      <c r="C2661">
        <v>19</v>
      </c>
      <c r="D2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1.5379269999999999E-3</v>
      </c>
      <c r="E2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1.5379269999999999E-3</v>
      </c>
      <c r="AI2661">
        <v>21</v>
      </c>
      <c r="AJ2661" t="s">
        <v>322</v>
      </c>
      <c r="AK2661" t="s">
        <v>415</v>
      </c>
      <c r="AL2661" t="s">
        <v>288</v>
      </c>
      <c r="AM2661">
        <v>3</v>
      </c>
      <c r="AN2661">
        <v>19</v>
      </c>
      <c r="AO2661">
        <v>4.9063600000000002E-4</v>
      </c>
      <c r="AP2661">
        <v>8.8959800000000002E-4</v>
      </c>
      <c r="AQ2661">
        <v>1.5379269999999999E-3</v>
      </c>
      <c r="AR2661">
        <v>1.042629E-3</v>
      </c>
      <c r="AS2661">
        <v>2.663281E-3</v>
      </c>
      <c r="AT2661">
        <v>1.4752799999999999E-4</v>
      </c>
    </row>
    <row r="2662" spans="1:46" hidden="1" x14ac:dyDescent="0.25">
      <c r="A2662" t="s">
        <v>322</v>
      </c>
      <c r="B2662" t="s">
        <v>288</v>
      </c>
      <c r="C2662">
        <v>20</v>
      </c>
      <c r="D2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2">
        <v>21</v>
      </c>
      <c r="AJ2662" t="s">
        <v>322</v>
      </c>
      <c r="AK2662" t="s">
        <v>415</v>
      </c>
      <c r="AL2662" t="s">
        <v>288</v>
      </c>
      <c r="AM2662">
        <v>3</v>
      </c>
      <c r="AN2662">
        <v>20</v>
      </c>
      <c r="AO2662">
        <v>0</v>
      </c>
      <c r="AP2662">
        <v>0</v>
      </c>
      <c r="AQ2662">
        <v>0</v>
      </c>
      <c r="AR2662">
        <v>0</v>
      </c>
      <c r="AS2662">
        <v>0</v>
      </c>
      <c r="AT2662">
        <v>0</v>
      </c>
    </row>
    <row r="2663" spans="1:46" hidden="1" x14ac:dyDescent="0.25">
      <c r="A2663" t="s">
        <v>322</v>
      </c>
      <c r="B2663" t="s">
        <v>288</v>
      </c>
      <c r="C2663">
        <v>21</v>
      </c>
      <c r="D2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3">
        <v>21</v>
      </c>
      <c r="AJ2663" t="s">
        <v>322</v>
      </c>
      <c r="AK2663" t="s">
        <v>415</v>
      </c>
      <c r="AL2663" t="s">
        <v>288</v>
      </c>
      <c r="AM2663">
        <v>3</v>
      </c>
      <c r="AN2663">
        <v>21</v>
      </c>
      <c r="AO2663">
        <v>0</v>
      </c>
      <c r="AP2663">
        <v>0</v>
      </c>
      <c r="AQ2663">
        <v>0</v>
      </c>
      <c r="AR2663">
        <v>0</v>
      </c>
      <c r="AS2663">
        <v>0</v>
      </c>
      <c r="AT2663">
        <v>0</v>
      </c>
    </row>
    <row r="2664" spans="1:46" hidden="1" x14ac:dyDescent="0.25">
      <c r="A2664" t="s">
        <v>322</v>
      </c>
      <c r="B2664" t="s">
        <v>288</v>
      </c>
      <c r="C2664">
        <v>22</v>
      </c>
      <c r="D2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4">
        <v>21</v>
      </c>
      <c r="AJ2664" t="s">
        <v>322</v>
      </c>
      <c r="AK2664" t="s">
        <v>415</v>
      </c>
      <c r="AL2664" t="s">
        <v>288</v>
      </c>
      <c r="AM2664">
        <v>3</v>
      </c>
      <c r="AN2664">
        <v>22</v>
      </c>
      <c r="AO2664">
        <v>0</v>
      </c>
      <c r="AP2664">
        <v>0</v>
      </c>
      <c r="AQ2664">
        <v>0</v>
      </c>
      <c r="AR2664">
        <v>0</v>
      </c>
      <c r="AS2664">
        <v>0</v>
      </c>
      <c r="AT2664">
        <v>0</v>
      </c>
    </row>
    <row r="2665" spans="1:46" hidden="1" x14ac:dyDescent="0.25">
      <c r="A2665" t="s">
        <v>322</v>
      </c>
      <c r="B2665" t="s">
        <v>288</v>
      </c>
      <c r="C2665">
        <v>23</v>
      </c>
      <c r="D2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5">
        <v>21</v>
      </c>
      <c r="AJ2665" t="s">
        <v>322</v>
      </c>
      <c r="AK2665" t="s">
        <v>415</v>
      </c>
      <c r="AL2665" t="s">
        <v>288</v>
      </c>
      <c r="AM2665">
        <v>3</v>
      </c>
      <c r="AN2665">
        <v>23</v>
      </c>
      <c r="AO2665">
        <v>0</v>
      </c>
      <c r="AP2665">
        <v>0</v>
      </c>
      <c r="AQ2665">
        <v>0</v>
      </c>
      <c r="AR2665">
        <v>0</v>
      </c>
      <c r="AS2665">
        <v>0</v>
      </c>
      <c r="AT2665">
        <v>0</v>
      </c>
    </row>
    <row r="2666" spans="1:46" hidden="1" x14ac:dyDescent="0.25">
      <c r="A2666" t="s">
        <v>322</v>
      </c>
      <c r="B2666" t="s">
        <v>288</v>
      </c>
      <c r="C2666">
        <v>24</v>
      </c>
      <c r="D2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6">
        <v>21</v>
      </c>
      <c r="AJ2666" t="s">
        <v>322</v>
      </c>
      <c r="AK2666" t="s">
        <v>415</v>
      </c>
      <c r="AL2666" t="s">
        <v>288</v>
      </c>
      <c r="AM2666">
        <v>3</v>
      </c>
      <c r="AN2666">
        <v>24</v>
      </c>
      <c r="AO2666">
        <v>0</v>
      </c>
      <c r="AP2666">
        <v>0</v>
      </c>
      <c r="AQ2666">
        <v>0</v>
      </c>
      <c r="AR2666">
        <v>0</v>
      </c>
      <c r="AS2666">
        <v>0</v>
      </c>
      <c r="AT2666">
        <v>0</v>
      </c>
    </row>
    <row r="2667" spans="1:46" hidden="1" x14ac:dyDescent="0.25">
      <c r="A2667" t="s">
        <v>322</v>
      </c>
      <c r="B2667" t="s">
        <v>289</v>
      </c>
      <c r="C2667">
        <v>1</v>
      </c>
      <c r="D2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7">
        <v>21</v>
      </c>
      <c r="AJ2667" t="s">
        <v>322</v>
      </c>
      <c r="AK2667" t="s">
        <v>415</v>
      </c>
      <c r="AL2667" t="s">
        <v>289</v>
      </c>
      <c r="AM2667">
        <v>4</v>
      </c>
      <c r="AN2667">
        <v>1</v>
      </c>
      <c r="AO2667">
        <v>0</v>
      </c>
      <c r="AP2667">
        <v>0</v>
      </c>
      <c r="AQ2667">
        <v>0</v>
      </c>
      <c r="AR2667">
        <v>0</v>
      </c>
      <c r="AS2667">
        <v>0</v>
      </c>
      <c r="AT2667">
        <v>0</v>
      </c>
    </row>
    <row r="2668" spans="1:46" hidden="1" x14ac:dyDescent="0.25">
      <c r="A2668" t="s">
        <v>322</v>
      </c>
      <c r="B2668" t="s">
        <v>289</v>
      </c>
      <c r="C2668">
        <v>2</v>
      </c>
      <c r="D2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8">
        <v>21</v>
      </c>
      <c r="AJ2668" t="s">
        <v>322</v>
      </c>
      <c r="AK2668" t="s">
        <v>415</v>
      </c>
      <c r="AL2668" t="s">
        <v>289</v>
      </c>
      <c r="AM2668">
        <v>4</v>
      </c>
      <c r="AN2668">
        <v>2</v>
      </c>
      <c r="AO2668">
        <v>0</v>
      </c>
      <c r="AP2668">
        <v>0</v>
      </c>
      <c r="AQ2668">
        <v>0</v>
      </c>
      <c r="AR2668">
        <v>0</v>
      </c>
      <c r="AS2668">
        <v>0</v>
      </c>
      <c r="AT2668">
        <v>0</v>
      </c>
    </row>
    <row r="2669" spans="1:46" hidden="1" x14ac:dyDescent="0.25">
      <c r="A2669" t="s">
        <v>322</v>
      </c>
      <c r="B2669" t="s">
        <v>289</v>
      </c>
      <c r="C2669">
        <v>3</v>
      </c>
      <c r="D2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9">
        <v>21</v>
      </c>
      <c r="AJ2669" t="s">
        <v>322</v>
      </c>
      <c r="AK2669" t="s">
        <v>415</v>
      </c>
      <c r="AL2669" t="s">
        <v>289</v>
      </c>
      <c r="AM2669">
        <v>4</v>
      </c>
      <c r="AN2669">
        <v>3</v>
      </c>
      <c r="AO2669">
        <v>0</v>
      </c>
      <c r="AP2669">
        <v>0</v>
      </c>
      <c r="AQ2669">
        <v>0</v>
      </c>
      <c r="AR2669">
        <v>0</v>
      </c>
      <c r="AS2669">
        <v>0</v>
      </c>
      <c r="AT2669">
        <v>0</v>
      </c>
    </row>
    <row r="2670" spans="1:46" hidden="1" x14ac:dyDescent="0.25">
      <c r="A2670" t="s">
        <v>322</v>
      </c>
      <c r="B2670" t="s">
        <v>289</v>
      </c>
      <c r="C2670">
        <v>4</v>
      </c>
      <c r="D2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0">
        <v>21</v>
      </c>
      <c r="AJ2670" t="s">
        <v>322</v>
      </c>
      <c r="AK2670" t="s">
        <v>415</v>
      </c>
      <c r="AL2670" t="s">
        <v>289</v>
      </c>
      <c r="AM2670">
        <v>4</v>
      </c>
      <c r="AN2670">
        <v>4</v>
      </c>
      <c r="AO2670">
        <v>0</v>
      </c>
      <c r="AP2670">
        <v>0</v>
      </c>
      <c r="AQ2670">
        <v>0</v>
      </c>
      <c r="AR2670">
        <v>0</v>
      </c>
      <c r="AS2670">
        <v>0</v>
      </c>
      <c r="AT2670">
        <v>0</v>
      </c>
    </row>
    <row r="2671" spans="1:46" hidden="1" x14ac:dyDescent="0.25">
      <c r="A2671" t="s">
        <v>322</v>
      </c>
      <c r="B2671" t="s">
        <v>289</v>
      </c>
      <c r="C2671">
        <v>5</v>
      </c>
      <c r="D2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1">
        <v>21</v>
      </c>
      <c r="AJ2671" t="s">
        <v>322</v>
      </c>
      <c r="AK2671" t="s">
        <v>415</v>
      </c>
      <c r="AL2671" t="s">
        <v>289</v>
      </c>
      <c r="AM2671">
        <v>4</v>
      </c>
      <c r="AN2671">
        <v>5</v>
      </c>
      <c r="AO2671">
        <v>0</v>
      </c>
      <c r="AP2671">
        <v>0</v>
      </c>
      <c r="AQ2671">
        <v>0</v>
      </c>
      <c r="AR2671">
        <v>0</v>
      </c>
      <c r="AS2671">
        <v>0</v>
      </c>
      <c r="AT2671">
        <v>0</v>
      </c>
    </row>
    <row r="2672" spans="1:46" hidden="1" x14ac:dyDescent="0.25">
      <c r="A2672" t="s">
        <v>322</v>
      </c>
      <c r="B2672" t="s">
        <v>289</v>
      </c>
      <c r="C2672">
        <v>6</v>
      </c>
      <c r="D2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2.8200000000000001E-5</v>
      </c>
      <c r="E2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2.8200000000000001E-5</v>
      </c>
      <c r="AI2672">
        <v>21</v>
      </c>
      <c r="AJ2672" t="s">
        <v>322</v>
      </c>
      <c r="AK2672" t="s">
        <v>415</v>
      </c>
      <c r="AL2672" t="s">
        <v>289</v>
      </c>
      <c r="AM2672">
        <v>4</v>
      </c>
      <c r="AN2672">
        <v>6</v>
      </c>
      <c r="AO2672">
        <v>2.8200000000000001E-5</v>
      </c>
      <c r="AP2672">
        <v>4.4499999999999997E-5</v>
      </c>
      <c r="AQ2672">
        <v>7.1099999999999994E-5</v>
      </c>
      <c r="AR2672">
        <v>5.0300000000000003E-5</v>
      </c>
      <c r="AS2672">
        <v>1.2632100000000001E-4</v>
      </c>
      <c r="AT2672">
        <v>5.0900000000000004E-6</v>
      </c>
    </row>
    <row r="2673" spans="1:46" hidden="1" x14ac:dyDescent="0.25">
      <c r="A2673" t="s">
        <v>322</v>
      </c>
      <c r="B2673" t="s">
        <v>289</v>
      </c>
      <c r="C2673">
        <v>7</v>
      </c>
      <c r="D2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3.2502580000000003E-2</v>
      </c>
      <c r="E2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3.2502580000000003E-2</v>
      </c>
      <c r="AI2673">
        <v>21</v>
      </c>
      <c r="AJ2673" t="s">
        <v>322</v>
      </c>
      <c r="AK2673" t="s">
        <v>415</v>
      </c>
      <c r="AL2673" t="s">
        <v>289</v>
      </c>
      <c r="AM2673">
        <v>4</v>
      </c>
      <c r="AN2673">
        <v>7</v>
      </c>
      <c r="AO2673" s="281">
        <v>3.2502580000000003E-2</v>
      </c>
      <c r="AP2673" s="281">
        <v>4.0325494000000003E-2</v>
      </c>
      <c r="AQ2673" s="281">
        <v>5.0044695E-2</v>
      </c>
      <c r="AR2673" s="281">
        <v>4.0388093E-2</v>
      </c>
      <c r="AS2673">
        <v>6.5491568999999999E-2</v>
      </c>
      <c r="AT2673" s="281">
        <v>1.1634823000000001E-2</v>
      </c>
    </row>
    <row r="2674" spans="1:46" hidden="1" x14ac:dyDescent="0.25">
      <c r="A2674" t="s">
        <v>322</v>
      </c>
      <c r="B2674" t="s">
        <v>289</v>
      </c>
      <c r="C2674">
        <v>8</v>
      </c>
      <c r="D2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0.13188080099999999</v>
      </c>
      <c r="E2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0.13188080099999999</v>
      </c>
      <c r="AI2674">
        <v>21</v>
      </c>
      <c r="AJ2674" t="s">
        <v>322</v>
      </c>
      <c r="AK2674" t="s">
        <v>415</v>
      </c>
      <c r="AL2674" t="s">
        <v>289</v>
      </c>
      <c r="AM2674">
        <v>4</v>
      </c>
      <c r="AN2674">
        <v>8</v>
      </c>
      <c r="AO2674">
        <v>0.13188080099999999</v>
      </c>
      <c r="AP2674">
        <v>0.16358062600000001</v>
      </c>
      <c r="AQ2674">
        <v>0.204826376</v>
      </c>
      <c r="AR2674">
        <v>0.165187363</v>
      </c>
      <c r="AS2674">
        <v>0.25350442699999998</v>
      </c>
      <c r="AT2674">
        <v>4.8729041000000001E-2</v>
      </c>
    </row>
    <row r="2675" spans="1:46" hidden="1" x14ac:dyDescent="0.25">
      <c r="A2675" t="s">
        <v>322</v>
      </c>
      <c r="B2675" t="s">
        <v>289</v>
      </c>
      <c r="C2675">
        <v>9</v>
      </c>
      <c r="D2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0.36611111600000001</v>
      </c>
      <c r="E2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0.25152762699999998</v>
      </c>
      <c r="AI2675">
        <v>21</v>
      </c>
      <c r="AJ2675" t="s">
        <v>322</v>
      </c>
      <c r="AK2675" t="s">
        <v>415</v>
      </c>
      <c r="AL2675" t="s">
        <v>289</v>
      </c>
      <c r="AM2675">
        <v>4</v>
      </c>
      <c r="AN2675">
        <v>9</v>
      </c>
      <c r="AO2675">
        <v>0.25152762699999998</v>
      </c>
      <c r="AP2675">
        <v>0.30822472499999998</v>
      </c>
      <c r="AQ2675">
        <v>0.36611111600000001</v>
      </c>
      <c r="AR2675">
        <v>0.30398299499999998</v>
      </c>
      <c r="AS2675">
        <v>0.45925206699999999</v>
      </c>
      <c r="AT2675">
        <v>9.4099838000000005E-2</v>
      </c>
    </row>
    <row r="2676" spans="1:46" hidden="1" x14ac:dyDescent="0.25">
      <c r="A2676" t="s">
        <v>322</v>
      </c>
      <c r="B2676" t="s">
        <v>289</v>
      </c>
      <c r="C2676">
        <v>10</v>
      </c>
      <c r="D2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0.51181177200000005</v>
      </c>
      <c r="E2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0.51181177200000005</v>
      </c>
      <c r="AI2676">
        <v>21</v>
      </c>
      <c r="AJ2676" t="s">
        <v>322</v>
      </c>
      <c r="AK2676" t="s">
        <v>415</v>
      </c>
      <c r="AL2676" t="s">
        <v>289</v>
      </c>
      <c r="AM2676">
        <v>4</v>
      </c>
      <c r="AN2676">
        <v>10</v>
      </c>
      <c r="AO2676">
        <v>0.356736942</v>
      </c>
      <c r="AP2676">
        <v>0.433617009</v>
      </c>
      <c r="AQ2676">
        <v>0.51181177200000005</v>
      </c>
      <c r="AR2676">
        <v>0.42631408700000001</v>
      </c>
      <c r="AS2676">
        <v>0.62471479100000005</v>
      </c>
      <c r="AT2676">
        <v>0.14441891100000001</v>
      </c>
    </row>
    <row r="2677" spans="1:46" hidden="1" x14ac:dyDescent="0.25">
      <c r="A2677" t="s">
        <v>322</v>
      </c>
      <c r="B2677" t="s">
        <v>289</v>
      </c>
      <c r="C2677">
        <v>11</v>
      </c>
      <c r="D2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0.59849482899999995</v>
      </c>
      <c r="E2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0.59849482899999995</v>
      </c>
      <c r="AI2677">
        <v>21</v>
      </c>
      <c r="AJ2677" t="s">
        <v>322</v>
      </c>
      <c r="AK2677" t="s">
        <v>415</v>
      </c>
      <c r="AL2677" t="s">
        <v>289</v>
      </c>
      <c r="AM2677">
        <v>4</v>
      </c>
      <c r="AN2677">
        <v>11</v>
      </c>
      <c r="AO2677">
        <v>0.42839985899999999</v>
      </c>
      <c r="AP2677">
        <v>0.53394412400000002</v>
      </c>
      <c r="AQ2677">
        <v>0.59849482899999995</v>
      </c>
      <c r="AR2677">
        <v>0.51262822600000002</v>
      </c>
      <c r="AS2677">
        <v>0.72616997299999997</v>
      </c>
      <c r="AT2677">
        <v>0.20630900499999999</v>
      </c>
    </row>
    <row r="2678" spans="1:46" hidden="1" x14ac:dyDescent="0.25">
      <c r="A2678" t="s">
        <v>322</v>
      </c>
      <c r="B2678" t="s">
        <v>289</v>
      </c>
      <c r="C2678">
        <v>12</v>
      </c>
      <c r="D2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0.64147047700000004</v>
      </c>
      <c r="E2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0.64147047700000004</v>
      </c>
      <c r="AI2678">
        <v>21</v>
      </c>
      <c r="AJ2678" t="s">
        <v>322</v>
      </c>
      <c r="AK2678" t="s">
        <v>415</v>
      </c>
      <c r="AL2678" t="s">
        <v>289</v>
      </c>
      <c r="AM2678">
        <v>4</v>
      </c>
      <c r="AN2678">
        <v>12</v>
      </c>
      <c r="AO2678">
        <v>0.46905205599999999</v>
      </c>
      <c r="AP2678">
        <v>0.560775684</v>
      </c>
      <c r="AQ2678">
        <v>0.64147047700000004</v>
      </c>
      <c r="AR2678">
        <v>0.55017048599999996</v>
      </c>
      <c r="AS2678">
        <v>0.78099736900000005</v>
      </c>
      <c r="AT2678">
        <v>0.23106941</v>
      </c>
    </row>
    <row r="2679" spans="1:46" hidden="1" x14ac:dyDescent="0.25">
      <c r="A2679" t="s">
        <v>322</v>
      </c>
      <c r="B2679" t="s">
        <v>289</v>
      </c>
      <c r="C2679">
        <v>13</v>
      </c>
      <c r="D2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0.62721153100000004</v>
      </c>
      <c r="E2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0.62721153100000004</v>
      </c>
      <c r="AI2679">
        <v>21</v>
      </c>
      <c r="AJ2679" t="s">
        <v>322</v>
      </c>
      <c r="AK2679" t="s">
        <v>415</v>
      </c>
      <c r="AL2679" t="s">
        <v>289</v>
      </c>
      <c r="AM2679">
        <v>4</v>
      </c>
      <c r="AN2679">
        <v>13</v>
      </c>
      <c r="AO2679">
        <v>0.486488696</v>
      </c>
      <c r="AP2679">
        <v>0.55559024499999998</v>
      </c>
      <c r="AQ2679">
        <v>0.62721153100000004</v>
      </c>
      <c r="AR2679">
        <v>0.54679496599999999</v>
      </c>
      <c r="AS2679">
        <v>0.77489269599999999</v>
      </c>
      <c r="AT2679">
        <v>0.224031073</v>
      </c>
    </row>
    <row r="2680" spans="1:46" hidden="1" x14ac:dyDescent="0.25">
      <c r="A2680" t="s">
        <v>322</v>
      </c>
      <c r="B2680" t="s">
        <v>289</v>
      </c>
      <c r="C2680">
        <v>14</v>
      </c>
      <c r="D2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0.56559712500000003</v>
      </c>
      <c r="E2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0.56559712500000003</v>
      </c>
      <c r="AI2680">
        <v>21</v>
      </c>
      <c r="AJ2680" t="s">
        <v>322</v>
      </c>
      <c r="AK2680" t="s">
        <v>415</v>
      </c>
      <c r="AL2680" t="s">
        <v>289</v>
      </c>
      <c r="AM2680">
        <v>4</v>
      </c>
      <c r="AN2680">
        <v>14</v>
      </c>
      <c r="AO2680">
        <v>0.435930333</v>
      </c>
      <c r="AP2680">
        <v>0.51454770400000005</v>
      </c>
      <c r="AQ2680">
        <v>0.56559712500000003</v>
      </c>
      <c r="AR2680">
        <v>0.49945224500000002</v>
      </c>
      <c r="AS2680">
        <v>0.68082324299999997</v>
      </c>
      <c r="AT2680">
        <v>0.21657728300000001</v>
      </c>
    </row>
    <row r="2681" spans="1:46" hidden="1" x14ac:dyDescent="0.25">
      <c r="A2681" t="s">
        <v>322</v>
      </c>
      <c r="B2681" t="s">
        <v>289</v>
      </c>
      <c r="C2681">
        <v>15</v>
      </c>
      <c r="D2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0.47290682899999997</v>
      </c>
      <c r="E2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0.47290682899999997</v>
      </c>
      <c r="AI2681">
        <v>21</v>
      </c>
      <c r="AJ2681" t="s">
        <v>322</v>
      </c>
      <c r="AK2681" t="s">
        <v>415</v>
      </c>
      <c r="AL2681" t="s">
        <v>289</v>
      </c>
      <c r="AM2681">
        <v>4</v>
      </c>
      <c r="AN2681">
        <v>15</v>
      </c>
      <c r="AO2681">
        <v>0.37653903300000002</v>
      </c>
      <c r="AP2681">
        <v>0.42473517399999999</v>
      </c>
      <c r="AQ2681">
        <v>0.47290682899999997</v>
      </c>
      <c r="AR2681">
        <v>0.41816458499999998</v>
      </c>
      <c r="AS2681">
        <v>0.57837301299999999</v>
      </c>
      <c r="AT2681">
        <v>0.184494401</v>
      </c>
    </row>
    <row r="2682" spans="1:46" hidden="1" x14ac:dyDescent="0.25">
      <c r="A2682" t="s">
        <v>322</v>
      </c>
      <c r="B2682" t="s">
        <v>289</v>
      </c>
      <c r="C2682">
        <v>16</v>
      </c>
      <c r="D2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0.33968537799999998</v>
      </c>
      <c r="E2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0.33968537799999998</v>
      </c>
      <c r="AI2682">
        <v>21</v>
      </c>
      <c r="AJ2682" t="s">
        <v>322</v>
      </c>
      <c r="AK2682" t="s">
        <v>415</v>
      </c>
      <c r="AL2682" t="s">
        <v>289</v>
      </c>
      <c r="AM2682">
        <v>4</v>
      </c>
      <c r="AN2682">
        <v>16</v>
      </c>
      <c r="AO2682">
        <v>0.28223993000000003</v>
      </c>
      <c r="AP2682">
        <v>0.31164952099999998</v>
      </c>
      <c r="AQ2682">
        <v>0.33968537799999998</v>
      </c>
      <c r="AR2682">
        <v>0.30869360099999998</v>
      </c>
      <c r="AS2682">
        <v>0.41760302500000002</v>
      </c>
      <c r="AT2682">
        <v>0.143893518</v>
      </c>
    </row>
    <row r="2683" spans="1:46" hidden="1" x14ac:dyDescent="0.25">
      <c r="A2683" t="s">
        <v>322</v>
      </c>
      <c r="B2683" t="s">
        <v>289</v>
      </c>
      <c r="C2683">
        <v>17</v>
      </c>
      <c r="D2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0.184822244</v>
      </c>
      <c r="E2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0.184822244</v>
      </c>
      <c r="AI2683">
        <v>21</v>
      </c>
      <c r="AJ2683" t="s">
        <v>322</v>
      </c>
      <c r="AK2683" t="s">
        <v>415</v>
      </c>
      <c r="AL2683" t="s">
        <v>289</v>
      </c>
      <c r="AM2683">
        <v>4</v>
      </c>
      <c r="AN2683">
        <v>17</v>
      </c>
      <c r="AO2683">
        <v>0.145643568</v>
      </c>
      <c r="AP2683">
        <v>0.163794994</v>
      </c>
      <c r="AQ2683">
        <v>0.184822244</v>
      </c>
      <c r="AR2683">
        <v>0.163167902</v>
      </c>
      <c r="AS2683">
        <v>0.24114439400000001</v>
      </c>
      <c r="AT2683">
        <v>8.1456538999999994E-2</v>
      </c>
    </row>
    <row r="2684" spans="1:46" hidden="1" x14ac:dyDescent="0.25">
      <c r="A2684" t="s">
        <v>322</v>
      </c>
      <c r="B2684" t="s">
        <v>289</v>
      </c>
      <c r="C2684">
        <v>18</v>
      </c>
      <c r="D2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4.4332359000000002E-2</v>
      </c>
      <c r="E2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4.4332359000000002E-2</v>
      </c>
      <c r="AI2684">
        <v>21</v>
      </c>
      <c r="AJ2684" t="s">
        <v>322</v>
      </c>
      <c r="AK2684" t="s">
        <v>415</v>
      </c>
      <c r="AL2684" t="s">
        <v>289</v>
      </c>
      <c r="AM2684">
        <v>4</v>
      </c>
      <c r="AN2684">
        <v>18</v>
      </c>
      <c r="AO2684">
        <v>3.3655196999999998E-2</v>
      </c>
      <c r="AP2684">
        <v>3.9501741999999999E-2</v>
      </c>
      <c r="AQ2684">
        <v>4.4332359000000002E-2</v>
      </c>
      <c r="AR2684">
        <v>3.9731321999999999E-2</v>
      </c>
      <c r="AS2684">
        <v>6.6984321999999999E-2</v>
      </c>
      <c r="AT2684">
        <v>2.0995143000000001E-2</v>
      </c>
    </row>
    <row r="2685" spans="1:46" hidden="1" x14ac:dyDescent="0.25">
      <c r="A2685" t="s">
        <v>322</v>
      </c>
      <c r="B2685" t="s">
        <v>289</v>
      </c>
      <c r="C2685">
        <v>19</v>
      </c>
      <c r="D2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1.0728199999999999E-4</v>
      </c>
      <c r="E2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1.0728199999999999E-4</v>
      </c>
      <c r="AI2685">
        <v>21</v>
      </c>
      <c r="AJ2685" t="s">
        <v>322</v>
      </c>
      <c r="AK2685" t="s">
        <v>415</v>
      </c>
      <c r="AL2685" t="s">
        <v>289</v>
      </c>
      <c r="AM2685">
        <v>4</v>
      </c>
      <c r="AN2685">
        <v>19</v>
      </c>
      <c r="AO2685">
        <v>1.29E-5</v>
      </c>
      <c r="AP2685">
        <v>3.82E-5</v>
      </c>
      <c r="AQ2685">
        <v>1.0728199999999999E-4</v>
      </c>
      <c r="AR2685">
        <v>7.2999999999999999E-5</v>
      </c>
      <c r="AS2685">
        <v>3.3509799999999998E-4</v>
      </c>
      <c r="AT2685">
        <v>1.5999999999999999E-6</v>
      </c>
    </row>
    <row r="2686" spans="1:46" hidden="1" x14ac:dyDescent="0.25">
      <c r="A2686" t="s">
        <v>322</v>
      </c>
      <c r="B2686" t="s">
        <v>289</v>
      </c>
      <c r="C2686">
        <v>20</v>
      </c>
      <c r="D2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6">
        <v>21</v>
      </c>
      <c r="AJ2686" t="s">
        <v>322</v>
      </c>
      <c r="AK2686" t="s">
        <v>415</v>
      </c>
      <c r="AL2686" t="s">
        <v>289</v>
      </c>
      <c r="AM2686">
        <v>4</v>
      </c>
      <c r="AN2686">
        <v>20</v>
      </c>
      <c r="AO2686" s="281">
        <v>0</v>
      </c>
      <c r="AP2686" s="281">
        <v>0</v>
      </c>
      <c r="AQ2686">
        <v>0</v>
      </c>
      <c r="AR2686" s="281">
        <v>0</v>
      </c>
      <c r="AS2686">
        <v>0</v>
      </c>
      <c r="AT2686" s="281">
        <v>0</v>
      </c>
    </row>
    <row r="2687" spans="1:46" hidden="1" x14ac:dyDescent="0.25">
      <c r="A2687" t="s">
        <v>322</v>
      </c>
      <c r="B2687" t="s">
        <v>289</v>
      </c>
      <c r="C2687">
        <v>21</v>
      </c>
      <c r="D2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7">
        <v>21</v>
      </c>
      <c r="AJ2687" t="s">
        <v>322</v>
      </c>
      <c r="AK2687" t="s">
        <v>415</v>
      </c>
      <c r="AL2687" t="s">
        <v>289</v>
      </c>
      <c r="AM2687">
        <v>4</v>
      </c>
      <c r="AN2687">
        <v>21</v>
      </c>
      <c r="AO2687">
        <v>0</v>
      </c>
      <c r="AP2687">
        <v>0</v>
      </c>
      <c r="AQ2687">
        <v>0</v>
      </c>
      <c r="AR2687">
        <v>0</v>
      </c>
      <c r="AS2687">
        <v>0</v>
      </c>
      <c r="AT2687">
        <v>0</v>
      </c>
    </row>
    <row r="2688" spans="1:46" hidden="1" x14ac:dyDescent="0.25">
      <c r="A2688" t="s">
        <v>322</v>
      </c>
      <c r="B2688" t="s">
        <v>289</v>
      </c>
      <c r="C2688">
        <v>22</v>
      </c>
      <c r="D2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8">
        <v>21</v>
      </c>
      <c r="AJ2688" t="s">
        <v>322</v>
      </c>
      <c r="AK2688" t="s">
        <v>415</v>
      </c>
      <c r="AL2688" t="s">
        <v>289</v>
      </c>
      <c r="AM2688">
        <v>4</v>
      </c>
      <c r="AN2688">
        <v>22</v>
      </c>
      <c r="AO2688">
        <v>0</v>
      </c>
      <c r="AP2688">
        <v>0</v>
      </c>
      <c r="AQ2688">
        <v>0</v>
      </c>
      <c r="AR2688">
        <v>0</v>
      </c>
      <c r="AS2688">
        <v>0</v>
      </c>
      <c r="AT2688">
        <v>0</v>
      </c>
    </row>
    <row r="2689" spans="1:46" hidden="1" x14ac:dyDescent="0.25">
      <c r="A2689" t="s">
        <v>322</v>
      </c>
      <c r="B2689" t="s">
        <v>289</v>
      </c>
      <c r="C2689">
        <v>23</v>
      </c>
      <c r="D2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9">
        <v>21</v>
      </c>
      <c r="AJ2689" t="s">
        <v>322</v>
      </c>
      <c r="AK2689" t="s">
        <v>415</v>
      </c>
      <c r="AL2689" t="s">
        <v>289</v>
      </c>
      <c r="AM2689">
        <v>4</v>
      </c>
      <c r="AN2689">
        <v>23</v>
      </c>
      <c r="AO2689">
        <v>0</v>
      </c>
      <c r="AP2689">
        <v>0</v>
      </c>
      <c r="AQ2689">
        <v>0</v>
      </c>
      <c r="AR2689">
        <v>0</v>
      </c>
      <c r="AS2689">
        <v>0</v>
      </c>
      <c r="AT2689">
        <v>0</v>
      </c>
    </row>
    <row r="2690" spans="1:46" hidden="1" x14ac:dyDescent="0.25">
      <c r="A2690" t="s">
        <v>322</v>
      </c>
      <c r="B2690" t="s">
        <v>289</v>
      </c>
      <c r="C2690">
        <v>24</v>
      </c>
      <c r="D2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0">
        <v>21</v>
      </c>
      <c r="AJ2690" t="s">
        <v>322</v>
      </c>
      <c r="AK2690" t="s">
        <v>415</v>
      </c>
      <c r="AL2690" t="s">
        <v>289</v>
      </c>
      <c r="AM2690">
        <v>4</v>
      </c>
      <c r="AN2690">
        <v>24</v>
      </c>
      <c r="AO2690">
        <v>0</v>
      </c>
      <c r="AP2690">
        <v>0</v>
      </c>
      <c r="AQ2690">
        <v>0</v>
      </c>
      <c r="AR2690">
        <v>0</v>
      </c>
      <c r="AS2690">
        <v>0</v>
      </c>
      <c r="AT2690">
        <v>0</v>
      </c>
    </row>
    <row r="2691" spans="1:46" hidden="1" x14ac:dyDescent="0.25">
      <c r="A2691" t="s">
        <v>322</v>
      </c>
      <c r="B2691" t="s">
        <v>290</v>
      </c>
      <c r="C2691">
        <v>1</v>
      </c>
      <c r="D2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1">
        <v>21</v>
      </c>
      <c r="AJ2691" t="s">
        <v>322</v>
      </c>
      <c r="AK2691" t="s">
        <v>415</v>
      </c>
      <c r="AL2691" t="s">
        <v>290</v>
      </c>
      <c r="AM2691">
        <v>5</v>
      </c>
      <c r="AN2691">
        <v>1</v>
      </c>
      <c r="AO2691">
        <v>0</v>
      </c>
      <c r="AP2691">
        <v>0</v>
      </c>
      <c r="AQ2691">
        <v>0</v>
      </c>
      <c r="AR2691">
        <v>0</v>
      </c>
      <c r="AS2691">
        <v>0</v>
      </c>
      <c r="AT2691">
        <v>0</v>
      </c>
    </row>
    <row r="2692" spans="1:46" hidden="1" x14ac:dyDescent="0.25">
      <c r="A2692" t="s">
        <v>322</v>
      </c>
      <c r="B2692" t="s">
        <v>290</v>
      </c>
      <c r="C2692">
        <v>2</v>
      </c>
      <c r="D2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2">
        <v>21</v>
      </c>
      <c r="AJ2692" t="s">
        <v>322</v>
      </c>
      <c r="AK2692" t="s">
        <v>415</v>
      </c>
      <c r="AL2692" t="s">
        <v>290</v>
      </c>
      <c r="AM2692">
        <v>5</v>
      </c>
      <c r="AN2692">
        <v>2</v>
      </c>
      <c r="AO2692">
        <v>0</v>
      </c>
      <c r="AP2692">
        <v>0</v>
      </c>
      <c r="AQ2692">
        <v>0</v>
      </c>
      <c r="AR2692">
        <v>0</v>
      </c>
      <c r="AS2692">
        <v>0</v>
      </c>
      <c r="AT2692">
        <v>0</v>
      </c>
    </row>
    <row r="2693" spans="1:46" hidden="1" x14ac:dyDescent="0.25">
      <c r="A2693" t="s">
        <v>322</v>
      </c>
      <c r="B2693" t="s">
        <v>290</v>
      </c>
      <c r="C2693">
        <v>3</v>
      </c>
      <c r="D2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3">
        <v>21</v>
      </c>
      <c r="AJ2693" t="s">
        <v>322</v>
      </c>
      <c r="AK2693" t="s">
        <v>415</v>
      </c>
      <c r="AL2693" t="s">
        <v>290</v>
      </c>
      <c r="AM2693">
        <v>5</v>
      </c>
      <c r="AN2693">
        <v>3</v>
      </c>
      <c r="AO2693">
        <v>0</v>
      </c>
      <c r="AP2693">
        <v>0</v>
      </c>
      <c r="AQ2693">
        <v>0</v>
      </c>
      <c r="AR2693">
        <v>0</v>
      </c>
      <c r="AS2693">
        <v>0</v>
      </c>
      <c r="AT2693">
        <v>0</v>
      </c>
    </row>
    <row r="2694" spans="1:46" hidden="1" x14ac:dyDescent="0.25">
      <c r="A2694" t="s">
        <v>322</v>
      </c>
      <c r="B2694" t="s">
        <v>290</v>
      </c>
      <c r="C2694">
        <v>4</v>
      </c>
      <c r="D2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4">
        <v>21</v>
      </c>
      <c r="AJ2694" t="s">
        <v>322</v>
      </c>
      <c r="AK2694" t="s">
        <v>415</v>
      </c>
      <c r="AL2694" t="s">
        <v>290</v>
      </c>
      <c r="AM2694">
        <v>5</v>
      </c>
      <c r="AN2694">
        <v>4</v>
      </c>
      <c r="AO2694">
        <v>0</v>
      </c>
      <c r="AP2694">
        <v>0</v>
      </c>
      <c r="AQ2694">
        <v>0</v>
      </c>
      <c r="AR2694">
        <v>0</v>
      </c>
      <c r="AS2694">
        <v>0</v>
      </c>
      <c r="AT2694">
        <v>0</v>
      </c>
    </row>
    <row r="2695" spans="1:46" hidden="1" x14ac:dyDescent="0.25">
      <c r="A2695" t="s">
        <v>322</v>
      </c>
      <c r="B2695" t="s">
        <v>290</v>
      </c>
      <c r="C2695">
        <v>5</v>
      </c>
      <c r="D2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5">
        <v>21</v>
      </c>
      <c r="AJ2695" t="s">
        <v>322</v>
      </c>
      <c r="AK2695" t="s">
        <v>415</v>
      </c>
      <c r="AL2695" t="s">
        <v>290</v>
      </c>
      <c r="AM2695">
        <v>5</v>
      </c>
      <c r="AN2695">
        <v>5</v>
      </c>
      <c r="AO2695">
        <v>0</v>
      </c>
      <c r="AP2695">
        <v>0</v>
      </c>
      <c r="AQ2695">
        <v>0</v>
      </c>
      <c r="AR2695">
        <v>0</v>
      </c>
      <c r="AS2695">
        <v>0</v>
      </c>
      <c r="AT2695">
        <v>0</v>
      </c>
    </row>
    <row r="2696" spans="1:46" hidden="1" x14ac:dyDescent="0.25">
      <c r="A2696" t="s">
        <v>322</v>
      </c>
      <c r="B2696" t="s">
        <v>290</v>
      </c>
      <c r="C2696">
        <v>6</v>
      </c>
      <c r="D2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5.41E-5</v>
      </c>
      <c r="E2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5.41E-5</v>
      </c>
      <c r="AI2696">
        <v>21</v>
      </c>
      <c r="AJ2696" t="s">
        <v>322</v>
      </c>
      <c r="AK2696" t="s">
        <v>415</v>
      </c>
      <c r="AL2696" t="s">
        <v>290</v>
      </c>
      <c r="AM2696">
        <v>5</v>
      </c>
      <c r="AN2696">
        <v>6</v>
      </c>
      <c r="AO2696">
        <v>5.41E-5</v>
      </c>
      <c r="AP2696">
        <v>7.3499999999999998E-5</v>
      </c>
      <c r="AQ2696">
        <v>9.1399999999999999E-5</v>
      </c>
      <c r="AR2696">
        <v>7.2999999999999999E-5</v>
      </c>
      <c r="AS2696">
        <v>1.4291799999999999E-4</v>
      </c>
      <c r="AT2696">
        <v>2.02E-5</v>
      </c>
    </row>
    <row r="2697" spans="1:46" hidden="1" x14ac:dyDescent="0.25">
      <c r="A2697" t="s">
        <v>322</v>
      </c>
      <c r="B2697" t="s">
        <v>290</v>
      </c>
      <c r="C2697">
        <v>7</v>
      </c>
      <c r="D2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3.9997394999999998E-2</v>
      </c>
      <c r="E2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3.9997394999999998E-2</v>
      </c>
      <c r="AI2697">
        <v>21</v>
      </c>
      <c r="AJ2697" t="s">
        <v>322</v>
      </c>
      <c r="AK2697" t="s">
        <v>415</v>
      </c>
      <c r="AL2697" t="s">
        <v>290</v>
      </c>
      <c r="AM2697">
        <v>5</v>
      </c>
      <c r="AN2697">
        <v>7</v>
      </c>
      <c r="AO2697" s="281">
        <v>3.9997394999999998E-2</v>
      </c>
      <c r="AP2697" s="281">
        <v>4.7585081000000001E-2</v>
      </c>
      <c r="AQ2697" s="281">
        <v>5.1370147999999997E-2</v>
      </c>
      <c r="AR2697" s="281">
        <v>4.5839047000000001E-2</v>
      </c>
      <c r="AS2697">
        <v>6.6210419000000006E-2</v>
      </c>
      <c r="AT2697" s="281">
        <v>2.0271395000000001E-2</v>
      </c>
    </row>
    <row r="2698" spans="1:46" hidden="1" x14ac:dyDescent="0.25">
      <c r="A2698" t="s">
        <v>322</v>
      </c>
      <c r="B2698" t="s">
        <v>290</v>
      </c>
      <c r="C2698">
        <v>8</v>
      </c>
      <c r="D2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0.163922611</v>
      </c>
      <c r="E2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0.163922611</v>
      </c>
      <c r="AI2698">
        <v>21</v>
      </c>
      <c r="AJ2698" t="s">
        <v>322</v>
      </c>
      <c r="AK2698" t="s">
        <v>415</v>
      </c>
      <c r="AL2698" t="s">
        <v>290</v>
      </c>
      <c r="AM2698">
        <v>5</v>
      </c>
      <c r="AN2698">
        <v>8</v>
      </c>
      <c r="AO2698">
        <v>0.163922611</v>
      </c>
      <c r="AP2698">
        <v>0.187534855</v>
      </c>
      <c r="AQ2698">
        <v>0.21083417700000001</v>
      </c>
      <c r="AR2698">
        <v>0.18541033700000001</v>
      </c>
      <c r="AS2698">
        <v>0.247710813</v>
      </c>
      <c r="AT2698">
        <v>9.8415390000000005E-2</v>
      </c>
    </row>
    <row r="2699" spans="1:46" hidden="1" x14ac:dyDescent="0.25">
      <c r="A2699" t="s">
        <v>322</v>
      </c>
      <c r="B2699" t="s">
        <v>290</v>
      </c>
      <c r="C2699">
        <v>9</v>
      </c>
      <c r="D2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0.38293069299999999</v>
      </c>
      <c r="E2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0.30357155899999999</v>
      </c>
      <c r="AI2699">
        <v>21</v>
      </c>
      <c r="AJ2699" t="s">
        <v>322</v>
      </c>
      <c r="AK2699" t="s">
        <v>415</v>
      </c>
      <c r="AL2699" t="s">
        <v>290</v>
      </c>
      <c r="AM2699">
        <v>5</v>
      </c>
      <c r="AN2699">
        <v>9</v>
      </c>
      <c r="AO2699">
        <v>0.30357155899999999</v>
      </c>
      <c r="AP2699">
        <v>0.34673641900000002</v>
      </c>
      <c r="AQ2699">
        <v>0.38293069299999999</v>
      </c>
      <c r="AR2699">
        <v>0.33928024400000001</v>
      </c>
      <c r="AS2699">
        <v>0.43815690499999999</v>
      </c>
      <c r="AT2699">
        <v>0.190783798</v>
      </c>
    </row>
    <row r="2700" spans="1:46" hidden="1" x14ac:dyDescent="0.25">
      <c r="A2700" t="s">
        <v>322</v>
      </c>
      <c r="B2700" t="s">
        <v>290</v>
      </c>
      <c r="C2700">
        <v>10</v>
      </c>
      <c r="D2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0.52937970400000001</v>
      </c>
      <c r="E2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0.52937970400000001</v>
      </c>
      <c r="AI2700">
        <v>21</v>
      </c>
      <c r="AJ2700" t="s">
        <v>322</v>
      </c>
      <c r="AK2700" t="s">
        <v>415</v>
      </c>
      <c r="AL2700" t="s">
        <v>290</v>
      </c>
      <c r="AM2700">
        <v>5</v>
      </c>
      <c r="AN2700">
        <v>10</v>
      </c>
      <c r="AO2700">
        <v>0.437537907</v>
      </c>
      <c r="AP2700">
        <v>0.48765856400000002</v>
      </c>
      <c r="AQ2700">
        <v>0.52937970400000001</v>
      </c>
      <c r="AR2700">
        <v>0.47743200899999999</v>
      </c>
      <c r="AS2700">
        <v>0.60436436500000001</v>
      </c>
      <c r="AT2700">
        <v>0.27595289699999997</v>
      </c>
    </row>
    <row r="2701" spans="1:46" hidden="1" x14ac:dyDescent="0.25">
      <c r="A2701" t="s">
        <v>322</v>
      </c>
      <c r="B2701" t="s">
        <v>290</v>
      </c>
      <c r="C2701">
        <v>11</v>
      </c>
      <c r="D2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0.62176328599999997</v>
      </c>
      <c r="E2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0.62176328599999997</v>
      </c>
      <c r="AI2701">
        <v>21</v>
      </c>
      <c r="AJ2701" t="s">
        <v>322</v>
      </c>
      <c r="AK2701" t="s">
        <v>415</v>
      </c>
      <c r="AL2701" t="s">
        <v>290</v>
      </c>
      <c r="AM2701">
        <v>5</v>
      </c>
      <c r="AN2701">
        <v>11</v>
      </c>
      <c r="AO2701">
        <v>0.52334545300000002</v>
      </c>
      <c r="AP2701">
        <v>0.57289456100000002</v>
      </c>
      <c r="AQ2701">
        <v>0.62176328599999997</v>
      </c>
      <c r="AR2701">
        <v>0.56532038699999998</v>
      </c>
      <c r="AS2701">
        <v>0.70520746099999998</v>
      </c>
      <c r="AT2701">
        <v>0.34767894199999999</v>
      </c>
    </row>
    <row r="2702" spans="1:46" hidden="1" x14ac:dyDescent="0.25">
      <c r="A2702" t="s">
        <v>322</v>
      </c>
      <c r="B2702" t="s">
        <v>290</v>
      </c>
      <c r="C2702">
        <v>12</v>
      </c>
      <c r="D2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0.65132066899999996</v>
      </c>
      <c r="E2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0.65132066899999996</v>
      </c>
      <c r="AI2702">
        <v>21</v>
      </c>
      <c r="AJ2702" t="s">
        <v>322</v>
      </c>
      <c r="AK2702" t="s">
        <v>415</v>
      </c>
      <c r="AL2702" t="s">
        <v>290</v>
      </c>
      <c r="AM2702">
        <v>5</v>
      </c>
      <c r="AN2702">
        <v>12</v>
      </c>
      <c r="AO2702">
        <v>0.54129021700000002</v>
      </c>
      <c r="AP2702">
        <v>0.60716433800000003</v>
      </c>
      <c r="AQ2702">
        <v>0.65132066899999996</v>
      </c>
      <c r="AR2702">
        <v>0.595730541</v>
      </c>
      <c r="AS2702">
        <v>0.76399995600000004</v>
      </c>
      <c r="AT2702">
        <v>0.38029155399999998</v>
      </c>
    </row>
    <row r="2703" spans="1:46" hidden="1" x14ac:dyDescent="0.25">
      <c r="A2703" t="s">
        <v>322</v>
      </c>
      <c r="B2703" t="s">
        <v>290</v>
      </c>
      <c r="C2703">
        <v>13</v>
      </c>
      <c r="D2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0.63775243400000003</v>
      </c>
      <c r="E2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0.63775243400000003</v>
      </c>
      <c r="AI2703">
        <v>21</v>
      </c>
      <c r="AJ2703" t="s">
        <v>322</v>
      </c>
      <c r="AK2703" t="s">
        <v>415</v>
      </c>
      <c r="AL2703" t="s">
        <v>290</v>
      </c>
      <c r="AM2703">
        <v>5</v>
      </c>
      <c r="AN2703">
        <v>13</v>
      </c>
      <c r="AO2703">
        <v>0.53578568400000004</v>
      </c>
      <c r="AP2703">
        <v>0.59072193500000003</v>
      </c>
      <c r="AQ2703">
        <v>0.63775243400000003</v>
      </c>
      <c r="AR2703">
        <v>0.58310054899999997</v>
      </c>
      <c r="AS2703">
        <v>0.74567535799999995</v>
      </c>
      <c r="AT2703">
        <v>0.37137204400000001</v>
      </c>
    </row>
    <row r="2704" spans="1:46" hidden="1" x14ac:dyDescent="0.25">
      <c r="A2704" t="s">
        <v>322</v>
      </c>
      <c r="B2704" t="s">
        <v>290</v>
      </c>
      <c r="C2704">
        <v>14</v>
      </c>
      <c r="D2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0.56948964499999999</v>
      </c>
      <c r="E2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0.56948964499999999</v>
      </c>
      <c r="AI2704">
        <v>21</v>
      </c>
      <c r="AJ2704" t="s">
        <v>322</v>
      </c>
      <c r="AK2704" t="s">
        <v>415</v>
      </c>
      <c r="AL2704" t="s">
        <v>290</v>
      </c>
      <c r="AM2704">
        <v>5</v>
      </c>
      <c r="AN2704">
        <v>14</v>
      </c>
      <c r="AO2704">
        <v>0.47855170600000002</v>
      </c>
      <c r="AP2704">
        <v>0.52763556499999997</v>
      </c>
      <c r="AQ2704">
        <v>0.56948964499999999</v>
      </c>
      <c r="AR2704">
        <v>0.52270185000000002</v>
      </c>
      <c r="AS2704">
        <v>0.67175177600000002</v>
      </c>
      <c r="AT2704">
        <v>0.33909574300000001</v>
      </c>
    </row>
    <row r="2705" spans="1:46" hidden="1" x14ac:dyDescent="0.25">
      <c r="A2705" t="s">
        <v>322</v>
      </c>
      <c r="B2705" t="s">
        <v>290</v>
      </c>
      <c r="C2705">
        <v>15</v>
      </c>
      <c r="D2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0.47180106900000002</v>
      </c>
      <c r="E2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0.47180106900000002</v>
      </c>
      <c r="AI2705">
        <v>21</v>
      </c>
      <c r="AJ2705" t="s">
        <v>322</v>
      </c>
      <c r="AK2705" t="s">
        <v>415</v>
      </c>
      <c r="AL2705" t="s">
        <v>290</v>
      </c>
      <c r="AM2705">
        <v>5</v>
      </c>
      <c r="AN2705">
        <v>15</v>
      </c>
      <c r="AO2705">
        <v>0.39572721900000002</v>
      </c>
      <c r="AP2705">
        <v>0.43520297800000002</v>
      </c>
      <c r="AQ2705">
        <v>0.47180106900000002</v>
      </c>
      <c r="AR2705">
        <v>0.429440822</v>
      </c>
      <c r="AS2705">
        <v>0.55236056600000005</v>
      </c>
      <c r="AT2705">
        <v>0.278596597</v>
      </c>
    </row>
    <row r="2706" spans="1:46" hidden="1" x14ac:dyDescent="0.25">
      <c r="A2706" t="s">
        <v>322</v>
      </c>
      <c r="B2706" t="s">
        <v>290</v>
      </c>
      <c r="C2706">
        <v>16</v>
      </c>
      <c r="D2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0.32245773100000003</v>
      </c>
      <c r="E2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0.32245773100000003</v>
      </c>
      <c r="AI2706">
        <v>21</v>
      </c>
      <c r="AJ2706" t="s">
        <v>322</v>
      </c>
      <c r="AK2706" t="s">
        <v>415</v>
      </c>
      <c r="AL2706" t="s">
        <v>290</v>
      </c>
      <c r="AM2706">
        <v>5</v>
      </c>
      <c r="AN2706">
        <v>16</v>
      </c>
      <c r="AO2706">
        <v>0.27108951199999998</v>
      </c>
      <c r="AP2706">
        <v>0.30065478600000001</v>
      </c>
      <c r="AQ2706">
        <v>0.32245773100000003</v>
      </c>
      <c r="AR2706">
        <v>0.296733209</v>
      </c>
      <c r="AS2706">
        <v>0.39951888200000002</v>
      </c>
      <c r="AT2706">
        <v>0.17132304400000001</v>
      </c>
    </row>
    <row r="2707" spans="1:46" hidden="1" x14ac:dyDescent="0.25">
      <c r="A2707" t="s">
        <v>322</v>
      </c>
      <c r="B2707" t="s">
        <v>290</v>
      </c>
      <c r="C2707">
        <v>17</v>
      </c>
      <c r="D2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0.167565994</v>
      </c>
      <c r="E2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0.167565994</v>
      </c>
      <c r="AI2707">
        <v>21</v>
      </c>
      <c r="AJ2707" t="s">
        <v>322</v>
      </c>
      <c r="AK2707" t="s">
        <v>415</v>
      </c>
      <c r="AL2707" t="s">
        <v>290</v>
      </c>
      <c r="AM2707">
        <v>5</v>
      </c>
      <c r="AN2707">
        <v>17</v>
      </c>
      <c r="AO2707">
        <v>0.13879720400000001</v>
      </c>
      <c r="AP2707">
        <v>0.152830459</v>
      </c>
      <c r="AQ2707">
        <v>0.167565994</v>
      </c>
      <c r="AR2707">
        <v>0.152254788</v>
      </c>
      <c r="AS2707">
        <v>0.21182299900000001</v>
      </c>
      <c r="AT2707">
        <v>9.7374301999999996E-2</v>
      </c>
    </row>
    <row r="2708" spans="1:46" hidden="1" x14ac:dyDescent="0.25">
      <c r="A2708" t="s">
        <v>322</v>
      </c>
      <c r="B2708" t="s">
        <v>290</v>
      </c>
      <c r="C2708">
        <v>18</v>
      </c>
      <c r="D2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3.4959634000000003E-2</v>
      </c>
      <c r="E2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3.4959634000000003E-2</v>
      </c>
      <c r="AI2708">
        <v>21</v>
      </c>
      <c r="AJ2708" t="s">
        <v>322</v>
      </c>
      <c r="AK2708" t="s">
        <v>415</v>
      </c>
      <c r="AL2708" t="s">
        <v>290</v>
      </c>
      <c r="AM2708">
        <v>5</v>
      </c>
      <c r="AN2708">
        <v>18</v>
      </c>
      <c r="AO2708">
        <v>2.8406522999999999E-2</v>
      </c>
      <c r="AP2708">
        <v>3.1891365999999997E-2</v>
      </c>
      <c r="AQ2708">
        <v>3.4959634000000003E-2</v>
      </c>
      <c r="AR2708">
        <v>3.1541884999999999E-2</v>
      </c>
      <c r="AS2708">
        <v>4.6239746999999998E-2</v>
      </c>
      <c r="AT2708">
        <v>1.9853965000000001E-2</v>
      </c>
    </row>
    <row r="2709" spans="1:46" hidden="1" x14ac:dyDescent="0.25">
      <c r="A2709" t="s">
        <v>322</v>
      </c>
      <c r="B2709" t="s">
        <v>290</v>
      </c>
      <c r="C2709">
        <v>19</v>
      </c>
      <c r="D2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8.5000000000000001E-7</v>
      </c>
      <c r="E2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8.5000000000000001E-7</v>
      </c>
      <c r="AI2709">
        <v>21</v>
      </c>
      <c r="AJ2709" t="s">
        <v>322</v>
      </c>
      <c r="AK2709" t="s">
        <v>415</v>
      </c>
      <c r="AL2709" t="s">
        <v>290</v>
      </c>
      <c r="AM2709">
        <v>5</v>
      </c>
      <c r="AN2709">
        <v>19</v>
      </c>
      <c r="AO2709">
        <v>0</v>
      </c>
      <c r="AP2709">
        <v>6.9800000000000003E-7</v>
      </c>
      <c r="AQ2709">
        <v>8.5000000000000001E-7</v>
      </c>
      <c r="AR2709">
        <v>7.1299999999999999E-7</v>
      </c>
      <c r="AS2709">
        <v>4.2100000000000003E-6</v>
      </c>
      <c r="AT2709">
        <v>0</v>
      </c>
    </row>
    <row r="2710" spans="1:46" hidden="1" x14ac:dyDescent="0.25">
      <c r="A2710" t="s">
        <v>322</v>
      </c>
      <c r="B2710" t="s">
        <v>290</v>
      </c>
      <c r="C2710">
        <v>20</v>
      </c>
      <c r="D2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0">
        <v>21</v>
      </c>
      <c r="AJ2710" t="s">
        <v>322</v>
      </c>
      <c r="AK2710" t="s">
        <v>415</v>
      </c>
      <c r="AL2710" t="s">
        <v>290</v>
      </c>
      <c r="AM2710">
        <v>5</v>
      </c>
      <c r="AN2710">
        <v>20</v>
      </c>
      <c r="AO2710">
        <v>0</v>
      </c>
      <c r="AP2710" s="281">
        <v>0</v>
      </c>
      <c r="AQ2710" s="281">
        <v>0</v>
      </c>
      <c r="AR2710" s="281">
        <v>0</v>
      </c>
      <c r="AS2710" s="281">
        <v>0</v>
      </c>
      <c r="AT2710">
        <v>0</v>
      </c>
    </row>
    <row r="2711" spans="1:46" hidden="1" x14ac:dyDescent="0.25">
      <c r="A2711" t="s">
        <v>322</v>
      </c>
      <c r="B2711" t="s">
        <v>290</v>
      </c>
      <c r="C2711">
        <v>21</v>
      </c>
      <c r="D2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1">
        <v>21</v>
      </c>
      <c r="AJ2711" t="s">
        <v>322</v>
      </c>
      <c r="AK2711" t="s">
        <v>415</v>
      </c>
      <c r="AL2711" t="s">
        <v>290</v>
      </c>
      <c r="AM2711">
        <v>5</v>
      </c>
      <c r="AN2711">
        <v>21</v>
      </c>
      <c r="AO2711">
        <v>0</v>
      </c>
      <c r="AP2711">
        <v>0</v>
      </c>
      <c r="AQ2711">
        <v>0</v>
      </c>
      <c r="AR2711">
        <v>0</v>
      </c>
      <c r="AS2711">
        <v>0</v>
      </c>
      <c r="AT2711">
        <v>0</v>
      </c>
    </row>
    <row r="2712" spans="1:46" hidden="1" x14ac:dyDescent="0.25">
      <c r="A2712" t="s">
        <v>322</v>
      </c>
      <c r="B2712" t="s">
        <v>290</v>
      </c>
      <c r="C2712">
        <v>22</v>
      </c>
      <c r="D2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2">
        <v>21</v>
      </c>
      <c r="AJ2712" t="s">
        <v>322</v>
      </c>
      <c r="AK2712" t="s">
        <v>415</v>
      </c>
      <c r="AL2712" t="s">
        <v>290</v>
      </c>
      <c r="AM2712">
        <v>5</v>
      </c>
      <c r="AN2712">
        <v>22</v>
      </c>
      <c r="AO2712">
        <v>0</v>
      </c>
      <c r="AP2712">
        <v>0</v>
      </c>
      <c r="AQ2712">
        <v>0</v>
      </c>
      <c r="AR2712">
        <v>0</v>
      </c>
      <c r="AS2712">
        <v>0</v>
      </c>
      <c r="AT2712">
        <v>0</v>
      </c>
    </row>
    <row r="2713" spans="1:46" hidden="1" x14ac:dyDescent="0.25">
      <c r="A2713" t="s">
        <v>322</v>
      </c>
      <c r="B2713" t="s">
        <v>290</v>
      </c>
      <c r="C2713">
        <v>23</v>
      </c>
      <c r="D2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3">
        <v>21</v>
      </c>
      <c r="AJ2713" t="s">
        <v>322</v>
      </c>
      <c r="AK2713" t="s">
        <v>415</v>
      </c>
      <c r="AL2713" t="s">
        <v>290</v>
      </c>
      <c r="AM2713">
        <v>5</v>
      </c>
      <c r="AN2713">
        <v>23</v>
      </c>
      <c r="AO2713">
        <v>0</v>
      </c>
      <c r="AP2713">
        <v>0</v>
      </c>
      <c r="AQ2713">
        <v>0</v>
      </c>
      <c r="AR2713">
        <v>0</v>
      </c>
      <c r="AS2713">
        <v>0</v>
      </c>
      <c r="AT2713">
        <v>0</v>
      </c>
    </row>
    <row r="2714" spans="1:46" hidden="1" x14ac:dyDescent="0.25">
      <c r="A2714" t="s">
        <v>322</v>
      </c>
      <c r="B2714" t="s">
        <v>290</v>
      </c>
      <c r="C2714">
        <v>24</v>
      </c>
      <c r="D2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4">
        <v>21</v>
      </c>
      <c r="AJ2714" t="s">
        <v>322</v>
      </c>
      <c r="AK2714" t="s">
        <v>415</v>
      </c>
      <c r="AL2714" t="s">
        <v>290</v>
      </c>
      <c r="AM2714">
        <v>5</v>
      </c>
      <c r="AN2714">
        <v>24</v>
      </c>
      <c r="AO2714">
        <v>0</v>
      </c>
      <c r="AP2714">
        <v>0</v>
      </c>
      <c r="AQ2714">
        <v>0</v>
      </c>
      <c r="AR2714">
        <v>0</v>
      </c>
      <c r="AS2714">
        <v>0</v>
      </c>
      <c r="AT2714">
        <v>0</v>
      </c>
    </row>
    <row r="2715" spans="1:46" hidden="1" x14ac:dyDescent="0.25">
      <c r="A2715" t="s">
        <v>322</v>
      </c>
      <c r="B2715" t="s">
        <v>291</v>
      </c>
      <c r="C2715">
        <v>1</v>
      </c>
      <c r="D2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5">
        <v>21</v>
      </c>
      <c r="AJ2715" t="s">
        <v>322</v>
      </c>
      <c r="AK2715" t="s">
        <v>415</v>
      </c>
      <c r="AL2715" t="s">
        <v>291</v>
      </c>
      <c r="AM2715">
        <v>6</v>
      </c>
      <c r="AN2715">
        <v>1</v>
      </c>
      <c r="AO2715">
        <v>0</v>
      </c>
      <c r="AP2715">
        <v>0</v>
      </c>
      <c r="AQ2715">
        <v>0</v>
      </c>
      <c r="AR2715">
        <v>0</v>
      </c>
      <c r="AS2715">
        <v>0</v>
      </c>
      <c r="AT2715">
        <v>0</v>
      </c>
    </row>
    <row r="2716" spans="1:46" hidden="1" x14ac:dyDescent="0.25">
      <c r="A2716" t="s">
        <v>322</v>
      </c>
      <c r="B2716" t="s">
        <v>291</v>
      </c>
      <c r="C2716">
        <v>2</v>
      </c>
      <c r="D2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6">
        <v>21</v>
      </c>
      <c r="AJ2716" t="s">
        <v>322</v>
      </c>
      <c r="AK2716" t="s">
        <v>415</v>
      </c>
      <c r="AL2716" t="s">
        <v>291</v>
      </c>
      <c r="AM2716">
        <v>6</v>
      </c>
      <c r="AN2716">
        <v>2</v>
      </c>
      <c r="AO2716">
        <v>0</v>
      </c>
      <c r="AP2716">
        <v>0</v>
      </c>
      <c r="AQ2716">
        <v>0</v>
      </c>
      <c r="AR2716">
        <v>0</v>
      </c>
      <c r="AS2716">
        <v>0</v>
      </c>
      <c r="AT2716">
        <v>0</v>
      </c>
    </row>
    <row r="2717" spans="1:46" hidden="1" x14ac:dyDescent="0.25">
      <c r="A2717" t="s">
        <v>322</v>
      </c>
      <c r="B2717" t="s">
        <v>291</v>
      </c>
      <c r="C2717">
        <v>3</v>
      </c>
      <c r="D2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7">
        <v>21</v>
      </c>
      <c r="AJ2717" t="s">
        <v>322</v>
      </c>
      <c r="AK2717" t="s">
        <v>415</v>
      </c>
      <c r="AL2717" t="s">
        <v>291</v>
      </c>
      <c r="AM2717">
        <v>6</v>
      </c>
      <c r="AN2717">
        <v>3</v>
      </c>
      <c r="AO2717">
        <v>0</v>
      </c>
      <c r="AP2717">
        <v>0</v>
      </c>
      <c r="AQ2717">
        <v>0</v>
      </c>
      <c r="AR2717">
        <v>0</v>
      </c>
      <c r="AS2717">
        <v>0</v>
      </c>
      <c r="AT2717">
        <v>0</v>
      </c>
    </row>
    <row r="2718" spans="1:46" hidden="1" x14ac:dyDescent="0.25">
      <c r="A2718" t="s">
        <v>322</v>
      </c>
      <c r="B2718" t="s">
        <v>291</v>
      </c>
      <c r="C2718">
        <v>4</v>
      </c>
      <c r="D2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8">
        <v>21</v>
      </c>
      <c r="AJ2718" t="s">
        <v>322</v>
      </c>
      <c r="AK2718" t="s">
        <v>415</v>
      </c>
      <c r="AL2718" t="s">
        <v>291</v>
      </c>
      <c r="AM2718">
        <v>6</v>
      </c>
      <c r="AN2718">
        <v>4</v>
      </c>
      <c r="AO2718">
        <v>0</v>
      </c>
      <c r="AP2718">
        <v>0</v>
      </c>
      <c r="AQ2718">
        <v>0</v>
      </c>
      <c r="AR2718">
        <v>0</v>
      </c>
      <c r="AS2718">
        <v>0</v>
      </c>
      <c r="AT2718">
        <v>0</v>
      </c>
    </row>
    <row r="2719" spans="1:46" hidden="1" x14ac:dyDescent="0.25">
      <c r="A2719" t="s">
        <v>322</v>
      </c>
      <c r="B2719" t="s">
        <v>291</v>
      </c>
      <c r="C2719">
        <v>5</v>
      </c>
      <c r="D2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9">
        <v>21</v>
      </c>
      <c r="AJ2719" t="s">
        <v>322</v>
      </c>
      <c r="AK2719" t="s">
        <v>415</v>
      </c>
      <c r="AL2719" t="s">
        <v>291</v>
      </c>
      <c r="AM2719">
        <v>6</v>
      </c>
      <c r="AN2719">
        <v>5</v>
      </c>
      <c r="AO2719">
        <v>0</v>
      </c>
      <c r="AP2719">
        <v>0</v>
      </c>
      <c r="AQ2719">
        <v>0</v>
      </c>
      <c r="AR2719">
        <v>0</v>
      </c>
      <c r="AS2719">
        <v>0</v>
      </c>
      <c r="AT2719">
        <v>0</v>
      </c>
    </row>
    <row r="2720" spans="1:46" hidden="1" x14ac:dyDescent="0.25">
      <c r="A2720" t="s">
        <v>322</v>
      </c>
      <c r="B2720" t="s">
        <v>291</v>
      </c>
      <c r="C2720">
        <v>6</v>
      </c>
      <c r="D2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3.5300000000000001E-6</v>
      </c>
      <c r="E2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3.5300000000000001E-6</v>
      </c>
      <c r="AI2720">
        <v>21</v>
      </c>
      <c r="AJ2720" t="s">
        <v>322</v>
      </c>
      <c r="AK2720" t="s">
        <v>415</v>
      </c>
      <c r="AL2720" t="s">
        <v>291</v>
      </c>
      <c r="AM2720">
        <v>6</v>
      </c>
      <c r="AN2720">
        <v>6</v>
      </c>
      <c r="AO2720">
        <v>3.5300000000000001E-6</v>
      </c>
      <c r="AP2720">
        <v>9.5599999999999999E-6</v>
      </c>
      <c r="AQ2720">
        <v>1.8199999999999999E-5</v>
      </c>
      <c r="AR2720">
        <v>1.31E-5</v>
      </c>
      <c r="AS2720">
        <v>5.7599999999999997E-5</v>
      </c>
      <c r="AT2720">
        <v>0</v>
      </c>
    </row>
    <row r="2721" spans="1:46" hidden="1" x14ac:dyDescent="0.25">
      <c r="A2721" t="s">
        <v>322</v>
      </c>
      <c r="B2721" t="s">
        <v>291</v>
      </c>
      <c r="C2721">
        <v>7</v>
      </c>
      <c r="D2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3.5130593000000002E-2</v>
      </c>
      <c r="E2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3.5130593000000002E-2</v>
      </c>
      <c r="AI2721">
        <v>21</v>
      </c>
      <c r="AJ2721" t="s">
        <v>322</v>
      </c>
      <c r="AK2721" t="s">
        <v>415</v>
      </c>
      <c r="AL2721" t="s">
        <v>291</v>
      </c>
      <c r="AM2721">
        <v>6</v>
      </c>
      <c r="AN2721">
        <v>7</v>
      </c>
      <c r="AO2721" s="281">
        <v>3.5130593000000002E-2</v>
      </c>
      <c r="AP2721" s="281">
        <v>3.9392179999999999E-2</v>
      </c>
      <c r="AQ2721" s="281">
        <v>4.2612881999999998E-2</v>
      </c>
      <c r="AR2721" s="281">
        <v>3.8919662000000001E-2</v>
      </c>
      <c r="AS2721" s="281">
        <v>5.6062569E-2</v>
      </c>
      <c r="AT2721">
        <v>1.9144022E-2</v>
      </c>
    </row>
    <row r="2722" spans="1:46" hidden="1" x14ac:dyDescent="0.25">
      <c r="A2722" t="s">
        <v>322</v>
      </c>
      <c r="B2722" t="s">
        <v>291</v>
      </c>
      <c r="C2722">
        <v>8</v>
      </c>
      <c r="D2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0.170149471</v>
      </c>
      <c r="E2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0.170149471</v>
      </c>
      <c r="AI2722">
        <v>21</v>
      </c>
      <c r="AJ2722" t="s">
        <v>322</v>
      </c>
      <c r="AK2722" t="s">
        <v>415</v>
      </c>
      <c r="AL2722" t="s">
        <v>291</v>
      </c>
      <c r="AM2722">
        <v>6</v>
      </c>
      <c r="AN2722">
        <v>8</v>
      </c>
      <c r="AO2722">
        <v>0.170149471</v>
      </c>
      <c r="AP2722">
        <v>0.18487356999999999</v>
      </c>
      <c r="AQ2722">
        <v>0.19522959000000001</v>
      </c>
      <c r="AR2722">
        <v>0.18048719299999999</v>
      </c>
      <c r="AS2722">
        <v>0.231424726</v>
      </c>
      <c r="AT2722">
        <v>0.101939456</v>
      </c>
    </row>
    <row r="2723" spans="1:46" hidden="1" x14ac:dyDescent="0.25">
      <c r="A2723" t="s">
        <v>322</v>
      </c>
      <c r="B2723" t="s">
        <v>291</v>
      </c>
      <c r="C2723">
        <v>9</v>
      </c>
      <c r="D2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0.37292732099999998</v>
      </c>
      <c r="E2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0.32807852999999998</v>
      </c>
      <c r="AI2723">
        <v>21</v>
      </c>
      <c r="AJ2723" t="s">
        <v>322</v>
      </c>
      <c r="AK2723" t="s">
        <v>415</v>
      </c>
      <c r="AL2723" t="s">
        <v>291</v>
      </c>
      <c r="AM2723">
        <v>6</v>
      </c>
      <c r="AN2723">
        <v>9</v>
      </c>
      <c r="AO2723">
        <v>0.32807852999999998</v>
      </c>
      <c r="AP2723">
        <v>0.35450786299999998</v>
      </c>
      <c r="AQ2723">
        <v>0.37292732099999998</v>
      </c>
      <c r="AR2723">
        <v>0.34641536699999997</v>
      </c>
      <c r="AS2723">
        <v>0.421027769</v>
      </c>
      <c r="AT2723">
        <v>0.174713752</v>
      </c>
    </row>
    <row r="2724" spans="1:46" hidden="1" x14ac:dyDescent="0.25">
      <c r="A2724" t="s">
        <v>322</v>
      </c>
      <c r="B2724" t="s">
        <v>291</v>
      </c>
      <c r="C2724">
        <v>10</v>
      </c>
      <c r="D2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0.53118766299999998</v>
      </c>
      <c r="E2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0.53118766299999998</v>
      </c>
      <c r="AI2724">
        <v>21</v>
      </c>
      <c r="AJ2724" t="s">
        <v>322</v>
      </c>
      <c r="AK2724" t="s">
        <v>415</v>
      </c>
      <c r="AL2724" t="s">
        <v>291</v>
      </c>
      <c r="AM2724">
        <v>6</v>
      </c>
      <c r="AN2724">
        <v>10</v>
      </c>
      <c r="AO2724">
        <v>0.46738856200000001</v>
      </c>
      <c r="AP2724">
        <v>0.508027864</v>
      </c>
      <c r="AQ2724">
        <v>0.53118766299999998</v>
      </c>
      <c r="AR2724">
        <v>0.49399744400000001</v>
      </c>
      <c r="AS2724">
        <v>0.58051129700000004</v>
      </c>
      <c r="AT2724">
        <v>0.26459506599999999</v>
      </c>
    </row>
    <row r="2725" spans="1:46" hidden="1" x14ac:dyDescent="0.25">
      <c r="A2725" t="s">
        <v>322</v>
      </c>
      <c r="B2725" t="s">
        <v>291</v>
      </c>
      <c r="C2725">
        <v>11</v>
      </c>
      <c r="D2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0.63713273699999995</v>
      </c>
      <c r="E2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0.63713273699999995</v>
      </c>
      <c r="AI2725">
        <v>21</v>
      </c>
      <c r="AJ2725" t="s">
        <v>322</v>
      </c>
      <c r="AK2725" t="s">
        <v>415</v>
      </c>
      <c r="AL2725" t="s">
        <v>291</v>
      </c>
      <c r="AM2725">
        <v>6</v>
      </c>
      <c r="AN2725">
        <v>11</v>
      </c>
      <c r="AO2725">
        <v>0.56732353300000005</v>
      </c>
      <c r="AP2725">
        <v>0.60983686299999995</v>
      </c>
      <c r="AQ2725">
        <v>0.63713273699999995</v>
      </c>
      <c r="AR2725">
        <v>0.595318597</v>
      </c>
      <c r="AS2725">
        <v>0.68401900000000004</v>
      </c>
      <c r="AT2725">
        <v>0.37262023300000002</v>
      </c>
    </row>
    <row r="2726" spans="1:46" hidden="1" x14ac:dyDescent="0.25">
      <c r="A2726" t="s">
        <v>322</v>
      </c>
      <c r="B2726" t="s">
        <v>291</v>
      </c>
      <c r="C2726">
        <v>12</v>
      </c>
      <c r="D2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0.68003418100000002</v>
      </c>
      <c r="E2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0.68003418100000002</v>
      </c>
      <c r="AI2726">
        <v>21</v>
      </c>
      <c r="AJ2726" t="s">
        <v>322</v>
      </c>
      <c r="AK2726" t="s">
        <v>415</v>
      </c>
      <c r="AL2726" t="s">
        <v>291</v>
      </c>
      <c r="AM2726">
        <v>6</v>
      </c>
      <c r="AN2726">
        <v>12</v>
      </c>
      <c r="AO2726">
        <v>0.59357272400000005</v>
      </c>
      <c r="AP2726">
        <v>0.64171620399999996</v>
      </c>
      <c r="AQ2726">
        <v>0.68003418100000002</v>
      </c>
      <c r="AR2726">
        <v>0.63207058900000002</v>
      </c>
      <c r="AS2726">
        <v>0.73713646200000005</v>
      </c>
      <c r="AT2726">
        <v>0.3682222</v>
      </c>
    </row>
    <row r="2727" spans="1:46" hidden="1" x14ac:dyDescent="0.25">
      <c r="A2727" t="s">
        <v>322</v>
      </c>
      <c r="B2727" t="s">
        <v>291</v>
      </c>
      <c r="C2727">
        <v>13</v>
      </c>
      <c r="D2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0.66546779499999997</v>
      </c>
      <c r="E2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0.66546779499999997</v>
      </c>
      <c r="AI2727">
        <v>21</v>
      </c>
      <c r="AJ2727" t="s">
        <v>322</v>
      </c>
      <c r="AK2727" t="s">
        <v>415</v>
      </c>
      <c r="AL2727" t="s">
        <v>291</v>
      </c>
      <c r="AM2727">
        <v>6</v>
      </c>
      <c r="AN2727">
        <v>13</v>
      </c>
      <c r="AO2727">
        <v>0.58068624999999996</v>
      </c>
      <c r="AP2727">
        <v>0.619855936</v>
      </c>
      <c r="AQ2727">
        <v>0.66546779499999997</v>
      </c>
      <c r="AR2727">
        <v>0.61738280899999998</v>
      </c>
      <c r="AS2727">
        <v>0.73179031100000003</v>
      </c>
      <c r="AT2727">
        <v>0.39537808699999999</v>
      </c>
    </row>
    <row r="2728" spans="1:46" hidden="1" x14ac:dyDescent="0.25">
      <c r="A2728" t="s">
        <v>322</v>
      </c>
      <c r="B2728" t="s">
        <v>291</v>
      </c>
      <c r="C2728">
        <v>14</v>
      </c>
      <c r="D2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0.59966145699999995</v>
      </c>
      <c r="E2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0.59966145699999995</v>
      </c>
      <c r="AI2728">
        <v>21</v>
      </c>
      <c r="AJ2728" t="s">
        <v>322</v>
      </c>
      <c r="AK2728" t="s">
        <v>415</v>
      </c>
      <c r="AL2728" t="s">
        <v>291</v>
      </c>
      <c r="AM2728">
        <v>6</v>
      </c>
      <c r="AN2728">
        <v>14</v>
      </c>
      <c r="AO2728">
        <v>0.52072290899999996</v>
      </c>
      <c r="AP2728">
        <v>0.55962237299999995</v>
      </c>
      <c r="AQ2728">
        <v>0.59966145699999995</v>
      </c>
      <c r="AR2728">
        <v>0.55353799800000003</v>
      </c>
      <c r="AS2728">
        <v>0.670384227</v>
      </c>
      <c r="AT2728">
        <v>0.316391066</v>
      </c>
    </row>
    <row r="2729" spans="1:46" hidden="1" x14ac:dyDescent="0.25">
      <c r="A2729" t="s">
        <v>322</v>
      </c>
      <c r="B2729" t="s">
        <v>291</v>
      </c>
      <c r="C2729">
        <v>15</v>
      </c>
      <c r="D2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0.47841572399999999</v>
      </c>
      <c r="E2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0.47841572399999999</v>
      </c>
      <c r="AI2729">
        <v>21</v>
      </c>
      <c r="AJ2729" t="s">
        <v>322</v>
      </c>
      <c r="AK2729" t="s">
        <v>415</v>
      </c>
      <c r="AL2729" t="s">
        <v>291</v>
      </c>
      <c r="AM2729">
        <v>6</v>
      </c>
      <c r="AN2729">
        <v>15</v>
      </c>
      <c r="AO2729">
        <v>0.41853185900000001</v>
      </c>
      <c r="AP2729">
        <v>0.454621359</v>
      </c>
      <c r="AQ2729">
        <v>0.47841572399999999</v>
      </c>
      <c r="AR2729">
        <v>0.44834051200000002</v>
      </c>
      <c r="AS2729">
        <v>0.55800687500000001</v>
      </c>
      <c r="AT2729">
        <v>0.25478776199999997</v>
      </c>
    </row>
    <row r="2730" spans="1:46" hidden="1" x14ac:dyDescent="0.25">
      <c r="A2730" t="s">
        <v>322</v>
      </c>
      <c r="B2730" t="s">
        <v>291</v>
      </c>
      <c r="C2730">
        <v>16</v>
      </c>
      <c r="D2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0.32479028599999998</v>
      </c>
      <c r="E2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0.32479028599999998</v>
      </c>
      <c r="AI2730">
        <v>21</v>
      </c>
      <c r="AJ2730" t="s">
        <v>322</v>
      </c>
      <c r="AK2730" t="s">
        <v>415</v>
      </c>
      <c r="AL2730" t="s">
        <v>291</v>
      </c>
      <c r="AM2730">
        <v>6</v>
      </c>
      <c r="AN2730">
        <v>16</v>
      </c>
      <c r="AO2730">
        <v>0.27909090600000003</v>
      </c>
      <c r="AP2730">
        <v>0.30758721500000002</v>
      </c>
      <c r="AQ2730">
        <v>0.32479028599999998</v>
      </c>
      <c r="AR2730">
        <v>0.30178110299999999</v>
      </c>
      <c r="AS2730">
        <v>0.38948356499999998</v>
      </c>
      <c r="AT2730">
        <v>0.19848848699999999</v>
      </c>
    </row>
    <row r="2731" spans="1:46" hidden="1" x14ac:dyDescent="0.25">
      <c r="A2731" t="s">
        <v>322</v>
      </c>
      <c r="B2731" t="s">
        <v>291</v>
      </c>
      <c r="C2731">
        <v>17</v>
      </c>
      <c r="D2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0.17461601500000001</v>
      </c>
      <c r="E2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0.17461601500000001</v>
      </c>
      <c r="AI2731">
        <v>21</v>
      </c>
      <c r="AJ2731" t="s">
        <v>322</v>
      </c>
      <c r="AK2731" t="s">
        <v>415</v>
      </c>
      <c r="AL2731" t="s">
        <v>291</v>
      </c>
      <c r="AM2731">
        <v>6</v>
      </c>
      <c r="AN2731">
        <v>17</v>
      </c>
      <c r="AO2731">
        <v>0.14801130800000001</v>
      </c>
      <c r="AP2731">
        <v>0.16159789599999999</v>
      </c>
      <c r="AQ2731">
        <v>0.17461601500000001</v>
      </c>
      <c r="AR2731">
        <v>0.16094061500000001</v>
      </c>
      <c r="AS2731">
        <v>0.21058112300000001</v>
      </c>
      <c r="AT2731">
        <v>0.101901465</v>
      </c>
    </row>
    <row r="2732" spans="1:46" hidden="1" x14ac:dyDescent="0.25">
      <c r="A2732" t="s">
        <v>322</v>
      </c>
      <c r="B2732" t="s">
        <v>291</v>
      </c>
      <c r="C2732">
        <v>18</v>
      </c>
      <c r="D2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3.8936032000000002E-2</v>
      </c>
      <c r="E2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3.8936032000000002E-2</v>
      </c>
      <c r="AI2732">
        <v>21</v>
      </c>
      <c r="AJ2732" t="s">
        <v>322</v>
      </c>
      <c r="AK2732" t="s">
        <v>415</v>
      </c>
      <c r="AL2732" t="s">
        <v>291</v>
      </c>
      <c r="AM2732">
        <v>6</v>
      </c>
      <c r="AN2732">
        <v>18</v>
      </c>
      <c r="AO2732">
        <v>3.2777398999999999E-2</v>
      </c>
      <c r="AP2732">
        <v>3.5833090999999997E-2</v>
      </c>
      <c r="AQ2732">
        <v>3.8936032000000002E-2</v>
      </c>
      <c r="AR2732">
        <v>3.6152916E-2</v>
      </c>
      <c r="AS2732">
        <v>5.0919462999999998E-2</v>
      </c>
      <c r="AT2732">
        <v>2.5262817E-2</v>
      </c>
    </row>
    <row r="2733" spans="1:46" hidden="1" x14ac:dyDescent="0.25">
      <c r="A2733" t="s">
        <v>322</v>
      </c>
      <c r="B2733" t="s">
        <v>291</v>
      </c>
      <c r="C2733">
        <v>19</v>
      </c>
      <c r="D2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1.19E-5</v>
      </c>
      <c r="E2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1.19E-5</v>
      </c>
      <c r="AI2733">
        <v>21</v>
      </c>
      <c r="AJ2733" t="s">
        <v>322</v>
      </c>
      <c r="AK2733" t="s">
        <v>415</v>
      </c>
      <c r="AL2733" t="s">
        <v>291</v>
      </c>
      <c r="AM2733">
        <v>6</v>
      </c>
      <c r="AN2733">
        <v>19</v>
      </c>
      <c r="AO2733">
        <v>1.11E-6</v>
      </c>
      <c r="AP2733">
        <v>3.5099999999999999E-6</v>
      </c>
      <c r="AQ2733">
        <v>1.19E-5</v>
      </c>
      <c r="AR2733">
        <v>7.4200000000000001E-6</v>
      </c>
      <c r="AS2733">
        <v>3.5599999999999998E-5</v>
      </c>
      <c r="AT2733">
        <v>0</v>
      </c>
    </row>
    <row r="2734" spans="1:46" hidden="1" x14ac:dyDescent="0.25">
      <c r="A2734" t="s">
        <v>322</v>
      </c>
      <c r="B2734" t="s">
        <v>291</v>
      </c>
      <c r="C2734">
        <v>20</v>
      </c>
      <c r="D2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4">
        <v>21</v>
      </c>
      <c r="AJ2734" t="s">
        <v>322</v>
      </c>
      <c r="AK2734" t="s">
        <v>415</v>
      </c>
      <c r="AL2734" t="s">
        <v>291</v>
      </c>
      <c r="AM2734">
        <v>6</v>
      </c>
      <c r="AN2734">
        <v>20</v>
      </c>
      <c r="AO2734" s="281">
        <v>0</v>
      </c>
      <c r="AP2734" s="281">
        <v>0</v>
      </c>
      <c r="AQ2734" s="281">
        <v>0</v>
      </c>
      <c r="AR2734" s="281">
        <v>0</v>
      </c>
      <c r="AS2734" s="281">
        <v>0</v>
      </c>
      <c r="AT2734">
        <v>0</v>
      </c>
    </row>
    <row r="2735" spans="1:46" hidden="1" x14ac:dyDescent="0.25">
      <c r="A2735" t="s">
        <v>322</v>
      </c>
      <c r="B2735" t="s">
        <v>291</v>
      </c>
      <c r="C2735">
        <v>21</v>
      </c>
      <c r="D2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5">
        <v>21</v>
      </c>
      <c r="AJ2735" t="s">
        <v>322</v>
      </c>
      <c r="AK2735" t="s">
        <v>415</v>
      </c>
      <c r="AL2735" t="s">
        <v>291</v>
      </c>
      <c r="AM2735">
        <v>6</v>
      </c>
      <c r="AN2735">
        <v>21</v>
      </c>
      <c r="AO2735">
        <v>0</v>
      </c>
      <c r="AP2735">
        <v>0</v>
      </c>
      <c r="AQ2735">
        <v>0</v>
      </c>
      <c r="AR2735">
        <v>0</v>
      </c>
      <c r="AS2735">
        <v>0</v>
      </c>
      <c r="AT2735">
        <v>0</v>
      </c>
    </row>
    <row r="2736" spans="1:46" hidden="1" x14ac:dyDescent="0.25">
      <c r="A2736" t="s">
        <v>322</v>
      </c>
      <c r="B2736" t="s">
        <v>291</v>
      </c>
      <c r="C2736">
        <v>22</v>
      </c>
      <c r="D2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6">
        <v>21</v>
      </c>
      <c r="AJ2736" t="s">
        <v>322</v>
      </c>
      <c r="AK2736" t="s">
        <v>415</v>
      </c>
      <c r="AL2736" t="s">
        <v>291</v>
      </c>
      <c r="AM2736">
        <v>6</v>
      </c>
      <c r="AN2736">
        <v>22</v>
      </c>
      <c r="AO2736">
        <v>0</v>
      </c>
      <c r="AP2736">
        <v>0</v>
      </c>
      <c r="AQ2736">
        <v>0</v>
      </c>
      <c r="AR2736">
        <v>0</v>
      </c>
      <c r="AS2736">
        <v>0</v>
      </c>
      <c r="AT2736">
        <v>0</v>
      </c>
    </row>
    <row r="2737" spans="1:46" hidden="1" x14ac:dyDescent="0.25">
      <c r="A2737" t="s">
        <v>322</v>
      </c>
      <c r="B2737" t="s">
        <v>291</v>
      </c>
      <c r="C2737">
        <v>23</v>
      </c>
      <c r="D2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7">
        <v>21</v>
      </c>
      <c r="AJ2737" t="s">
        <v>322</v>
      </c>
      <c r="AK2737" t="s">
        <v>415</v>
      </c>
      <c r="AL2737" t="s">
        <v>291</v>
      </c>
      <c r="AM2737">
        <v>6</v>
      </c>
      <c r="AN2737">
        <v>23</v>
      </c>
      <c r="AO2737">
        <v>0</v>
      </c>
      <c r="AP2737">
        <v>0</v>
      </c>
      <c r="AQ2737">
        <v>0</v>
      </c>
      <c r="AR2737">
        <v>0</v>
      </c>
      <c r="AS2737">
        <v>0</v>
      </c>
      <c r="AT2737">
        <v>0</v>
      </c>
    </row>
    <row r="2738" spans="1:46" hidden="1" x14ac:dyDescent="0.25">
      <c r="A2738" t="s">
        <v>322</v>
      </c>
      <c r="B2738" t="s">
        <v>291</v>
      </c>
      <c r="C2738">
        <v>24</v>
      </c>
      <c r="D2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8">
        <v>21</v>
      </c>
      <c r="AJ2738" t="s">
        <v>322</v>
      </c>
      <c r="AK2738" t="s">
        <v>415</v>
      </c>
      <c r="AL2738" t="s">
        <v>291</v>
      </c>
      <c r="AM2738">
        <v>6</v>
      </c>
      <c r="AN2738">
        <v>24</v>
      </c>
      <c r="AO2738">
        <v>0</v>
      </c>
      <c r="AP2738">
        <v>0</v>
      </c>
      <c r="AQ2738">
        <v>0</v>
      </c>
      <c r="AR2738">
        <v>0</v>
      </c>
      <c r="AS2738">
        <v>0</v>
      </c>
      <c r="AT2738">
        <v>0</v>
      </c>
    </row>
    <row r="2739" spans="1:46" hidden="1" x14ac:dyDescent="0.25">
      <c r="A2739" t="s">
        <v>322</v>
      </c>
      <c r="B2739" t="s">
        <v>292</v>
      </c>
      <c r="C2739">
        <v>1</v>
      </c>
      <c r="D2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9">
        <v>21</v>
      </c>
      <c r="AJ2739" t="s">
        <v>322</v>
      </c>
      <c r="AK2739" t="s">
        <v>415</v>
      </c>
      <c r="AL2739" t="s">
        <v>292</v>
      </c>
      <c r="AM2739">
        <v>7</v>
      </c>
      <c r="AN2739">
        <v>1</v>
      </c>
      <c r="AO2739">
        <v>0</v>
      </c>
      <c r="AP2739">
        <v>0</v>
      </c>
      <c r="AQ2739">
        <v>0</v>
      </c>
      <c r="AR2739">
        <v>0</v>
      </c>
      <c r="AS2739">
        <v>0</v>
      </c>
      <c r="AT2739">
        <v>0</v>
      </c>
    </row>
    <row r="2740" spans="1:46" hidden="1" x14ac:dyDescent="0.25">
      <c r="A2740" t="s">
        <v>322</v>
      </c>
      <c r="B2740" t="s">
        <v>292</v>
      </c>
      <c r="C2740">
        <v>2</v>
      </c>
      <c r="D2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0">
        <v>21</v>
      </c>
      <c r="AJ2740" t="s">
        <v>322</v>
      </c>
      <c r="AK2740" t="s">
        <v>415</v>
      </c>
      <c r="AL2740" t="s">
        <v>292</v>
      </c>
      <c r="AM2740">
        <v>7</v>
      </c>
      <c r="AN2740">
        <v>2</v>
      </c>
      <c r="AO2740">
        <v>0</v>
      </c>
      <c r="AP2740">
        <v>0</v>
      </c>
      <c r="AQ2740">
        <v>0</v>
      </c>
      <c r="AR2740">
        <v>0</v>
      </c>
      <c r="AS2740">
        <v>0</v>
      </c>
      <c r="AT2740">
        <v>0</v>
      </c>
    </row>
    <row r="2741" spans="1:46" hidden="1" x14ac:dyDescent="0.25">
      <c r="A2741" t="s">
        <v>322</v>
      </c>
      <c r="B2741" t="s">
        <v>292</v>
      </c>
      <c r="C2741">
        <v>3</v>
      </c>
      <c r="D2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1">
        <v>21</v>
      </c>
      <c r="AJ2741" t="s">
        <v>322</v>
      </c>
      <c r="AK2741" t="s">
        <v>415</v>
      </c>
      <c r="AL2741" t="s">
        <v>292</v>
      </c>
      <c r="AM2741">
        <v>7</v>
      </c>
      <c r="AN2741">
        <v>3</v>
      </c>
      <c r="AO2741">
        <v>0</v>
      </c>
      <c r="AP2741">
        <v>0</v>
      </c>
      <c r="AQ2741">
        <v>0</v>
      </c>
      <c r="AR2741">
        <v>0</v>
      </c>
      <c r="AS2741">
        <v>0</v>
      </c>
      <c r="AT2741">
        <v>0</v>
      </c>
    </row>
    <row r="2742" spans="1:46" hidden="1" x14ac:dyDescent="0.25">
      <c r="A2742" t="s">
        <v>322</v>
      </c>
      <c r="B2742" t="s">
        <v>292</v>
      </c>
      <c r="C2742">
        <v>4</v>
      </c>
      <c r="D2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2">
        <v>21</v>
      </c>
      <c r="AJ2742" t="s">
        <v>322</v>
      </c>
      <c r="AK2742" t="s">
        <v>415</v>
      </c>
      <c r="AL2742" t="s">
        <v>292</v>
      </c>
      <c r="AM2742">
        <v>7</v>
      </c>
      <c r="AN2742">
        <v>4</v>
      </c>
      <c r="AO2742">
        <v>0</v>
      </c>
      <c r="AP2742">
        <v>0</v>
      </c>
      <c r="AQ2742">
        <v>0</v>
      </c>
      <c r="AR2742">
        <v>0</v>
      </c>
      <c r="AS2742">
        <v>0</v>
      </c>
      <c r="AT2742">
        <v>0</v>
      </c>
    </row>
    <row r="2743" spans="1:46" hidden="1" x14ac:dyDescent="0.25">
      <c r="A2743" t="s">
        <v>322</v>
      </c>
      <c r="B2743" t="s">
        <v>292</v>
      </c>
      <c r="C2743">
        <v>5</v>
      </c>
      <c r="D2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3">
        <v>21</v>
      </c>
      <c r="AJ2743" t="s">
        <v>322</v>
      </c>
      <c r="AK2743" t="s">
        <v>415</v>
      </c>
      <c r="AL2743" t="s">
        <v>292</v>
      </c>
      <c r="AM2743">
        <v>7</v>
      </c>
      <c r="AN2743">
        <v>5</v>
      </c>
      <c r="AO2743">
        <v>0</v>
      </c>
      <c r="AP2743">
        <v>0</v>
      </c>
      <c r="AQ2743">
        <v>0</v>
      </c>
      <c r="AR2743">
        <v>0</v>
      </c>
      <c r="AS2743">
        <v>0</v>
      </c>
      <c r="AT2743">
        <v>0</v>
      </c>
    </row>
    <row r="2744" spans="1:46" hidden="1" x14ac:dyDescent="0.25">
      <c r="A2744" t="s">
        <v>322</v>
      </c>
      <c r="B2744" t="s">
        <v>292</v>
      </c>
      <c r="C2744">
        <v>6</v>
      </c>
      <c r="D2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4">
        <v>21</v>
      </c>
      <c r="AJ2744" t="s">
        <v>322</v>
      </c>
      <c r="AK2744" t="s">
        <v>415</v>
      </c>
      <c r="AL2744" t="s">
        <v>292</v>
      </c>
      <c r="AM2744">
        <v>7</v>
      </c>
      <c r="AN2744">
        <v>6</v>
      </c>
      <c r="AO2744">
        <v>0</v>
      </c>
      <c r="AP2744">
        <v>3.1699999999999999E-7</v>
      </c>
      <c r="AQ2744">
        <v>4.5400000000000002E-7</v>
      </c>
      <c r="AR2744">
        <v>3.9000000000000002E-7</v>
      </c>
      <c r="AS2744">
        <v>2.7999999999999999E-6</v>
      </c>
      <c r="AT2744">
        <v>0</v>
      </c>
    </row>
    <row r="2745" spans="1:46" hidden="1" x14ac:dyDescent="0.25">
      <c r="A2745" t="s">
        <v>322</v>
      </c>
      <c r="B2745" t="s">
        <v>292</v>
      </c>
      <c r="C2745">
        <v>7</v>
      </c>
      <c r="D2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3.0578784000000001E-2</v>
      </c>
      <c r="E2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3.0578784000000001E-2</v>
      </c>
      <c r="AI2745">
        <v>21</v>
      </c>
      <c r="AJ2745" t="s">
        <v>322</v>
      </c>
      <c r="AK2745" t="s">
        <v>415</v>
      </c>
      <c r="AL2745" t="s">
        <v>292</v>
      </c>
      <c r="AM2745">
        <v>7</v>
      </c>
      <c r="AN2745">
        <v>7</v>
      </c>
      <c r="AO2745">
        <v>3.0578784000000001E-2</v>
      </c>
      <c r="AP2745" s="281">
        <v>3.3130450999999998E-2</v>
      </c>
      <c r="AQ2745" s="281">
        <v>3.5682234E-2</v>
      </c>
      <c r="AR2745" s="281">
        <v>3.2951095999999999E-2</v>
      </c>
      <c r="AS2745" s="281">
        <v>4.2791154999999997E-2</v>
      </c>
      <c r="AT2745">
        <v>1.6976211000000001E-2</v>
      </c>
    </row>
    <row r="2746" spans="1:46" hidden="1" x14ac:dyDescent="0.25">
      <c r="A2746" t="s">
        <v>322</v>
      </c>
      <c r="B2746" t="s">
        <v>292</v>
      </c>
      <c r="C2746">
        <v>8</v>
      </c>
      <c r="D2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0.161935627</v>
      </c>
      <c r="E2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0.161935627</v>
      </c>
      <c r="AI2746">
        <v>21</v>
      </c>
      <c r="AJ2746" t="s">
        <v>322</v>
      </c>
      <c r="AK2746" t="s">
        <v>415</v>
      </c>
      <c r="AL2746" t="s">
        <v>292</v>
      </c>
      <c r="AM2746">
        <v>7</v>
      </c>
      <c r="AN2746">
        <v>8</v>
      </c>
      <c r="AO2746">
        <v>0.161935627</v>
      </c>
      <c r="AP2746">
        <v>0.17782885800000001</v>
      </c>
      <c r="AQ2746">
        <v>0.19174669799999999</v>
      </c>
      <c r="AR2746">
        <v>0.17554631800000001</v>
      </c>
      <c r="AS2746">
        <v>0.21258323400000001</v>
      </c>
      <c r="AT2746">
        <v>9.3441712999999996E-2</v>
      </c>
    </row>
    <row r="2747" spans="1:46" hidden="1" x14ac:dyDescent="0.25">
      <c r="A2747" t="s">
        <v>322</v>
      </c>
      <c r="B2747" t="s">
        <v>292</v>
      </c>
      <c r="C2747">
        <v>9</v>
      </c>
      <c r="D2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0.37477702499999999</v>
      </c>
      <c r="E2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0.32233426399999998</v>
      </c>
      <c r="AI2747">
        <v>21</v>
      </c>
      <c r="AJ2747" t="s">
        <v>322</v>
      </c>
      <c r="AK2747" t="s">
        <v>415</v>
      </c>
      <c r="AL2747" t="s">
        <v>292</v>
      </c>
      <c r="AM2747">
        <v>7</v>
      </c>
      <c r="AN2747">
        <v>9</v>
      </c>
      <c r="AO2747">
        <v>0.32233426399999998</v>
      </c>
      <c r="AP2747">
        <v>0.35270148699999998</v>
      </c>
      <c r="AQ2747">
        <v>0.37477702499999999</v>
      </c>
      <c r="AR2747">
        <v>0.346772625</v>
      </c>
      <c r="AS2747">
        <v>0.40801804200000003</v>
      </c>
      <c r="AT2747">
        <v>0.176243815</v>
      </c>
    </row>
    <row r="2748" spans="1:46" hidden="1" x14ac:dyDescent="0.25">
      <c r="A2748" t="s">
        <v>322</v>
      </c>
      <c r="B2748" t="s">
        <v>292</v>
      </c>
      <c r="C2748">
        <v>10</v>
      </c>
      <c r="D2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0.54563130699999995</v>
      </c>
      <c r="E2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0.54563130699999995</v>
      </c>
      <c r="AI2748">
        <v>21</v>
      </c>
      <c r="AJ2748" t="s">
        <v>322</v>
      </c>
      <c r="AK2748" t="s">
        <v>415</v>
      </c>
      <c r="AL2748" t="s">
        <v>292</v>
      </c>
      <c r="AM2748">
        <v>7</v>
      </c>
      <c r="AN2748">
        <v>10</v>
      </c>
      <c r="AO2748">
        <v>0.48259590400000002</v>
      </c>
      <c r="AP2748">
        <v>0.51995159599999996</v>
      </c>
      <c r="AQ2748">
        <v>0.54563130699999995</v>
      </c>
      <c r="AR2748">
        <v>0.50699553799999997</v>
      </c>
      <c r="AS2748">
        <v>0.57932228799999996</v>
      </c>
      <c r="AT2748">
        <v>0.29114389299999999</v>
      </c>
    </row>
    <row r="2749" spans="1:46" hidden="1" x14ac:dyDescent="0.25">
      <c r="A2749" t="s">
        <v>322</v>
      </c>
      <c r="B2749" t="s">
        <v>292</v>
      </c>
      <c r="C2749">
        <v>11</v>
      </c>
      <c r="D2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0.66420741999999999</v>
      </c>
      <c r="E2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0.66420741999999999</v>
      </c>
      <c r="AI2749">
        <v>21</v>
      </c>
      <c r="AJ2749" t="s">
        <v>322</v>
      </c>
      <c r="AK2749" t="s">
        <v>415</v>
      </c>
      <c r="AL2749" t="s">
        <v>292</v>
      </c>
      <c r="AM2749">
        <v>7</v>
      </c>
      <c r="AN2749">
        <v>11</v>
      </c>
      <c r="AO2749">
        <v>0.59399657900000002</v>
      </c>
      <c r="AP2749">
        <v>0.63176329499999995</v>
      </c>
      <c r="AQ2749">
        <v>0.66420741999999999</v>
      </c>
      <c r="AR2749">
        <v>0.61945979900000003</v>
      </c>
      <c r="AS2749">
        <v>0.70526241199999995</v>
      </c>
      <c r="AT2749">
        <v>0.33329751400000002</v>
      </c>
    </row>
    <row r="2750" spans="1:46" hidden="1" x14ac:dyDescent="0.25">
      <c r="A2750" t="s">
        <v>322</v>
      </c>
      <c r="B2750" t="s">
        <v>292</v>
      </c>
      <c r="C2750">
        <v>12</v>
      </c>
      <c r="D2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0.71904524999999997</v>
      </c>
      <c r="E2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0.71904524999999997</v>
      </c>
      <c r="AI2750">
        <v>21</v>
      </c>
      <c r="AJ2750" t="s">
        <v>322</v>
      </c>
      <c r="AK2750" t="s">
        <v>415</v>
      </c>
      <c r="AL2750" t="s">
        <v>292</v>
      </c>
      <c r="AM2750">
        <v>7</v>
      </c>
      <c r="AN2750">
        <v>12</v>
      </c>
      <c r="AO2750">
        <v>0.635980451</v>
      </c>
      <c r="AP2750">
        <v>0.68428171900000001</v>
      </c>
      <c r="AQ2750">
        <v>0.71904524999999997</v>
      </c>
      <c r="AR2750">
        <v>0.66942489699999996</v>
      </c>
      <c r="AS2750">
        <v>0.77265393699999996</v>
      </c>
      <c r="AT2750">
        <v>0.43910817200000002</v>
      </c>
    </row>
    <row r="2751" spans="1:46" hidden="1" x14ac:dyDescent="0.25">
      <c r="A2751" t="s">
        <v>322</v>
      </c>
      <c r="B2751" t="s">
        <v>292</v>
      </c>
      <c r="C2751">
        <v>13</v>
      </c>
      <c r="D2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0.71164964100000005</v>
      </c>
      <c r="E2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0.71164964100000005</v>
      </c>
      <c r="AI2751">
        <v>21</v>
      </c>
      <c r="AJ2751" t="s">
        <v>322</v>
      </c>
      <c r="AK2751" t="s">
        <v>415</v>
      </c>
      <c r="AL2751" t="s">
        <v>292</v>
      </c>
      <c r="AM2751">
        <v>7</v>
      </c>
      <c r="AN2751">
        <v>13</v>
      </c>
      <c r="AO2751">
        <v>0.61778307700000001</v>
      </c>
      <c r="AP2751">
        <v>0.67367845800000004</v>
      </c>
      <c r="AQ2751">
        <v>0.71164964100000005</v>
      </c>
      <c r="AR2751">
        <v>0.66132393700000003</v>
      </c>
      <c r="AS2751">
        <v>0.78287818600000003</v>
      </c>
      <c r="AT2751">
        <v>0.440049197</v>
      </c>
    </row>
    <row r="2752" spans="1:46" hidden="1" x14ac:dyDescent="0.25">
      <c r="A2752" t="s">
        <v>322</v>
      </c>
      <c r="B2752" t="s">
        <v>292</v>
      </c>
      <c r="C2752">
        <v>14</v>
      </c>
      <c r="D2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0.64814888599999998</v>
      </c>
      <c r="E2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0.64814888599999998</v>
      </c>
      <c r="AI2752">
        <v>21</v>
      </c>
      <c r="AJ2752" t="s">
        <v>322</v>
      </c>
      <c r="AK2752" t="s">
        <v>415</v>
      </c>
      <c r="AL2752" t="s">
        <v>292</v>
      </c>
      <c r="AM2752">
        <v>7</v>
      </c>
      <c r="AN2752">
        <v>14</v>
      </c>
      <c r="AO2752">
        <v>0.54693154099999997</v>
      </c>
      <c r="AP2752">
        <v>0.59685156500000003</v>
      </c>
      <c r="AQ2752">
        <v>0.64814888599999998</v>
      </c>
      <c r="AR2752">
        <v>0.59448096299999997</v>
      </c>
      <c r="AS2752">
        <v>0.72599367299999995</v>
      </c>
      <c r="AT2752">
        <v>0.36881835299999999</v>
      </c>
    </row>
    <row r="2753" spans="1:46" hidden="1" x14ac:dyDescent="0.25">
      <c r="A2753" t="s">
        <v>322</v>
      </c>
      <c r="B2753" t="s">
        <v>292</v>
      </c>
      <c r="C2753">
        <v>15</v>
      </c>
      <c r="D2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0.53145636699999999</v>
      </c>
      <c r="E2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0.53145636699999999</v>
      </c>
      <c r="AI2753">
        <v>21</v>
      </c>
      <c r="AJ2753" t="s">
        <v>322</v>
      </c>
      <c r="AK2753" t="s">
        <v>415</v>
      </c>
      <c r="AL2753" t="s">
        <v>292</v>
      </c>
      <c r="AM2753">
        <v>7</v>
      </c>
      <c r="AN2753">
        <v>15</v>
      </c>
      <c r="AO2753">
        <v>0.44184208000000003</v>
      </c>
      <c r="AP2753">
        <v>0.49362299599999998</v>
      </c>
      <c r="AQ2753">
        <v>0.53145636699999999</v>
      </c>
      <c r="AR2753">
        <v>0.485540994</v>
      </c>
      <c r="AS2753">
        <v>0.607846212</v>
      </c>
      <c r="AT2753">
        <v>0.291303284</v>
      </c>
    </row>
    <row r="2754" spans="1:46" hidden="1" x14ac:dyDescent="0.25">
      <c r="A2754" t="s">
        <v>322</v>
      </c>
      <c r="B2754" t="s">
        <v>292</v>
      </c>
      <c r="C2754">
        <v>16</v>
      </c>
      <c r="D2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0.36481673799999997</v>
      </c>
      <c r="E2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0.36481673799999997</v>
      </c>
      <c r="AI2754">
        <v>21</v>
      </c>
      <c r="AJ2754" t="s">
        <v>322</v>
      </c>
      <c r="AK2754" t="s">
        <v>415</v>
      </c>
      <c r="AL2754" t="s">
        <v>292</v>
      </c>
      <c r="AM2754">
        <v>7</v>
      </c>
      <c r="AN2754">
        <v>16</v>
      </c>
      <c r="AO2754">
        <v>0.30215787100000002</v>
      </c>
      <c r="AP2754">
        <v>0.34133972899999998</v>
      </c>
      <c r="AQ2754">
        <v>0.36481673799999997</v>
      </c>
      <c r="AR2754">
        <v>0.33615942100000001</v>
      </c>
      <c r="AS2754">
        <v>0.44306783999999999</v>
      </c>
      <c r="AT2754">
        <v>0.15409610500000001</v>
      </c>
    </row>
    <row r="2755" spans="1:46" hidden="1" x14ac:dyDescent="0.25">
      <c r="A2755" t="s">
        <v>322</v>
      </c>
      <c r="B2755" t="s">
        <v>292</v>
      </c>
      <c r="C2755">
        <v>17</v>
      </c>
      <c r="D2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0.207141043</v>
      </c>
      <c r="E2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0.207141043</v>
      </c>
      <c r="AI2755">
        <v>21</v>
      </c>
      <c r="AJ2755" t="s">
        <v>322</v>
      </c>
      <c r="AK2755" t="s">
        <v>415</v>
      </c>
      <c r="AL2755" t="s">
        <v>292</v>
      </c>
      <c r="AM2755">
        <v>7</v>
      </c>
      <c r="AN2755">
        <v>17</v>
      </c>
      <c r="AO2755">
        <v>0.17148200399999999</v>
      </c>
      <c r="AP2755">
        <v>0.19096880899999999</v>
      </c>
      <c r="AQ2755">
        <v>0.207141043</v>
      </c>
      <c r="AR2755">
        <v>0.187532489</v>
      </c>
      <c r="AS2755">
        <v>0.25090251600000002</v>
      </c>
      <c r="AT2755">
        <v>8.1702662999999995E-2</v>
      </c>
    </row>
    <row r="2756" spans="1:46" hidden="1" x14ac:dyDescent="0.25">
      <c r="A2756" t="s">
        <v>322</v>
      </c>
      <c r="B2756" t="s">
        <v>292</v>
      </c>
      <c r="C2756">
        <v>18</v>
      </c>
      <c r="D2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5.4535911999999999E-2</v>
      </c>
      <c r="E2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5.4535911999999999E-2</v>
      </c>
      <c r="AI2756">
        <v>21</v>
      </c>
      <c r="AJ2756" t="s">
        <v>322</v>
      </c>
      <c r="AK2756" t="s">
        <v>415</v>
      </c>
      <c r="AL2756" t="s">
        <v>292</v>
      </c>
      <c r="AM2756">
        <v>7</v>
      </c>
      <c r="AN2756">
        <v>18</v>
      </c>
      <c r="AO2756">
        <v>4.3689585000000003E-2</v>
      </c>
      <c r="AP2756">
        <v>4.9308691000000002E-2</v>
      </c>
      <c r="AQ2756">
        <v>5.4535911999999999E-2</v>
      </c>
      <c r="AR2756">
        <v>4.8972531999999999E-2</v>
      </c>
      <c r="AS2756">
        <v>6.7885121000000007E-2</v>
      </c>
      <c r="AT2756">
        <v>1.9545764E-2</v>
      </c>
    </row>
    <row r="2757" spans="1:46" hidden="1" x14ac:dyDescent="0.25">
      <c r="A2757" t="s">
        <v>322</v>
      </c>
      <c r="B2757" t="s">
        <v>292</v>
      </c>
      <c r="C2757">
        <v>19</v>
      </c>
      <c r="D2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1.3563799999999999E-4</v>
      </c>
      <c r="E2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1.3563799999999999E-4</v>
      </c>
      <c r="AI2757">
        <v>21</v>
      </c>
      <c r="AJ2757" t="s">
        <v>322</v>
      </c>
      <c r="AK2757" t="s">
        <v>415</v>
      </c>
      <c r="AL2757" t="s">
        <v>292</v>
      </c>
      <c r="AM2757">
        <v>7</v>
      </c>
      <c r="AN2757">
        <v>19</v>
      </c>
      <c r="AO2757">
        <v>5.1499999999999998E-5</v>
      </c>
      <c r="AP2757">
        <v>9.2299999999999994E-5</v>
      </c>
      <c r="AQ2757">
        <v>1.3563799999999999E-4</v>
      </c>
      <c r="AR2757">
        <v>9.6000000000000002E-5</v>
      </c>
      <c r="AS2757">
        <v>2.12363E-4</v>
      </c>
      <c r="AT2757">
        <v>2.02E-5</v>
      </c>
    </row>
    <row r="2758" spans="1:46" hidden="1" x14ac:dyDescent="0.25">
      <c r="A2758" t="s">
        <v>322</v>
      </c>
      <c r="B2758" t="s">
        <v>292</v>
      </c>
      <c r="C2758">
        <v>20</v>
      </c>
      <c r="D2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8">
        <v>21</v>
      </c>
      <c r="AJ2758" t="s">
        <v>322</v>
      </c>
      <c r="AK2758" t="s">
        <v>415</v>
      </c>
      <c r="AL2758" t="s">
        <v>292</v>
      </c>
      <c r="AM2758">
        <v>7</v>
      </c>
      <c r="AN2758">
        <v>20</v>
      </c>
      <c r="AO2758" s="281">
        <v>0</v>
      </c>
      <c r="AP2758" s="281">
        <v>0</v>
      </c>
      <c r="AQ2758">
        <v>0</v>
      </c>
      <c r="AR2758" s="281">
        <v>0</v>
      </c>
      <c r="AS2758">
        <v>0</v>
      </c>
      <c r="AT2758" s="281">
        <v>0</v>
      </c>
    </row>
    <row r="2759" spans="1:46" hidden="1" x14ac:dyDescent="0.25">
      <c r="A2759" t="s">
        <v>322</v>
      </c>
      <c r="B2759" t="s">
        <v>292</v>
      </c>
      <c r="C2759">
        <v>21</v>
      </c>
      <c r="D2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9">
        <v>21</v>
      </c>
      <c r="AJ2759" t="s">
        <v>322</v>
      </c>
      <c r="AK2759" t="s">
        <v>415</v>
      </c>
      <c r="AL2759" t="s">
        <v>292</v>
      </c>
      <c r="AM2759">
        <v>7</v>
      </c>
      <c r="AN2759">
        <v>21</v>
      </c>
      <c r="AO2759">
        <v>0</v>
      </c>
      <c r="AP2759">
        <v>0</v>
      </c>
      <c r="AQ2759">
        <v>0</v>
      </c>
      <c r="AR2759">
        <v>0</v>
      </c>
      <c r="AS2759">
        <v>0</v>
      </c>
      <c r="AT2759">
        <v>0</v>
      </c>
    </row>
    <row r="2760" spans="1:46" hidden="1" x14ac:dyDescent="0.25">
      <c r="A2760" t="s">
        <v>322</v>
      </c>
      <c r="B2760" t="s">
        <v>292</v>
      </c>
      <c r="C2760">
        <v>22</v>
      </c>
      <c r="D2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0">
        <v>21</v>
      </c>
      <c r="AJ2760" t="s">
        <v>322</v>
      </c>
      <c r="AK2760" t="s">
        <v>415</v>
      </c>
      <c r="AL2760" t="s">
        <v>292</v>
      </c>
      <c r="AM2760">
        <v>7</v>
      </c>
      <c r="AN2760">
        <v>22</v>
      </c>
      <c r="AO2760">
        <v>0</v>
      </c>
      <c r="AP2760">
        <v>0</v>
      </c>
      <c r="AQ2760">
        <v>0</v>
      </c>
      <c r="AR2760">
        <v>0</v>
      </c>
      <c r="AS2760">
        <v>0</v>
      </c>
      <c r="AT2760">
        <v>0</v>
      </c>
    </row>
    <row r="2761" spans="1:46" hidden="1" x14ac:dyDescent="0.25">
      <c r="A2761" t="s">
        <v>322</v>
      </c>
      <c r="B2761" t="s">
        <v>292</v>
      </c>
      <c r="C2761">
        <v>23</v>
      </c>
      <c r="D2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1">
        <v>21</v>
      </c>
      <c r="AJ2761" t="s">
        <v>322</v>
      </c>
      <c r="AK2761" t="s">
        <v>415</v>
      </c>
      <c r="AL2761" t="s">
        <v>292</v>
      </c>
      <c r="AM2761">
        <v>7</v>
      </c>
      <c r="AN2761">
        <v>23</v>
      </c>
      <c r="AO2761">
        <v>0</v>
      </c>
      <c r="AP2761">
        <v>0</v>
      </c>
      <c r="AQ2761">
        <v>0</v>
      </c>
      <c r="AR2761">
        <v>0</v>
      </c>
      <c r="AS2761">
        <v>0</v>
      </c>
      <c r="AT2761">
        <v>0</v>
      </c>
    </row>
    <row r="2762" spans="1:46" hidden="1" x14ac:dyDescent="0.25">
      <c r="A2762" t="s">
        <v>322</v>
      </c>
      <c r="B2762" t="s">
        <v>292</v>
      </c>
      <c r="C2762">
        <v>24</v>
      </c>
      <c r="D2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2">
        <v>21</v>
      </c>
      <c r="AJ2762" t="s">
        <v>322</v>
      </c>
      <c r="AK2762" t="s">
        <v>415</v>
      </c>
      <c r="AL2762" t="s">
        <v>292</v>
      </c>
      <c r="AM2762">
        <v>7</v>
      </c>
      <c r="AN2762">
        <v>24</v>
      </c>
      <c r="AO2762">
        <v>0</v>
      </c>
      <c r="AP2762">
        <v>0</v>
      </c>
      <c r="AQ2762">
        <v>0</v>
      </c>
      <c r="AR2762">
        <v>0</v>
      </c>
      <c r="AS2762">
        <v>0</v>
      </c>
      <c r="AT2762">
        <v>0</v>
      </c>
    </row>
    <row r="2763" spans="1:46" hidden="1" x14ac:dyDescent="0.25">
      <c r="A2763" t="s">
        <v>322</v>
      </c>
      <c r="B2763" t="s">
        <v>293</v>
      </c>
      <c r="C2763">
        <v>1</v>
      </c>
      <c r="D2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3">
        <v>21</v>
      </c>
      <c r="AJ2763" t="s">
        <v>322</v>
      </c>
      <c r="AK2763" t="s">
        <v>415</v>
      </c>
      <c r="AL2763" t="s">
        <v>293</v>
      </c>
      <c r="AM2763">
        <v>8</v>
      </c>
      <c r="AN2763">
        <v>1</v>
      </c>
      <c r="AO2763">
        <v>0</v>
      </c>
      <c r="AP2763">
        <v>0</v>
      </c>
      <c r="AQ2763">
        <v>0</v>
      </c>
      <c r="AR2763">
        <v>0</v>
      </c>
      <c r="AS2763">
        <v>0</v>
      </c>
      <c r="AT2763">
        <v>0</v>
      </c>
    </row>
    <row r="2764" spans="1:46" hidden="1" x14ac:dyDescent="0.25">
      <c r="A2764" t="s">
        <v>322</v>
      </c>
      <c r="B2764" t="s">
        <v>293</v>
      </c>
      <c r="C2764">
        <v>2</v>
      </c>
      <c r="D2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4">
        <v>21</v>
      </c>
      <c r="AJ2764" t="s">
        <v>322</v>
      </c>
      <c r="AK2764" t="s">
        <v>415</v>
      </c>
      <c r="AL2764" t="s">
        <v>293</v>
      </c>
      <c r="AM2764">
        <v>8</v>
      </c>
      <c r="AN2764">
        <v>2</v>
      </c>
      <c r="AO2764">
        <v>0</v>
      </c>
      <c r="AP2764">
        <v>0</v>
      </c>
      <c r="AQ2764">
        <v>0</v>
      </c>
      <c r="AR2764">
        <v>0</v>
      </c>
      <c r="AS2764">
        <v>0</v>
      </c>
      <c r="AT2764">
        <v>0</v>
      </c>
    </row>
    <row r="2765" spans="1:46" hidden="1" x14ac:dyDescent="0.25">
      <c r="A2765" t="s">
        <v>322</v>
      </c>
      <c r="B2765" t="s">
        <v>293</v>
      </c>
      <c r="C2765">
        <v>3</v>
      </c>
      <c r="D2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5">
        <v>21</v>
      </c>
      <c r="AJ2765" t="s">
        <v>322</v>
      </c>
      <c r="AK2765" t="s">
        <v>415</v>
      </c>
      <c r="AL2765" t="s">
        <v>293</v>
      </c>
      <c r="AM2765">
        <v>8</v>
      </c>
      <c r="AN2765">
        <v>3</v>
      </c>
      <c r="AO2765">
        <v>0</v>
      </c>
      <c r="AP2765">
        <v>0</v>
      </c>
      <c r="AQ2765">
        <v>0</v>
      </c>
      <c r="AR2765">
        <v>0</v>
      </c>
      <c r="AS2765">
        <v>0</v>
      </c>
      <c r="AT2765">
        <v>0</v>
      </c>
    </row>
    <row r="2766" spans="1:46" hidden="1" x14ac:dyDescent="0.25">
      <c r="A2766" t="s">
        <v>322</v>
      </c>
      <c r="B2766" t="s">
        <v>293</v>
      </c>
      <c r="C2766">
        <v>4</v>
      </c>
      <c r="D2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6">
        <v>21</v>
      </c>
      <c r="AJ2766" t="s">
        <v>322</v>
      </c>
      <c r="AK2766" t="s">
        <v>415</v>
      </c>
      <c r="AL2766" t="s">
        <v>293</v>
      </c>
      <c r="AM2766">
        <v>8</v>
      </c>
      <c r="AN2766">
        <v>4</v>
      </c>
      <c r="AO2766">
        <v>0</v>
      </c>
      <c r="AP2766">
        <v>0</v>
      </c>
      <c r="AQ2766">
        <v>0</v>
      </c>
      <c r="AR2766">
        <v>0</v>
      </c>
      <c r="AS2766">
        <v>0</v>
      </c>
      <c r="AT2766">
        <v>0</v>
      </c>
    </row>
    <row r="2767" spans="1:46" hidden="1" x14ac:dyDescent="0.25">
      <c r="A2767" t="s">
        <v>322</v>
      </c>
      <c r="B2767" t="s">
        <v>293</v>
      </c>
      <c r="C2767">
        <v>5</v>
      </c>
      <c r="D2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7">
        <v>21</v>
      </c>
      <c r="AJ2767" t="s">
        <v>322</v>
      </c>
      <c r="AK2767" t="s">
        <v>415</v>
      </c>
      <c r="AL2767" t="s">
        <v>293</v>
      </c>
      <c r="AM2767">
        <v>8</v>
      </c>
      <c r="AN2767">
        <v>5</v>
      </c>
      <c r="AO2767">
        <v>0</v>
      </c>
      <c r="AP2767">
        <v>0</v>
      </c>
      <c r="AQ2767">
        <v>0</v>
      </c>
      <c r="AR2767">
        <v>0</v>
      </c>
      <c r="AS2767">
        <v>0</v>
      </c>
      <c r="AT2767">
        <v>0</v>
      </c>
    </row>
    <row r="2768" spans="1:46" hidden="1" x14ac:dyDescent="0.25">
      <c r="A2768" t="s">
        <v>322</v>
      </c>
      <c r="B2768" t="s">
        <v>293</v>
      </c>
      <c r="C2768">
        <v>6</v>
      </c>
      <c r="D2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9.3799999999999996E-7</v>
      </c>
      <c r="E2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9.3799999999999996E-7</v>
      </c>
      <c r="AI2768">
        <v>21</v>
      </c>
      <c r="AJ2768" t="s">
        <v>322</v>
      </c>
      <c r="AK2768" t="s">
        <v>415</v>
      </c>
      <c r="AL2768" t="s">
        <v>293</v>
      </c>
      <c r="AM2768">
        <v>8</v>
      </c>
      <c r="AN2768">
        <v>6</v>
      </c>
      <c r="AO2768">
        <v>9.3799999999999996E-7</v>
      </c>
      <c r="AP2768">
        <v>4.69E-6</v>
      </c>
      <c r="AQ2768">
        <v>1.7600000000000001E-5</v>
      </c>
      <c r="AR2768">
        <v>1.29E-5</v>
      </c>
      <c r="AS2768">
        <v>8.8900000000000006E-5</v>
      </c>
      <c r="AT2768">
        <v>0</v>
      </c>
    </row>
    <row r="2769" spans="1:46" hidden="1" x14ac:dyDescent="0.25">
      <c r="A2769" t="s">
        <v>322</v>
      </c>
      <c r="B2769" t="s">
        <v>293</v>
      </c>
      <c r="C2769">
        <v>7</v>
      </c>
      <c r="D2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3.8528342E-2</v>
      </c>
      <c r="E2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3.8528342E-2</v>
      </c>
      <c r="AI2769">
        <v>21</v>
      </c>
      <c r="AJ2769" t="s">
        <v>322</v>
      </c>
      <c r="AK2769" t="s">
        <v>415</v>
      </c>
      <c r="AL2769" t="s">
        <v>293</v>
      </c>
      <c r="AM2769">
        <v>8</v>
      </c>
      <c r="AN2769">
        <v>7</v>
      </c>
      <c r="AO2769" s="281">
        <v>3.8528342E-2</v>
      </c>
      <c r="AP2769" s="281">
        <v>4.3284208999999997E-2</v>
      </c>
      <c r="AQ2769" s="281">
        <v>4.8574205000000002E-2</v>
      </c>
      <c r="AR2769" s="281">
        <v>4.3675799000000001E-2</v>
      </c>
      <c r="AS2769" s="281">
        <v>6.6273805000000005E-2</v>
      </c>
      <c r="AT2769">
        <v>2.8477931000000001E-2</v>
      </c>
    </row>
    <row r="2770" spans="1:46" hidden="1" x14ac:dyDescent="0.25">
      <c r="A2770" t="s">
        <v>322</v>
      </c>
      <c r="B2770" t="s">
        <v>293</v>
      </c>
      <c r="C2770">
        <v>8</v>
      </c>
      <c r="D2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0.19066739699999999</v>
      </c>
      <c r="E2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0.19066739699999999</v>
      </c>
      <c r="AI2770">
        <v>21</v>
      </c>
      <c r="AJ2770" t="s">
        <v>322</v>
      </c>
      <c r="AK2770" t="s">
        <v>415</v>
      </c>
      <c r="AL2770" t="s">
        <v>293</v>
      </c>
      <c r="AM2770">
        <v>8</v>
      </c>
      <c r="AN2770">
        <v>8</v>
      </c>
      <c r="AO2770">
        <v>0.19066739699999999</v>
      </c>
      <c r="AP2770">
        <v>0.20618476199999999</v>
      </c>
      <c r="AQ2770">
        <v>0.21837426500000001</v>
      </c>
      <c r="AR2770">
        <v>0.20331134000000001</v>
      </c>
      <c r="AS2770">
        <v>0.25184615999999999</v>
      </c>
      <c r="AT2770">
        <v>0.138376533</v>
      </c>
    </row>
    <row r="2771" spans="1:46" hidden="1" x14ac:dyDescent="0.25">
      <c r="A2771" t="s">
        <v>322</v>
      </c>
      <c r="B2771" t="s">
        <v>293</v>
      </c>
      <c r="C2771">
        <v>9</v>
      </c>
      <c r="D2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0.41314684499999998</v>
      </c>
      <c r="E2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0.36170974700000003</v>
      </c>
      <c r="AI2771">
        <v>21</v>
      </c>
      <c r="AJ2771" t="s">
        <v>322</v>
      </c>
      <c r="AK2771" t="s">
        <v>415</v>
      </c>
      <c r="AL2771" t="s">
        <v>293</v>
      </c>
      <c r="AM2771">
        <v>8</v>
      </c>
      <c r="AN2771">
        <v>9</v>
      </c>
      <c r="AO2771">
        <v>0.36170974700000003</v>
      </c>
      <c r="AP2771">
        <v>0.39127060899999999</v>
      </c>
      <c r="AQ2771">
        <v>0.41314684499999998</v>
      </c>
      <c r="AR2771">
        <v>0.38635761600000001</v>
      </c>
      <c r="AS2771">
        <v>0.45571120500000001</v>
      </c>
      <c r="AT2771">
        <v>0.261890501</v>
      </c>
    </row>
    <row r="2772" spans="1:46" hidden="1" x14ac:dyDescent="0.25">
      <c r="A2772" t="s">
        <v>322</v>
      </c>
      <c r="B2772" t="s">
        <v>293</v>
      </c>
      <c r="C2772">
        <v>10</v>
      </c>
      <c r="D2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0.59105493399999998</v>
      </c>
      <c r="E2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0.59105493399999998</v>
      </c>
      <c r="AI2772">
        <v>21</v>
      </c>
      <c r="AJ2772" t="s">
        <v>322</v>
      </c>
      <c r="AK2772" t="s">
        <v>415</v>
      </c>
      <c r="AL2772" t="s">
        <v>293</v>
      </c>
      <c r="AM2772">
        <v>8</v>
      </c>
      <c r="AN2772">
        <v>10</v>
      </c>
      <c r="AO2772">
        <v>0.52455583100000003</v>
      </c>
      <c r="AP2772">
        <v>0.56626441500000002</v>
      </c>
      <c r="AQ2772">
        <v>0.59105493399999998</v>
      </c>
      <c r="AR2772">
        <v>0.55601622100000003</v>
      </c>
      <c r="AS2772">
        <v>0.63850482799999997</v>
      </c>
      <c r="AT2772">
        <v>0.42173422900000002</v>
      </c>
    </row>
    <row r="2773" spans="1:46" hidden="1" x14ac:dyDescent="0.25">
      <c r="A2773" t="s">
        <v>322</v>
      </c>
      <c r="B2773" t="s">
        <v>293</v>
      </c>
      <c r="C2773">
        <v>11</v>
      </c>
      <c r="D2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0.71164547</v>
      </c>
      <c r="E2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0.71164547</v>
      </c>
      <c r="AI2773">
        <v>21</v>
      </c>
      <c r="AJ2773" t="s">
        <v>322</v>
      </c>
      <c r="AK2773" t="s">
        <v>415</v>
      </c>
      <c r="AL2773" t="s">
        <v>293</v>
      </c>
      <c r="AM2773">
        <v>8</v>
      </c>
      <c r="AN2773">
        <v>11</v>
      </c>
      <c r="AO2773">
        <v>0.64294913799999998</v>
      </c>
      <c r="AP2773">
        <v>0.68225925300000001</v>
      </c>
      <c r="AQ2773">
        <v>0.71164547</v>
      </c>
      <c r="AR2773">
        <v>0.67440075700000002</v>
      </c>
      <c r="AS2773">
        <v>0.76346981199999997</v>
      </c>
      <c r="AT2773">
        <v>0.51490146599999997</v>
      </c>
    </row>
    <row r="2774" spans="1:46" hidden="1" x14ac:dyDescent="0.25">
      <c r="A2774" t="s">
        <v>322</v>
      </c>
      <c r="B2774" t="s">
        <v>293</v>
      </c>
      <c r="C2774">
        <v>12</v>
      </c>
      <c r="D2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0.763384163</v>
      </c>
      <c r="E2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0.763384163</v>
      </c>
      <c r="AI2774">
        <v>21</v>
      </c>
      <c r="AJ2774" t="s">
        <v>322</v>
      </c>
      <c r="AK2774" t="s">
        <v>415</v>
      </c>
      <c r="AL2774" t="s">
        <v>293</v>
      </c>
      <c r="AM2774">
        <v>8</v>
      </c>
      <c r="AN2774">
        <v>12</v>
      </c>
      <c r="AO2774">
        <v>0.69609880599999996</v>
      </c>
      <c r="AP2774">
        <v>0.72502286400000004</v>
      </c>
      <c r="AQ2774">
        <v>0.763384163</v>
      </c>
      <c r="AR2774">
        <v>0.72346276200000004</v>
      </c>
      <c r="AS2774">
        <v>0.81508549200000002</v>
      </c>
      <c r="AT2774">
        <v>0.54486835700000003</v>
      </c>
    </row>
    <row r="2775" spans="1:46" hidden="1" x14ac:dyDescent="0.25">
      <c r="A2775" t="s">
        <v>322</v>
      </c>
      <c r="B2775" t="s">
        <v>293</v>
      </c>
      <c r="C2775">
        <v>13</v>
      </c>
      <c r="D2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0.76424466000000002</v>
      </c>
      <c r="E2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0.76424466000000002</v>
      </c>
      <c r="AI2775">
        <v>21</v>
      </c>
      <c r="AJ2775" t="s">
        <v>322</v>
      </c>
      <c r="AK2775" t="s">
        <v>415</v>
      </c>
      <c r="AL2775" t="s">
        <v>293</v>
      </c>
      <c r="AM2775">
        <v>8</v>
      </c>
      <c r="AN2775">
        <v>13</v>
      </c>
      <c r="AO2775">
        <v>0.67452632800000001</v>
      </c>
      <c r="AP2775">
        <v>0.72704360499999998</v>
      </c>
      <c r="AQ2775">
        <v>0.76424466000000002</v>
      </c>
      <c r="AR2775">
        <v>0.71673157899999995</v>
      </c>
      <c r="AS2775">
        <v>0.81012937399999996</v>
      </c>
      <c r="AT2775">
        <v>0.57962843100000006</v>
      </c>
    </row>
    <row r="2776" spans="1:46" hidden="1" x14ac:dyDescent="0.25">
      <c r="A2776" t="s">
        <v>322</v>
      </c>
      <c r="B2776" t="s">
        <v>293</v>
      </c>
      <c r="C2776">
        <v>14</v>
      </c>
      <c r="D2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0.70076223299999996</v>
      </c>
      <c r="E2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0.70076223299999996</v>
      </c>
      <c r="AI2776">
        <v>21</v>
      </c>
      <c r="AJ2776" t="s">
        <v>322</v>
      </c>
      <c r="AK2776" t="s">
        <v>415</v>
      </c>
      <c r="AL2776" t="s">
        <v>293</v>
      </c>
      <c r="AM2776">
        <v>8</v>
      </c>
      <c r="AN2776">
        <v>14</v>
      </c>
      <c r="AO2776">
        <v>0.62266380499999996</v>
      </c>
      <c r="AP2776">
        <v>0.66185889399999998</v>
      </c>
      <c r="AQ2776">
        <v>0.70076223299999996</v>
      </c>
      <c r="AR2776">
        <v>0.65765609599999997</v>
      </c>
      <c r="AS2776">
        <v>0.75040603800000005</v>
      </c>
      <c r="AT2776">
        <v>0.44733897299999997</v>
      </c>
    </row>
    <row r="2777" spans="1:46" hidden="1" x14ac:dyDescent="0.25">
      <c r="A2777" t="s">
        <v>322</v>
      </c>
      <c r="B2777" t="s">
        <v>293</v>
      </c>
      <c r="C2777">
        <v>15</v>
      </c>
      <c r="D2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0.579228297</v>
      </c>
      <c r="E2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0.579228297</v>
      </c>
      <c r="AI2777">
        <v>21</v>
      </c>
      <c r="AJ2777" t="s">
        <v>322</v>
      </c>
      <c r="AK2777" t="s">
        <v>415</v>
      </c>
      <c r="AL2777" t="s">
        <v>293</v>
      </c>
      <c r="AM2777">
        <v>8</v>
      </c>
      <c r="AN2777">
        <v>15</v>
      </c>
      <c r="AO2777">
        <v>0.51757763999999995</v>
      </c>
      <c r="AP2777">
        <v>0.54786368100000005</v>
      </c>
      <c r="AQ2777">
        <v>0.579228297</v>
      </c>
      <c r="AR2777">
        <v>0.54499735800000004</v>
      </c>
      <c r="AS2777">
        <v>0.61937041100000001</v>
      </c>
      <c r="AT2777">
        <v>0.377814174</v>
      </c>
    </row>
    <row r="2778" spans="1:46" hidden="1" x14ac:dyDescent="0.25">
      <c r="A2778" t="s">
        <v>322</v>
      </c>
      <c r="B2778" t="s">
        <v>293</v>
      </c>
      <c r="C2778">
        <v>16</v>
      </c>
      <c r="D2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0.41423630099999997</v>
      </c>
      <c r="E2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0.41423630099999997</v>
      </c>
      <c r="AI2778">
        <v>21</v>
      </c>
      <c r="AJ2778" t="s">
        <v>322</v>
      </c>
      <c r="AK2778" t="s">
        <v>415</v>
      </c>
      <c r="AL2778" t="s">
        <v>293</v>
      </c>
      <c r="AM2778">
        <v>8</v>
      </c>
      <c r="AN2778">
        <v>16</v>
      </c>
      <c r="AO2778">
        <v>0.36577433100000001</v>
      </c>
      <c r="AP2778">
        <v>0.38666648199999998</v>
      </c>
      <c r="AQ2778">
        <v>0.41423630099999997</v>
      </c>
      <c r="AR2778">
        <v>0.38722139</v>
      </c>
      <c r="AS2778">
        <v>0.44693137100000002</v>
      </c>
      <c r="AT2778">
        <v>0.27751899899999999</v>
      </c>
    </row>
    <row r="2779" spans="1:46" hidden="1" x14ac:dyDescent="0.25">
      <c r="A2779" t="s">
        <v>322</v>
      </c>
      <c r="B2779" t="s">
        <v>293</v>
      </c>
      <c r="C2779">
        <v>17</v>
      </c>
      <c r="D2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0.22967879099999999</v>
      </c>
      <c r="E2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0.22967879099999999</v>
      </c>
      <c r="AI2779">
        <v>21</v>
      </c>
      <c r="AJ2779" t="s">
        <v>322</v>
      </c>
      <c r="AK2779" t="s">
        <v>415</v>
      </c>
      <c r="AL2779" t="s">
        <v>293</v>
      </c>
      <c r="AM2779">
        <v>8</v>
      </c>
      <c r="AN2779">
        <v>17</v>
      </c>
      <c r="AO2779">
        <v>0.205814097</v>
      </c>
      <c r="AP2779">
        <v>0.217569809</v>
      </c>
      <c r="AQ2779">
        <v>0.22967879099999999</v>
      </c>
      <c r="AR2779">
        <v>0.21660473399999999</v>
      </c>
      <c r="AS2779">
        <v>0.25389067799999998</v>
      </c>
      <c r="AT2779">
        <v>0.15251714899999999</v>
      </c>
    </row>
    <row r="2780" spans="1:46" hidden="1" x14ac:dyDescent="0.25">
      <c r="A2780" t="s">
        <v>322</v>
      </c>
      <c r="B2780" t="s">
        <v>293</v>
      </c>
      <c r="C2780">
        <v>18</v>
      </c>
      <c r="D2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6.0108768E-2</v>
      </c>
      <c r="E2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6.0108768E-2</v>
      </c>
      <c r="AI2780">
        <v>21</v>
      </c>
      <c r="AJ2780" t="s">
        <v>322</v>
      </c>
      <c r="AK2780" t="s">
        <v>415</v>
      </c>
      <c r="AL2780" t="s">
        <v>293</v>
      </c>
      <c r="AM2780">
        <v>8</v>
      </c>
      <c r="AN2780">
        <v>18</v>
      </c>
      <c r="AO2780">
        <v>5.2616069000000001E-2</v>
      </c>
      <c r="AP2780">
        <v>5.5868458000000003E-2</v>
      </c>
      <c r="AQ2780">
        <v>6.0108768E-2</v>
      </c>
      <c r="AR2780">
        <v>5.6325898999999999E-2</v>
      </c>
      <c r="AS2780">
        <v>6.7888384999999996E-2</v>
      </c>
      <c r="AT2780">
        <v>4.3881561999999999E-2</v>
      </c>
    </row>
    <row r="2781" spans="1:46" hidden="1" x14ac:dyDescent="0.25">
      <c r="A2781" t="s">
        <v>322</v>
      </c>
      <c r="B2781" t="s">
        <v>293</v>
      </c>
      <c r="C2781">
        <v>19</v>
      </c>
      <c r="D2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1.6698099999999999E-4</v>
      </c>
      <c r="E2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1.6698099999999999E-4</v>
      </c>
      <c r="AI2781">
        <v>21</v>
      </c>
      <c r="AJ2781" t="s">
        <v>322</v>
      </c>
      <c r="AK2781" t="s">
        <v>415</v>
      </c>
      <c r="AL2781" t="s">
        <v>293</v>
      </c>
      <c r="AM2781">
        <v>8</v>
      </c>
      <c r="AN2781">
        <v>19</v>
      </c>
      <c r="AO2781">
        <v>1.00923E-4</v>
      </c>
      <c r="AP2781">
        <v>1.25986E-4</v>
      </c>
      <c r="AQ2781">
        <v>1.6698099999999999E-4</v>
      </c>
      <c r="AR2781">
        <v>1.32879E-4</v>
      </c>
      <c r="AS2781">
        <v>2.0883800000000001E-4</v>
      </c>
      <c r="AT2781">
        <v>5.1999999999999997E-5</v>
      </c>
    </row>
    <row r="2782" spans="1:46" hidden="1" x14ac:dyDescent="0.25">
      <c r="A2782" t="s">
        <v>322</v>
      </c>
      <c r="B2782" t="s">
        <v>293</v>
      </c>
      <c r="C2782">
        <v>20</v>
      </c>
      <c r="D2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2">
        <v>21</v>
      </c>
      <c r="AJ2782" t="s">
        <v>322</v>
      </c>
      <c r="AK2782" t="s">
        <v>415</v>
      </c>
      <c r="AL2782" t="s">
        <v>293</v>
      </c>
      <c r="AM2782">
        <v>8</v>
      </c>
      <c r="AN2782">
        <v>20</v>
      </c>
      <c r="AO2782">
        <v>0</v>
      </c>
      <c r="AP2782">
        <v>0</v>
      </c>
      <c r="AQ2782">
        <v>0</v>
      </c>
      <c r="AR2782">
        <v>0</v>
      </c>
      <c r="AS2782">
        <v>0</v>
      </c>
      <c r="AT2782" s="281">
        <v>0</v>
      </c>
    </row>
    <row r="2783" spans="1:46" hidden="1" x14ac:dyDescent="0.25">
      <c r="A2783" t="s">
        <v>322</v>
      </c>
      <c r="B2783" t="s">
        <v>293</v>
      </c>
      <c r="C2783">
        <v>21</v>
      </c>
      <c r="D2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3">
        <v>21</v>
      </c>
      <c r="AJ2783" t="s">
        <v>322</v>
      </c>
      <c r="AK2783" t="s">
        <v>415</v>
      </c>
      <c r="AL2783" t="s">
        <v>293</v>
      </c>
      <c r="AM2783">
        <v>8</v>
      </c>
      <c r="AN2783">
        <v>21</v>
      </c>
      <c r="AO2783">
        <v>0</v>
      </c>
      <c r="AP2783">
        <v>0</v>
      </c>
      <c r="AQ2783">
        <v>0</v>
      </c>
      <c r="AR2783">
        <v>0</v>
      </c>
      <c r="AS2783">
        <v>0</v>
      </c>
      <c r="AT2783">
        <v>0</v>
      </c>
    </row>
    <row r="2784" spans="1:46" hidden="1" x14ac:dyDescent="0.25">
      <c r="A2784" t="s">
        <v>322</v>
      </c>
      <c r="B2784" t="s">
        <v>293</v>
      </c>
      <c r="C2784">
        <v>22</v>
      </c>
      <c r="D2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4">
        <v>21</v>
      </c>
      <c r="AJ2784" t="s">
        <v>322</v>
      </c>
      <c r="AK2784" t="s">
        <v>415</v>
      </c>
      <c r="AL2784" t="s">
        <v>293</v>
      </c>
      <c r="AM2784">
        <v>8</v>
      </c>
      <c r="AN2784">
        <v>22</v>
      </c>
      <c r="AO2784">
        <v>0</v>
      </c>
      <c r="AP2784">
        <v>0</v>
      </c>
      <c r="AQ2784">
        <v>0</v>
      </c>
      <c r="AR2784">
        <v>0</v>
      </c>
      <c r="AS2784">
        <v>0</v>
      </c>
      <c r="AT2784">
        <v>0</v>
      </c>
    </row>
    <row r="2785" spans="1:46" hidden="1" x14ac:dyDescent="0.25">
      <c r="A2785" t="s">
        <v>322</v>
      </c>
      <c r="B2785" t="s">
        <v>293</v>
      </c>
      <c r="C2785">
        <v>23</v>
      </c>
      <c r="D2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5">
        <v>21</v>
      </c>
      <c r="AJ2785" t="s">
        <v>322</v>
      </c>
      <c r="AK2785" t="s">
        <v>415</v>
      </c>
      <c r="AL2785" t="s">
        <v>293</v>
      </c>
      <c r="AM2785">
        <v>8</v>
      </c>
      <c r="AN2785">
        <v>23</v>
      </c>
      <c r="AO2785">
        <v>0</v>
      </c>
      <c r="AP2785">
        <v>0</v>
      </c>
      <c r="AQ2785">
        <v>0</v>
      </c>
      <c r="AR2785">
        <v>0</v>
      </c>
      <c r="AS2785">
        <v>0</v>
      </c>
      <c r="AT2785">
        <v>0</v>
      </c>
    </row>
    <row r="2786" spans="1:46" hidden="1" x14ac:dyDescent="0.25">
      <c r="A2786" t="s">
        <v>322</v>
      </c>
      <c r="B2786" t="s">
        <v>293</v>
      </c>
      <c r="C2786">
        <v>24</v>
      </c>
      <c r="D2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6">
        <v>21</v>
      </c>
      <c r="AJ2786" t="s">
        <v>322</v>
      </c>
      <c r="AK2786" t="s">
        <v>415</v>
      </c>
      <c r="AL2786" t="s">
        <v>293</v>
      </c>
      <c r="AM2786">
        <v>8</v>
      </c>
      <c r="AN2786">
        <v>24</v>
      </c>
      <c r="AO2786">
        <v>0</v>
      </c>
      <c r="AP2786">
        <v>0</v>
      </c>
      <c r="AQ2786">
        <v>0</v>
      </c>
      <c r="AR2786">
        <v>0</v>
      </c>
      <c r="AS2786">
        <v>0</v>
      </c>
      <c r="AT2786">
        <v>0</v>
      </c>
    </row>
    <row r="2787" spans="1:46" hidden="1" x14ac:dyDescent="0.25">
      <c r="A2787" t="s">
        <v>322</v>
      </c>
      <c r="B2787" t="s">
        <v>294</v>
      </c>
      <c r="C2787">
        <v>1</v>
      </c>
      <c r="D2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7">
        <v>21</v>
      </c>
      <c r="AJ2787" t="s">
        <v>322</v>
      </c>
      <c r="AK2787" t="s">
        <v>415</v>
      </c>
      <c r="AL2787" t="s">
        <v>294</v>
      </c>
      <c r="AM2787">
        <v>9</v>
      </c>
      <c r="AN2787">
        <v>1</v>
      </c>
      <c r="AO2787">
        <v>0</v>
      </c>
      <c r="AP2787">
        <v>0</v>
      </c>
      <c r="AQ2787">
        <v>0</v>
      </c>
      <c r="AR2787">
        <v>0</v>
      </c>
      <c r="AS2787">
        <v>0</v>
      </c>
      <c r="AT2787">
        <v>0</v>
      </c>
    </row>
    <row r="2788" spans="1:46" hidden="1" x14ac:dyDescent="0.25">
      <c r="A2788" t="s">
        <v>322</v>
      </c>
      <c r="B2788" t="s">
        <v>294</v>
      </c>
      <c r="C2788">
        <v>2</v>
      </c>
      <c r="D2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8">
        <v>21</v>
      </c>
      <c r="AJ2788" t="s">
        <v>322</v>
      </c>
      <c r="AK2788" t="s">
        <v>415</v>
      </c>
      <c r="AL2788" t="s">
        <v>294</v>
      </c>
      <c r="AM2788">
        <v>9</v>
      </c>
      <c r="AN2788">
        <v>2</v>
      </c>
      <c r="AO2788">
        <v>0</v>
      </c>
      <c r="AP2788">
        <v>0</v>
      </c>
      <c r="AQ2788">
        <v>0</v>
      </c>
      <c r="AR2788">
        <v>0</v>
      </c>
      <c r="AS2788">
        <v>0</v>
      </c>
      <c r="AT2788">
        <v>0</v>
      </c>
    </row>
    <row r="2789" spans="1:46" hidden="1" x14ac:dyDescent="0.25">
      <c r="A2789" t="s">
        <v>322</v>
      </c>
      <c r="B2789" t="s">
        <v>294</v>
      </c>
      <c r="C2789">
        <v>3</v>
      </c>
      <c r="D2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9">
        <v>21</v>
      </c>
      <c r="AJ2789" t="s">
        <v>322</v>
      </c>
      <c r="AK2789" t="s">
        <v>415</v>
      </c>
      <c r="AL2789" t="s">
        <v>294</v>
      </c>
      <c r="AM2789">
        <v>9</v>
      </c>
      <c r="AN2789">
        <v>3</v>
      </c>
      <c r="AO2789">
        <v>0</v>
      </c>
      <c r="AP2789">
        <v>0</v>
      </c>
      <c r="AQ2789">
        <v>0</v>
      </c>
      <c r="AR2789">
        <v>0</v>
      </c>
      <c r="AS2789">
        <v>0</v>
      </c>
      <c r="AT2789">
        <v>0</v>
      </c>
    </row>
    <row r="2790" spans="1:46" hidden="1" x14ac:dyDescent="0.25">
      <c r="A2790" t="s">
        <v>322</v>
      </c>
      <c r="B2790" t="s">
        <v>294</v>
      </c>
      <c r="C2790">
        <v>4</v>
      </c>
      <c r="D2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0">
        <v>21</v>
      </c>
      <c r="AJ2790" t="s">
        <v>322</v>
      </c>
      <c r="AK2790" t="s">
        <v>415</v>
      </c>
      <c r="AL2790" t="s">
        <v>294</v>
      </c>
      <c r="AM2790">
        <v>9</v>
      </c>
      <c r="AN2790">
        <v>4</v>
      </c>
      <c r="AO2790">
        <v>0</v>
      </c>
      <c r="AP2790">
        <v>0</v>
      </c>
      <c r="AQ2790">
        <v>0</v>
      </c>
      <c r="AR2790">
        <v>0</v>
      </c>
      <c r="AS2790">
        <v>0</v>
      </c>
      <c r="AT2790">
        <v>0</v>
      </c>
    </row>
    <row r="2791" spans="1:46" hidden="1" x14ac:dyDescent="0.25">
      <c r="A2791" t="s">
        <v>322</v>
      </c>
      <c r="B2791" t="s">
        <v>294</v>
      </c>
      <c r="C2791">
        <v>5</v>
      </c>
      <c r="D2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1">
        <v>21</v>
      </c>
      <c r="AJ2791" t="s">
        <v>322</v>
      </c>
      <c r="AK2791" t="s">
        <v>415</v>
      </c>
      <c r="AL2791" t="s">
        <v>294</v>
      </c>
      <c r="AM2791">
        <v>9</v>
      </c>
      <c r="AN2791">
        <v>5</v>
      </c>
      <c r="AO2791">
        <v>0</v>
      </c>
      <c r="AP2791">
        <v>0</v>
      </c>
      <c r="AQ2791">
        <v>0</v>
      </c>
      <c r="AR2791">
        <v>0</v>
      </c>
      <c r="AS2791">
        <v>0</v>
      </c>
      <c r="AT2791">
        <v>0</v>
      </c>
    </row>
    <row r="2792" spans="1:46" hidden="1" x14ac:dyDescent="0.25">
      <c r="A2792" t="s">
        <v>322</v>
      </c>
      <c r="B2792" t="s">
        <v>294</v>
      </c>
      <c r="C2792">
        <v>6</v>
      </c>
      <c r="D2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2.12327E-4</v>
      </c>
      <c r="E2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2.12327E-4</v>
      </c>
      <c r="AI2792">
        <v>21</v>
      </c>
      <c r="AJ2792" t="s">
        <v>322</v>
      </c>
      <c r="AK2792" t="s">
        <v>415</v>
      </c>
      <c r="AL2792" t="s">
        <v>294</v>
      </c>
      <c r="AM2792">
        <v>9</v>
      </c>
      <c r="AN2792">
        <v>6</v>
      </c>
      <c r="AO2792">
        <v>2.12327E-4</v>
      </c>
      <c r="AP2792">
        <v>5.3929800000000001E-4</v>
      </c>
      <c r="AQ2792">
        <v>1.089774E-3</v>
      </c>
      <c r="AR2792">
        <v>6.8636800000000003E-4</v>
      </c>
      <c r="AS2792">
        <v>2.473229E-3</v>
      </c>
      <c r="AT2792">
        <v>6.6299999999999999E-5</v>
      </c>
    </row>
    <row r="2793" spans="1:46" hidden="1" x14ac:dyDescent="0.25">
      <c r="A2793" t="s">
        <v>322</v>
      </c>
      <c r="B2793" t="s">
        <v>294</v>
      </c>
      <c r="C2793">
        <v>7</v>
      </c>
      <c r="D2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6.4558880999999999E-2</v>
      </c>
      <c r="E2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6.4558880999999999E-2</v>
      </c>
      <c r="AI2793">
        <v>21</v>
      </c>
      <c r="AJ2793" t="s">
        <v>322</v>
      </c>
      <c r="AK2793" t="s">
        <v>415</v>
      </c>
      <c r="AL2793" t="s">
        <v>294</v>
      </c>
      <c r="AM2793">
        <v>9</v>
      </c>
      <c r="AN2793">
        <v>7</v>
      </c>
      <c r="AO2793">
        <v>6.4558880999999999E-2</v>
      </c>
      <c r="AP2793">
        <v>7.2115343999999998E-2</v>
      </c>
      <c r="AQ2793">
        <v>8.1704377999999994E-2</v>
      </c>
      <c r="AR2793">
        <v>7.2949854999999994E-2</v>
      </c>
      <c r="AS2793">
        <v>0.10096904199999999</v>
      </c>
      <c r="AT2793" s="281">
        <v>4.5158795000000002E-2</v>
      </c>
    </row>
    <row r="2794" spans="1:46" hidden="1" x14ac:dyDescent="0.25">
      <c r="A2794" t="s">
        <v>322</v>
      </c>
      <c r="B2794" t="s">
        <v>294</v>
      </c>
      <c r="C2794">
        <v>8</v>
      </c>
      <c r="D2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0.236760742</v>
      </c>
      <c r="E2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0.236760742</v>
      </c>
      <c r="AI2794">
        <v>21</v>
      </c>
      <c r="AJ2794" t="s">
        <v>322</v>
      </c>
      <c r="AK2794" t="s">
        <v>415</v>
      </c>
      <c r="AL2794" t="s">
        <v>294</v>
      </c>
      <c r="AM2794">
        <v>9</v>
      </c>
      <c r="AN2794">
        <v>8</v>
      </c>
      <c r="AO2794">
        <v>0.236760742</v>
      </c>
      <c r="AP2794">
        <v>0.25301712100000001</v>
      </c>
      <c r="AQ2794">
        <v>0.26874794299999999</v>
      </c>
      <c r="AR2794">
        <v>0.25197788199999999</v>
      </c>
      <c r="AS2794">
        <v>0.30080910100000002</v>
      </c>
      <c r="AT2794">
        <v>0.17696155499999999</v>
      </c>
    </row>
    <row r="2795" spans="1:46" hidden="1" x14ac:dyDescent="0.25">
      <c r="A2795" t="s">
        <v>322</v>
      </c>
      <c r="B2795" t="s">
        <v>294</v>
      </c>
      <c r="C2795">
        <v>9</v>
      </c>
      <c r="D2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0.46647421700000002</v>
      </c>
      <c r="E2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0.411301362</v>
      </c>
      <c r="AI2795">
        <v>21</v>
      </c>
      <c r="AJ2795" t="s">
        <v>322</v>
      </c>
      <c r="AK2795" t="s">
        <v>415</v>
      </c>
      <c r="AL2795" t="s">
        <v>294</v>
      </c>
      <c r="AM2795">
        <v>9</v>
      </c>
      <c r="AN2795">
        <v>9</v>
      </c>
      <c r="AO2795">
        <v>0.411301362</v>
      </c>
      <c r="AP2795">
        <v>0.44374649300000002</v>
      </c>
      <c r="AQ2795">
        <v>0.46647421700000002</v>
      </c>
      <c r="AR2795">
        <v>0.43791345799999998</v>
      </c>
      <c r="AS2795">
        <v>0.515153996</v>
      </c>
      <c r="AT2795">
        <v>0.33026952100000001</v>
      </c>
    </row>
    <row r="2796" spans="1:46" hidden="1" x14ac:dyDescent="0.25">
      <c r="A2796" t="s">
        <v>322</v>
      </c>
      <c r="B2796" t="s">
        <v>294</v>
      </c>
      <c r="C2796">
        <v>10</v>
      </c>
      <c r="D2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0.64202157800000004</v>
      </c>
      <c r="E2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0.64202157800000004</v>
      </c>
      <c r="AI2796">
        <v>21</v>
      </c>
      <c r="AJ2796" t="s">
        <v>322</v>
      </c>
      <c r="AK2796" t="s">
        <v>415</v>
      </c>
      <c r="AL2796" t="s">
        <v>294</v>
      </c>
      <c r="AM2796">
        <v>9</v>
      </c>
      <c r="AN2796">
        <v>10</v>
      </c>
      <c r="AO2796">
        <v>0.57315313099999998</v>
      </c>
      <c r="AP2796">
        <v>0.60910353699999997</v>
      </c>
      <c r="AQ2796">
        <v>0.64202157800000004</v>
      </c>
      <c r="AR2796">
        <v>0.60292437200000004</v>
      </c>
      <c r="AS2796">
        <v>0.69424235300000003</v>
      </c>
      <c r="AT2796">
        <v>0.46606895599999998</v>
      </c>
    </row>
    <row r="2797" spans="1:46" hidden="1" x14ac:dyDescent="0.25">
      <c r="A2797" t="s">
        <v>322</v>
      </c>
      <c r="B2797" t="s">
        <v>294</v>
      </c>
      <c r="C2797">
        <v>11</v>
      </c>
      <c r="D2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0.75011486100000002</v>
      </c>
      <c r="E2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0.75011486100000002</v>
      </c>
      <c r="AI2797">
        <v>21</v>
      </c>
      <c r="AJ2797" t="s">
        <v>322</v>
      </c>
      <c r="AK2797" t="s">
        <v>415</v>
      </c>
      <c r="AL2797" t="s">
        <v>294</v>
      </c>
      <c r="AM2797">
        <v>9</v>
      </c>
      <c r="AN2797">
        <v>11</v>
      </c>
      <c r="AO2797">
        <v>0.67136555499999995</v>
      </c>
      <c r="AP2797">
        <v>0.72049866100000004</v>
      </c>
      <c r="AQ2797">
        <v>0.75011486100000002</v>
      </c>
      <c r="AR2797">
        <v>0.71017962199999995</v>
      </c>
      <c r="AS2797">
        <v>0.80625138699999999</v>
      </c>
      <c r="AT2797">
        <v>0.56840739799999995</v>
      </c>
    </row>
    <row r="2798" spans="1:46" hidden="1" x14ac:dyDescent="0.25">
      <c r="A2798" t="s">
        <v>322</v>
      </c>
      <c r="B2798" t="s">
        <v>294</v>
      </c>
      <c r="C2798">
        <v>12</v>
      </c>
      <c r="D2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0.79572047000000001</v>
      </c>
      <c r="E2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0.79572047000000001</v>
      </c>
      <c r="AI2798">
        <v>21</v>
      </c>
      <c r="AJ2798" t="s">
        <v>322</v>
      </c>
      <c r="AK2798" t="s">
        <v>415</v>
      </c>
      <c r="AL2798" t="s">
        <v>294</v>
      </c>
      <c r="AM2798">
        <v>9</v>
      </c>
      <c r="AN2798">
        <v>12</v>
      </c>
      <c r="AO2798">
        <v>0.71332227800000003</v>
      </c>
      <c r="AP2798">
        <v>0.75251790600000001</v>
      </c>
      <c r="AQ2798">
        <v>0.79572047000000001</v>
      </c>
      <c r="AR2798">
        <v>0.75159350999999996</v>
      </c>
      <c r="AS2798">
        <v>0.86551926700000004</v>
      </c>
      <c r="AT2798">
        <v>0.59514549000000005</v>
      </c>
    </row>
    <row r="2799" spans="1:46" hidden="1" x14ac:dyDescent="0.25">
      <c r="A2799" t="s">
        <v>322</v>
      </c>
      <c r="B2799" t="s">
        <v>294</v>
      </c>
      <c r="C2799">
        <v>13</v>
      </c>
      <c r="D2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0.78392475699999997</v>
      </c>
      <c r="E2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0.78392475699999997</v>
      </c>
      <c r="AI2799">
        <v>21</v>
      </c>
      <c r="AJ2799" t="s">
        <v>322</v>
      </c>
      <c r="AK2799" t="s">
        <v>415</v>
      </c>
      <c r="AL2799" t="s">
        <v>294</v>
      </c>
      <c r="AM2799">
        <v>9</v>
      </c>
      <c r="AN2799">
        <v>13</v>
      </c>
      <c r="AO2799">
        <v>0.70697206000000001</v>
      </c>
      <c r="AP2799">
        <v>0.749463561</v>
      </c>
      <c r="AQ2799">
        <v>0.78392475699999997</v>
      </c>
      <c r="AR2799">
        <v>0.74332224300000005</v>
      </c>
      <c r="AS2799">
        <v>0.85452253</v>
      </c>
      <c r="AT2799">
        <v>0.59307494999999999</v>
      </c>
    </row>
    <row r="2800" spans="1:46" hidden="1" x14ac:dyDescent="0.25">
      <c r="A2800" t="s">
        <v>322</v>
      </c>
      <c r="B2800" t="s">
        <v>294</v>
      </c>
      <c r="C2800">
        <v>14</v>
      </c>
      <c r="D2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0.71245952099999998</v>
      </c>
      <c r="E2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0.71245952099999998</v>
      </c>
      <c r="AI2800">
        <v>21</v>
      </c>
      <c r="AJ2800" t="s">
        <v>322</v>
      </c>
      <c r="AK2800" t="s">
        <v>415</v>
      </c>
      <c r="AL2800" t="s">
        <v>294</v>
      </c>
      <c r="AM2800">
        <v>9</v>
      </c>
      <c r="AN2800">
        <v>14</v>
      </c>
      <c r="AO2800">
        <v>0.64587456799999998</v>
      </c>
      <c r="AP2800">
        <v>0.67829857500000001</v>
      </c>
      <c r="AQ2800">
        <v>0.71245952099999998</v>
      </c>
      <c r="AR2800">
        <v>0.67875746599999998</v>
      </c>
      <c r="AS2800">
        <v>0.78390166500000003</v>
      </c>
      <c r="AT2800">
        <v>0.52907962100000006</v>
      </c>
    </row>
    <row r="2801" spans="1:46" hidden="1" x14ac:dyDescent="0.25">
      <c r="A2801" t="s">
        <v>322</v>
      </c>
      <c r="B2801" t="s">
        <v>294</v>
      </c>
      <c r="C2801">
        <v>15</v>
      </c>
      <c r="D2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0.58607899900000004</v>
      </c>
      <c r="E2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0.58607899900000004</v>
      </c>
      <c r="AI2801">
        <v>21</v>
      </c>
      <c r="AJ2801" t="s">
        <v>322</v>
      </c>
      <c r="AK2801" t="s">
        <v>415</v>
      </c>
      <c r="AL2801" t="s">
        <v>294</v>
      </c>
      <c r="AM2801">
        <v>9</v>
      </c>
      <c r="AN2801">
        <v>15</v>
      </c>
      <c r="AO2801">
        <v>0.53012399700000001</v>
      </c>
      <c r="AP2801">
        <v>0.55947658700000003</v>
      </c>
      <c r="AQ2801">
        <v>0.58607899900000004</v>
      </c>
      <c r="AR2801">
        <v>0.55776689099999999</v>
      </c>
      <c r="AS2801">
        <v>0.64037827199999997</v>
      </c>
      <c r="AT2801">
        <v>0.45188751300000002</v>
      </c>
    </row>
    <row r="2802" spans="1:46" hidden="1" x14ac:dyDescent="0.25">
      <c r="A2802" t="s">
        <v>322</v>
      </c>
      <c r="B2802" t="s">
        <v>294</v>
      </c>
      <c r="C2802">
        <v>16</v>
      </c>
      <c r="D2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0.41212933499999999</v>
      </c>
      <c r="E2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0.41212933499999999</v>
      </c>
      <c r="AI2802">
        <v>21</v>
      </c>
      <c r="AJ2802" t="s">
        <v>322</v>
      </c>
      <c r="AK2802" t="s">
        <v>415</v>
      </c>
      <c r="AL2802" t="s">
        <v>294</v>
      </c>
      <c r="AM2802">
        <v>9</v>
      </c>
      <c r="AN2802">
        <v>16</v>
      </c>
      <c r="AO2802">
        <v>0.37373415399999999</v>
      </c>
      <c r="AP2802">
        <v>0.39137754499999999</v>
      </c>
      <c r="AQ2802">
        <v>0.41212933499999999</v>
      </c>
      <c r="AR2802">
        <v>0.39216856300000003</v>
      </c>
      <c r="AS2802">
        <v>0.45763816499999999</v>
      </c>
      <c r="AT2802">
        <v>0.26969794200000002</v>
      </c>
    </row>
    <row r="2803" spans="1:46" hidden="1" x14ac:dyDescent="0.25">
      <c r="A2803" t="s">
        <v>322</v>
      </c>
      <c r="B2803" t="s">
        <v>294</v>
      </c>
      <c r="C2803">
        <v>17</v>
      </c>
      <c r="D2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0.22346437499999999</v>
      </c>
      <c r="E2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0.22346437499999999</v>
      </c>
      <c r="AI2803">
        <v>21</v>
      </c>
      <c r="AJ2803" t="s">
        <v>322</v>
      </c>
      <c r="AK2803" t="s">
        <v>415</v>
      </c>
      <c r="AL2803" t="s">
        <v>294</v>
      </c>
      <c r="AM2803">
        <v>9</v>
      </c>
      <c r="AN2803">
        <v>17</v>
      </c>
      <c r="AO2803">
        <v>0.19939563499999999</v>
      </c>
      <c r="AP2803">
        <v>0.20985504499999999</v>
      </c>
      <c r="AQ2803">
        <v>0.22346437499999999</v>
      </c>
      <c r="AR2803">
        <v>0.210520344</v>
      </c>
      <c r="AS2803">
        <v>0.24781177300000001</v>
      </c>
      <c r="AT2803">
        <v>0.14177376999999999</v>
      </c>
    </row>
    <row r="2804" spans="1:46" hidden="1" x14ac:dyDescent="0.25">
      <c r="A2804" t="s">
        <v>322</v>
      </c>
      <c r="B2804" t="s">
        <v>294</v>
      </c>
      <c r="C2804">
        <v>18</v>
      </c>
      <c r="D2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5.2383225999999998E-2</v>
      </c>
      <c r="E2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5.2383225999999998E-2</v>
      </c>
      <c r="AI2804">
        <v>21</v>
      </c>
      <c r="AJ2804" t="s">
        <v>322</v>
      </c>
      <c r="AK2804" t="s">
        <v>415</v>
      </c>
      <c r="AL2804" t="s">
        <v>294</v>
      </c>
      <c r="AM2804">
        <v>9</v>
      </c>
      <c r="AN2804">
        <v>18</v>
      </c>
      <c r="AO2804">
        <v>4.3568597000000001E-2</v>
      </c>
      <c r="AP2804">
        <v>4.7767759999999999E-2</v>
      </c>
      <c r="AQ2804">
        <v>5.2383225999999998E-2</v>
      </c>
      <c r="AR2804">
        <v>4.7814944999999998E-2</v>
      </c>
      <c r="AS2804">
        <v>6.2428746E-2</v>
      </c>
      <c r="AT2804">
        <v>3.1331769000000002E-2</v>
      </c>
    </row>
    <row r="2805" spans="1:46" hidden="1" x14ac:dyDescent="0.25">
      <c r="A2805" t="s">
        <v>322</v>
      </c>
      <c r="B2805" t="s">
        <v>294</v>
      </c>
      <c r="C2805">
        <v>19</v>
      </c>
      <c r="D2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4.18E-5</v>
      </c>
      <c r="E2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4.18E-5</v>
      </c>
      <c r="AI2805">
        <v>21</v>
      </c>
      <c r="AJ2805" t="s">
        <v>322</v>
      </c>
      <c r="AK2805" t="s">
        <v>415</v>
      </c>
      <c r="AL2805" t="s">
        <v>294</v>
      </c>
      <c r="AM2805">
        <v>9</v>
      </c>
      <c r="AN2805">
        <v>19</v>
      </c>
      <c r="AO2805">
        <v>8.5299999999999996E-6</v>
      </c>
      <c r="AP2805">
        <v>2.2500000000000001E-5</v>
      </c>
      <c r="AQ2805">
        <v>4.18E-5</v>
      </c>
      <c r="AR2805">
        <v>2.7399999999999999E-5</v>
      </c>
      <c r="AS2805">
        <v>8.6799999999999996E-5</v>
      </c>
      <c r="AT2805">
        <v>1.42E-6</v>
      </c>
    </row>
    <row r="2806" spans="1:46" hidden="1" x14ac:dyDescent="0.25">
      <c r="A2806" t="s">
        <v>322</v>
      </c>
      <c r="B2806" t="s">
        <v>294</v>
      </c>
      <c r="C2806">
        <v>20</v>
      </c>
      <c r="D2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6">
        <v>21</v>
      </c>
      <c r="AJ2806" t="s">
        <v>322</v>
      </c>
      <c r="AK2806" t="s">
        <v>415</v>
      </c>
      <c r="AL2806" t="s">
        <v>294</v>
      </c>
      <c r="AM2806">
        <v>9</v>
      </c>
      <c r="AN2806">
        <v>20</v>
      </c>
      <c r="AO2806" s="281">
        <v>0</v>
      </c>
      <c r="AP2806" s="281">
        <v>0</v>
      </c>
      <c r="AQ2806" s="281">
        <v>0</v>
      </c>
      <c r="AR2806" s="281">
        <v>0</v>
      </c>
      <c r="AS2806" s="281">
        <v>0</v>
      </c>
      <c r="AT2806" s="281">
        <v>0</v>
      </c>
    </row>
    <row r="2807" spans="1:46" hidden="1" x14ac:dyDescent="0.25">
      <c r="A2807" t="s">
        <v>322</v>
      </c>
      <c r="B2807" t="s">
        <v>294</v>
      </c>
      <c r="C2807">
        <v>21</v>
      </c>
      <c r="D2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7">
        <v>21</v>
      </c>
      <c r="AJ2807" t="s">
        <v>322</v>
      </c>
      <c r="AK2807" t="s">
        <v>415</v>
      </c>
      <c r="AL2807" t="s">
        <v>294</v>
      </c>
      <c r="AM2807">
        <v>9</v>
      </c>
      <c r="AN2807">
        <v>21</v>
      </c>
      <c r="AO2807">
        <v>0</v>
      </c>
      <c r="AP2807">
        <v>0</v>
      </c>
      <c r="AQ2807">
        <v>0</v>
      </c>
      <c r="AR2807">
        <v>0</v>
      </c>
      <c r="AS2807">
        <v>0</v>
      </c>
      <c r="AT2807">
        <v>0</v>
      </c>
    </row>
    <row r="2808" spans="1:46" hidden="1" x14ac:dyDescent="0.25">
      <c r="A2808" t="s">
        <v>322</v>
      </c>
      <c r="B2808" t="s">
        <v>294</v>
      </c>
      <c r="C2808">
        <v>22</v>
      </c>
      <c r="D2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8">
        <v>21</v>
      </c>
      <c r="AJ2808" t="s">
        <v>322</v>
      </c>
      <c r="AK2808" t="s">
        <v>415</v>
      </c>
      <c r="AL2808" t="s">
        <v>294</v>
      </c>
      <c r="AM2808">
        <v>9</v>
      </c>
      <c r="AN2808">
        <v>22</v>
      </c>
      <c r="AO2808">
        <v>0</v>
      </c>
      <c r="AP2808">
        <v>0</v>
      </c>
      <c r="AQ2808">
        <v>0</v>
      </c>
      <c r="AR2808">
        <v>0</v>
      </c>
      <c r="AS2808">
        <v>0</v>
      </c>
      <c r="AT2808">
        <v>0</v>
      </c>
    </row>
    <row r="2809" spans="1:46" hidden="1" x14ac:dyDescent="0.25">
      <c r="A2809" t="s">
        <v>322</v>
      </c>
      <c r="B2809" t="s">
        <v>294</v>
      </c>
      <c r="C2809">
        <v>23</v>
      </c>
      <c r="D2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9">
        <v>21</v>
      </c>
      <c r="AJ2809" t="s">
        <v>322</v>
      </c>
      <c r="AK2809" t="s">
        <v>415</v>
      </c>
      <c r="AL2809" t="s">
        <v>294</v>
      </c>
      <c r="AM2809">
        <v>9</v>
      </c>
      <c r="AN2809">
        <v>23</v>
      </c>
      <c r="AO2809">
        <v>0</v>
      </c>
      <c r="AP2809">
        <v>0</v>
      </c>
      <c r="AQ2809">
        <v>0</v>
      </c>
      <c r="AR2809">
        <v>0</v>
      </c>
      <c r="AS2809">
        <v>0</v>
      </c>
      <c r="AT2809">
        <v>0</v>
      </c>
    </row>
    <row r="2810" spans="1:46" hidden="1" x14ac:dyDescent="0.25">
      <c r="A2810" t="s">
        <v>322</v>
      </c>
      <c r="B2810" t="s">
        <v>294</v>
      </c>
      <c r="C2810">
        <v>24</v>
      </c>
      <c r="D2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0">
        <v>21</v>
      </c>
      <c r="AJ2810" t="s">
        <v>322</v>
      </c>
      <c r="AK2810" t="s">
        <v>415</v>
      </c>
      <c r="AL2810" t="s">
        <v>294</v>
      </c>
      <c r="AM2810">
        <v>9</v>
      </c>
      <c r="AN2810">
        <v>24</v>
      </c>
      <c r="AO2810">
        <v>0</v>
      </c>
      <c r="AP2810">
        <v>0</v>
      </c>
      <c r="AQ2810">
        <v>0</v>
      </c>
      <c r="AR2810">
        <v>0</v>
      </c>
      <c r="AS2810">
        <v>0</v>
      </c>
      <c r="AT2810">
        <v>0</v>
      </c>
    </row>
    <row r="2811" spans="1:46" hidden="1" x14ac:dyDescent="0.25">
      <c r="A2811" t="s">
        <v>322</v>
      </c>
      <c r="B2811" t="s">
        <v>295</v>
      </c>
      <c r="C2811">
        <v>1</v>
      </c>
      <c r="D2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1">
        <v>21</v>
      </c>
      <c r="AJ2811" t="s">
        <v>322</v>
      </c>
      <c r="AK2811" t="s">
        <v>415</v>
      </c>
      <c r="AL2811" t="s">
        <v>295</v>
      </c>
      <c r="AM2811">
        <v>10</v>
      </c>
      <c r="AN2811">
        <v>1</v>
      </c>
      <c r="AO2811">
        <v>0</v>
      </c>
      <c r="AP2811">
        <v>0</v>
      </c>
      <c r="AQ2811">
        <v>0</v>
      </c>
      <c r="AR2811">
        <v>0</v>
      </c>
      <c r="AS2811">
        <v>0</v>
      </c>
      <c r="AT2811">
        <v>0</v>
      </c>
    </row>
    <row r="2812" spans="1:46" hidden="1" x14ac:dyDescent="0.25">
      <c r="A2812" t="s">
        <v>322</v>
      </c>
      <c r="B2812" t="s">
        <v>295</v>
      </c>
      <c r="C2812">
        <v>2</v>
      </c>
      <c r="D2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2">
        <v>21</v>
      </c>
      <c r="AJ2812" t="s">
        <v>322</v>
      </c>
      <c r="AK2812" t="s">
        <v>415</v>
      </c>
      <c r="AL2812" t="s">
        <v>295</v>
      </c>
      <c r="AM2812">
        <v>10</v>
      </c>
      <c r="AN2812">
        <v>2</v>
      </c>
      <c r="AO2812">
        <v>0</v>
      </c>
      <c r="AP2812">
        <v>0</v>
      </c>
      <c r="AQ2812">
        <v>0</v>
      </c>
      <c r="AR2812">
        <v>0</v>
      </c>
      <c r="AS2812">
        <v>0</v>
      </c>
      <c r="AT2812">
        <v>0</v>
      </c>
    </row>
    <row r="2813" spans="1:46" hidden="1" x14ac:dyDescent="0.25">
      <c r="A2813" t="s">
        <v>322</v>
      </c>
      <c r="B2813" t="s">
        <v>295</v>
      </c>
      <c r="C2813">
        <v>3</v>
      </c>
      <c r="D2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3">
        <v>21</v>
      </c>
      <c r="AJ2813" t="s">
        <v>322</v>
      </c>
      <c r="AK2813" t="s">
        <v>415</v>
      </c>
      <c r="AL2813" t="s">
        <v>295</v>
      </c>
      <c r="AM2813">
        <v>10</v>
      </c>
      <c r="AN2813">
        <v>3</v>
      </c>
      <c r="AO2813">
        <v>0</v>
      </c>
      <c r="AP2813">
        <v>0</v>
      </c>
      <c r="AQ2813">
        <v>0</v>
      </c>
      <c r="AR2813">
        <v>0</v>
      </c>
      <c r="AS2813">
        <v>0</v>
      </c>
      <c r="AT2813">
        <v>0</v>
      </c>
    </row>
    <row r="2814" spans="1:46" hidden="1" x14ac:dyDescent="0.25">
      <c r="A2814" t="s">
        <v>322</v>
      </c>
      <c r="B2814" t="s">
        <v>295</v>
      </c>
      <c r="C2814">
        <v>4</v>
      </c>
      <c r="D2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4">
        <v>21</v>
      </c>
      <c r="AJ2814" t="s">
        <v>322</v>
      </c>
      <c r="AK2814" t="s">
        <v>415</v>
      </c>
      <c r="AL2814" t="s">
        <v>295</v>
      </c>
      <c r="AM2814">
        <v>10</v>
      </c>
      <c r="AN2814">
        <v>4</v>
      </c>
      <c r="AO2814">
        <v>0</v>
      </c>
      <c r="AP2814">
        <v>0</v>
      </c>
      <c r="AQ2814">
        <v>0</v>
      </c>
      <c r="AR2814">
        <v>0</v>
      </c>
      <c r="AS2814">
        <v>0</v>
      </c>
      <c r="AT2814">
        <v>0</v>
      </c>
    </row>
    <row r="2815" spans="1:46" hidden="1" x14ac:dyDescent="0.25">
      <c r="A2815" t="s">
        <v>322</v>
      </c>
      <c r="B2815" t="s">
        <v>295</v>
      </c>
      <c r="C2815">
        <v>5</v>
      </c>
      <c r="D2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5">
        <v>21</v>
      </c>
      <c r="AJ2815" t="s">
        <v>322</v>
      </c>
      <c r="AK2815" t="s">
        <v>415</v>
      </c>
      <c r="AL2815" t="s">
        <v>295</v>
      </c>
      <c r="AM2815">
        <v>10</v>
      </c>
      <c r="AN2815">
        <v>5</v>
      </c>
      <c r="AO2815">
        <v>0</v>
      </c>
      <c r="AP2815">
        <v>0</v>
      </c>
      <c r="AQ2815">
        <v>0</v>
      </c>
      <c r="AR2815">
        <v>0</v>
      </c>
      <c r="AS2815">
        <v>0</v>
      </c>
      <c r="AT2815">
        <v>0</v>
      </c>
    </row>
    <row r="2816" spans="1:46" hidden="1" x14ac:dyDescent="0.25">
      <c r="A2816" t="s">
        <v>322</v>
      </c>
      <c r="B2816" t="s">
        <v>295</v>
      </c>
      <c r="C2816">
        <v>6</v>
      </c>
      <c r="D2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2.420901E-3</v>
      </c>
      <c r="E2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2.420901E-3</v>
      </c>
      <c r="AI2816">
        <v>21</v>
      </c>
      <c r="AJ2816" t="s">
        <v>322</v>
      </c>
      <c r="AK2816" t="s">
        <v>415</v>
      </c>
      <c r="AL2816" t="s">
        <v>295</v>
      </c>
      <c r="AM2816">
        <v>10</v>
      </c>
      <c r="AN2816">
        <v>6</v>
      </c>
      <c r="AO2816">
        <v>2.420901E-3</v>
      </c>
      <c r="AP2816">
        <v>3.4470590000000001E-3</v>
      </c>
      <c r="AQ2816">
        <v>4.5973619999999998E-3</v>
      </c>
      <c r="AR2816">
        <v>3.346969E-3</v>
      </c>
      <c r="AS2816">
        <v>6.0494989999999998E-3</v>
      </c>
      <c r="AT2816">
        <v>0</v>
      </c>
    </row>
    <row r="2817" spans="1:46" hidden="1" x14ac:dyDescent="0.25">
      <c r="A2817" t="s">
        <v>322</v>
      </c>
      <c r="B2817" t="s">
        <v>295</v>
      </c>
      <c r="C2817">
        <v>7</v>
      </c>
      <c r="D2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8.9023364999999993E-2</v>
      </c>
      <c r="E2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8.9023364999999993E-2</v>
      </c>
      <c r="AI2817">
        <v>21</v>
      </c>
      <c r="AJ2817" t="s">
        <v>322</v>
      </c>
      <c r="AK2817" t="s">
        <v>415</v>
      </c>
      <c r="AL2817" t="s">
        <v>295</v>
      </c>
      <c r="AM2817">
        <v>10</v>
      </c>
      <c r="AN2817">
        <v>7</v>
      </c>
      <c r="AO2817">
        <v>8.9023364999999993E-2</v>
      </c>
      <c r="AP2817">
        <v>9.9769163999999994E-2</v>
      </c>
      <c r="AQ2817">
        <v>0.107876942</v>
      </c>
      <c r="AR2817">
        <v>8.9611174000000002E-2</v>
      </c>
      <c r="AS2817">
        <v>0.12636209300000001</v>
      </c>
      <c r="AT2817">
        <v>4.2011460000000002E-3</v>
      </c>
    </row>
    <row r="2818" spans="1:46" hidden="1" x14ac:dyDescent="0.25">
      <c r="A2818" t="s">
        <v>322</v>
      </c>
      <c r="B2818" t="s">
        <v>295</v>
      </c>
      <c r="C2818">
        <v>8</v>
      </c>
      <c r="D2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0.24916928799999999</v>
      </c>
      <c r="E2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0.24916928799999999</v>
      </c>
      <c r="AI2818">
        <v>21</v>
      </c>
      <c r="AJ2818" t="s">
        <v>322</v>
      </c>
      <c r="AK2818" t="s">
        <v>415</v>
      </c>
      <c r="AL2818" t="s">
        <v>295</v>
      </c>
      <c r="AM2818">
        <v>10</v>
      </c>
      <c r="AN2818">
        <v>8</v>
      </c>
      <c r="AO2818">
        <v>0.24916928799999999</v>
      </c>
      <c r="AP2818">
        <v>0.274289008</v>
      </c>
      <c r="AQ2818">
        <v>0.29500109299999999</v>
      </c>
      <c r="AR2818">
        <v>0.25661387299999999</v>
      </c>
      <c r="AS2818">
        <v>0.32866033</v>
      </c>
      <c r="AT2818">
        <v>6.5220748999999995E-2</v>
      </c>
    </row>
    <row r="2819" spans="1:46" hidden="1" x14ac:dyDescent="0.25">
      <c r="A2819" t="s">
        <v>322</v>
      </c>
      <c r="B2819" t="s">
        <v>295</v>
      </c>
      <c r="C2819">
        <v>9</v>
      </c>
      <c r="D2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0.47970458300000002</v>
      </c>
      <c r="E2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0.39644279100000002</v>
      </c>
      <c r="AI2819">
        <v>21</v>
      </c>
      <c r="AJ2819" t="s">
        <v>322</v>
      </c>
      <c r="AK2819" t="s">
        <v>415</v>
      </c>
      <c r="AL2819" t="s">
        <v>295</v>
      </c>
      <c r="AM2819">
        <v>10</v>
      </c>
      <c r="AN2819">
        <v>9</v>
      </c>
      <c r="AO2819">
        <v>0.39644279100000002</v>
      </c>
      <c r="AP2819">
        <v>0.44974588500000001</v>
      </c>
      <c r="AQ2819">
        <v>0.47970458300000002</v>
      </c>
      <c r="AR2819">
        <v>0.42835619400000002</v>
      </c>
      <c r="AS2819">
        <v>0.53001995599999996</v>
      </c>
      <c r="AT2819">
        <v>0.158247319</v>
      </c>
    </row>
    <row r="2820" spans="1:46" hidden="1" x14ac:dyDescent="0.25">
      <c r="A2820" t="s">
        <v>322</v>
      </c>
      <c r="B2820" t="s">
        <v>295</v>
      </c>
      <c r="C2820">
        <v>10</v>
      </c>
      <c r="D2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0.63854687300000001</v>
      </c>
      <c r="E2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0.63854687300000001</v>
      </c>
      <c r="AI2820">
        <v>21</v>
      </c>
      <c r="AJ2820" t="s">
        <v>322</v>
      </c>
      <c r="AK2820" t="s">
        <v>415</v>
      </c>
      <c r="AL2820" t="s">
        <v>295</v>
      </c>
      <c r="AM2820">
        <v>10</v>
      </c>
      <c r="AN2820">
        <v>10</v>
      </c>
      <c r="AO2820">
        <v>0.53847383800000004</v>
      </c>
      <c r="AP2820">
        <v>0.59157974099999999</v>
      </c>
      <c r="AQ2820">
        <v>0.63854687300000001</v>
      </c>
      <c r="AR2820">
        <v>0.58196876099999995</v>
      </c>
      <c r="AS2820">
        <v>0.70594564299999996</v>
      </c>
      <c r="AT2820">
        <v>0.29705974000000002</v>
      </c>
    </row>
    <row r="2821" spans="1:46" hidden="1" x14ac:dyDescent="0.25">
      <c r="A2821" t="s">
        <v>322</v>
      </c>
      <c r="B2821" t="s">
        <v>295</v>
      </c>
      <c r="C2821">
        <v>11</v>
      </c>
      <c r="D2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0.73659489</v>
      </c>
      <c r="E2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0.73659489</v>
      </c>
      <c r="AI2821">
        <v>21</v>
      </c>
      <c r="AJ2821" t="s">
        <v>322</v>
      </c>
      <c r="AK2821" t="s">
        <v>415</v>
      </c>
      <c r="AL2821" t="s">
        <v>295</v>
      </c>
      <c r="AM2821">
        <v>10</v>
      </c>
      <c r="AN2821">
        <v>11</v>
      </c>
      <c r="AO2821">
        <v>0.64798352800000003</v>
      </c>
      <c r="AP2821">
        <v>0.69435976399999999</v>
      </c>
      <c r="AQ2821">
        <v>0.73659489</v>
      </c>
      <c r="AR2821">
        <v>0.68563883800000003</v>
      </c>
      <c r="AS2821">
        <v>0.82229098</v>
      </c>
      <c r="AT2821">
        <v>0.42561761599999998</v>
      </c>
    </row>
    <row r="2822" spans="1:46" hidden="1" x14ac:dyDescent="0.25">
      <c r="A2822" t="s">
        <v>322</v>
      </c>
      <c r="B2822" t="s">
        <v>295</v>
      </c>
      <c r="C2822">
        <v>12</v>
      </c>
      <c r="D2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0.77508534100000004</v>
      </c>
      <c r="E2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0.77508534100000004</v>
      </c>
      <c r="AI2822">
        <v>21</v>
      </c>
      <c r="AJ2822" t="s">
        <v>322</v>
      </c>
      <c r="AK2822" t="s">
        <v>415</v>
      </c>
      <c r="AL2822" t="s">
        <v>295</v>
      </c>
      <c r="AM2822">
        <v>10</v>
      </c>
      <c r="AN2822">
        <v>12</v>
      </c>
      <c r="AO2822">
        <v>0.69054589499999997</v>
      </c>
      <c r="AP2822">
        <v>0.73778008900000003</v>
      </c>
      <c r="AQ2822">
        <v>0.77508534100000004</v>
      </c>
      <c r="AR2822">
        <v>0.72689351400000002</v>
      </c>
      <c r="AS2822">
        <v>0.88468629600000004</v>
      </c>
      <c r="AT2822">
        <v>0.519668982</v>
      </c>
    </row>
    <row r="2823" spans="1:46" hidden="1" x14ac:dyDescent="0.25">
      <c r="A2823" t="s">
        <v>322</v>
      </c>
      <c r="B2823" t="s">
        <v>295</v>
      </c>
      <c r="C2823">
        <v>13</v>
      </c>
      <c r="D2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0.76597969300000002</v>
      </c>
      <c r="E2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0.76597969300000002</v>
      </c>
      <c r="AI2823">
        <v>21</v>
      </c>
      <c r="AJ2823" t="s">
        <v>322</v>
      </c>
      <c r="AK2823" t="s">
        <v>415</v>
      </c>
      <c r="AL2823" t="s">
        <v>295</v>
      </c>
      <c r="AM2823">
        <v>10</v>
      </c>
      <c r="AN2823">
        <v>13</v>
      </c>
      <c r="AO2823">
        <v>0.66917276000000003</v>
      </c>
      <c r="AP2823">
        <v>0.71672789199999998</v>
      </c>
      <c r="AQ2823">
        <v>0.76597969300000002</v>
      </c>
      <c r="AR2823">
        <v>0.71239459999999999</v>
      </c>
      <c r="AS2823">
        <v>0.86638567499999997</v>
      </c>
      <c r="AT2823">
        <v>0.51441352699999998</v>
      </c>
    </row>
    <row r="2824" spans="1:46" hidden="1" x14ac:dyDescent="0.25">
      <c r="A2824" t="s">
        <v>322</v>
      </c>
      <c r="B2824" t="s">
        <v>295</v>
      </c>
      <c r="C2824">
        <v>14</v>
      </c>
      <c r="D2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0.689646023</v>
      </c>
      <c r="E2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0.689646023</v>
      </c>
      <c r="AI2824">
        <v>21</v>
      </c>
      <c r="AJ2824" t="s">
        <v>322</v>
      </c>
      <c r="AK2824" t="s">
        <v>415</v>
      </c>
      <c r="AL2824" t="s">
        <v>295</v>
      </c>
      <c r="AM2824">
        <v>10</v>
      </c>
      <c r="AN2824">
        <v>14</v>
      </c>
      <c r="AO2824">
        <v>0.61360124299999996</v>
      </c>
      <c r="AP2824">
        <v>0.65720503799999996</v>
      </c>
      <c r="AQ2824">
        <v>0.689646023</v>
      </c>
      <c r="AR2824">
        <v>0.65172797599999999</v>
      </c>
      <c r="AS2824">
        <v>0.84342632299999998</v>
      </c>
      <c r="AT2824">
        <v>0.44793310600000003</v>
      </c>
    </row>
    <row r="2825" spans="1:46" hidden="1" x14ac:dyDescent="0.25">
      <c r="A2825" t="s">
        <v>322</v>
      </c>
      <c r="B2825" t="s">
        <v>295</v>
      </c>
      <c r="C2825">
        <v>15</v>
      </c>
      <c r="D2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0.56599967500000004</v>
      </c>
      <c r="E2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0.56599967500000004</v>
      </c>
      <c r="AI2825">
        <v>21</v>
      </c>
      <c r="AJ2825" t="s">
        <v>322</v>
      </c>
      <c r="AK2825" t="s">
        <v>415</v>
      </c>
      <c r="AL2825" t="s">
        <v>295</v>
      </c>
      <c r="AM2825">
        <v>10</v>
      </c>
      <c r="AN2825">
        <v>15</v>
      </c>
      <c r="AO2825">
        <v>0.501603256</v>
      </c>
      <c r="AP2825">
        <v>0.53356030600000004</v>
      </c>
      <c r="AQ2825">
        <v>0.56599967500000004</v>
      </c>
      <c r="AR2825">
        <v>0.53908213699999996</v>
      </c>
      <c r="AS2825">
        <v>0.74711551300000001</v>
      </c>
      <c r="AT2825">
        <v>0.36769993699999998</v>
      </c>
    </row>
    <row r="2826" spans="1:46" hidden="1" x14ac:dyDescent="0.25">
      <c r="A2826" t="s">
        <v>322</v>
      </c>
      <c r="B2826" t="s">
        <v>295</v>
      </c>
      <c r="C2826">
        <v>16</v>
      </c>
      <c r="D2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0.39122559899999998</v>
      </c>
      <c r="E2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0.39122559899999998</v>
      </c>
      <c r="AI2826">
        <v>21</v>
      </c>
      <c r="AJ2826" t="s">
        <v>322</v>
      </c>
      <c r="AK2826" t="s">
        <v>415</v>
      </c>
      <c r="AL2826" t="s">
        <v>295</v>
      </c>
      <c r="AM2826">
        <v>10</v>
      </c>
      <c r="AN2826">
        <v>16</v>
      </c>
      <c r="AO2826">
        <v>0.34754230699999999</v>
      </c>
      <c r="AP2826">
        <v>0.36889011999999999</v>
      </c>
      <c r="AQ2826">
        <v>0.39122559899999998</v>
      </c>
      <c r="AR2826">
        <v>0.37916444300000002</v>
      </c>
      <c r="AS2826">
        <v>0.61011758400000005</v>
      </c>
      <c r="AT2826">
        <v>0.223625558</v>
      </c>
    </row>
    <row r="2827" spans="1:46" hidden="1" x14ac:dyDescent="0.25">
      <c r="A2827" t="s">
        <v>322</v>
      </c>
      <c r="B2827" t="s">
        <v>295</v>
      </c>
      <c r="C2827">
        <v>17</v>
      </c>
      <c r="D2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0.203355483</v>
      </c>
      <c r="E2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0.203355483</v>
      </c>
      <c r="AI2827">
        <v>21</v>
      </c>
      <c r="AJ2827" t="s">
        <v>322</v>
      </c>
      <c r="AK2827" t="s">
        <v>415</v>
      </c>
      <c r="AL2827" t="s">
        <v>295</v>
      </c>
      <c r="AM2827">
        <v>10</v>
      </c>
      <c r="AN2827">
        <v>17</v>
      </c>
      <c r="AO2827">
        <v>0.179799342</v>
      </c>
      <c r="AP2827">
        <v>0.191577992</v>
      </c>
      <c r="AQ2827">
        <v>0.203355483</v>
      </c>
      <c r="AR2827">
        <v>0.205109344</v>
      </c>
      <c r="AS2827">
        <v>0.41464033300000003</v>
      </c>
      <c r="AT2827">
        <v>0.12332135700000001</v>
      </c>
    </row>
    <row r="2828" spans="1:46" hidden="1" x14ac:dyDescent="0.25">
      <c r="A2828" t="s">
        <v>322</v>
      </c>
      <c r="B2828" t="s">
        <v>295</v>
      </c>
      <c r="C2828">
        <v>18</v>
      </c>
      <c r="D2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4.0887506999999997E-2</v>
      </c>
      <c r="E2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4.0887506999999997E-2</v>
      </c>
      <c r="AI2828">
        <v>21</v>
      </c>
      <c r="AJ2828" t="s">
        <v>322</v>
      </c>
      <c r="AK2828" t="s">
        <v>415</v>
      </c>
      <c r="AL2828" t="s">
        <v>295</v>
      </c>
      <c r="AM2828">
        <v>10</v>
      </c>
      <c r="AN2828">
        <v>18</v>
      </c>
      <c r="AO2828">
        <v>3.3932662000000002E-2</v>
      </c>
      <c r="AP2828">
        <v>3.7161850000000003E-2</v>
      </c>
      <c r="AQ2828">
        <v>4.0887506999999997E-2</v>
      </c>
      <c r="AR2828">
        <v>5.1928963000000002E-2</v>
      </c>
      <c r="AS2828">
        <v>0.20912978099999999</v>
      </c>
      <c r="AT2828">
        <v>2.3630455000000002E-2</v>
      </c>
    </row>
    <row r="2829" spans="1:46" hidden="1" x14ac:dyDescent="0.25">
      <c r="A2829" t="s">
        <v>322</v>
      </c>
      <c r="B2829" t="s">
        <v>295</v>
      </c>
      <c r="C2829">
        <v>19</v>
      </c>
      <c r="D2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1.35E-6</v>
      </c>
      <c r="E2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1.35E-6</v>
      </c>
      <c r="AI2829">
        <v>21</v>
      </c>
      <c r="AJ2829" t="s">
        <v>322</v>
      </c>
      <c r="AK2829" t="s">
        <v>415</v>
      </c>
      <c r="AL2829" t="s">
        <v>295</v>
      </c>
      <c r="AM2829">
        <v>10</v>
      </c>
      <c r="AN2829">
        <v>19</v>
      </c>
      <c r="AO2829">
        <v>2.8200000000000001E-7</v>
      </c>
      <c r="AP2829">
        <v>5.7599999999999997E-7</v>
      </c>
      <c r="AQ2829">
        <v>1.35E-6</v>
      </c>
      <c r="AR2829">
        <v>3.46343E-3</v>
      </c>
      <c r="AS2829">
        <v>3.8299343E-2</v>
      </c>
      <c r="AT2829">
        <v>0</v>
      </c>
    </row>
    <row r="2830" spans="1:46" hidden="1" x14ac:dyDescent="0.25">
      <c r="A2830" t="s">
        <v>322</v>
      </c>
      <c r="B2830" t="s">
        <v>295</v>
      </c>
      <c r="C2830">
        <v>20</v>
      </c>
      <c r="D2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0">
        <v>21</v>
      </c>
      <c r="AJ2830" t="s">
        <v>322</v>
      </c>
      <c r="AK2830" t="s">
        <v>415</v>
      </c>
      <c r="AL2830" t="s">
        <v>295</v>
      </c>
      <c r="AM2830">
        <v>10</v>
      </c>
      <c r="AN2830">
        <v>20</v>
      </c>
      <c r="AO2830" s="281">
        <v>0</v>
      </c>
      <c r="AP2830" s="281">
        <v>0</v>
      </c>
      <c r="AQ2830" s="281">
        <v>0</v>
      </c>
      <c r="AR2830">
        <v>0</v>
      </c>
      <c r="AS2830">
        <v>0</v>
      </c>
      <c r="AT2830">
        <v>0</v>
      </c>
    </row>
    <row r="2831" spans="1:46" hidden="1" x14ac:dyDescent="0.25">
      <c r="A2831" t="s">
        <v>322</v>
      </c>
      <c r="B2831" t="s">
        <v>295</v>
      </c>
      <c r="C2831">
        <v>21</v>
      </c>
      <c r="D2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1">
        <v>21</v>
      </c>
      <c r="AJ2831" t="s">
        <v>322</v>
      </c>
      <c r="AK2831" t="s">
        <v>415</v>
      </c>
      <c r="AL2831" t="s">
        <v>295</v>
      </c>
      <c r="AM2831">
        <v>10</v>
      </c>
      <c r="AN2831">
        <v>21</v>
      </c>
      <c r="AO2831">
        <v>0</v>
      </c>
      <c r="AP2831">
        <v>0</v>
      </c>
      <c r="AQ2831">
        <v>0</v>
      </c>
      <c r="AR2831">
        <v>0</v>
      </c>
      <c r="AS2831">
        <v>0</v>
      </c>
      <c r="AT2831">
        <v>0</v>
      </c>
    </row>
    <row r="2832" spans="1:46" hidden="1" x14ac:dyDescent="0.25">
      <c r="A2832" t="s">
        <v>322</v>
      </c>
      <c r="B2832" t="s">
        <v>295</v>
      </c>
      <c r="C2832">
        <v>22</v>
      </c>
      <c r="D2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2">
        <v>21</v>
      </c>
      <c r="AJ2832" t="s">
        <v>322</v>
      </c>
      <c r="AK2832" t="s">
        <v>415</v>
      </c>
      <c r="AL2832" t="s">
        <v>295</v>
      </c>
      <c r="AM2832">
        <v>10</v>
      </c>
      <c r="AN2832">
        <v>22</v>
      </c>
      <c r="AO2832">
        <v>0</v>
      </c>
      <c r="AP2832">
        <v>0</v>
      </c>
      <c r="AQ2832">
        <v>0</v>
      </c>
      <c r="AR2832">
        <v>0</v>
      </c>
      <c r="AS2832">
        <v>0</v>
      </c>
      <c r="AT2832">
        <v>0</v>
      </c>
    </row>
    <row r="2833" spans="1:46" hidden="1" x14ac:dyDescent="0.25">
      <c r="A2833" t="s">
        <v>322</v>
      </c>
      <c r="B2833" t="s">
        <v>295</v>
      </c>
      <c r="C2833">
        <v>23</v>
      </c>
      <c r="D2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3">
        <v>21</v>
      </c>
      <c r="AJ2833" t="s">
        <v>322</v>
      </c>
      <c r="AK2833" t="s">
        <v>415</v>
      </c>
      <c r="AL2833" t="s">
        <v>295</v>
      </c>
      <c r="AM2833">
        <v>10</v>
      </c>
      <c r="AN2833">
        <v>23</v>
      </c>
      <c r="AO2833">
        <v>0</v>
      </c>
      <c r="AP2833">
        <v>0</v>
      </c>
      <c r="AQ2833">
        <v>0</v>
      </c>
      <c r="AR2833">
        <v>0</v>
      </c>
      <c r="AS2833">
        <v>0</v>
      </c>
      <c r="AT2833">
        <v>0</v>
      </c>
    </row>
    <row r="2834" spans="1:46" hidden="1" x14ac:dyDescent="0.25">
      <c r="A2834" t="s">
        <v>322</v>
      </c>
      <c r="B2834" t="s">
        <v>295</v>
      </c>
      <c r="C2834">
        <v>24</v>
      </c>
      <c r="D2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4">
        <v>21</v>
      </c>
      <c r="AJ2834" t="s">
        <v>322</v>
      </c>
      <c r="AK2834" t="s">
        <v>415</v>
      </c>
      <c r="AL2834" t="s">
        <v>295</v>
      </c>
      <c r="AM2834">
        <v>10</v>
      </c>
      <c r="AN2834">
        <v>24</v>
      </c>
      <c r="AO2834">
        <v>0</v>
      </c>
      <c r="AP2834">
        <v>0</v>
      </c>
      <c r="AQ2834">
        <v>0</v>
      </c>
      <c r="AR2834">
        <v>0</v>
      </c>
      <c r="AS2834">
        <v>0</v>
      </c>
      <c r="AT2834">
        <v>0</v>
      </c>
    </row>
    <row r="2835" spans="1:46" hidden="1" x14ac:dyDescent="0.25">
      <c r="A2835" t="s">
        <v>322</v>
      </c>
      <c r="B2835" t="s">
        <v>296</v>
      </c>
      <c r="C2835">
        <v>1</v>
      </c>
      <c r="D2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5">
        <v>21</v>
      </c>
      <c r="AJ2835" t="s">
        <v>322</v>
      </c>
      <c r="AK2835" t="s">
        <v>415</v>
      </c>
      <c r="AL2835" t="s">
        <v>296</v>
      </c>
      <c r="AM2835">
        <v>11</v>
      </c>
      <c r="AN2835">
        <v>1</v>
      </c>
      <c r="AO2835">
        <v>0</v>
      </c>
      <c r="AP2835">
        <v>0</v>
      </c>
      <c r="AQ2835">
        <v>0</v>
      </c>
      <c r="AR2835">
        <v>0</v>
      </c>
      <c r="AS2835">
        <v>0</v>
      </c>
      <c r="AT2835">
        <v>0</v>
      </c>
    </row>
    <row r="2836" spans="1:46" hidden="1" x14ac:dyDescent="0.25">
      <c r="A2836" t="s">
        <v>322</v>
      </c>
      <c r="B2836" t="s">
        <v>296</v>
      </c>
      <c r="C2836">
        <v>2</v>
      </c>
      <c r="D2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6">
        <v>21</v>
      </c>
      <c r="AJ2836" t="s">
        <v>322</v>
      </c>
      <c r="AK2836" t="s">
        <v>415</v>
      </c>
      <c r="AL2836" t="s">
        <v>296</v>
      </c>
      <c r="AM2836">
        <v>11</v>
      </c>
      <c r="AN2836">
        <v>2</v>
      </c>
      <c r="AO2836">
        <v>0</v>
      </c>
      <c r="AP2836">
        <v>0</v>
      </c>
      <c r="AQ2836">
        <v>0</v>
      </c>
      <c r="AR2836">
        <v>0</v>
      </c>
      <c r="AS2836">
        <v>0</v>
      </c>
      <c r="AT2836">
        <v>0</v>
      </c>
    </row>
    <row r="2837" spans="1:46" hidden="1" x14ac:dyDescent="0.25">
      <c r="A2837" t="s">
        <v>322</v>
      </c>
      <c r="B2837" t="s">
        <v>296</v>
      </c>
      <c r="C2837">
        <v>3</v>
      </c>
      <c r="D2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7">
        <v>21</v>
      </c>
      <c r="AJ2837" t="s">
        <v>322</v>
      </c>
      <c r="AK2837" t="s">
        <v>415</v>
      </c>
      <c r="AL2837" t="s">
        <v>296</v>
      </c>
      <c r="AM2837">
        <v>11</v>
      </c>
      <c r="AN2837">
        <v>3</v>
      </c>
      <c r="AO2837">
        <v>0</v>
      </c>
      <c r="AP2837">
        <v>0</v>
      </c>
      <c r="AQ2837">
        <v>0</v>
      </c>
      <c r="AR2837">
        <v>0</v>
      </c>
      <c r="AS2837">
        <v>0</v>
      </c>
      <c r="AT2837">
        <v>0</v>
      </c>
    </row>
    <row r="2838" spans="1:46" hidden="1" x14ac:dyDescent="0.25">
      <c r="A2838" t="s">
        <v>322</v>
      </c>
      <c r="B2838" t="s">
        <v>296</v>
      </c>
      <c r="C2838">
        <v>4</v>
      </c>
      <c r="D2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8">
        <v>21</v>
      </c>
      <c r="AJ2838" t="s">
        <v>322</v>
      </c>
      <c r="AK2838" t="s">
        <v>415</v>
      </c>
      <c r="AL2838" t="s">
        <v>296</v>
      </c>
      <c r="AM2838">
        <v>11</v>
      </c>
      <c r="AN2838">
        <v>4</v>
      </c>
      <c r="AO2838">
        <v>0</v>
      </c>
      <c r="AP2838">
        <v>0</v>
      </c>
      <c r="AQ2838">
        <v>0</v>
      </c>
      <c r="AR2838">
        <v>0</v>
      </c>
      <c r="AS2838">
        <v>0</v>
      </c>
      <c r="AT2838">
        <v>0</v>
      </c>
    </row>
    <row r="2839" spans="1:46" hidden="1" x14ac:dyDescent="0.25">
      <c r="A2839" t="s">
        <v>322</v>
      </c>
      <c r="B2839" t="s">
        <v>296</v>
      </c>
      <c r="C2839">
        <v>5</v>
      </c>
      <c r="D2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9">
        <v>21</v>
      </c>
      <c r="AJ2839" t="s">
        <v>322</v>
      </c>
      <c r="AK2839" t="s">
        <v>415</v>
      </c>
      <c r="AL2839" t="s">
        <v>296</v>
      </c>
      <c r="AM2839">
        <v>11</v>
      </c>
      <c r="AN2839">
        <v>5</v>
      </c>
      <c r="AO2839">
        <v>0</v>
      </c>
      <c r="AP2839">
        <v>0</v>
      </c>
      <c r="AQ2839">
        <v>0</v>
      </c>
      <c r="AR2839">
        <v>0</v>
      </c>
      <c r="AS2839">
        <v>0</v>
      </c>
      <c r="AT2839">
        <v>0</v>
      </c>
    </row>
    <row r="2840" spans="1:46" hidden="1" x14ac:dyDescent="0.25">
      <c r="A2840" t="s">
        <v>322</v>
      </c>
      <c r="B2840" t="s">
        <v>296</v>
      </c>
      <c r="C2840">
        <v>6</v>
      </c>
      <c r="D2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40">
        <v>21</v>
      </c>
      <c r="AJ2840" t="s">
        <v>322</v>
      </c>
      <c r="AK2840" t="s">
        <v>415</v>
      </c>
      <c r="AL2840" t="s">
        <v>296</v>
      </c>
      <c r="AM2840">
        <v>11</v>
      </c>
      <c r="AN2840">
        <v>6</v>
      </c>
      <c r="AO2840">
        <v>0</v>
      </c>
      <c r="AP2840">
        <v>4.1626850000000002E-3</v>
      </c>
      <c r="AQ2840">
        <v>5.3656119999999996E-3</v>
      </c>
      <c r="AR2840">
        <v>3.1161990000000001E-3</v>
      </c>
      <c r="AS2840">
        <v>6.544589E-3</v>
      </c>
      <c r="AT2840">
        <v>0</v>
      </c>
    </row>
    <row r="2841" spans="1:46" hidden="1" x14ac:dyDescent="0.25">
      <c r="A2841" t="s">
        <v>322</v>
      </c>
      <c r="B2841" t="s">
        <v>296</v>
      </c>
      <c r="C2841">
        <v>7</v>
      </c>
      <c r="D2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6.619949E-3</v>
      </c>
      <c r="E2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6.619949E-3</v>
      </c>
      <c r="AI2841">
        <v>21</v>
      </c>
      <c r="AJ2841" t="s">
        <v>322</v>
      </c>
      <c r="AK2841" t="s">
        <v>415</v>
      </c>
      <c r="AL2841" t="s">
        <v>296</v>
      </c>
      <c r="AM2841">
        <v>11</v>
      </c>
      <c r="AN2841">
        <v>7</v>
      </c>
      <c r="AO2841">
        <v>6.619949E-3</v>
      </c>
      <c r="AP2841">
        <v>8.2785332000000003E-2</v>
      </c>
      <c r="AQ2841">
        <v>0.104833079</v>
      </c>
      <c r="AR2841">
        <v>6.2026643999999999E-2</v>
      </c>
      <c r="AS2841">
        <v>0.12217791</v>
      </c>
      <c r="AT2841">
        <v>1.7100640000000001E-3</v>
      </c>
    </row>
    <row r="2842" spans="1:46" hidden="1" x14ac:dyDescent="0.25">
      <c r="A2842" t="s">
        <v>322</v>
      </c>
      <c r="B2842" t="s">
        <v>296</v>
      </c>
      <c r="C2842">
        <v>8</v>
      </c>
      <c r="D2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0.11563367400000001</v>
      </c>
      <c r="E2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0.11563367400000001</v>
      </c>
      <c r="AI2842">
        <v>21</v>
      </c>
      <c r="AJ2842" t="s">
        <v>322</v>
      </c>
      <c r="AK2842" t="s">
        <v>415</v>
      </c>
      <c r="AL2842" t="s">
        <v>296</v>
      </c>
      <c r="AM2842">
        <v>11</v>
      </c>
      <c r="AN2842">
        <v>8</v>
      </c>
      <c r="AO2842">
        <v>0.11563367400000001</v>
      </c>
      <c r="AP2842">
        <v>0.21928778700000001</v>
      </c>
      <c r="AQ2842">
        <v>0.270904437</v>
      </c>
      <c r="AR2842">
        <v>0.195564974</v>
      </c>
      <c r="AS2842">
        <v>0.31975870499999998</v>
      </c>
      <c r="AT2842">
        <v>2.8150135999999999E-2</v>
      </c>
    </row>
    <row r="2843" spans="1:46" hidden="1" x14ac:dyDescent="0.25">
      <c r="A2843" t="s">
        <v>322</v>
      </c>
      <c r="B2843" t="s">
        <v>296</v>
      </c>
      <c r="C2843">
        <v>9</v>
      </c>
      <c r="D2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0.44040775900000001</v>
      </c>
      <c r="E2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0.279991043</v>
      </c>
      <c r="AI2843">
        <v>21</v>
      </c>
      <c r="AJ2843" t="s">
        <v>322</v>
      </c>
      <c r="AK2843" t="s">
        <v>415</v>
      </c>
      <c r="AL2843" t="s">
        <v>296</v>
      </c>
      <c r="AM2843">
        <v>11</v>
      </c>
      <c r="AN2843">
        <v>9</v>
      </c>
      <c r="AO2843">
        <v>0.279991043</v>
      </c>
      <c r="AP2843">
        <v>0.36018312299999999</v>
      </c>
      <c r="AQ2843">
        <v>0.44040775900000001</v>
      </c>
      <c r="AR2843">
        <v>0.35374534299999999</v>
      </c>
      <c r="AS2843">
        <v>0.51015282900000003</v>
      </c>
      <c r="AT2843">
        <v>8.7507218999999997E-2</v>
      </c>
    </row>
    <row r="2844" spans="1:46" hidden="1" x14ac:dyDescent="0.25">
      <c r="A2844" t="s">
        <v>322</v>
      </c>
      <c r="B2844" t="s">
        <v>296</v>
      </c>
      <c r="C2844">
        <v>10</v>
      </c>
      <c r="D2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0.58545912200000005</v>
      </c>
      <c r="E2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0.58545912200000005</v>
      </c>
      <c r="AI2844">
        <v>21</v>
      </c>
      <c r="AJ2844" t="s">
        <v>322</v>
      </c>
      <c r="AK2844" t="s">
        <v>415</v>
      </c>
      <c r="AL2844" t="s">
        <v>296</v>
      </c>
      <c r="AM2844">
        <v>11</v>
      </c>
      <c r="AN2844">
        <v>10</v>
      </c>
      <c r="AO2844">
        <v>0.42968650600000002</v>
      </c>
      <c r="AP2844">
        <v>0.50929714699999995</v>
      </c>
      <c r="AQ2844">
        <v>0.58545912200000005</v>
      </c>
      <c r="AR2844">
        <v>0.49990610000000002</v>
      </c>
      <c r="AS2844">
        <v>0.67011736499999996</v>
      </c>
      <c r="AT2844">
        <v>0.150211766</v>
      </c>
    </row>
    <row r="2845" spans="1:46" hidden="1" x14ac:dyDescent="0.25">
      <c r="A2845" t="s">
        <v>322</v>
      </c>
      <c r="B2845" t="s">
        <v>296</v>
      </c>
      <c r="C2845">
        <v>11</v>
      </c>
      <c r="D2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0.67196217199999997</v>
      </c>
      <c r="E2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0.67196217199999997</v>
      </c>
      <c r="AI2845">
        <v>21</v>
      </c>
      <c r="AJ2845" t="s">
        <v>322</v>
      </c>
      <c r="AK2845" t="s">
        <v>415</v>
      </c>
      <c r="AL2845" t="s">
        <v>296</v>
      </c>
      <c r="AM2845">
        <v>11</v>
      </c>
      <c r="AN2845">
        <v>11</v>
      </c>
      <c r="AO2845">
        <v>0.56145750699999997</v>
      </c>
      <c r="AP2845">
        <v>0.63046379799999996</v>
      </c>
      <c r="AQ2845">
        <v>0.67196217199999997</v>
      </c>
      <c r="AR2845">
        <v>0.60771117600000002</v>
      </c>
      <c r="AS2845">
        <v>0.75823838099999996</v>
      </c>
      <c r="AT2845">
        <v>0.24780321499999999</v>
      </c>
    </row>
    <row r="2846" spans="1:46" hidden="1" x14ac:dyDescent="0.25">
      <c r="A2846" t="s">
        <v>322</v>
      </c>
      <c r="B2846" t="s">
        <v>296</v>
      </c>
      <c r="C2846">
        <v>12</v>
      </c>
      <c r="D2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0.71350501099999997</v>
      </c>
      <c r="E2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0.71350501099999997</v>
      </c>
      <c r="AI2846">
        <v>21</v>
      </c>
      <c r="AJ2846" t="s">
        <v>322</v>
      </c>
      <c r="AK2846" t="s">
        <v>415</v>
      </c>
      <c r="AL2846" t="s">
        <v>296</v>
      </c>
      <c r="AM2846">
        <v>11</v>
      </c>
      <c r="AN2846">
        <v>12</v>
      </c>
      <c r="AO2846">
        <v>0.60095979600000005</v>
      </c>
      <c r="AP2846">
        <v>0.67710646500000005</v>
      </c>
      <c r="AQ2846">
        <v>0.71350501099999997</v>
      </c>
      <c r="AR2846">
        <v>0.65284737299999995</v>
      </c>
      <c r="AS2846">
        <v>0.82408275200000003</v>
      </c>
      <c r="AT2846">
        <v>0.34461931400000001</v>
      </c>
    </row>
    <row r="2847" spans="1:46" hidden="1" x14ac:dyDescent="0.25">
      <c r="A2847" t="s">
        <v>322</v>
      </c>
      <c r="B2847" t="s">
        <v>296</v>
      </c>
      <c r="C2847">
        <v>13</v>
      </c>
      <c r="D2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0.71798640800000002</v>
      </c>
      <c r="E2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0.71798640800000002</v>
      </c>
      <c r="AI2847">
        <v>21</v>
      </c>
      <c r="AJ2847" t="s">
        <v>322</v>
      </c>
      <c r="AK2847" t="s">
        <v>415</v>
      </c>
      <c r="AL2847" t="s">
        <v>296</v>
      </c>
      <c r="AM2847">
        <v>11</v>
      </c>
      <c r="AN2847">
        <v>13</v>
      </c>
      <c r="AO2847">
        <v>0.60121098500000003</v>
      </c>
      <c r="AP2847">
        <v>0.66866079300000003</v>
      </c>
      <c r="AQ2847">
        <v>0.71798640800000002</v>
      </c>
      <c r="AR2847">
        <v>0.65154769700000004</v>
      </c>
      <c r="AS2847">
        <v>0.85728324</v>
      </c>
      <c r="AT2847">
        <v>0.373262129</v>
      </c>
    </row>
    <row r="2848" spans="1:46" hidden="1" x14ac:dyDescent="0.25">
      <c r="A2848" t="s">
        <v>322</v>
      </c>
      <c r="B2848" t="s">
        <v>296</v>
      </c>
      <c r="C2848">
        <v>14</v>
      </c>
      <c r="D2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0.65511403099999999</v>
      </c>
      <c r="E2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0.65511403099999999</v>
      </c>
      <c r="AI2848">
        <v>21</v>
      </c>
      <c r="AJ2848" t="s">
        <v>322</v>
      </c>
      <c r="AK2848" t="s">
        <v>415</v>
      </c>
      <c r="AL2848" t="s">
        <v>296</v>
      </c>
      <c r="AM2848">
        <v>11</v>
      </c>
      <c r="AN2848">
        <v>14</v>
      </c>
      <c r="AO2848">
        <v>0.55158491499999995</v>
      </c>
      <c r="AP2848">
        <v>0.61115019900000001</v>
      </c>
      <c r="AQ2848">
        <v>0.65511403099999999</v>
      </c>
      <c r="AR2848">
        <v>0.60242858700000002</v>
      </c>
      <c r="AS2848">
        <v>0.82158003700000004</v>
      </c>
      <c r="AT2848">
        <v>0.37144417499999999</v>
      </c>
    </row>
    <row r="2849" spans="1:46" hidden="1" x14ac:dyDescent="0.25">
      <c r="A2849" t="s">
        <v>322</v>
      </c>
      <c r="B2849" t="s">
        <v>296</v>
      </c>
      <c r="C2849">
        <v>15</v>
      </c>
      <c r="D2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0.55822207800000001</v>
      </c>
      <c r="E2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0.55822207800000001</v>
      </c>
      <c r="AI2849">
        <v>21</v>
      </c>
      <c r="AJ2849" t="s">
        <v>322</v>
      </c>
      <c r="AK2849" t="s">
        <v>415</v>
      </c>
      <c r="AL2849" t="s">
        <v>296</v>
      </c>
      <c r="AM2849">
        <v>11</v>
      </c>
      <c r="AN2849">
        <v>15</v>
      </c>
      <c r="AO2849">
        <v>0.45736238200000001</v>
      </c>
      <c r="AP2849">
        <v>0.50819286299999999</v>
      </c>
      <c r="AQ2849">
        <v>0.55822207800000001</v>
      </c>
      <c r="AR2849">
        <v>0.51167790899999999</v>
      </c>
      <c r="AS2849">
        <v>0.73429983200000004</v>
      </c>
      <c r="AT2849">
        <v>0.29731495400000002</v>
      </c>
    </row>
    <row r="2850" spans="1:46" hidden="1" x14ac:dyDescent="0.25">
      <c r="A2850" t="s">
        <v>322</v>
      </c>
      <c r="B2850" t="s">
        <v>296</v>
      </c>
      <c r="C2850">
        <v>16</v>
      </c>
      <c r="D2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0.46377489500000002</v>
      </c>
      <c r="E2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0.46377489500000002</v>
      </c>
      <c r="AI2850">
        <v>21</v>
      </c>
      <c r="AJ2850" t="s">
        <v>322</v>
      </c>
      <c r="AK2850" t="s">
        <v>415</v>
      </c>
      <c r="AL2850" t="s">
        <v>296</v>
      </c>
      <c r="AM2850">
        <v>11</v>
      </c>
      <c r="AN2850">
        <v>16</v>
      </c>
      <c r="AO2850">
        <v>0.31811946800000002</v>
      </c>
      <c r="AP2850">
        <v>0.35738845299999999</v>
      </c>
      <c r="AQ2850">
        <v>0.46377489500000002</v>
      </c>
      <c r="AR2850">
        <v>0.38004618000000001</v>
      </c>
      <c r="AS2850">
        <v>0.57189010299999998</v>
      </c>
      <c r="AT2850">
        <v>0.16605983699999999</v>
      </c>
    </row>
    <row r="2851" spans="1:46" hidden="1" x14ac:dyDescent="0.25">
      <c r="A2851" t="s">
        <v>322</v>
      </c>
      <c r="B2851" t="s">
        <v>296</v>
      </c>
      <c r="C2851">
        <v>17</v>
      </c>
      <c r="D2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0.30093133999999999</v>
      </c>
      <c r="E2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0.30093133999999999</v>
      </c>
      <c r="AI2851">
        <v>21</v>
      </c>
      <c r="AJ2851" t="s">
        <v>322</v>
      </c>
      <c r="AK2851" t="s">
        <v>415</v>
      </c>
      <c r="AL2851" t="s">
        <v>296</v>
      </c>
      <c r="AM2851">
        <v>11</v>
      </c>
      <c r="AN2851">
        <v>17</v>
      </c>
      <c r="AO2851">
        <v>0.16807551400000001</v>
      </c>
      <c r="AP2851">
        <v>0.187131042</v>
      </c>
      <c r="AQ2851">
        <v>0.30093133999999999</v>
      </c>
      <c r="AR2851">
        <v>0.22444798999999999</v>
      </c>
      <c r="AS2851">
        <v>0.40018673999999999</v>
      </c>
      <c r="AT2851">
        <v>7.7996180999999998E-2</v>
      </c>
    </row>
    <row r="2852" spans="1:46" hidden="1" x14ac:dyDescent="0.25">
      <c r="A2852" t="s">
        <v>322</v>
      </c>
      <c r="B2852" t="s">
        <v>296</v>
      </c>
      <c r="C2852">
        <v>18</v>
      </c>
      <c r="D2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0.15730237399999999</v>
      </c>
      <c r="E2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0.15730237399999999</v>
      </c>
      <c r="AI2852">
        <v>21</v>
      </c>
      <c r="AJ2852" t="s">
        <v>322</v>
      </c>
      <c r="AK2852" t="s">
        <v>415</v>
      </c>
      <c r="AL2852" t="s">
        <v>296</v>
      </c>
      <c r="AM2852">
        <v>11</v>
      </c>
      <c r="AN2852">
        <v>18</v>
      </c>
      <c r="AO2852">
        <v>3.5165692999999998E-2</v>
      </c>
      <c r="AP2852">
        <v>4.1774389000000002E-2</v>
      </c>
      <c r="AQ2852">
        <v>0.15730237399999999</v>
      </c>
      <c r="AR2852">
        <v>8.4429333999999995E-2</v>
      </c>
      <c r="AS2852">
        <v>0.204271587</v>
      </c>
      <c r="AT2852">
        <v>1.6318176E-2</v>
      </c>
    </row>
    <row r="2853" spans="1:46" hidden="1" x14ac:dyDescent="0.25">
      <c r="A2853" t="s">
        <v>322</v>
      </c>
      <c r="B2853" t="s">
        <v>296</v>
      </c>
      <c r="C2853">
        <v>19</v>
      </c>
      <c r="D2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3.1084309000000001E-2</v>
      </c>
      <c r="E2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3.1084309000000001E-2</v>
      </c>
      <c r="AI2853">
        <v>21</v>
      </c>
      <c r="AJ2853" t="s">
        <v>322</v>
      </c>
      <c r="AK2853" t="s">
        <v>415</v>
      </c>
      <c r="AL2853" t="s">
        <v>296</v>
      </c>
      <c r="AM2853">
        <v>11</v>
      </c>
      <c r="AN2853">
        <v>19</v>
      </c>
      <c r="AO2853">
        <v>5.7400000000000001E-6</v>
      </c>
      <c r="AP2853">
        <v>4.5899999999999998E-5</v>
      </c>
      <c r="AQ2853">
        <v>3.1084309000000001E-2</v>
      </c>
      <c r="AR2853">
        <v>1.2553061000000001E-2</v>
      </c>
      <c r="AS2853">
        <v>4.5035604E-2</v>
      </c>
      <c r="AT2853">
        <v>2.84E-7</v>
      </c>
    </row>
    <row r="2854" spans="1:46" hidden="1" x14ac:dyDescent="0.25">
      <c r="A2854" t="s">
        <v>322</v>
      </c>
      <c r="B2854" t="s">
        <v>296</v>
      </c>
      <c r="C2854">
        <v>20</v>
      </c>
      <c r="D2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1.5799999999999999E-6</v>
      </c>
      <c r="E2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1.5799999999999999E-6</v>
      </c>
      <c r="AI2854">
        <v>21</v>
      </c>
      <c r="AJ2854" t="s">
        <v>322</v>
      </c>
      <c r="AK2854" t="s">
        <v>415</v>
      </c>
      <c r="AL2854" t="s">
        <v>296</v>
      </c>
      <c r="AM2854">
        <v>11</v>
      </c>
      <c r="AN2854">
        <v>20</v>
      </c>
      <c r="AO2854" s="281">
        <v>0</v>
      </c>
      <c r="AP2854" s="281">
        <v>0</v>
      </c>
      <c r="AQ2854">
        <v>1.5799999999999999E-6</v>
      </c>
      <c r="AR2854">
        <v>4.6500000000000004E-6</v>
      </c>
      <c r="AS2854">
        <v>8.3399999999999994E-5</v>
      </c>
      <c r="AT2854" s="281">
        <v>0</v>
      </c>
    </row>
    <row r="2855" spans="1:46" hidden="1" x14ac:dyDescent="0.25">
      <c r="A2855" t="s">
        <v>322</v>
      </c>
      <c r="B2855" t="s">
        <v>296</v>
      </c>
      <c r="C2855">
        <v>21</v>
      </c>
      <c r="D2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5">
        <v>21</v>
      </c>
      <c r="AJ2855" t="s">
        <v>322</v>
      </c>
      <c r="AK2855" t="s">
        <v>415</v>
      </c>
      <c r="AL2855" t="s">
        <v>296</v>
      </c>
      <c r="AM2855">
        <v>11</v>
      </c>
      <c r="AN2855">
        <v>21</v>
      </c>
      <c r="AO2855">
        <v>0</v>
      </c>
      <c r="AP2855">
        <v>0</v>
      </c>
      <c r="AQ2855" s="281">
        <v>0</v>
      </c>
      <c r="AR2855" s="281">
        <v>0</v>
      </c>
      <c r="AS2855" s="281">
        <v>0</v>
      </c>
      <c r="AT2855">
        <v>0</v>
      </c>
    </row>
    <row r="2856" spans="1:46" hidden="1" x14ac:dyDescent="0.25">
      <c r="A2856" t="s">
        <v>322</v>
      </c>
      <c r="B2856" t="s">
        <v>296</v>
      </c>
      <c r="C2856">
        <v>22</v>
      </c>
      <c r="D2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6">
        <v>21</v>
      </c>
      <c r="AJ2856" t="s">
        <v>322</v>
      </c>
      <c r="AK2856" t="s">
        <v>415</v>
      </c>
      <c r="AL2856" t="s">
        <v>296</v>
      </c>
      <c r="AM2856">
        <v>11</v>
      </c>
      <c r="AN2856">
        <v>22</v>
      </c>
      <c r="AO2856">
        <v>0</v>
      </c>
      <c r="AP2856">
        <v>0</v>
      </c>
      <c r="AQ2856">
        <v>0</v>
      </c>
      <c r="AR2856">
        <v>0</v>
      </c>
      <c r="AS2856">
        <v>0</v>
      </c>
      <c r="AT2856">
        <v>0</v>
      </c>
    </row>
    <row r="2857" spans="1:46" hidden="1" x14ac:dyDescent="0.25">
      <c r="A2857" t="s">
        <v>322</v>
      </c>
      <c r="B2857" t="s">
        <v>296</v>
      </c>
      <c r="C2857">
        <v>23</v>
      </c>
      <c r="D2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7">
        <v>21</v>
      </c>
      <c r="AJ2857" t="s">
        <v>322</v>
      </c>
      <c r="AK2857" t="s">
        <v>415</v>
      </c>
      <c r="AL2857" t="s">
        <v>296</v>
      </c>
      <c r="AM2857">
        <v>11</v>
      </c>
      <c r="AN2857">
        <v>23</v>
      </c>
      <c r="AO2857">
        <v>0</v>
      </c>
      <c r="AP2857">
        <v>0</v>
      </c>
      <c r="AQ2857">
        <v>0</v>
      </c>
      <c r="AR2857">
        <v>0</v>
      </c>
      <c r="AS2857">
        <v>0</v>
      </c>
      <c r="AT2857">
        <v>0</v>
      </c>
    </row>
    <row r="2858" spans="1:46" hidden="1" x14ac:dyDescent="0.25">
      <c r="A2858" t="s">
        <v>322</v>
      </c>
      <c r="B2858" t="s">
        <v>296</v>
      </c>
      <c r="C2858">
        <v>24</v>
      </c>
      <c r="D2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8">
        <v>21</v>
      </c>
      <c r="AJ2858" t="s">
        <v>322</v>
      </c>
      <c r="AK2858" t="s">
        <v>415</v>
      </c>
      <c r="AL2858" t="s">
        <v>296</v>
      </c>
      <c r="AM2858">
        <v>11</v>
      </c>
      <c r="AN2858">
        <v>24</v>
      </c>
      <c r="AO2858">
        <v>0</v>
      </c>
      <c r="AP2858">
        <v>0</v>
      </c>
      <c r="AQ2858">
        <v>0</v>
      </c>
      <c r="AR2858">
        <v>0</v>
      </c>
      <c r="AS2858">
        <v>0</v>
      </c>
      <c r="AT2858">
        <v>0</v>
      </c>
    </row>
    <row r="2859" spans="1:46" hidden="1" x14ac:dyDescent="0.25">
      <c r="A2859" t="s">
        <v>322</v>
      </c>
      <c r="B2859" t="s">
        <v>297</v>
      </c>
      <c r="C2859">
        <v>1</v>
      </c>
      <c r="D2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9">
        <v>21</v>
      </c>
      <c r="AJ2859" t="s">
        <v>322</v>
      </c>
      <c r="AK2859" t="s">
        <v>415</v>
      </c>
      <c r="AL2859" t="s">
        <v>297</v>
      </c>
      <c r="AM2859">
        <v>12</v>
      </c>
      <c r="AN2859">
        <v>1</v>
      </c>
      <c r="AO2859">
        <v>0</v>
      </c>
      <c r="AP2859">
        <v>0</v>
      </c>
      <c r="AQ2859">
        <v>0</v>
      </c>
      <c r="AR2859">
        <v>0</v>
      </c>
      <c r="AS2859">
        <v>0</v>
      </c>
      <c r="AT2859">
        <v>0</v>
      </c>
    </row>
    <row r="2860" spans="1:46" hidden="1" x14ac:dyDescent="0.25">
      <c r="A2860" t="s">
        <v>322</v>
      </c>
      <c r="B2860" t="s">
        <v>297</v>
      </c>
      <c r="C2860">
        <v>2</v>
      </c>
      <c r="D2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0">
        <v>21</v>
      </c>
      <c r="AJ2860" t="s">
        <v>322</v>
      </c>
      <c r="AK2860" t="s">
        <v>415</v>
      </c>
      <c r="AL2860" t="s">
        <v>297</v>
      </c>
      <c r="AM2860">
        <v>12</v>
      </c>
      <c r="AN2860">
        <v>2</v>
      </c>
      <c r="AO2860">
        <v>0</v>
      </c>
      <c r="AP2860">
        <v>0</v>
      </c>
      <c r="AQ2860">
        <v>0</v>
      </c>
      <c r="AR2860">
        <v>0</v>
      </c>
      <c r="AS2860">
        <v>0</v>
      </c>
      <c r="AT2860">
        <v>0</v>
      </c>
    </row>
    <row r="2861" spans="1:46" hidden="1" x14ac:dyDescent="0.25">
      <c r="A2861" t="s">
        <v>322</v>
      </c>
      <c r="B2861" t="s">
        <v>297</v>
      </c>
      <c r="C2861">
        <v>3</v>
      </c>
      <c r="D2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1">
        <v>21</v>
      </c>
      <c r="AJ2861" t="s">
        <v>322</v>
      </c>
      <c r="AK2861" t="s">
        <v>415</v>
      </c>
      <c r="AL2861" t="s">
        <v>297</v>
      </c>
      <c r="AM2861">
        <v>12</v>
      </c>
      <c r="AN2861">
        <v>3</v>
      </c>
      <c r="AO2861">
        <v>0</v>
      </c>
      <c r="AP2861">
        <v>0</v>
      </c>
      <c r="AQ2861">
        <v>0</v>
      </c>
      <c r="AR2861">
        <v>0</v>
      </c>
      <c r="AS2861">
        <v>0</v>
      </c>
      <c r="AT2861">
        <v>0</v>
      </c>
    </row>
    <row r="2862" spans="1:46" hidden="1" x14ac:dyDescent="0.25">
      <c r="A2862" t="s">
        <v>322</v>
      </c>
      <c r="B2862" t="s">
        <v>297</v>
      </c>
      <c r="C2862">
        <v>4</v>
      </c>
      <c r="D2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2">
        <v>21</v>
      </c>
      <c r="AJ2862" t="s">
        <v>322</v>
      </c>
      <c r="AK2862" t="s">
        <v>415</v>
      </c>
      <c r="AL2862" t="s">
        <v>297</v>
      </c>
      <c r="AM2862">
        <v>12</v>
      </c>
      <c r="AN2862">
        <v>4</v>
      </c>
      <c r="AO2862">
        <v>0</v>
      </c>
      <c r="AP2862">
        <v>0</v>
      </c>
      <c r="AQ2862">
        <v>0</v>
      </c>
      <c r="AR2862">
        <v>0</v>
      </c>
      <c r="AS2862">
        <v>0</v>
      </c>
      <c r="AT2862">
        <v>0</v>
      </c>
    </row>
    <row r="2863" spans="1:46" hidden="1" x14ac:dyDescent="0.25">
      <c r="A2863" t="s">
        <v>322</v>
      </c>
      <c r="B2863" t="s">
        <v>297</v>
      </c>
      <c r="C2863">
        <v>5</v>
      </c>
      <c r="D2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3">
        <v>21</v>
      </c>
      <c r="AJ2863" t="s">
        <v>322</v>
      </c>
      <c r="AK2863" t="s">
        <v>415</v>
      </c>
      <c r="AL2863" t="s">
        <v>297</v>
      </c>
      <c r="AM2863">
        <v>12</v>
      </c>
      <c r="AN2863">
        <v>5</v>
      </c>
      <c r="AO2863">
        <v>0</v>
      </c>
      <c r="AP2863">
        <v>0</v>
      </c>
      <c r="AQ2863">
        <v>0</v>
      </c>
      <c r="AR2863">
        <v>0</v>
      </c>
      <c r="AS2863">
        <v>0</v>
      </c>
      <c r="AT2863">
        <v>0</v>
      </c>
    </row>
    <row r="2864" spans="1:46" hidden="1" x14ac:dyDescent="0.25">
      <c r="A2864" t="s">
        <v>322</v>
      </c>
      <c r="B2864" t="s">
        <v>297</v>
      </c>
      <c r="C2864">
        <v>6</v>
      </c>
      <c r="D2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4">
        <v>21</v>
      </c>
      <c r="AJ2864" t="s">
        <v>322</v>
      </c>
      <c r="AK2864" t="s">
        <v>415</v>
      </c>
      <c r="AL2864" t="s">
        <v>297</v>
      </c>
      <c r="AM2864">
        <v>12</v>
      </c>
      <c r="AN2864">
        <v>6</v>
      </c>
      <c r="AO2864">
        <v>0</v>
      </c>
      <c r="AP2864">
        <v>6.6618299999999999E-4</v>
      </c>
      <c r="AQ2864">
        <v>2.1873130000000002E-3</v>
      </c>
      <c r="AR2864">
        <v>1.136202E-3</v>
      </c>
      <c r="AS2864">
        <v>4.4750739999999999E-3</v>
      </c>
      <c r="AT2864">
        <v>0</v>
      </c>
    </row>
    <row r="2865" spans="1:46" hidden="1" x14ac:dyDescent="0.25">
      <c r="A2865" t="s">
        <v>322</v>
      </c>
      <c r="B2865" t="s">
        <v>297</v>
      </c>
      <c r="C2865">
        <v>7</v>
      </c>
      <c r="D2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2.0239059999999998E-3</v>
      </c>
      <c r="E2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2.0239059999999998E-3</v>
      </c>
      <c r="AI2865">
        <v>21</v>
      </c>
      <c r="AJ2865" t="s">
        <v>322</v>
      </c>
      <c r="AK2865" t="s">
        <v>415</v>
      </c>
      <c r="AL2865" t="s">
        <v>297</v>
      </c>
      <c r="AM2865">
        <v>12</v>
      </c>
      <c r="AN2865">
        <v>7</v>
      </c>
      <c r="AO2865">
        <v>2.0239059999999998E-3</v>
      </c>
      <c r="AP2865">
        <v>5.6299811999999998E-2</v>
      </c>
      <c r="AQ2865">
        <v>7.6079249000000002E-2</v>
      </c>
      <c r="AR2865">
        <v>4.4073365000000003E-2</v>
      </c>
      <c r="AS2865">
        <v>0.10569073800000001</v>
      </c>
      <c r="AT2865">
        <v>3.9054600000000002E-4</v>
      </c>
    </row>
    <row r="2866" spans="1:46" hidden="1" x14ac:dyDescent="0.25">
      <c r="A2866" t="s">
        <v>322</v>
      </c>
      <c r="B2866" t="s">
        <v>297</v>
      </c>
      <c r="C2866">
        <v>8</v>
      </c>
      <c r="D2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7.5525834E-2</v>
      </c>
      <c r="E2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7.5525834E-2</v>
      </c>
      <c r="AI2866">
        <v>21</v>
      </c>
      <c r="AJ2866" t="s">
        <v>322</v>
      </c>
      <c r="AK2866" t="s">
        <v>415</v>
      </c>
      <c r="AL2866" t="s">
        <v>297</v>
      </c>
      <c r="AM2866">
        <v>12</v>
      </c>
      <c r="AN2866">
        <v>8</v>
      </c>
      <c r="AO2866">
        <v>7.5525834E-2</v>
      </c>
      <c r="AP2866">
        <v>0.17662436300000001</v>
      </c>
      <c r="AQ2866">
        <v>0.23565092200000001</v>
      </c>
      <c r="AR2866">
        <v>0.15768443500000001</v>
      </c>
      <c r="AS2866">
        <v>0.29368607000000002</v>
      </c>
      <c r="AT2866">
        <v>2.1328321000000001E-2</v>
      </c>
    </row>
    <row r="2867" spans="1:46" hidden="1" x14ac:dyDescent="0.25">
      <c r="A2867" t="s">
        <v>322</v>
      </c>
      <c r="B2867" t="s">
        <v>297</v>
      </c>
      <c r="C2867">
        <v>9</v>
      </c>
      <c r="D2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0.38811913199999998</v>
      </c>
      <c r="E2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0.22023200800000001</v>
      </c>
      <c r="AI2867">
        <v>21</v>
      </c>
      <c r="AJ2867" t="s">
        <v>322</v>
      </c>
      <c r="AK2867" t="s">
        <v>415</v>
      </c>
      <c r="AL2867" t="s">
        <v>297</v>
      </c>
      <c r="AM2867">
        <v>12</v>
      </c>
      <c r="AN2867">
        <v>9</v>
      </c>
      <c r="AO2867">
        <v>0.22023200800000001</v>
      </c>
      <c r="AP2867">
        <v>0.31324468700000002</v>
      </c>
      <c r="AQ2867">
        <v>0.38811913199999998</v>
      </c>
      <c r="AR2867">
        <v>0.30172930199999998</v>
      </c>
      <c r="AS2867">
        <v>0.47118899400000003</v>
      </c>
      <c r="AT2867">
        <v>6.9243690999999996E-2</v>
      </c>
    </row>
    <row r="2868" spans="1:46" hidden="1" x14ac:dyDescent="0.25">
      <c r="A2868" t="s">
        <v>322</v>
      </c>
      <c r="B2868" t="s">
        <v>297</v>
      </c>
      <c r="C2868">
        <v>10</v>
      </c>
      <c r="D2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0.54189697400000003</v>
      </c>
      <c r="E2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0.54189697400000003</v>
      </c>
      <c r="AI2868">
        <v>21</v>
      </c>
      <c r="AJ2868" t="s">
        <v>322</v>
      </c>
      <c r="AK2868" t="s">
        <v>415</v>
      </c>
      <c r="AL2868" t="s">
        <v>297</v>
      </c>
      <c r="AM2868">
        <v>12</v>
      </c>
      <c r="AN2868">
        <v>10</v>
      </c>
      <c r="AO2868">
        <v>0.37320909800000002</v>
      </c>
      <c r="AP2868">
        <v>0.46164550199999999</v>
      </c>
      <c r="AQ2868">
        <v>0.54189697400000003</v>
      </c>
      <c r="AR2868">
        <v>0.44182718799999998</v>
      </c>
      <c r="AS2868">
        <v>0.63035750899999998</v>
      </c>
      <c r="AT2868">
        <v>0.117112546</v>
      </c>
    </row>
    <row r="2869" spans="1:46" hidden="1" x14ac:dyDescent="0.25">
      <c r="A2869" t="s">
        <v>322</v>
      </c>
      <c r="B2869" t="s">
        <v>297</v>
      </c>
      <c r="C2869">
        <v>11</v>
      </c>
      <c r="D2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0.64260308700000002</v>
      </c>
      <c r="E2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0.64260308700000002</v>
      </c>
      <c r="AI2869">
        <v>21</v>
      </c>
      <c r="AJ2869" t="s">
        <v>322</v>
      </c>
      <c r="AK2869" t="s">
        <v>415</v>
      </c>
      <c r="AL2869" t="s">
        <v>297</v>
      </c>
      <c r="AM2869">
        <v>12</v>
      </c>
      <c r="AN2869">
        <v>11</v>
      </c>
      <c r="AO2869">
        <v>0.487051293</v>
      </c>
      <c r="AP2869">
        <v>0.561729959</v>
      </c>
      <c r="AQ2869">
        <v>0.64260308700000002</v>
      </c>
      <c r="AR2869">
        <v>0.54614056099999997</v>
      </c>
      <c r="AS2869">
        <v>0.71665880999999998</v>
      </c>
      <c r="AT2869">
        <v>0.16729506599999999</v>
      </c>
    </row>
    <row r="2870" spans="1:46" hidden="1" x14ac:dyDescent="0.25">
      <c r="A2870" t="s">
        <v>322</v>
      </c>
      <c r="B2870" t="s">
        <v>297</v>
      </c>
      <c r="C2870">
        <v>12</v>
      </c>
      <c r="D2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0.67137711899999997</v>
      </c>
      <c r="E2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0.67137711899999997</v>
      </c>
      <c r="AI2870">
        <v>21</v>
      </c>
      <c r="AJ2870" t="s">
        <v>322</v>
      </c>
      <c r="AK2870" t="s">
        <v>415</v>
      </c>
      <c r="AL2870" t="s">
        <v>297</v>
      </c>
      <c r="AM2870">
        <v>12</v>
      </c>
      <c r="AN2870">
        <v>12</v>
      </c>
      <c r="AO2870">
        <v>0.55057134699999999</v>
      </c>
      <c r="AP2870">
        <v>0.61072541400000002</v>
      </c>
      <c r="AQ2870">
        <v>0.67137711899999997</v>
      </c>
      <c r="AR2870">
        <v>0.59826256300000002</v>
      </c>
      <c r="AS2870">
        <v>0.79157929100000002</v>
      </c>
      <c r="AT2870">
        <v>0.21959500400000001</v>
      </c>
    </row>
    <row r="2871" spans="1:46" hidden="1" x14ac:dyDescent="0.25">
      <c r="A2871" t="s">
        <v>322</v>
      </c>
      <c r="B2871" t="s">
        <v>297</v>
      </c>
      <c r="C2871">
        <v>13</v>
      </c>
      <c r="D2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0.683791174</v>
      </c>
      <c r="E2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0.683791174</v>
      </c>
      <c r="AI2871">
        <v>21</v>
      </c>
      <c r="AJ2871" t="s">
        <v>322</v>
      </c>
      <c r="AK2871" t="s">
        <v>415</v>
      </c>
      <c r="AL2871" t="s">
        <v>297</v>
      </c>
      <c r="AM2871">
        <v>12</v>
      </c>
      <c r="AN2871">
        <v>13</v>
      </c>
      <c r="AO2871">
        <v>0.55580122600000004</v>
      </c>
      <c r="AP2871">
        <v>0.62282280899999998</v>
      </c>
      <c r="AQ2871">
        <v>0.683791174</v>
      </c>
      <c r="AR2871">
        <v>0.60616066800000001</v>
      </c>
      <c r="AS2871">
        <v>0.82029201699999998</v>
      </c>
      <c r="AT2871">
        <v>0.251291602</v>
      </c>
    </row>
    <row r="2872" spans="1:46" hidden="1" x14ac:dyDescent="0.25">
      <c r="A2872" t="s">
        <v>322</v>
      </c>
      <c r="B2872" t="s">
        <v>297</v>
      </c>
      <c r="C2872">
        <v>14</v>
      </c>
      <c r="D2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0.63281740099999995</v>
      </c>
      <c r="E2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0.63281740099999995</v>
      </c>
      <c r="AI2872">
        <v>21</v>
      </c>
      <c r="AJ2872" t="s">
        <v>322</v>
      </c>
      <c r="AK2872" t="s">
        <v>415</v>
      </c>
      <c r="AL2872" t="s">
        <v>297</v>
      </c>
      <c r="AM2872">
        <v>12</v>
      </c>
      <c r="AN2872">
        <v>14</v>
      </c>
      <c r="AO2872">
        <v>0.51224668699999998</v>
      </c>
      <c r="AP2872">
        <v>0.57620130199999997</v>
      </c>
      <c r="AQ2872">
        <v>0.63281740099999995</v>
      </c>
      <c r="AR2872">
        <v>0.56709881799999995</v>
      </c>
      <c r="AS2872">
        <v>0.81321679800000002</v>
      </c>
      <c r="AT2872">
        <v>0.23704444499999999</v>
      </c>
    </row>
    <row r="2873" spans="1:46" hidden="1" x14ac:dyDescent="0.25">
      <c r="A2873" t="s">
        <v>322</v>
      </c>
      <c r="B2873" t="s">
        <v>297</v>
      </c>
      <c r="C2873">
        <v>15</v>
      </c>
      <c r="D2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0.54065967500000001</v>
      </c>
      <c r="E2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0.54065967500000001</v>
      </c>
      <c r="AI2873">
        <v>21</v>
      </c>
      <c r="AJ2873" t="s">
        <v>322</v>
      </c>
      <c r="AK2873" t="s">
        <v>415</v>
      </c>
      <c r="AL2873" t="s">
        <v>297</v>
      </c>
      <c r="AM2873">
        <v>12</v>
      </c>
      <c r="AN2873">
        <v>15</v>
      </c>
      <c r="AO2873">
        <v>0.44080403200000001</v>
      </c>
      <c r="AP2873">
        <v>0.48890530900000001</v>
      </c>
      <c r="AQ2873">
        <v>0.54065967500000001</v>
      </c>
      <c r="AR2873">
        <v>0.49036495699999999</v>
      </c>
      <c r="AS2873">
        <v>0.73868111999999997</v>
      </c>
      <c r="AT2873">
        <v>0.19586066999999999</v>
      </c>
    </row>
    <row r="2874" spans="1:46" hidden="1" x14ac:dyDescent="0.25">
      <c r="A2874" t="s">
        <v>322</v>
      </c>
      <c r="B2874" t="s">
        <v>297</v>
      </c>
      <c r="C2874">
        <v>16</v>
      </c>
      <c r="D2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0.42359819199999998</v>
      </c>
      <c r="E2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0.42359819199999998</v>
      </c>
      <c r="AI2874">
        <v>21</v>
      </c>
      <c r="AJ2874" t="s">
        <v>322</v>
      </c>
      <c r="AK2874" t="s">
        <v>415</v>
      </c>
      <c r="AL2874" t="s">
        <v>297</v>
      </c>
      <c r="AM2874">
        <v>12</v>
      </c>
      <c r="AN2874">
        <v>16</v>
      </c>
      <c r="AO2874">
        <v>0.315050995</v>
      </c>
      <c r="AP2874">
        <v>0.36022454500000001</v>
      </c>
      <c r="AQ2874">
        <v>0.42359819199999998</v>
      </c>
      <c r="AR2874">
        <v>0.37283778699999998</v>
      </c>
      <c r="AS2874">
        <v>0.58952677899999995</v>
      </c>
      <c r="AT2874">
        <v>0.17248018400000001</v>
      </c>
    </row>
    <row r="2875" spans="1:46" hidden="1" x14ac:dyDescent="0.25">
      <c r="A2875" t="s">
        <v>322</v>
      </c>
      <c r="B2875" t="s">
        <v>297</v>
      </c>
      <c r="C2875">
        <v>17</v>
      </c>
      <c r="D2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0.29995628499999999</v>
      </c>
      <c r="E2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0.29995628499999999</v>
      </c>
      <c r="AI2875">
        <v>21</v>
      </c>
      <c r="AJ2875" t="s">
        <v>322</v>
      </c>
      <c r="AK2875" t="s">
        <v>415</v>
      </c>
      <c r="AL2875" t="s">
        <v>297</v>
      </c>
      <c r="AM2875">
        <v>12</v>
      </c>
      <c r="AN2875">
        <v>17</v>
      </c>
      <c r="AO2875">
        <v>0.172966546</v>
      </c>
      <c r="AP2875">
        <v>0.21046791400000001</v>
      </c>
      <c r="AQ2875">
        <v>0.29995628499999999</v>
      </c>
      <c r="AR2875">
        <v>0.234900268</v>
      </c>
      <c r="AS2875">
        <v>0.42461455399999998</v>
      </c>
      <c r="AT2875">
        <v>8.8367178000000005E-2</v>
      </c>
    </row>
    <row r="2876" spans="1:46" hidden="1" x14ac:dyDescent="0.25">
      <c r="A2876" t="s">
        <v>322</v>
      </c>
      <c r="B2876" t="s">
        <v>297</v>
      </c>
      <c r="C2876">
        <v>18</v>
      </c>
      <c r="D2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0.16101519</v>
      </c>
      <c r="E2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0.16101519</v>
      </c>
      <c r="AI2876">
        <v>21</v>
      </c>
      <c r="AJ2876" t="s">
        <v>322</v>
      </c>
      <c r="AK2876" t="s">
        <v>415</v>
      </c>
      <c r="AL2876" t="s">
        <v>297</v>
      </c>
      <c r="AM2876">
        <v>12</v>
      </c>
      <c r="AN2876">
        <v>18</v>
      </c>
      <c r="AO2876">
        <v>4.8420902000000002E-2</v>
      </c>
      <c r="AP2876">
        <v>6.1074409000000003E-2</v>
      </c>
      <c r="AQ2876">
        <v>0.16101519</v>
      </c>
      <c r="AR2876">
        <v>9.9846832999999996E-2</v>
      </c>
      <c r="AS2876">
        <v>0.228932039</v>
      </c>
      <c r="AT2876">
        <v>2.5434704999999998E-2</v>
      </c>
    </row>
    <row r="2877" spans="1:46" hidden="1" x14ac:dyDescent="0.25">
      <c r="A2877" t="s">
        <v>322</v>
      </c>
      <c r="B2877" t="s">
        <v>297</v>
      </c>
      <c r="C2877">
        <v>19</v>
      </c>
      <c r="D2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4.4011718999999998E-2</v>
      </c>
      <c r="E2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4.4011718999999998E-2</v>
      </c>
      <c r="AI2877">
        <v>21</v>
      </c>
      <c r="AJ2877" t="s">
        <v>322</v>
      </c>
      <c r="AK2877" t="s">
        <v>415</v>
      </c>
      <c r="AL2877" t="s">
        <v>297</v>
      </c>
      <c r="AM2877">
        <v>12</v>
      </c>
      <c r="AN2877">
        <v>19</v>
      </c>
      <c r="AO2877">
        <v>4.6180199999999998E-4</v>
      </c>
      <c r="AP2877">
        <v>1.040369E-3</v>
      </c>
      <c r="AQ2877">
        <v>4.4011718999999998E-2</v>
      </c>
      <c r="AR2877">
        <v>1.9515467000000002E-2</v>
      </c>
      <c r="AS2877">
        <v>7.5583347999999995E-2</v>
      </c>
      <c r="AT2877">
        <v>9.7299999999999993E-5</v>
      </c>
    </row>
    <row r="2878" spans="1:46" hidden="1" x14ac:dyDescent="0.25">
      <c r="A2878" t="s">
        <v>322</v>
      </c>
      <c r="B2878" t="s">
        <v>297</v>
      </c>
      <c r="C2878">
        <v>20</v>
      </c>
      <c r="D2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1.85255E-4</v>
      </c>
      <c r="E2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1.85255E-4</v>
      </c>
      <c r="AI2878">
        <v>21</v>
      </c>
      <c r="AJ2878" t="s">
        <v>322</v>
      </c>
      <c r="AK2878" t="s">
        <v>415</v>
      </c>
      <c r="AL2878" t="s">
        <v>297</v>
      </c>
      <c r="AM2878">
        <v>12</v>
      </c>
      <c r="AN2878">
        <v>20</v>
      </c>
      <c r="AO2878">
        <v>0</v>
      </c>
      <c r="AP2878">
        <v>0</v>
      </c>
      <c r="AQ2878">
        <v>1.85255E-4</v>
      </c>
      <c r="AR2878">
        <v>1.7403699999999999E-4</v>
      </c>
      <c r="AS2878">
        <v>1.4720009999999999E-3</v>
      </c>
      <c r="AT2878" s="281">
        <v>0</v>
      </c>
    </row>
    <row r="2879" spans="1:46" hidden="1" x14ac:dyDescent="0.25">
      <c r="A2879" t="s">
        <v>322</v>
      </c>
      <c r="B2879" t="s">
        <v>297</v>
      </c>
      <c r="C2879">
        <v>21</v>
      </c>
      <c r="D2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79">
        <v>21</v>
      </c>
      <c r="AJ2879" t="s">
        <v>322</v>
      </c>
      <c r="AK2879" t="s">
        <v>415</v>
      </c>
      <c r="AL2879" t="s">
        <v>297</v>
      </c>
      <c r="AM2879">
        <v>12</v>
      </c>
      <c r="AN2879">
        <v>21</v>
      </c>
      <c r="AO2879">
        <v>0</v>
      </c>
      <c r="AP2879">
        <v>0</v>
      </c>
      <c r="AQ2879">
        <v>0</v>
      </c>
      <c r="AR2879">
        <v>0</v>
      </c>
      <c r="AS2879">
        <v>0</v>
      </c>
      <c r="AT2879">
        <v>0</v>
      </c>
    </row>
    <row r="2880" spans="1:46" hidden="1" x14ac:dyDescent="0.25">
      <c r="A2880" t="s">
        <v>322</v>
      </c>
      <c r="B2880" t="s">
        <v>297</v>
      </c>
      <c r="C2880">
        <v>22</v>
      </c>
      <c r="D2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0">
        <v>21</v>
      </c>
      <c r="AJ2880" t="s">
        <v>322</v>
      </c>
      <c r="AK2880" t="s">
        <v>415</v>
      </c>
      <c r="AL2880" t="s">
        <v>297</v>
      </c>
      <c r="AM2880">
        <v>12</v>
      </c>
      <c r="AN2880">
        <v>22</v>
      </c>
      <c r="AO2880">
        <v>0</v>
      </c>
      <c r="AP2880">
        <v>0</v>
      </c>
      <c r="AQ2880">
        <v>0</v>
      </c>
      <c r="AR2880">
        <v>0</v>
      </c>
      <c r="AS2880">
        <v>0</v>
      </c>
      <c r="AT2880">
        <v>0</v>
      </c>
    </row>
    <row r="2881" spans="1:46" hidden="1" x14ac:dyDescent="0.25">
      <c r="A2881" t="s">
        <v>322</v>
      </c>
      <c r="B2881" t="s">
        <v>297</v>
      </c>
      <c r="C2881">
        <v>23</v>
      </c>
      <c r="D2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1">
        <v>21</v>
      </c>
      <c r="AJ2881" t="s">
        <v>322</v>
      </c>
      <c r="AK2881" t="s">
        <v>415</v>
      </c>
      <c r="AL2881" t="s">
        <v>297</v>
      </c>
      <c r="AM2881">
        <v>12</v>
      </c>
      <c r="AN2881">
        <v>23</v>
      </c>
      <c r="AO2881">
        <v>0</v>
      </c>
      <c r="AP2881">
        <v>0</v>
      </c>
      <c r="AQ2881">
        <v>0</v>
      </c>
      <c r="AR2881">
        <v>0</v>
      </c>
      <c r="AS2881">
        <v>0</v>
      </c>
      <c r="AT2881">
        <v>0</v>
      </c>
    </row>
    <row r="2882" spans="1:46" hidden="1" x14ac:dyDescent="0.25">
      <c r="A2882" t="s">
        <v>322</v>
      </c>
      <c r="B2882" t="s">
        <v>297</v>
      </c>
      <c r="C2882">
        <v>24</v>
      </c>
      <c r="D2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2">
        <v>21</v>
      </c>
      <c r="AJ2882" t="s">
        <v>322</v>
      </c>
      <c r="AK2882" t="s">
        <v>415</v>
      </c>
      <c r="AL2882" t="s">
        <v>297</v>
      </c>
      <c r="AM2882">
        <v>12</v>
      </c>
      <c r="AN2882">
        <v>24</v>
      </c>
      <c r="AO2882">
        <v>0</v>
      </c>
      <c r="AP2882">
        <v>0</v>
      </c>
      <c r="AQ2882">
        <v>0</v>
      </c>
      <c r="AR2882">
        <v>0</v>
      </c>
      <c r="AS2882">
        <v>0</v>
      </c>
      <c r="AT2882">
        <v>0</v>
      </c>
    </row>
    <row r="2883" spans="1:46" hidden="1" x14ac:dyDescent="0.25">
      <c r="A2883" t="s">
        <v>314</v>
      </c>
      <c r="B2883" t="s">
        <v>286</v>
      </c>
      <c r="C2883">
        <v>1</v>
      </c>
      <c r="D2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3">
        <v>51</v>
      </c>
      <c r="AJ2883" t="s">
        <v>314</v>
      </c>
      <c r="AK2883" t="s">
        <v>416</v>
      </c>
      <c r="AL2883" t="s">
        <v>286</v>
      </c>
      <c r="AM2883">
        <v>1</v>
      </c>
      <c r="AN2883">
        <v>1</v>
      </c>
      <c r="AO2883">
        <v>0</v>
      </c>
      <c r="AP2883">
        <v>0</v>
      </c>
      <c r="AQ2883">
        <v>0</v>
      </c>
      <c r="AR2883">
        <v>0</v>
      </c>
      <c r="AS2883">
        <v>0</v>
      </c>
      <c r="AT2883">
        <v>0</v>
      </c>
    </row>
    <row r="2884" spans="1:46" hidden="1" x14ac:dyDescent="0.25">
      <c r="A2884" t="s">
        <v>314</v>
      </c>
      <c r="B2884" t="s">
        <v>286</v>
      </c>
      <c r="C2884">
        <v>2</v>
      </c>
      <c r="D2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4">
        <v>51</v>
      </c>
      <c r="AJ2884" t="s">
        <v>314</v>
      </c>
      <c r="AK2884" t="s">
        <v>416</v>
      </c>
      <c r="AL2884" t="s">
        <v>286</v>
      </c>
      <c r="AM2884">
        <v>1</v>
      </c>
      <c r="AN2884">
        <v>2</v>
      </c>
      <c r="AO2884">
        <v>0</v>
      </c>
      <c r="AP2884">
        <v>0</v>
      </c>
      <c r="AQ2884">
        <v>0</v>
      </c>
      <c r="AR2884">
        <v>0</v>
      </c>
      <c r="AS2884">
        <v>0</v>
      </c>
      <c r="AT2884">
        <v>0</v>
      </c>
    </row>
    <row r="2885" spans="1:46" hidden="1" x14ac:dyDescent="0.25">
      <c r="A2885" t="s">
        <v>314</v>
      </c>
      <c r="B2885" t="s">
        <v>286</v>
      </c>
      <c r="C2885">
        <v>3</v>
      </c>
      <c r="D2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5">
        <v>51</v>
      </c>
      <c r="AJ2885" t="s">
        <v>314</v>
      </c>
      <c r="AK2885" t="s">
        <v>416</v>
      </c>
      <c r="AL2885" t="s">
        <v>286</v>
      </c>
      <c r="AM2885">
        <v>1</v>
      </c>
      <c r="AN2885">
        <v>3</v>
      </c>
      <c r="AO2885">
        <v>0</v>
      </c>
      <c r="AP2885">
        <v>0</v>
      </c>
      <c r="AQ2885">
        <v>0</v>
      </c>
      <c r="AR2885">
        <v>0</v>
      </c>
      <c r="AS2885">
        <v>0</v>
      </c>
      <c r="AT2885">
        <v>0</v>
      </c>
    </row>
    <row r="2886" spans="1:46" hidden="1" x14ac:dyDescent="0.25">
      <c r="A2886" t="s">
        <v>314</v>
      </c>
      <c r="B2886" t="s">
        <v>286</v>
      </c>
      <c r="C2886">
        <v>4</v>
      </c>
      <c r="D2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6">
        <v>51</v>
      </c>
      <c r="AJ2886" t="s">
        <v>314</v>
      </c>
      <c r="AK2886" t="s">
        <v>416</v>
      </c>
      <c r="AL2886" t="s">
        <v>286</v>
      </c>
      <c r="AM2886">
        <v>1</v>
      </c>
      <c r="AN2886">
        <v>4</v>
      </c>
      <c r="AO2886">
        <v>0</v>
      </c>
      <c r="AP2886">
        <v>0</v>
      </c>
      <c r="AQ2886">
        <v>0</v>
      </c>
      <c r="AR2886">
        <v>0</v>
      </c>
      <c r="AS2886">
        <v>0</v>
      </c>
      <c r="AT2886">
        <v>0</v>
      </c>
    </row>
    <row r="2887" spans="1:46" hidden="1" x14ac:dyDescent="0.25">
      <c r="A2887" t="s">
        <v>314</v>
      </c>
      <c r="B2887" t="s">
        <v>286</v>
      </c>
      <c r="C2887">
        <v>5</v>
      </c>
      <c r="D2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7">
        <v>51</v>
      </c>
      <c r="AJ2887" t="s">
        <v>314</v>
      </c>
      <c r="AK2887" t="s">
        <v>416</v>
      </c>
      <c r="AL2887" t="s">
        <v>286</v>
      </c>
      <c r="AM2887">
        <v>1</v>
      </c>
      <c r="AN2887">
        <v>5</v>
      </c>
      <c r="AO2887">
        <v>0</v>
      </c>
      <c r="AP2887">
        <v>0</v>
      </c>
      <c r="AQ2887">
        <v>0</v>
      </c>
      <c r="AR2887">
        <v>0</v>
      </c>
      <c r="AS2887">
        <v>0</v>
      </c>
      <c r="AT2887">
        <v>0</v>
      </c>
    </row>
    <row r="2888" spans="1:46" hidden="1" x14ac:dyDescent="0.25">
      <c r="A2888" t="s">
        <v>314</v>
      </c>
      <c r="B2888" t="s">
        <v>286</v>
      </c>
      <c r="C2888">
        <v>6</v>
      </c>
      <c r="D2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8">
        <v>51</v>
      </c>
      <c r="AJ2888" t="s">
        <v>314</v>
      </c>
      <c r="AK2888" t="s">
        <v>416</v>
      </c>
      <c r="AL2888" t="s">
        <v>286</v>
      </c>
      <c r="AM2888">
        <v>1</v>
      </c>
      <c r="AN2888">
        <v>6</v>
      </c>
      <c r="AO2888">
        <v>0</v>
      </c>
      <c r="AP2888">
        <v>0</v>
      </c>
      <c r="AQ2888">
        <v>0</v>
      </c>
      <c r="AR2888">
        <v>0</v>
      </c>
      <c r="AS2888">
        <v>0</v>
      </c>
      <c r="AT2888">
        <v>0</v>
      </c>
    </row>
    <row r="2889" spans="1:46" hidden="1" x14ac:dyDescent="0.25">
      <c r="A2889" t="s">
        <v>314</v>
      </c>
      <c r="B2889" t="s">
        <v>286</v>
      </c>
      <c r="C2889">
        <v>7</v>
      </c>
      <c r="D2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9">
        <v>51</v>
      </c>
      <c r="AJ2889" t="s">
        <v>314</v>
      </c>
      <c r="AK2889" t="s">
        <v>416</v>
      </c>
      <c r="AL2889" t="s">
        <v>286</v>
      </c>
      <c r="AM2889">
        <v>1</v>
      </c>
      <c r="AN2889">
        <v>7</v>
      </c>
      <c r="AO2889">
        <v>0</v>
      </c>
      <c r="AP2889">
        <v>9.5738799999999999E-4</v>
      </c>
      <c r="AQ2889">
        <v>1.015313E-2</v>
      </c>
      <c r="AR2889">
        <v>5.1379970000000001E-3</v>
      </c>
      <c r="AS2889">
        <v>1.9780359000000001E-2</v>
      </c>
      <c r="AT2889">
        <v>0</v>
      </c>
    </row>
    <row r="2890" spans="1:46" hidden="1" x14ac:dyDescent="0.25">
      <c r="A2890" t="s">
        <v>314</v>
      </c>
      <c r="B2890" t="s">
        <v>286</v>
      </c>
      <c r="C2890">
        <v>8</v>
      </c>
      <c r="D2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8.584286E-3</v>
      </c>
      <c r="E2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8.584286E-3</v>
      </c>
      <c r="AI2890">
        <v>51</v>
      </c>
      <c r="AJ2890" t="s">
        <v>314</v>
      </c>
      <c r="AK2890" t="s">
        <v>416</v>
      </c>
      <c r="AL2890" t="s">
        <v>286</v>
      </c>
      <c r="AM2890">
        <v>1</v>
      </c>
      <c r="AN2890">
        <v>8</v>
      </c>
      <c r="AO2890">
        <v>8.584286E-3</v>
      </c>
      <c r="AP2890">
        <v>2.3079908999999999E-2</v>
      </c>
      <c r="AQ2890">
        <v>0.10173164</v>
      </c>
      <c r="AR2890">
        <v>5.5110905000000002E-2</v>
      </c>
      <c r="AS2890">
        <v>0.14818531500000001</v>
      </c>
      <c r="AT2890">
        <v>1.9956679999999999E-3</v>
      </c>
    </row>
    <row r="2891" spans="1:46" hidden="1" x14ac:dyDescent="0.25">
      <c r="A2891" t="s">
        <v>314</v>
      </c>
      <c r="B2891" t="s">
        <v>286</v>
      </c>
      <c r="C2891">
        <v>9</v>
      </c>
      <c r="D2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0.246696148</v>
      </c>
      <c r="E2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9.4116617999999999E-2</v>
      </c>
      <c r="AI2891">
        <v>51</v>
      </c>
      <c r="AJ2891" t="s">
        <v>314</v>
      </c>
      <c r="AK2891" t="s">
        <v>416</v>
      </c>
      <c r="AL2891" t="s">
        <v>286</v>
      </c>
      <c r="AM2891">
        <v>1</v>
      </c>
      <c r="AN2891">
        <v>9</v>
      </c>
      <c r="AO2891">
        <v>9.4116617999999999E-2</v>
      </c>
      <c r="AP2891">
        <v>0.13881584699999999</v>
      </c>
      <c r="AQ2891">
        <v>0.246696148</v>
      </c>
      <c r="AR2891">
        <v>0.168023061</v>
      </c>
      <c r="AS2891">
        <v>0.33889897499999999</v>
      </c>
      <c r="AT2891">
        <v>2.8825677000000001E-2</v>
      </c>
    </row>
    <row r="2892" spans="1:46" hidden="1" x14ac:dyDescent="0.25">
      <c r="A2892" t="s">
        <v>314</v>
      </c>
      <c r="B2892" t="s">
        <v>286</v>
      </c>
      <c r="C2892">
        <v>10</v>
      </c>
      <c r="D2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0.39419506199999998</v>
      </c>
      <c r="E2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0.39419506199999998</v>
      </c>
      <c r="AI2892">
        <v>51</v>
      </c>
      <c r="AJ2892" t="s">
        <v>314</v>
      </c>
      <c r="AK2892" t="s">
        <v>416</v>
      </c>
      <c r="AL2892" t="s">
        <v>286</v>
      </c>
      <c r="AM2892">
        <v>1</v>
      </c>
      <c r="AN2892">
        <v>10</v>
      </c>
      <c r="AO2892">
        <v>0.23384555100000001</v>
      </c>
      <c r="AP2892">
        <v>0.30379578699999998</v>
      </c>
      <c r="AQ2892">
        <v>0.39419506199999998</v>
      </c>
      <c r="AR2892">
        <v>0.308901696</v>
      </c>
      <c r="AS2892">
        <v>0.53581788299999999</v>
      </c>
      <c r="AT2892">
        <v>8.4788522000000005E-2</v>
      </c>
    </row>
    <row r="2893" spans="1:46" hidden="1" x14ac:dyDescent="0.25">
      <c r="A2893" t="s">
        <v>314</v>
      </c>
      <c r="B2893" t="s">
        <v>286</v>
      </c>
      <c r="C2893">
        <v>11</v>
      </c>
      <c r="D2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0.51834903899999996</v>
      </c>
      <c r="E2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0.51834903899999996</v>
      </c>
      <c r="AI2893">
        <v>51</v>
      </c>
      <c r="AJ2893" t="s">
        <v>314</v>
      </c>
      <c r="AK2893" t="s">
        <v>416</v>
      </c>
      <c r="AL2893" t="s">
        <v>286</v>
      </c>
      <c r="AM2893">
        <v>1</v>
      </c>
      <c r="AN2893">
        <v>11</v>
      </c>
      <c r="AO2893">
        <v>0.35973211100000002</v>
      </c>
      <c r="AP2893">
        <v>0.44719055600000002</v>
      </c>
      <c r="AQ2893">
        <v>0.51834903899999996</v>
      </c>
      <c r="AR2893">
        <v>0.44326153800000001</v>
      </c>
      <c r="AS2893">
        <v>0.67828565399999996</v>
      </c>
      <c r="AT2893">
        <v>0.146776982</v>
      </c>
    </row>
    <row r="2894" spans="1:46" hidden="1" x14ac:dyDescent="0.25">
      <c r="A2894" t="s">
        <v>314</v>
      </c>
      <c r="B2894" t="s">
        <v>286</v>
      </c>
      <c r="C2894">
        <v>12</v>
      </c>
      <c r="D2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0.66145523299999998</v>
      </c>
      <c r="E2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0.66145523299999998</v>
      </c>
      <c r="AI2894">
        <v>51</v>
      </c>
      <c r="AJ2894" t="s">
        <v>314</v>
      </c>
      <c r="AK2894" t="s">
        <v>416</v>
      </c>
      <c r="AL2894" t="s">
        <v>286</v>
      </c>
      <c r="AM2894">
        <v>1</v>
      </c>
      <c r="AN2894">
        <v>12</v>
      </c>
      <c r="AO2894">
        <v>0.45958785000000002</v>
      </c>
      <c r="AP2894">
        <v>0.56273698699999997</v>
      </c>
      <c r="AQ2894">
        <v>0.66145523299999998</v>
      </c>
      <c r="AR2894">
        <v>0.54641183500000001</v>
      </c>
      <c r="AS2894">
        <v>0.77666592000000001</v>
      </c>
      <c r="AT2894">
        <v>0.21053290199999999</v>
      </c>
    </row>
    <row r="2895" spans="1:46" hidden="1" x14ac:dyDescent="0.25">
      <c r="A2895" t="s">
        <v>314</v>
      </c>
      <c r="B2895" t="s">
        <v>286</v>
      </c>
      <c r="C2895">
        <v>13</v>
      </c>
      <c r="D2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0.72219407899999999</v>
      </c>
      <c r="E2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0.72219407899999999</v>
      </c>
      <c r="AI2895">
        <v>51</v>
      </c>
      <c r="AJ2895" t="s">
        <v>314</v>
      </c>
      <c r="AK2895" t="s">
        <v>416</v>
      </c>
      <c r="AL2895" t="s">
        <v>286</v>
      </c>
      <c r="AM2895">
        <v>1</v>
      </c>
      <c r="AN2895">
        <v>13</v>
      </c>
      <c r="AO2895">
        <v>0.49951032099999998</v>
      </c>
      <c r="AP2895">
        <v>0.61758085299999999</v>
      </c>
      <c r="AQ2895">
        <v>0.72219407899999999</v>
      </c>
      <c r="AR2895">
        <v>0.60090954500000004</v>
      </c>
      <c r="AS2895">
        <v>0.80045924499999999</v>
      </c>
      <c r="AT2895">
        <v>0.25693463500000002</v>
      </c>
    </row>
    <row r="2896" spans="1:46" hidden="1" x14ac:dyDescent="0.25">
      <c r="A2896" t="s">
        <v>314</v>
      </c>
      <c r="B2896" t="s">
        <v>286</v>
      </c>
      <c r="C2896">
        <v>14</v>
      </c>
      <c r="D2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0.72489079499999998</v>
      </c>
      <c r="E2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0.72489079499999998</v>
      </c>
      <c r="AI2896">
        <v>51</v>
      </c>
      <c r="AJ2896" t="s">
        <v>314</v>
      </c>
      <c r="AK2896" t="s">
        <v>416</v>
      </c>
      <c r="AL2896" t="s">
        <v>286</v>
      </c>
      <c r="AM2896">
        <v>1</v>
      </c>
      <c r="AN2896">
        <v>14</v>
      </c>
      <c r="AO2896">
        <v>0.51874856499999999</v>
      </c>
      <c r="AP2896">
        <v>0.62184982899999997</v>
      </c>
      <c r="AQ2896">
        <v>0.72489079499999998</v>
      </c>
      <c r="AR2896">
        <v>0.60806913799999995</v>
      </c>
      <c r="AS2896">
        <v>0.81843370500000001</v>
      </c>
      <c r="AT2896">
        <v>0.25243597099999998</v>
      </c>
    </row>
    <row r="2897" spans="1:46" hidden="1" x14ac:dyDescent="0.25">
      <c r="A2897" t="s">
        <v>314</v>
      </c>
      <c r="B2897" t="s">
        <v>286</v>
      </c>
      <c r="C2897">
        <v>15</v>
      </c>
      <c r="D2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0.66257959399999999</v>
      </c>
      <c r="E2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0.66257959399999999</v>
      </c>
      <c r="AI2897">
        <v>51</v>
      </c>
      <c r="AJ2897" t="s">
        <v>314</v>
      </c>
      <c r="AK2897" t="s">
        <v>416</v>
      </c>
      <c r="AL2897" t="s">
        <v>286</v>
      </c>
      <c r="AM2897">
        <v>1</v>
      </c>
      <c r="AN2897">
        <v>15</v>
      </c>
      <c r="AO2897">
        <v>0.50267583199999999</v>
      </c>
      <c r="AP2897">
        <v>0.58831311100000006</v>
      </c>
      <c r="AQ2897">
        <v>0.66257959399999999</v>
      </c>
      <c r="AR2897">
        <v>0.574722556</v>
      </c>
      <c r="AS2897">
        <v>0.80429565800000002</v>
      </c>
      <c r="AT2897">
        <v>0.25654506700000002</v>
      </c>
    </row>
    <row r="2898" spans="1:46" hidden="1" x14ac:dyDescent="0.25">
      <c r="A2898" t="s">
        <v>314</v>
      </c>
      <c r="B2898" t="s">
        <v>286</v>
      </c>
      <c r="C2898">
        <v>16</v>
      </c>
      <c r="D2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0.57405432300000003</v>
      </c>
      <c r="E2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0.57405432300000003</v>
      </c>
      <c r="AI2898">
        <v>51</v>
      </c>
      <c r="AJ2898" t="s">
        <v>314</v>
      </c>
      <c r="AK2898" t="s">
        <v>416</v>
      </c>
      <c r="AL2898" t="s">
        <v>286</v>
      </c>
      <c r="AM2898">
        <v>1</v>
      </c>
      <c r="AN2898">
        <v>16</v>
      </c>
      <c r="AO2898">
        <v>0.43059235499999998</v>
      </c>
      <c r="AP2898">
        <v>0.50473578100000005</v>
      </c>
      <c r="AQ2898">
        <v>0.57405432300000003</v>
      </c>
      <c r="AR2898">
        <v>0.50390320799999999</v>
      </c>
      <c r="AS2898">
        <v>0.71870388900000004</v>
      </c>
      <c r="AT2898">
        <v>0.207543952</v>
      </c>
    </row>
    <row r="2899" spans="1:46" hidden="1" x14ac:dyDescent="0.25">
      <c r="A2899" t="s">
        <v>314</v>
      </c>
      <c r="B2899" t="s">
        <v>286</v>
      </c>
      <c r="C2899">
        <v>17</v>
      </c>
      <c r="D2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0.47616621199999998</v>
      </c>
      <c r="E2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0.47616621199999998</v>
      </c>
      <c r="AI2899">
        <v>51</v>
      </c>
      <c r="AJ2899" t="s">
        <v>314</v>
      </c>
      <c r="AK2899" t="s">
        <v>416</v>
      </c>
      <c r="AL2899" t="s">
        <v>286</v>
      </c>
      <c r="AM2899">
        <v>1</v>
      </c>
      <c r="AN2899">
        <v>17</v>
      </c>
      <c r="AO2899">
        <v>0.31664645400000002</v>
      </c>
      <c r="AP2899">
        <v>0.385474276</v>
      </c>
      <c r="AQ2899">
        <v>0.47616621199999998</v>
      </c>
      <c r="AR2899">
        <v>0.39434382699999998</v>
      </c>
      <c r="AS2899">
        <v>0.61181037599999999</v>
      </c>
      <c r="AT2899">
        <v>0.15835548399999999</v>
      </c>
    </row>
    <row r="2900" spans="1:46" hidden="1" x14ac:dyDescent="0.25">
      <c r="A2900" t="s">
        <v>314</v>
      </c>
      <c r="B2900" t="s">
        <v>286</v>
      </c>
      <c r="C2900">
        <v>18</v>
      </c>
      <c r="D2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0.33700524900000001</v>
      </c>
      <c r="E2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0.33700524900000001</v>
      </c>
      <c r="AI2900">
        <v>51</v>
      </c>
      <c r="AJ2900" t="s">
        <v>314</v>
      </c>
      <c r="AK2900" t="s">
        <v>416</v>
      </c>
      <c r="AL2900" t="s">
        <v>286</v>
      </c>
      <c r="AM2900">
        <v>1</v>
      </c>
      <c r="AN2900">
        <v>18</v>
      </c>
      <c r="AO2900">
        <v>0.192647967</v>
      </c>
      <c r="AP2900">
        <v>0.22477528099999999</v>
      </c>
      <c r="AQ2900">
        <v>0.33700524900000001</v>
      </c>
      <c r="AR2900">
        <v>0.25867875600000001</v>
      </c>
      <c r="AS2900">
        <v>0.42365472700000001</v>
      </c>
      <c r="AT2900">
        <v>8.6047457999999993E-2</v>
      </c>
    </row>
    <row r="2901" spans="1:46" hidden="1" x14ac:dyDescent="0.25">
      <c r="A2901" t="s">
        <v>314</v>
      </c>
      <c r="B2901" t="s">
        <v>286</v>
      </c>
      <c r="C2901">
        <v>19</v>
      </c>
      <c r="D2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0.191516881</v>
      </c>
      <c r="E2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0.191516881</v>
      </c>
      <c r="AI2901">
        <v>51</v>
      </c>
      <c r="AJ2901" t="s">
        <v>314</v>
      </c>
      <c r="AK2901" t="s">
        <v>416</v>
      </c>
      <c r="AL2901" t="s">
        <v>286</v>
      </c>
      <c r="AM2901">
        <v>1</v>
      </c>
      <c r="AN2901">
        <v>19</v>
      </c>
      <c r="AO2901">
        <v>6.5365391999999994E-2</v>
      </c>
      <c r="AP2901">
        <v>0.101715346</v>
      </c>
      <c r="AQ2901">
        <v>0.191516881</v>
      </c>
      <c r="AR2901">
        <v>0.12538854699999999</v>
      </c>
      <c r="AS2901">
        <v>0.24888107900000001</v>
      </c>
      <c r="AT2901">
        <v>2.9615333000000001E-2</v>
      </c>
    </row>
    <row r="2902" spans="1:46" hidden="1" x14ac:dyDescent="0.25">
      <c r="A2902" t="s">
        <v>314</v>
      </c>
      <c r="B2902" t="s">
        <v>286</v>
      </c>
      <c r="C2902">
        <v>20</v>
      </c>
      <c r="D2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6.5826349000000006E-2</v>
      </c>
      <c r="E2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6.5826349000000006E-2</v>
      </c>
      <c r="AI2902">
        <v>51</v>
      </c>
      <c r="AJ2902" t="s">
        <v>314</v>
      </c>
      <c r="AK2902" t="s">
        <v>416</v>
      </c>
      <c r="AL2902" t="s">
        <v>286</v>
      </c>
      <c r="AM2902">
        <v>1</v>
      </c>
      <c r="AN2902">
        <v>20</v>
      </c>
      <c r="AO2902">
        <v>2.4489339999999998E-3</v>
      </c>
      <c r="AP2902">
        <v>1.9573469E-2</v>
      </c>
      <c r="AQ2902">
        <v>6.5826349000000006E-2</v>
      </c>
      <c r="AR2902">
        <v>3.4012939999999998E-2</v>
      </c>
      <c r="AS2902">
        <v>9.1057774999999994E-2</v>
      </c>
      <c r="AT2902">
        <v>1.1429039999999999E-3</v>
      </c>
    </row>
    <row r="2903" spans="1:46" hidden="1" x14ac:dyDescent="0.25">
      <c r="A2903" t="s">
        <v>314</v>
      </c>
      <c r="B2903" t="s">
        <v>286</v>
      </c>
      <c r="C2903">
        <v>21</v>
      </c>
      <c r="D2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2.45049E-3</v>
      </c>
      <c r="E2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2.45049E-3</v>
      </c>
      <c r="AI2903">
        <v>51</v>
      </c>
      <c r="AJ2903" t="s">
        <v>314</v>
      </c>
      <c r="AK2903" t="s">
        <v>416</v>
      </c>
      <c r="AL2903" t="s">
        <v>286</v>
      </c>
      <c r="AM2903">
        <v>1</v>
      </c>
      <c r="AN2903">
        <v>21</v>
      </c>
      <c r="AO2903">
        <v>0</v>
      </c>
      <c r="AP2903">
        <v>6.5111100000000001E-4</v>
      </c>
      <c r="AQ2903">
        <v>2.45049E-3</v>
      </c>
      <c r="AR2903">
        <v>1.224848E-3</v>
      </c>
      <c r="AS2903">
        <v>3.5946649999999999E-3</v>
      </c>
      <c r="AT2903">
        <v>0</v>
      </c>
    </row>
    <row r="2904" spans="1:46" hidden="1" x14ac:dyDescent="0.25">
      <c r="A2904" t="s">
        <v>314</v>
      </c>
      <c r="B2904" t="s">
        <v>286</v>
      </c>
      <c r="C2904">
        <v>22</v>
      </c>
      <c r="D2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4">
        <v>51</v>
      </c>
      <c r="AJ2904" t="s">
        <v>314</v>
      </c>
      <c r="AK2904" t="s">
        <v>416</v>
      </c>
      <c r="AL2904" t="s">
        <v>286</v>
      </c>
      <c r="AM2904">
        <v>1</v>
      </c>
      <c r="AN2904">
        <v>22</v>
      </c>
      <c r="AO2904">
        <v>0</v>
      </c>
      <c r="AP2904">
        <v>0</v>
      </c>
      <c r="AQ2904">
        <v>0</v>
      </c>
      <c r="AR2904">
        <v>0</v>
      </c>
      <c r="AS2904">
        <v>0</v>
      </c>
      <c r="AT2904">
        <v>0</v>
      </c>
    </row>
    <row r="2905" spans="1:46" hidden="1" x14ac:dyDescent="0.25">
      <c r="A2905" t="s">
        <v>314</v>
      </c>
      <c r="B2905" t="s">
        <v>286</v>
      </c>
      <c r="C2905">
        <v>23</v>
      </c>
      <c r="D2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5">
        <v>51</v>
      </c>
      <c r="AJ2905" t="s">
        <v>314</v>
      </c>
      <c r="AK2905" t="s">
        <v>416</v>
      </c>
      <c r="AL2905" t="s">
        <v>286</v>
      </c>
      <c r="AM2905">
        <v>1</v>
      </c>
      <c r="AN2905">
        <v>23</v>
      </c>
      <c r="AO2905">
        <v>0</v>
      </c>
      <c r="AP2905">
        <v>0</v>
      </c>
      <c r="AQ2905">
        <v>0</v>
      </c>
      <c r="AR2905">
        <v>0</v>
      </c>
      <c r="AS2905">
        <v>0</v>
      </c>
      <c r="AT2905">
        <v>0</v>
      </c>
    </row>
    <row r="2906" spans="1:46" hidden="1" x14ac:dyDescent="0.25">
      <c r="A2906" t="s">
        <v>314</v>
      </c>
      <c r="B2906" t="s">
        <v>286</v>
      </c>
      <c r="C2906">
        <v>24</v>
      </c>
      <c r="D2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6">
        <v>51</v>
      </c>
      <c r="AJ2906" t="s">
        <v>314</v>
      </c>
      <c r="AK2906" t="s">
        <v>416</v>
      </c>
      <c r="AL2906" t="s">
        <v>286</v>
      </c>
      <c r="AM2906">
        <v>1</v>
      </c>
      <c r="AN2906">
        <v>24</v>
      </c>
      <c r="AO2906">
        <v>0</v>
      </c>
      <c r="AP2906">
        <v>0</v>
      </c>
      <c r="AQ2906">
        <v>0</v>
      </c>
      <c r="AR2906">
        <v>0</v>
      </c>
      <c r="AS2906">
        <v>0</v>
      </c>
      <c r="AT2906">
        <v>0</v>
      </c>
    </row>
    <row r="2907" spans="1:46" hidden="1" x14ac:dyDescent="0.25">
      <c r="A2907" t="s">
        <v>314</v>
      </c>
      <c r="B2907" t="s">
        <v>287</v>
      </c>
      <c r="C2907">
        <v>1</v>
      </c>
      <c r="D2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7">
        <v>51</v>
      </c>
      <c r="AJ2907" t="s">
        <v>314</v>
      </c>
      <c r="AK2907" t="s">
        <v>416</v>
      </c>
      <c r="AL2907" t="s">
        <v>287</v>
      </c>
      <c r="AM2907">
        <v>2</v>
      </c>
      <c r="AN2907">
        <v>1</v>
      </c>
      <c r="AO2907">
        <v>0</v>
      </c>
      <c r="AP2907">
        <v>0</v>
      </c>
      <c r="AQ2907">
        <v>0</v>
      </c>
      <c r="AR2907">
        <v>0</v>
      </c>
      <c r="AS2907">
        <v>0</v>
      </c>
      <c r="AT2907">
        <v>0</v>
      </c>
    </row>
    <row r="2908" spans="1:46" hidden="1" x14ac:dyDescent="0.25">
      <c r="A2908" t="s">
        <v>314</v>
      </c>
      <c r="B2908" t="s">
        <v>287</v>
      </c>
      <c r="C2908">
        <v>2</v>
      </c>
      <c r="D2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8">
        <v>51</v>
      </c>
      <c r="AJ2908" t="s">
        <v>314</v>
      </c>
      <c r="AK2908" t="s">
        <v>416</v>
      </c>
      <c r="AL2908" t="s">
        <v>287</v>
      </c>
      <c r="AM2908">
        <v>2</v>
      </c>
      <c r="AN2908">
        <v>2</v>
      </c>
      <c r="AO2908">
        <v>0</v>
      </c>
      <c r="AP2908">
        <v>0</v>
      </c>
      <c r="AQ2908">
        <v>0</v>
      </c>
      <c r="AR2908">
        <v>0</v>
      </c>
      <c r="AS2908">
        <v>0</v>
      </c>
      <c r="AT2908">
        <v>0</v>
      </c>
    </row>
    <row r="2909" spans="1:46" hidden="1" x14ac:dyDescent="0.25">
      <c r="A2909" t="s">
        <v>314</v>
      </c>
      <c r="B2909" t="s">
        <v>287</v>
      </c>
      <c r="C2909">
        <v>3</v>
      </c>
      <c r="D2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9">
        <v>51</v>
      </c>
      <c r="AJ2909" t="s">
        <v>314</v>
      </c>
      <c r="AK2909" t="s">
        <v>416</v>
      </c>
      <c r="AL2909" t="s">
        <v>287</v>
      </c>
      <c r="AM2909">
        <v>2</v>
      </c>
      <c r="AN2909">
        <v>3</v>
      </c>
      <c r="AO2909">
        <v>0</v>
      </c>
      <c r="AP2909">
        <v>0</v>
      </c>
      <c r="AQ2909">
        <v>0</v>
      </c>
      <c r="AR2909">
        <v>0</v>
      </c>
      <c r="AS2909">
        <v>0</v>
      </c>
      <c r="AT2909">
        <v>0</v>
      </c>
    </row>
    <row r="2910" spans="1:46" hidden="1" x14ac:dyDescent="0.25">
      <c r="A2910" t="s">
        <v>314</v>
      </c>
      <c r="B2910" t="s">
        <v>287</v>
      </c>
      <c r="C2910">
        <v>4</v>
      </c>
      <c r="D2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0">
        <v>51</v>
      </c>
      <c r="AJ2910" t="s">
        <v>314</v>
      </c>
      <c r="AK2910" t="s">
        <v>416</v>
      </c>
      <c r="AL2910" t="s">
        <v>287</v>
      </c>
      <c r="AM2910">
        <v>2</v>
      </c>
      <c r="AN2910">
        <v>4</v>
      </c>
      <c r="AO2910">
        <v>0</v>
      </c>
      <c r="AP2910">
        <v>0</v>
      </c>
      <c r="AQ2910">
        <v>0</v>
      </c>
      <c r="AR2910">
        <v>0</v>
      </c>
      <c r="AS2910">
        <v>0</v>
      </c>
      <c r="AT2910">
        <v>0</v>
      </c>
    </row>
    <row r="2911" spans="1:46" hidden="1" x14ac:dyDescent="0.25">
      <c r="A2911" t="s">
        <v>314</v>
      </c>
      <c r="B2911" t="s">
        <v>287</v>
      </c>
      <c r="C2911">
        <v>5</v>
      </c>
      <c r="D2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1">
        <v>51</v>
      </c>
      <c r="AJ2911" t="s">
        <v>314</v>
      </c>
      <c r="AK2911" t="s">
        <v>416</v>
      </c>
      <c r="AL2911" t="s">
        <v>287</v>
      </c>
      <c r="AM2911">
        <v>2</v>
      </c>
      <c r="AN2911">
        <v>5</v>
      </c>
      <c r="AO2911">
        <v>0</v>
      </c>
      <c r="AP2911">
        <v>0</v>
      </c>
      <c r="AQ2911">
        <v>0</v>
      </c>
      <c r="AR2911">
        <v>0</v>
      </c>
      <c r="AS2911">
        <v>0</v>
      </c>
      <c r="AT2911">
        <v>0</v>
      </c>
    </row>
    <row r="2912" spans="1:46" hidden="1" x14ac:dyDescent="0.25">
      <c r="A2912" t="s">
        <v>314</v>
      </c>
      <c r="B2912" t="s">
        <v>287</v>
      </c>
      <c r="C2912">
        <v>6</v>
      </c>
      <c r="D2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2">
        <v>51</v>
      </c>
      <c r="AJ2912" t="s">
        <v>314</v>
      </c>
      <c r="AK2912" t="s">
        <v>416</v>
      </c>
      <c r="AL2912" t="s">
        <v>287</v>
      </c>
      <c r="AM2912">
        <v>2</v>
      </c>
      <c r="AN2912">
        <v>6</v>
      </c>
      <c r="AO2912">
        <v>0</v>
      </c>
      <c r="AP2912">
        <v>0</v>
      </c>
      <c r="AQ2912">
        <v>0</v>
      </c>
      <c r="AR2912">
        <v>0</v>
      </c>
      <c r="AS2912">
        <v>0</v>
      </c>
      <c r="AT2912">
        <v>0</v>
      </c>
    </row>
    <row r="2913" spans="1:46" hidden="1" x14ac:dyDescent="0.25">
      <c r="A2913" t="s">
        <v>314</v>
      </c>
      <c r="B2913" t="s">
        <v>287</v>
      </c>
      <c r="C2913">
        <v>7</v>
      </c>
      <c r="D2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3">
        <v>51</v>
      </c>
      <c r="AJ2913" t="s">
        <v>314</v>
      </c>
      <c r="AK2913" t="s">
        <v>416</v>
      </c>
      <c r="AL2913" t="s">
        <v>287</v>
      </c>
      <c r="AM2913">
        <v>2</v>
      </c>
      <c r="AN2913">
        <v>7</v>
      </c>
      <c r="AO2913">
        <v>0</v>
      </c>
      <c r="AP2913">
        <v>2.1122239999999998E-3</v>
      </c>
      <c r="AQ2913">
        <v>2.9518909999999999E-3</v>
      </c>
      <c r="AR2913">
        <v>1.9886449999999998E-3</v>
      </c>
      <c r="AS2913">
        <v>6.5506779999999999E-3</v>
      </c>
      <c r="AT2913">
        <v>0</v>
      </c>
    </row>
    <row r="2914" spans="1:46" hidden="1" x14ac:dyDescent="0.25">
      <c r="A2914" t="s">
        <v>314</v>
      </c>
      <c r="B2914" t="s">
        <v>287</v>
      </c>
      <c r="C2914">
        <v>8</v>
      </c>
      <c r="D2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4.2956139999999997E-3</v>
      </c>
      <c r="E2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4.2956139999999997E-3</v>
      </c>
      <c r="AI2914">
        <v>51</v>
      </c>
      <c r="AJ2914" t="s">
        <v>314</v>
      </c>
      <c r="AK2914" t="s">
        <v>416</v>
      </c>
      <c r="AL2914" t="s">
        <v>287</v>
      </c>
      <c r="AM2914">
        <v>2</v>
      </c>
      <c r="AN2914">
        <v>8</v>
      </c>
      <c r="AO2914">
        <v>4.2956139999999997E-3</v>
      </c>
      <c r="AP2914">
        <v>5.2535113000000001E-2</v>
      </c>
      <c r="AQ2914">
        <v>7.6521195E-2</v>
      </c>
      <c r="AR2914">
        <v>4.9004417000000002E-2</v>
      </c>
      <c r="AS2914">
        <v>0.109364951</v>
      </c>
      <c r="AT2914">
        <v>4.7889100000000001E-4</v>
      </c>
    </row>
    <row r="2915" spans="1:46" hidden="1" x14ac:dyDescent="0.25">
      <c r="A2915" t="s">
        <v>314</v>
      </c>
      <c r="B2915" t="s">
        <v>287</v>
      </c>
      <c r="C2915">
        <v>9</v>
      </c>
      <c r="D2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0.22163553999999999</v>
      </c>
      <c r="E2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8.9880083999999999E-2</v>
      </c>
      <c r="AI2915">
        <v>51</v>
      </c>
      <c r="AJ2915" t="s">
        <v>314</v>
      </c>
      <c r="AK2915" t="s">
        <v>416</v>
      </c>
      <c r="AL2915" t="s">
        <v>287</v>
      </c>
      <c r="AM2915">
        <v>2</v>
      </c>
      <c r="AN2915">
        <v>9</v>
      </c>
      <c r="AO2915">
        <v>8.9880083999999999E-2</v>
      </c>
      <c r="AP2915">
        <v>0.15196789599999999</v>
      </c>
      <c r="AQ2915">
        <v>0.22163553999999999</v>
      </c>
      <c r="AR2915">
        <v>0.15851164600000001</v>
      </c>
      <c r="AS2915">
        <v>0.30068310300000001</v>
      </c>
      <c r="AT2915">
        <v>1.4771286999999999E-2</v>
      </c>
    </row>
    <row r="2916" spans="1:46" hidden="1" x14ac:dyDescent="0.25">
      <c r="A2916" t="s">
        <v>314</v>
      </c>
      <c r="B2916" t="s">
        <v>287</v>
      </c>
      <c r="C2916">
        <v>10</v>
      </c>
      <c r="D2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0.37980623400000002</v>
      </c>
      <c r="E2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0.37980623400000002</v>
      </c>
      <c r="AI2916">
        <v>51</v>
      </c>
      <c r="AJ2916" t="s">
        <v>314</v>
      </c>
      <c r="AK2916" t="s">
        <v>416</v>
      </c>
      <c r="AL2916" t="s">
        <v>287</v>
      </c>
      <c r="AM2916">
        <v>2</v>
      </c>
      <c r="AN2916">
        <v>10</v>
      </c>
      <c r="AO2916">
        <v>0.21980171600000001</v>
      </c>
      <c r="AP2916">
        <v>0.27161707000000002</v>
      </c>
      <c r="AQ2916">
        <v>0.37980623400000002</v>
      </c>
      <c r="AR2916">
        <v>0.29176508600000001</v>
      </c>
      <c r="AS2916">
        <v>0.497567763</v>
      </c>
      <c r="AT2916">
        <v>4.4521321000000003E-2</v>
      </c>
    </row>
    <row r="2917" spans="1:46" hidden="1" x14ac:dyDescent="0.25">
      <c r="A2917" t="s">
        <v>314</v>
      </c>
      <c r="B2917" t="s">
        <v>287</v>
      </c>
      <c r="C2917">
        <v>11</v>
      </c>
      <c r="D2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0.521025552</v>
      </c>
      <c r="E2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0.521025552</v>
      </c>
      <c r="AI2917">
        <v>51</v>
      </c>
      <c r="AJ2917" t="s">
        <v>314</v>
      </c>
      <c r="AK2917" t="s">
        <v>416</v>
      </c>
      <c r="AL2917" t="s">
        <v>287</v>
      </c>
      <c r="AM2917">
        <v>2</v>
      </c>
      <c r="AN2917">
        <v>11</v>
      </c>
      <c r="AO2917">
        <v>0.32436314399999999</v>
      </c>
      <c r="AP2917">
        <v>0.40693838199999999</v>
      </c>
      <c r="AQ2917">
        <v>0.521025552</v>
      </c>
      <c r="AR2917">
        <v>0.41688355500000002</v>
      </c>
      <c r="AS2917">
        <v>0.66742750900000003</v>
      </c>
      <c r="AT2917">
        <v>6.9703161E-2</v>
      </c>
    </row>
    <row r="2918" spans="1:46" hidden="1" x14ac:dyDescent="0.25">
      <c r="A2918" t="s">
        <v>314</v>
      </c>
      <c r="B2918" t="s">
        <v>287</v>
      </c>
      <c r="C2918">
        <v>12</v>
      </c>
      <c r="D2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0.61935369900000004</v>
      </c>
      <c r="E2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0.61935369900000004</v>
      </c>
      <c r="AI2918">
        <v>51</v>
      </c>
      <c r="AJ2918" t="s">
        <v>314</v>
      </c>
      <c r="AK2918" t="s">
        <v>416</v>
      </c>
      <c r="AL2918" t="s">
        <v>287</v>
      </c>
      <c r="AM2918">
        <v>2</v>
      </c>
      <c r="AN2918">
        <v>12</v>
      </c>
      <c r="AO2918">
        <v>0.41389225499999999</v>
      </c>
      <c r="AP2918">
        <v>0.505969267</v>
      </c>
      <c r="AQ2918">
        <v>0.61935369900000004</v>
      </c>
      <c r="AR2918">
        <v>0.51249720099999996</v>
      </c>
      <c r="AS2918">
        <v>0.77733612699999999</v>
      </c>
      <c r="AT2918">
        <v>0.116270863</v>
      </c>
    </row>
    <row r="2919" spans="1:46" hidden="1" x14ac:dyDescent="0.25">
      <c r="A2919" t="s">
        <v>314</v>
      </c>
      <c r="B2919" t="s">
        <v>287</v>
      </c>
      <c r="C2919">
        <v>13</v>
      </c>
      <c r="D2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0.66712792799999998</v>
      </c>
      <c r="E2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0.66712792799999998</v>
      </c>
      <c r="AI2919">
        <v>51</v>
      </c>
      <c r="AJ2919" t="s">
        <v>314</v>
      </c>
      <c r="AK2919" t="s">
        <v>416</v>
      </c>
      <c r="AL2919" t="s">
        <v>287</v>
      </c>
      <c r="AM2919">
        <v>2</v>
      </c>
      <c r="AN2919">
        <v>13</v>
      </c>
      <c r="AO2919">
        <v>0.45546136199999998</v>
      </c>
      <c r="AP2919">
        <v>0.56048135099999996</v>
      </c>
      <c r="AQ2919">
        <v>0.66712792799999998</v>
      </c>
      <c r="AR2919">
        <v>0.55614614299999998</v>
      </c>
      <c r="AS2919">
        <v>0.81621539200000004</v>
      </c>
      <c r="AT2919">
        <v>0.15608049500000001</v>
      </c>
    </row>
    <row r="2920" spans="1:46" hidden="1" x14ac:dyDescent="0.25">
      <c r="A2920" t="s">
        <v>314</v>
      </c>
      <c r="B2920" t="s">
        <v>287</v>
      </c>
      <c r="C2920">
        <v>14</v>
      </c>
      <c r="D2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0.64602637399999996</v>
      </c>
      <c r="E2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0.64602637399999996</v>
      </c>
      <c r="AI2920">
        <v>51</v>
      </c>
      <c r="AJ2920" t="s">
        <v>314</v>
      </c>
      <c r="AK2920" t="s">
        <v>416</v>
      </c>
      <c r="AL2920" t="s">
        <v>287</v>
      </c>
      <c r="AM2920">
        <v>2</v>
      </c>
      <c r="AN2920">
        <v>14</v>
      </c>
      <c r="AO2920">
        <v>0.45991728300000001</v>
      </c>
      <c r="AP2920">
        <v>0.56892028400000005</v>
      </c>
      <c r="AQ2920">
        <v>0.64602637399999996</v>
      </c>
      <c r="AR2920">
        <v>0.556119472</v>
      </c>
      <c r="AS2920">
        <v>0.80685553200000004</v>
      </c>
      <c r="AT2920">
        <v>0.21250897599999999</v>
      </c>
    </row>
    <row r="2921" spans="1:46" hidden="1" x14ac:dyDescent="0.25">
      <c r="A2921" t="s">
        <v>314</v>
      </c>
      <c r="B2921" t="s">
        <v>287</v>
      </c>
      <c r="C2921">
        <v>15</v>
      </c>
      <c r="D2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0.59506120900000004</v>
      </c>
      <c r="E2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0.59506120900000004</v>
      </c>
      <c r="AI2921">
        <v>51</v>
      </c>
      <c r="AJ2921" t="s">
        <v>314</v>
      </c>
      <c r="AK2921" t="s">
        <v>416</v>
      </c>
      <c r="AL2921" t="s">
        <v>287</v>
      </c>
      <c r="AM2921">
        <v>2</v>
      </c>
      <c r="AN2921">
        <v>15</v>
      </c>
      <c r="AO2921">
        <v>0.438703501</v>
      </c>
      <c r="AP2921">
        <v>0.52908402300000001</v>
      </c>
      <c r="AQ2921">
        <v>0.59506120900000004</v>
      </c>
      <c r="AR2921">
        <v>0.52332464599999995</v>
      </c>
      <c r="AS2921">
        <v>0.79380609700000004</v>
      </c>
      <c r="AT2921">
        <v>0.25794313000000002</v>
      </c>
    </row>
    <row r="2922" spans="1:46" hidden="1" x14ac:dyDescent="0.25">
      <c r="A2922" t="s">
        <v>314</v>
      </c>
      <c r="B2922" t="s">
        <v>287</v>
      </c>
      <c r="C2922">
        <v>16</v>
      </c>
      <c r="D2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0.52979088699999999</v>
      </c>
      <c r="E2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0.52979088699999999</v>
      </c>
      <c r="AI2922">
        <v>51</v>
      </c>
      <c r="AJ2922" t="s">
        <v>314</v>
      </c>
      <c r="AK2922" t="s">
        <v>416</v>
      </c>
      <c r="AL2922" t="s">
        <v>287</v>
      </c>
      <c r="AM2922">
        <v>2</v>
      </c>
      <c r="AN2922">
        <v>16</v>
      </c>
      <c r="AO2922">
        <v>0.39667166199999998</v>
      </c>
      <c r="AP2922">
        <v>0.457213912</v>
      </c>
      <c r="AQ2922">
        <v>0.52979088699999999</v>
      </c>
      <c r="AR2922">
        <v>0.46080980199999999</v>
      </c>
      <c r="AS2922">
        <v>0.72003489399999998</v>
      </c>
      <c r="AT2922">
        <v>0.24507242500000001</v>
      </c>
    </row>
    <row r="2923" spans="1:46" hidden="1" x14ac:dyDescent="0.25">
      <c r="A2923" t="s">
        <v>314</v>
      </c>
      <c r="B2923" t="s">
        <v>287</v>
      </c>
      <c r="C2923">
        <v>17</v>
      </c>
      <c r="D2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0.391176156</v>
      </c>
      <c r="E2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0.391176156</v>
      </c>
      <c r="AI2923">
        <v>51</v>
      </c>
      <c r="AJ2923" t="s">
        <v>314</v>
      </c>
      <c r="AK2923" t="s">
        <v>416</v>
      </c>
      <c r="AL2923" t="s">
        <v>287</v>
      </c>
      <c r="AM2923">
        <v>2</v>
      </c>
      <c r="AN2923">
        <v>17</v>
      </c>
      <c r="AO2923">
        <v>0.29287249300000001</v>
      </c>
      <c r="AP2923">
        <v>0.34877943700000003</v>
      </c>
      <c r="AQ2923">
        <v>0.391176156</v>
      </c>
      <c r="AR2923">
        <v>0.35435539100000002</v>
      </c>
      <c r="AS2923">
        <v>0.59035880100000004</v>
      </c>
      <c r="AT2923">
        <v>0.182885204</v>
      </c>
    </row>
    <row r="2924" spans="1:46" hidden="1" x14ac:dyDescent="0.25">
      <c r="A2924" t="s">
        <v>314</v>
      </c>
      <c r="B2924" t="s">
        <v>287</v>
      </c>
      <c r="C2924">
        <v>18</v>
      </c>
      <c r="D2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0.263879788</v>
      </c>
      <c r="E2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0.263879788</v>
      </c>
      <c r="AI2924">
        <v>51</v>
      </c>
      <c r="AJ2924" t="s">
        <v>314</v>
      </c>
      <c r="AK2924" t="s">
        <v>416</v>
      </c>
      <c r="AL2924" t="s">
        <v>287</v>
      </c>
      <c r="AM2924">
        <v>2</v>
      </c>
      <c r="AN2924">
        <v>18</v>
      </c>
      <c r="AO2924">
        <v>0.16767258299999999</v>
      </c>
      <c r="AP2924">
        <v>0.197252014</v>
      </c>
      <c r="AQ2924">
        <v>0.263879788</v>
      </c>
      <c r="AR2924">
        <v>0.219893114</v>
      </c>
      <c r="AS2924">
        <v>0.43961947499999998</v>
      </c>
      <c r="AT2924">
        <v>0.103930589</v>
      </c>
    </row>
    <row r="2925" spans="1:46" hidden="1" x14ac:dyDescent="0.25">
      <c r="A2925" t="s">
        <v>314</v>
      </c>
      <c r="B2925" t="s">
        <v>287</v>
      </c>
      <c r="C2925">
        <v>19</v>
      </c>
      <c r="D2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0.15311667100000001</v>
      </c>
      <c r="E2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0.15311667100000001</v>
      </c>
      <c r="AI2925">
        <v>51</v>
      </c>
      <c r="AJ2925" t="s">
        <v>314</v>
      </c>
      <c r="AK2925" t="s">
        <v>416</v>
      </c>
      <c r="AL2925" t="s">
        <v>287</v>
      </c>
      <c r="AM2925">
        <v>2</v>
      </c>
      <c r="AN2925">
        <v>19</v>
      </c>
      <c r="AO2925">
        <v>5.4129794000000002E-2</v>
      </c>
      <c r="AP2925">
        <v>6.1683504E-2</v>
      </c>
      <c r="AQ2925">
        <v>0.15311667100000001</v>
      </c>
      <c r="AR2925">
        <v>9.4961192E-2</v>
      </c>
      <c r="AS2925">
        <v>0.239264068</v>
      </c>
      <c r="AT2925">
        <v>2.7875759999999999E-2</v>
      </c>
    </row>
    <row r="2926" spans="1:46" hidden="1" x14ac:dyDescent="0.25">
      <c r="A2926" t="s">
        <v>314</v>
      </c>
      <c r="B2926" t="s">
        <v>287</v>
      </c>
      <c r="C2926">
        <v>20</v>
      </c>
      <c r="D2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4.7973421000000002E-2</v>
      </c>
      <c r="E2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4.7973421000000002E-2</v>
      </c>
      <c r="AI2926">
        <v>51</v>
      </c>
      <c r="AJ2926" t="s">
        <v>314</v>
      </c>
      <c r="AK2926" t="s">
        <v>416</v>
      </c>
      <c r="AL2926" t="s">
        <v>287</v>
      </c>
      <c r="AM2926">
        <v>2</v>
      </c>
      <c r="AN2926">
        <v>20</v>
      </c>
      <c r="AO2926">
        <v>9.3997299999999998E-4</v>
      </c>
      <c r="AP2926">
        <v>1.5855260000000001E-3</v>
      </c>
      <c r="AQ2926">
        <v>4.7973421000000002E-2</v>
      </c>
      <c r="AR2926">
        <v>1.9504780999999999E-2</v>
      </c>
      <c r="AS2926">
        <v>8.0979290999999995E-2</v>
      </c>
      <c r="AT2926">
        <v>2.7470800000000003E-4</v>
      </c>
    </row>
    <row r="2927" spans="1:46" hidden="1" x14ac:dyDescent="0.25">
      <c r="A2927" t="s">
        <v>314</v>
      </c>
      <c r="B2927" t="s">
        <v>287</v>
      </c>
      <c r="C2927">
        <v>21</v>
      </c>
      <c r="D2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1.2780859999999999E-3</v>
      </c>
      <c r="E2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1.2780859999999999E-3</v>
      </c>
      <c r="AI2927">
        <v>51</v>
      </c>
      <c r="AJ2927" t="s">
        <v>314</v>
      </c>
      <c r="AK2927" t="s">
        <v>416</v>
      </c>
      <c r="AL2927" t="s">
        <v>287</v>
      </c>
      <c r="AM2927">
        <v>2</v>
      </c>
      <c r="AN2927">
        <v>21</v>
      </c>
      <c r="AO2927">
        <v>0</v>
      </c>
      <c r="AP2927">
        <v>0</v>
      </c>
      <c r="AQ2927">
        <v>1.2780859999999999E-3</v>
      </c>
      <c r="AR2927">
        <v>5.6331899999999995E-4</v>
      </c>
      <c r="AS2927">
        <v>2.9932140000000001E-3</v>
      </c>
      <c r="AT2927">
        <v>0</v>
      </c>
    </row>
    <row r="2928" spans="1:46" hidden="1" x14ac:dyDescent="0.25">
      <c r="A2928" t="s">
        <v>314</v>
      </c>
      <c r="B2928" t="s">
        <v>287</v>
      </c>
      <c r="C2928">
        <v>22</v>
      </c>
      <c r="D2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8">
        <v>51</v>
      </c>
      <c r="AJ2928" t="s">
        <v>314</v>
      </c>
      <c r="AK2928" t="s">
        <v>416</v>
      </c>
      <c r="AL2928" t="s">
        <v>287</v>
      </c>
      <c r="AM2928">
        <v>2</v>
      </c>
      <c r="AN2928">
        <v>22</v>
      </c>
      <c r="AO2928">
        <v>0</v>
      </c>
      <c r="AP2928">
        <v>0</v>
      </c>
      <c r="AQ2928">
        <v>0</v>
      </c>
      <c r="AR2928">
        <v>0</v>
      </c>
      <c r="AS2928">
        <v>0</v>
      </c>
      <c r="AT2928">
        <v>0</v>
      </c>
    </row>
    <row r="2929" spans="1:46" hidden="1" x14ac:dyDescent="0.25">
      <c r="A2929" t="s">
        <v>314</v>
      </c>
      <c r="B2929" t="s">
        <v>287</v>
      </c>
      <c r="C2929">
        <v>23</v>
      </c>
      <c r="D2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9">
        <v>51</v>
      </c>
      <c r="AJ2929" t="s">
        <v>314</v>
      </c>
      <c r="AK2929" t="s">
        <v>416</v>
      </c>
      <c r="AL2929" t="s">
        <v>287</v>
      </c>
      <c r="AM2929">
        <v>2</v>
      </c>
      <c r="AN2929">
        <v>23</v>
      </c>
      <c r="AO2929">
        <v>0</v>
      </c>
      <c r="AP2929">
        <v>0</v>
      </c>
      <c r="AQ2929">
        <v>0</v>
      </c>
      <c r="AR2929">
        <v>0</v>
      </c>
      <c r="AS2929">
        <v>0</v>
      </c>
      <c r="AT2929">
        <v>0</v>
      </c>
    </row>
    <row r="2930" spans="1:46" hidden="1" x14ac:dyDescent="0.25">
      <c r="A2930" t="s">
        <v>314</v>
      </c>
      <c r="B2930" t="s">
        <v>287</v>
      </c>
      <c r="C2930">
        <v>24</v>
      </c>
      <c r="D2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0">
        <v>51</v>
      </c>
      <c r="AJ2930" t="s">
        <v>314</v>
      </c>
      <c r="AK2930" t="s">
        <v>416</v>
      </c>
      <c r="AL2930" t="s">
        <v>287</v>
      </c>
      <c r="AM2930">
        <v>2</v>
      </c>
      <c r="AN2930">
        <v>24</v>
      </c>
      <c r="AO2930">
        <v>0</v>
      </c>
      <c r="AP2930">
        <v>0</v>
      </c>
      <c r="AQ2930">
        <v>0</v>
      </c>
      <c r="AR2930">
        <v>0</v>
      </c>
      <c r="AS2930">
        <v>0</v>
      </c>
      <c r="AT2930">
        <v>0</v>
      </c>
    </row>
    <row r="2931" spans="1:46" hidden="1" x14ac:dyDescent="0.25">
      <c r="A2931" t="s">
        <v>314</v>
      </c>
      <c r="B2931" t="s">
        <v>288</v>
      </c>
      <c r="C2931">
        <v>1</v>
      </c>
      <c r="D2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1">
        <v>51</v>
      </c>
      <c r="AJ2931" t="s">
        <v>314</v>
      </c>
      <c r="AK2931" t="s">
        <v>416</v>
      </c>
      <c r="AL2931" t="s">
        <v>288</v>
      </c>
      <c r="AM2931">
        <v>3</v>
      </c>
      <c r="AN2931">
        <v>1</v>
      </c>
      <c r="AO2931">
        <v>0</v>
      </c>
      <c r="AP2931">
        <v>0</v>
      </c>
      <c r="AQ2931">
        <v>0</v>
      </c>
      <c r="AR2931">
        <v>0</v>
      </c>
      <c r="AS2931">
        <v>0</v>
      </c>
      <c r="AT2931">
        <v>0</v>
      </c>
    </row>
    <row r="2932" spans="1:46" hidden="1" x14ac:dyDescent="0.25">
      <c r="A2932" t="s">
        <v>314</v>
      </c>
      <c r="B2932" t="s">
        <v>288</v>
      </c>
      <c r="C2932">
        <v>2</v>
      </c>
      <c r="D2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2">
        <v>51</v>
      </c>
      <c r="AJ2932" t="s">
        <v>314</v>
      </c>
      <c r="AK2932" t="s">
        <v>416</v>
      </c>
      <c r="AL2932" t="s">
        <v>288</v>
      </c>
      <c r="AM2932">
        <v>3</v>
      </c>
      <c r="AN2932">
        <v>2</v>
      </c>
      <c r="AO2932">
        <v>0</v>
      </c>
      <c r="AP2932">
        <v>0</v>
      </c>
      <c r="AQ2932">
        <v>0</v>
      </c>
      <c r="AR2932">
        <v>0</v>
      </c>
      <c r="AS2932">
        <v>0</v>
      </c>
      <c r="AT2932">
        <v>0</v>
      </c>
    </row>
    <row r="2933" spans="1:46" hidden="1" x14ac:dyDescent="0.25">
      <c r="A2933" t="s">
        <v>314</v>
      </c>
      <c r="B2933" t="s">
        <v>288</v>
      </c>
      <c r="C2933">
        <v>3</v>
      </c>
      <c r="D2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3">
        <v>51</v>
      </c>
      <c r="AJ2933" t="s">
        <v>314</v>
      </c>
      <c r="AK2933" t="s">
        <v>416</v>
      </c>
      <c r="AL2933" t="s">
        <v>288</v>
      </c>
      <c r="AM2933">
        <v>3</v>
      </c>
      <c r="AN2933">
        <v>3</v>
      </c>
      <c r="AO2933">
        <v>0</v>
      </c>
      <c r="AP2933">
        <v>0</v>
      </c>
      <c r="AQ2933">
        <v>0</v>
      </c>
      <c r="AR2933">
        <v>0</v>
      </c>
      <c r="AS2933">
        <v>0</v>
      </c>
      <c r="AT2933">
        <v>0</v>
      </c>
    </row>
    <row r="2934" spans="1:46" hidden="1" x14ac:dyDescent="0.25">
      <c r="A2934" t="s">
        <v>314</v>
      </c>
      <c r="B2934" t="s">
        <v>288</v>
      </c>
      <c r="C2934">
        <v>4</v>
      </c>
      <c r="D2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4">
        <v>51</v>
      </c>
      <c r="AJ2934" t="s">
        <v>314</v>
      </c>
      <c r="AK2934" t="s">
        <v>416</v>
      </c>
      <c r="AL2934" t="s">
        <v>288</v>
      </c>
      <c r="AM2934">
        <v>3</v>
      </c>
      <c r="AN2934">
        <v>4</v>
      </c>
      <c r="AO2934">
        <v>0</v>
      </c>
      <c r="AP2934">
        <v>0</v>
      </c>
      <c r="AQ2934">
        <v>0</v>
      </c>
      <c r="AR2934">
        <v>0</v>
      </c>
      <c r="AS2934">
        <v>0</v>
      </c>
      <c r="AT2934">
        <v>0</v>
      </c>
    </row>
    <row r="2935" spans="1:46" hidden="1" x14ac:dyDescent="0.25">
      <c r="A2935" t="s">
        <v>314</v>
      </c>
      <c r="B2935" t="s">
        <v>288</v>
      </c>
      <c r="C2935">
        <v>5</v>
      </c>
      <c r="D2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5">
        <v>51</v>
      </c>
      <c r="AJ2935" t="s">
        <v>314</v>
      </c>
      <c r="AK2935" t="s">
        <v>416</v>
      </c>
      <c r="AL2935" t="s">
        <v>288</v>
      </c>
      <c r="AM2935">
        <v>3</v>
      </c>
      <c r="AN2935">
        <v>5</v>
      </c>
      <c r="AO2935">
        <v>0</v>
      </c>
      <c r="AP2935">
        <v>0</v>
      </c>
      <c r="AQ2935">
        <v>0</v>
      </c>
      <c r="AR2935">
        <v>0</v>
      </c>
      <c r="AS2935">
        <v>0</v>
      </c>
      <c r="AT2935">
        <v>0</v>
      </c>
    </row>
    <row r="2936" spans="1:46" hidden="1" x14ac:dyDescent="0.25">
      <c r="A2936" t="s">
        <v>314</v>
      </c>
      <c r="B2936" t="s">
        <v>288</v>
      </c>
      <c r="C2936">
        <v>6</v>
      </c>
      <c r="D2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6">
        <v>51</v>
      </c>
      <c r="AJ2936" t="s">
        <v>314</v>
      </c>
      <c r="AK2936" t="s">
        <v>416</v>
      </c>
      <c r="AL2936" t="s">
        <v>288</v>
      </c>
      <c r="AM2936">
        <v>3</v>
      </c>
      <c r="AN2936">
        <v>6</v>
      </c>
      <c r="AO2936">
        <v>0</v>
      </c>
      <c r="AP2936">
        <v>0</v>
      </c>
      <c r="AQ2936">
        <v>0</v>
      </c>
      <c r="AR2936">
        <v>0</v>
      </c>
      <c r="AS2936">
        <v>0</v>
      </c>
      <c r="AT2936">
        <v>0</v>
      </c>
    </row>
    <row r="2937" spans="1:46" hidden="1" x14ac:dyDescent="0.25">
      <c r="A2937" t="s">
        <v>314</v>
      </c>
      <c r="B2937" t="s">
        <v>288</v>
      </c>
      <c r="C2937">
        <v>7</v>
      </c>
      <c r="D2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1.299674E-3</v>
      </c>
      <c r="E2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1.299674E-3</v>
      </c>
      <c r="AI2937">
        <v>51</v>
      </c>
      <c r="AJ2937" t="s">
        <v>314</v>
      </c>
      <c r="AK2937" t="s">
        <v>416</v>
      </c>
      <c r="AL2937" t="s">
        <v>288</v>
      </c>
      <c r="AM2937">
        <v>3</v>
      </c>
      <c r="AN2937">
        <v>7</v>
      </c>
      <c r="AO2937">
        <v>1.299674E-3</v>
      </c>
      <c r="AP2937">
        <v>1.628296E-3</v>
      </c>
      <c r="AQ2937">
        <v>1.9576120000000001E-3</v>
      </c>
      <c r="AR2937">
        <v>1.6000560000000001E-3</v>
      </c>
      <c r="AS2937">
        <v>2.7434680000000002E-3</v>
      </c>
      <c r="AT2937">
        <v>6.2374200000000005E-4</v>
      </c>
    </row>
    <row r="2938" spans="1:46" hidden="1" x14ac:dyDescent="0.25">
      <c r="A2938" t="s">
        <v>314</v>
      </c>
      <c r="B2938" t="s">
        <v>288</v>
      </c>
      <c r="C2938">
        <v>8</v>
      </c>
      <c r="D2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5.6710982E-2</v>
      </c>
      <c r="E2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5.6710982E-2</v>
      </c>
      <c r="AI2938">
        <v>51</v>
      </c>
      <c r="AJ2938" t="s">
        <v>314</v>
      </c>
      <c r="AK2938" t="s">
        <v>416</v>
      </c>
      <c r="AL2938" t="s">
        <v>288</v>
      </c>
      <c r="AM2938">
        <v>3</v>
      </c>
      <c r="AN2938">
        <v>8</v>
      </c>
      <c r="AO2938">
        <v>5.6710982E-2</v>
      </c>
      <c r="AP2938">
        <v>6.7999523000000006E-2</v>
      </c>
      <c r="AQ2938">
        <v>8.2252194000000001E-2</v>
      </c>
      <c r="AR2938">
        <v>6.7658429000000006E-2</v>
      </c>
      <c r="AS2938">
        <v>9.9681433999999999E-2</v>
      </c>
      <c r="AT2938">
        <v>2.7948957999999999E-2</v>
      </c>
    </row>
    <row r="2939" spans="1:46" hidden="1" x14ac:dyDescent="0.25">
      <c r="A2939" t="s">
        <v>314</v>
      </c>
      <c r="B2939" t="s">
        <v>288</v>
      </c>
      <c r="C2939">
        <v>9</v>
      </c>
      <c r="D2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0.25119935100000002</v>
      </c>
      <c r="E2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0.18133421799999999</v>
      </c>
      <c r="AI2939">
        <v>51</v>
      </c>
      <c r="AJ2939" t="s">
        <v>314</v>
      </c>
      <c r="AK2939" t="s">
        <v>416</v>
      </c>
      <c r="AL2939" t="s">
        <v>288</v>
      </c>
      <c r="AM2939">
        <v>3</v>
      </c>
      <c r="AN2939">
        <v>9</v>
      </c>
      <c r="AO2939">
        <v>0.18133421799999999</v>
      </c>
      <c r="AP2939">
        <v>0.217269195</v>
      </c>
      <c r="AQ2939">
        <v>0.25119935100000002</v>
      </c>
      <c r="AR2939">
        <v>0.211824229</v>
      </c>
      <c r="AS2939">
        <v>0.30239851299999998</v>
      </c>
      <c r="AT2939">
        <v>8.8609836999999997E-2</v>
      </c>
    </row>
    <row r="2940" spans="1:46" hidden="1" x14ac:dyDescent="0.25">
      <c r="A2940" t="s">
        <v>314</v>
      </c>
      <c r="B2940" t="s">
        <v>288</v>
      </c>
      <c r="C2940">
        <v>10</v>
      </c>
      <c r="D2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0.43255477199999998</v>
      </c>
      <c r="E2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0.43255477199999998</v>
      </c>
      <c r="AI2940">
        <v>51</v>
      </c>
      <c r="AJ2940" t="s">
        <v>314</v>
      </c>
      <c r="AK2940" t="s">
        <v>416</v>
      </c>
      <c r="AL2940" t="s">
        <v>288</v>
      </c>
      <c r="AM2940">
        <v>3</v>
      </c>
      <c r="AN2940">
        <v>10</v>
      </c>
      <c r="AO2940">
        <v>0.31596782000000001</v>
      </c>
      <c r="AP2940">
        <v>0.365878023</v>
      </c>
      <c r="AQ2940">
        <v>0.43255477199999998</v>
      </c>
      <c r="AR2940">
        <v>0.36580000000000001</v>
      </c>
      <c r="AS2940">
        <v>0.50291770800000002</v>
      </c>
      <c r="AT2940">
        <v>0.16221798600000001</v>
      </c>
    </row>
    <row r="2941" spans="1:46" hidden="1" x14ac:dyDescent="0.25">
      <c r="A2941" t="s">
        <v>314</v>
      </c>
      <c r="B2941" t="s">
        <v>288</v>
      </c>
      <c r="C2941">
        <v>11</v>
      </c>
      <c r="D2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0.58622984600000005</v>
      </c>
      <c r="E2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0.58622984600000005</v>
      </c>
      <c r="AI2941">
        <v>51</v>
      </c>
      <c r="AJ2941" t="s">
        <v>314</v>
      </c>
      <c r="AK2941" t="s">
        <v>416</v>
      </c>
      <c r="AL2941" t="s">
        <v>288</v>
      </c>
      <c r="AM2941">
        <v>3</v>
      </c>
      <c r="AN2941">
        <v>11</v>
      </c>
      <c r="AO2941">
        <v>0.438872229</v>
      </c>
      <c r="AP2941">
        <v>0.50620630200000005</v>
      </c>
      <c r="AQ2941">
        <v>0.58622984600000005</v>
      </c>
      <c r="AR2941">
        <v>0.50223825700000002</v>
      </c>
      <c r="AS2941">
        <v>0.67586473300000005</v>
      </c>
      <c r="AT2941">
        <v>0.22548490900000001</v>
      </c>
    </row>
    <row r="2942" spans="1:46" hidden="1" x14ac:dyDescent="0.25">
      <c r="A2942" t="s">
        <v>314</v>
      </c>
      <c r="B2942" t="s">
        <v>288</v>
      </c>
      <c r="C2942">
        <v>12</v>
      </c>
      <c r="D2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0.680130185</v>
      </c>
      <c r="E2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0.680130185</v>
      </c>
      <c r="AI2942">
        <v>51</v>
      </c>
      <c r="AJ2942" t="s">
        <v>314</v>
      </c>
      <c r="AK2942" t="s">
        <v>416</v>
      </c>
      <c r="AL2942" t="s">
        <v>288</v>
      </c>
      <c r="AM2942">
        <v>3</v>
      </c>
      <c r="AN2942">
        <v>12</v>
      </c>
      <c r="AO2942">
        <v>0.52353618700000004</v>
      </c>
      <c r="AP2942">
        <v>0.59551120000000002</v>
      </c>
      <c r="AQ2942">
        <v>0.680130185</v>
      </c>
      <c r="AR2942">
        <v>0.58979112199999995</v>
      </c>
      <c r="AS2942">
        <v>0.76496630200000004</v>
      </c>
      <c r="AT2942">
        <v>0.28795933800000001</v>
      </c>
    </row>
    <row r="2943" spans="1:46" hidden="1" x14ac:dyDescent="0.25">
      <c r="A2943" t="s">
        <v>314</v>
      </c>
      <c r="B2943" t="s">
        <v>288</v>
      </c>
      <c r="C2943">
        <v>13</v>
      </c>
      <c r="D2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0.69666088100000001</v>
      </c>
      <c r="E2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0.69666088100000001</v>
      </c>
      <c r="AI2943">
        <v>51</v>
      </c>
      <c r="AJ2943" t="s">
        <v>314</v>
      </c>
      <c r="AK2943" t="s">
        <v>416</v>
      </c>
      <c r="AL2943" t="s">
        <v>288</v>
      </c>
      <c r="AM2943">
        <v>3</v>
      </c>
      <c r="AN2943">
        <v>13</v>
      </c>
      <c r="AO2943">
        <v>0.55006798599999995</v>
      </c>
      <c r="AP2943">
        <v>0.63449361199999998</v>
      </c>
      <c r="AQ2943">
        <v>0.69666088100000001</v>
      </c>
      <c r="AR2943">
        <v>0.61762368000000001</v>
      </c>
      <c r="AS2943">
        <v>0.80611137399999999</v>
      </c>
      <c r="AT2943">
        <v>0.34559778000000002</v>
      </c>
    </row>
    <row r="2944" spans="1:46" hidden="1" x14ac:dyDescent="0.25">
      <c r="A2944" t="s">
        <v>314</v>
      </c>
      <c r="B2944" t="s">
        <v>288</v>
      </c>
      <c r="C2944">
        <v>14</v>
      </c>
      <c r="D2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0.66504650700000001</v>
      </c>
      <c r="E2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0.66504650700000001</v>
      </c>
      <c r="AI2944">
        <v>51</v>
      </c>
      <c r="AJ2944" t="s">
        <v>314</v>
      </c>
      <c r="AK2944" t="s">
        <v>416</v>
      </c>
      <c r="AL2944" t="s">
        <v>288</v>
      </c>
      <c r="AM2944">
        <v>3</v>
      </c>
      <c r="AN2944">
        <v>14</v>
      </c>
      <c r="AO2944">
        <v>0.53183096399999996</v>
      </c>
      <c r="AP2944">
        <v>0.60539216799999995</v>
      </c>
      <c r="AQ2944">
        <v>0.66504650700000001</v>
      </c>
      <c r="AR2944">
        <v>0.59500458899999997</v>
      </c>
      <c r="AS2944">
        <v>0.76810401800000006</v>
      </c>
      <c r="AT2944">
        <v>0.31190404399999999</v>
      </c>
    </row>
    <row r="2945" spans="1:46" hidden="1" x14ac:dyDescent="0.25">
      <c r="A2945" t="s">
        <v>314</v>
      </c>
      <c r="B2945" t="s">
        <v>288</v>
      </c>
      <c r="C2945">
        <v>15</v>
      </c>
      <c r="D2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0.58439980800000002</v>
      </c>
      <c r="E2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0.58439980800000002</v>
      </c>
      <c r="AI2945">
        <v>51</v>
      </c>
      <c r="AJ2945" t="s">
        <v>314</v>
      </c>
      <c r="AK2945" t="s">
        <v>416</v>
      </c>
      <c r="AL2945" t="s">
        <v>288</v>
      </c>
      <c r="AM2945">
        <v>3</v>
      </c>
      <c r="AN2945">
        <v>15</v>
      </c>
      <c r="AO2945">
        <v>0.48185320199999998</v>
      </c>
      <c r="AP2945">
        <v>0.53364346399999996</v>
      </c>
      <c r="AQ2945">
        <v>0.58439980800000002</v>
      </c>
      <c r="AR2945">
        <v>0.53212668600000002</v>
      </c>
      <c r="AS2945">
        <v>0.70544991099999999</v>
      </c>
      <c r="AT2945">
        <v>0.29800163899999998</v>
      </c>
    </row>
    <row r="2946" spans="1:46" hidden="1" x14ac:dyDescent="0.25">
      <c r="A2946" t="s">
        <v>314</v>
      </c>
      <c r="B2946" t="s">
        <v>288</v>
      </c>
      <c r="C2946">
        <v>16</v>
      </c>
      <c r="D2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0.483293258</v>
      </c>
      <c r="E2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0.483293258</v>
      </c>
      <c r="AI2946">
        <v>51</v>
      </c>
      <c r="AJ2946" t="s">
        <v>314</v>
      </c>
      <c r="AK2946" t="s">
        <v>416</v>
      </c>
      <c r="AL2946" t="s">
        <v>288</v>
      </c>
      <c r="AM2946">
        <v>3</v>
      </c>
      <c r="AN2946">
        <v>16</v>
      </c>
      <c r="AO2946">
        <v>0.39890562400000001</v>
      </c>
      <c r="AP2946">
        <v>0.44365698799999997</v>
      </c>
      <c r="AQ2946">
        <v>0.483293258</v>
      </c>
      <c r="AR2946">
        <v>0.43828172999999998</v>
      </c>
      <c r="AS2946">
        <v>0.58437642499999998</v>
      </c>
      <c r="AT2946">
        <v>0.212447463</v>
      </c>
    </row>
    <row r="2947" spans="1:46" hidden="1" x14ac:dyDescent="0.25">
      <c r="A2947" t="s">
        <v>314</v>
      </c>
      <c r="B2947" t="s">
        <v>288</v>
      </c>
      <c r="C2947">
        <v>17</v>
      </c>
      <c r="D2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0.33653267599999998</v>
      </c>
      <c r="E2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0.33653267599999998</v>
      </c>
      <c r="AI2947">
        <v>51</v>
      </c>
      <c r="AJ2947" t="s">
        <v>314</v>
      </c>
      <c r="AK2947" t="s">
        <v>416</v>
      </c>
      <c r="AL2947" t="s">
        <v>288</v>
      </c>
      <c r="AM2947">
        <v>3</v>
      </c>
      <c r="AN2947">
        <v>17</v>
      </c>
      <c r="AO2947">
        <v>0.27356711900000003</v>
      </c>
      <c r="AP2947">
        <v>0.306456538</v>
      </c>
      <c r="AQ2947">
        <v>0.33653267599999998</v>
      </c>
      <c r="AR2947">
        <v>0.30157484800000001</v>
      </c>
      <c r="AS2947">
        <v>0.41083367999999998</v>
      </c>
      <c r="AT2947">
        <v>0.169891879</v>
      </c>
    </row>
    <row r="2948" spans="1:46" hidden="1" x14ac:dyDescent="0.25">
      <c r="A2948" t="s">
        <v>314</v>
      </c>
      <c r="B2948" t="s">
        <v>288</v>
      </c>
      <c r="C2948">
        <v>18</v>
      </c>
      <c r="D2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0.17374234799999999</v>
      </c>
      <c r="E2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0.17374234799999999</v>
      </c>
      <c r="AI2948">
        <v>51</v>
      </c>
      <c r="AJ2948" t="s">
        <v>314</v>
      </c>
      <c r="AK2948" t="s">
        <v>416</v>
      </c>
      <c r="AL2948" t="s">
        <v>288</v>
      </c>
      <c r="AM2948">
        <v>3</v>
      </c>
      <c r="AN2948">
        <v>18</v>
      </c>
      <c r="AO2948">
        <v>0.136465472</v>
      </c>
      <c r="AP2948">
        <v>0.154086431</v>
      </c>
      <c r="AQ2948">
        <v>0.17374234799999999</v>
      </c>
      <c r="AR2948">
        <v>0.154072453</v>
      </c>
      <c r="AS2948">
        <v>0.229199126</v>
      </c>
      <c r="AT2948">
        <v>8.0294637000000002E-2</v>
      </c>
    </row>
    <row r="2949" spans="1:46" hidden="1" x14ac:dyDescent="0.25">
      <c r="A2949" t="s">
        <v>314</v>
      </c>
      <c r="B2949" t="s">
        <v>288</v>
      </c>
      <c r="C2949">
        <v>19</v>
      </c>
      <c r="D2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4.4275440999999999E-2</v>
      </c>
      <c r="E2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4.4275440999999999E-2</v>
      </c>
      <c r="AI2949">
        <v>51</v>
      </c>
      <c r="AJ2949" t="s">
        <v>314</v>
      </c>
      <c r="AK2949" t="s">
        <v>416</v>
      </c>
      <c r="AL2949" t="s">
        <v>288</v>
      </c>
      <c r="AM2949">
        <v>3</v>
      </c>
      <c r="AN2949">
        <v>19</v>
      </c>
      <c r="AO2949">
        <v>2.8985480000000001E-2</v>
      </c>
      <c r="AP2949">
        <v>3.4833869000000003E-2</v>
      </c>
      <c r="AQ2949">
        <v>4.4275440999999999E-2</v>
      </c>
      <c r="AR2949">
        <v>3.6426861999999997E-2</v>
      </c>
      <c r="AS2949">
        <v>6.1764821999999997E-2</v>
      </c>
      <c r="AT2949">
        <v>1.3412221E-2</v>
      </c>
    </row>
    <row r="2950" spans="1:46" hidden="1" x14ac:dyDescent="0.25">
      <c r="A2950" t="s">
        <v>314</v>
      </c>
      <c r="B2950" t="s">
        <v>288</v>
      </c>
      <c r="C2950">
        <v>20</v>
      </c>
      <c r="D2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1.8386100000000001E-4</v>
      </c>
      <c r="E2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1.8386100000000001E-4</v>
      </c>
      <c r="AI2950">
        <v>51</v>
      </c>
      <c r="AJ2950" t="s">
        <v>314</v>
      </c>
      <c r="AK2950" t="s">
        <v>416</v>
      </c>
      <c r="AL2950" t="s">
        <v>288</v>
      </c>
      <c r="AM2950">
        <v>3</v>
      </c>
      <c r="AN2950">
        <v>20</v>
      </c>
      <c r="AO2950">
        <v>3.3000000000000002E-6</v>
      </c>
      <c r="AP2950">
        <v>3.4799999999999999E-5</v>
      </c>
      <c r="AQ2950">
        <v>1.8386100000000001E-4</v>
      </c>
      <c r="AR2950">
        <v>1.1511E-4</v>
      </c>
      <c r="AS2950">
        <v>5.5015800000000003E-4</v>
      </c>
      <c r="AT2950">
        <v>0</v>
      </c>
    </row>
    <row r="2951" spans="1:46" hidden="1" x14ac:dyDescent="0.25">
      <c r="A2951" t="s">
        <v>314</v>
      </c>
      <c r="B2951" t="s">
        <v>288</v>
      </c>
      <c r="C2951">
        <v>21</v>
      </c>
      <c r="D2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1">
        <v>51</v>
      </c>
      <c r="AJ2951" t="s">
        <v>314</v>
      </c>
      <c r="AK2951" t="s">
        <v>416</v>
      </c>
      <c r="AL2951" t="s">
        <v>288</v>
      </c>
      <c r="AM2951">
        <v>3</v>
      </c>
      <c r="AN2951">
        <v>21</v>
      </c>
      <c r="AO2951" s="281">
        <v>0</v>
      </c>
      <c r="AP2951" s="281">
        <v>0</v>
      </c>
      <c r="AQ2951">
        <v>0</v>
      </c>
      <c r="AR2951">
        <v>0</v>
      </c>
      <c r="AS2951">
        <v>0</v>
      </c>
      <c r="AT2951">
        <v>0</v>
      </c>
    </row>
    <row r="2952" spans="1:46" hidden="1" x14ac:dyDescent="0.25">
      <c r="A2952" t="s">
        <v>314</v>
      </c>
      <c r="B2952" t="s">
        <v>288</v>
      </c>
      <c r="C2952">
        <v>22</v>
      </c>
      <c r="D2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2">
        <v>51</v>
      </c>
      <c r="AJ2952" t="s">
        <v>314</v>
      </c>
      <c r="AK2952" t="s">
        <v>416</v>
      </c>
      <c r="AL2952" t="s">
        <v>288</v>
      </c>
      <c r="AM2952">
        <v>3</v>
      </c>
      <c r="AN2952">
        <v>22</v>
      </c>
      <c r="AO2952">
        <v>0</v>
      </c>
      <c r="AP2952">
        <v>0</v>
      </c>
      <c r="AQ2952">
        <v>0</v>
      </c>
      <c r="AR2952">
        <v>0</v>
      </c>
      <c r="AS2952">
        <v>0</v>
      </c>
      <c r="AT2952">
        <v>0</v>
      </c>
    </row>
    <row r="2953" spans="1:46" hidden="1" x14ac:dyDescent="0.25">
      <c r="A2953" t="s">
        <v>314</v>
      </c>
      <c r="B2953" t="s">
        <v>288</v>
      </c>
      <c r="C2953">
        <v>23</v>
      </c>
      <c r="D2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3">
        <v>51</v>
      </c>
      <c r="AJ2953" t="s">
        <v>314</v>
      </c>
      <c r="AK2953" t="s">
        <v>416</v>
      </c>
      <c r="AL2953" t="s">
        <v>288</v>
      </c>
      <c r="AM2953">
        <v>3</v>
      </c>
      <c r="AN2953">
        <v>23</v>
      </c>
      <c r="AO2953">
        <v>0</v>
      </c>
      <c r="AP2953">
        <v>0</v>
      </c>
      <c r="AQ2953">
        <v>0</v>
      </c>
      <c r="AR2953">
        <v>0</v>
      </c>
      <c r="AS2953">
        <v>0</v>
      </c>
      <c r="AT2953">
        <v>0</v>
      </c>
    </row>
    <row r="2954" spans="1:46" hidden="1" x14ac:dyDescent="0.25">
      <c r="A2954" t="s">
        <v>314</v>
      </c>
      <c r="B2954" t="s">
        <v>288</v>
      </c>
      <c r="C2954">
        <v>24</v>
      </c>
      <c r="D2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4">
        <v>51</v>
      </c>
      <c r="AJ2954" t="s">
        <v>314</v>
      </c>
      <c r="AK2954" t="s">
        <v>416</v>
      </c>
      <c r="AL2954" t="s">
        <v>288</v>
      </c>
      <c r="AM2954">
        <v>3</v>
      </c>
      <c r="AN2954">
        <v>24</v>
      </c>
      <c r="AO2954">
        <v>0</v>
      </c>
      <c r="AP2954">
        <v>0</v>
      </c>
      <c r="AQ2954">
        <v>0</v>
      </c>
      <c r="AR2954">
        <v>0</v>
      </c>
      <c r="AS2954">
        <v>0</v>
      </c>
      <c r="AT2954">
        <v>0</v>
      </c>
    </row>
    <row r="2955" spans="1:46" hidden="1" x14ac:dyDescent="0.25">
      <c r="A2955" t="s">
        <v>314</v>
      </c>
      <c r="B2955" t="s">
        <v>289</v>
      </c>
      <c r="C2955">
        <v>1</v>
      </c>
      <c r="D2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5">
        <v>51</v>
      </c>
      <c r="AJ2955" t="s">
        <v>314</v>
      </c>
      <c r="AK2955" t="s">
        <v>416</v>
      </c>
      <c r="AL2955" t="s">
        <v>289</v>
      </c>
      <c r="AM2955">
        <v>4</v>
      </c>
      <c r="AN2955">
        <v>1</v>
      </c>
      <c r="AO2955">
        <v>0</v>
      </c>
      <c r="AP2955">
        <v>0</v>
      </c>
      <c r="AQ2955">
        <v>0</v>
      </c>
      <c r="AR2955">
        <v>0</v>
      </c>
      <c r="AS2955">
        <v>0</v>
      </c>
      <c r="AT2955">
        <v>0</v>
      </c>
    </row>
    <row r="2956" spans="1:46" hidden="1" x14ac:dyDescent="0.25">
      <c r="A2956" t="s">
        <v>314</v>
      </c>
      <c r="B2956" t="s">
        <v>289</v>
      </c>
      <c r="C2956">
        <v>2</v>
      </c>
      <c r="D2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6">
        <v>51</v>
      </c>
      <c r="AJ2956" t="s">
        <v>314</v>
      </c>
      <c r="AK2956" t="s">
        <v>416</v>
      </c>
      <c r="AL2956" t="s">
        <v>289</v>
      </c>
      <c r="AM2956">
        <v>4</v>
      </c>
      <c r="AN2956">
        <v>2</v>
      </c>
      <c r="AO2956">
        <v>0</v>
      </c>
      <c r="AP2956">
        <v>0</v>
      </c>
      <c r="AQ2956">
        <v>0</v>
      </c>
      <c r="AR2956">
        <v>0</v>
      </c>
      <c r="AS2956">
        <v>0</v>
      </c>
      <c r="AT2956">
        <v>0</v>
      </c>
    </row>
    <row r="2957" spans="1:46" hidden="1" x14ac:dyDescent="0.25">
      <c r="A2957" t="s">
        <v>314</v>
      </c>
      <c r="B2957" t="s">
        <v>289</v>
      </c>
      <c r="C2957">
        <v>3</v>
      </c>
      <c r="D2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7">
        <v>51</v>
      </c>
      <c r="AJ2957" t="s">
        <v>314</v>
      </c>
      <c r="AK2957" t="s">
        <v>416</v>
      </c>
      <c r="AL2957" t="s">
        <v>289</v>
      </c>
      <c r="AM2957">
        <v>4</v>
      </c>
      <c r="AN2957">
        <v>3</v>
      </c>
      <c r="AO2957">
        <v>0</v>
      </c>
      <c r="AP2957">
        <v>0</v>
      </c>
      <c r="AQ2957">
        <v>0</v>
      </c>
      <c r="AR2957">
        <v>0</v>
      </c>
      <c r="AS2957">
        <v>0</v>
      </c>
      <c r="AT2957">
        <v>0</v>
      </c>
    </row>
    <row r="2958" spans="1:46" hidden="1" x14ac:dyDescent="0.25">
      <c r="A2958" t="s">
        <v>314</v>
      </c>
      <c r="B2958" t="s">
        <v>289</v>
      </c>
      <c r="C2958">
        <v>4</v>
      </c>
      <c r="D2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8">
        <v>51</v>
      </c>
      <c r="AJ2958" t="s">
        <v>314</v>
      </c>
      <c r="AK2958" t="s">
        <v>416</v>
      </c>
      <c r="AL2958" t="s">
        <v>289</v>
      </c>
      <c r="AM2958">
        <v>4</v>
      </c>
      <c r="AN2958">
        <v>4</v>
      </c>
      <c r="AO2958">
        <v>0</v>
      </c>
      <c r="AP2958">
        <v>0</v>
      </c>
      <c r="AQ2958">
        <v>0</v>
      </c>
      <c r="AR2958">
        <v>0</v>
      </c>
      <c r="AS2958">
        <v>0</v>
      </c>
      <c r="AT2958">
        <v>0</v>
      </c>
    </row>
    <row r="2959" spans="1:46" hidden="1" x14ac:dyDescent="0.25">
      <c r="A2959" t="s">
        <v>314</v>
      </c>
      <c r="B2959" t="s">
        <v>289</v>
      </c>
      <c r="C2959">
        <v>5</v>
      </c>
      <c r="D2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9">
        <v>51</v>
      </c>
      <c r="AJ2959" t="s">
        <v>314</v>
      </c>
      <c r="AK2959" t="s">
        <v>416</v>
      </c>
      <c r="AL2959" t="s">
        <v>289</v>
      </c>
      <c r="AM2959">
        <v>4</v>
      </c>
      <c r="AN2959">
        <v>5</v>
      </c>
      <c r="AO2959">
        <v>0</v>
      </c>
      <c r="AP2959">
        <v>0</v>
      </c>
      <c r="AQ2959">
        <v>0</v>
      </c>
      <c r="AR2959">
        <v>0</v>
      </c>
      <c r="AS2959">
        <v>0</v>
      </c>
      <c r="AT2959">
        <v>0</v>
      </c>
    </row>
    <row r="2960" spans="1:46" hidden="1" x14ac:dyDescent="0.25">
      <c r="A2960" t="s">
        <v>314</v>
      </c>
      <c r="B2960" t="s">
        <v>289</v>
      </c>
      <c r="C2960">
        <v>6</v>
      </c>
      <c r="D2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60">
        <v>51</v>
      </c>
      <c r="AJ2960" t="s">
        <v>314</v>
      </c>
      <c r="AK2960" t="s">
        <v>416</v>
      </c>
      <c r="AL2960" t="s">
        <v>289</v>
      </c>
      <c r="AM2960">
        <v>4</v>
      </c>
      <c r="AN2960">
        <v>6</v>
      </c>
      <c r="AO2960">
        <v>0</v>
      </c>
      <c r="AP2960">
        <v>0</v>
      </c>
      <c r="AQ2960">
        <v>0</v>
      </c>
      <c r="AR2960">
        <v>0</v>
      </c>
      <c r="AS2960">
        <v>0</v>
      </c>
      <c r="AT2960">
        <v>0</v>
      </c>
    </row>
    <row r="2961" spans="1:46" hidden="1" x14ac:dyDescent="0.25">
      <c r="A2961" t="s">
        <v>314</v>
      </c>
      <c r="B2961" t="s">
        <v>289</v>
      </c>
      <c r="C2961">
        <v>7</v>
      </c>
      <c r="D2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8.2618600000000002E-4</v>
      </c>
      <c r="E2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8.2618600000000002E-4</v>
      </c>
      <c r="AI2961">
        <v>51</v>
      </c>
      <c r="AJ2961" t="s">
        <v>314</v>
      </c>
      <c r="AK2961" t="s">
        <v>416</v>
      </c>
      <c r="AL2961" t="s">
        <v>289</v>
      </c>
      <c r="AM2961">
        <v>4</v>
      </c>
      <c r="AN2961">
        <v>7</v>
      </c>
      <c r="AO2961">
        <v>8.2618600000000002E-4</v>
      </c>
      <c r="AP2961">
        <v>1.1784110000000001E-3</v>
      </c>
      <c r="AQ2961">
        <v>1.4280790000000001E-3</v>
      </c>
      <c r="AR2961">
        <v>1.1511080000000001E-3</v>
      </c>
      <c r="AS2961">
        <v>2.0717729999999998E-3</v>
      </c>
      <c r="AT2961">
        <v>2.42446E-4</v>
      </c>
    </row>
    <row r="2962" spans="1:46" hidden="1" x14ac:dyDescent="0.25">
      <c r="A2962" t="s">
        <v>314</v>
      </c>
      <c r="B2962" t="s">
        <v>289</v>
      </c>
      <c r="C2962">
        <v>8</v>
      </c>
      <c r="D2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6.2610980999999996E-2</v>
      </c>
      <c r="E2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6.2610980999999996E-2</v>
      </c>
      <c r="AI2962">
        <v>51</v>
      </c>
      <c r="AJ2962" t="s">
        <v>314</v>
      </c>
      <c r="AK2962" t="s">
        <v>416</v>
      </c>
      <c r="AL2962" t="s">
        <v>289</v>
      </c>
      <c r="AM2962">
        <v>4</v>
      </c>
      <c r="AN2962">
        <v>8</v>
      </c>
      <c r="AO2962">
        <v>6.2610980999999996E-2</v>
      </c>
      <c r="AP2962">
        <v>6.9070998999999994E-2</v>
      </c>
      <c r="AQ2962">
        <v>7.7728118999999998E-2</v>
      </c>
      <c r="AR2962">
        <v>6.8953816000000001E-2</v>
      </c>
      <c r="AS2962">
        <v>9.6238783999999994E-2</v>
      </c>
      <c r="AT2962">
        <v>2.672977E-2</v>
      </c>
    </row>
    <row r="2963" spans="1:46" hidden="1" x14ac:dyDescent="0.25">
      <c r="A2963" t="s">
        <v>314</v>
      </c>
      <c r="B2963" t="s">
        <v>289</v>
      </c>
      <c r="C2963">
        <v>9</v>
      </c>
      <c r="D2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0.25092674599999998</v>
      </c>
      <c r="E2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0.208422053</v>
      </c>
      <c r="AI2963">
        <v>51</v>
      </c>
      <c r="AJ2963" t="s">
        <v>314</v>
      </c>
      <c r="AK2963" t="s">
        <v>416</v>
      </c>
      <c r="AL2963" t="s">
        <v>289</v>
      </c>
      <c r="AM2963">
        <v>4</v>
      </c>
      <c r="AN2963">
        <v>9</v>
      </c>
      <c r="AO2963">
        <v>0.208422053</v>
      </c>
      <c r="AP2963">
        <v>0.22560707599999999</v>
      </c>
      <c r="AQ2963">
        <v>0.25092674599999998</v>
      </c>
      <c r="AR2963">
        <v>0.22439773599999999</v>
      </c>
      <c r="AS2963">
        <v>0.29168588400000001</v>
      </c>
      <c r="AT2963">
        <v>9.7468579E-2</v>
      </c>
    </row>
    <row r="2964" spans="1:46" hidden="1" x14ac:dyDescent="0.25">
      <c r="A2964" t="s">
        <v>314</v>
      </c>
      <c r="B2964" t="s">
        <v>289</v>
      </c>
      <c r="C2964">
        <v>10</v>
      </c>
      <c r="D2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0.43597846499999998</v>
      </c>
      <c r="E2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0.43597846499999998</v>
      </c>
      <c r="AI2964">
        <v>51</v>
      </c>
      <c r="AJ2964" t="s">
        <v>314</v>
      </c>
      <c r="AK2964" t="s">
        <v>416</v>
      </c>
      <c r="AL2964" t="s">
        <v>289</v>
      </c>
      <c r="AM2964">
        <v>4</v>
      </c>
      <c r="AN2964">
        <v>10</v>
      </c>
      <c r="AO2964">
        <v>0.36798244099999999</v>
      </c>
      <c r="AP2964">
        <v>0.39686476300000001</v>
      </c>
      <c r="AQ2964">
        <v>0.43597846499999998</v>
      </c>
      <c r="AR2964">
        <v>0.38956293800000003</v>
      </c>
      <c r="AS2964">
        <v>0.49301018899999999</v>
      </c>
      <c r="AT2964">
        <v>0.16047678900000001</v>
      </c>
    </row>
    <row r="2965" spans="1:46" hidden="1" x14ac:dyDescent="0.25">
      <c r="A2965" t="s">
        <v>314</v>
      </c>
      <c r="B2965" t="s">
        <v>289</v>
      </c>
      <c r="C2965">
        <v>11</v>
      </c>
      <c r="D2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0.58189769300000005</v>
      </c>
      <c r="E2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0.58189769300000005</v>
      </c>
      <c r="AI2965">
        <v>51</v>
      </c>
      <c r="AJ2965" t="s">
        <v>314</v>
      </c>
      <c r="AK2965" t="s">
        <v>416</v>
      </c>
      <c r="AL2965" t="s">
        <v>289</v>
      </c>
      <c r="AM2965">
        <v>4</v>
      </c>
      <c r="AN2965">
        <v>11</v>
      </c>
      <c r="AO2965">
        <v>0.49234983799999998</v>
      </c>
      <c r="AP2965">
        <v>0.53925315799999995</v>
      </c>
      <c r="AQ2965">
        <v>0.58189769300000005</v>
      </c>
      <c r="AR2965">
        <v>0.52691829700000004</v>
      </c>
      <c r="AS2965">
        <v>0.65171657000000005</v>
      </c>
      <c r="AT2965">
        <v>0.24724196100000001</v>
      </c>
    </row>
    <row r="2966" spans="1:46" hidden="1" x14ac:dyDescent="0.25">
      <c r="A2966" t="s">
        <v>314</v>
      </c>
      <c r="B2966" t="s">
        <v>289</v>
      </c>
      <c r="C2966">
        <v>12</v>
      </c>
      <c r="D2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0.662378782</v>
      </c>
      <c r="E2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0.662378782</v>
      </c>
      <c r="AI2966">
        <v>51</v>
      </c>
      <c r="AJ2966" t="s">
        <v>314</v>
      </c>
      <c r="AK2966" t="s">
        <v>416</v>
      </c>
      <c r="AL2966" t="s">
        <v>289</v>
      </c>
      <c r="AM2966">
        <v>4</v>
      </c>
      <c r="AN2966">
        <v>12</v>
      </c>
      <c r="AO2966">
        <v>0.565745414</v>
      </c>
      <c r="AP2966">
        <v>0.62736314999999998</v>
      </c>
      <c r="AQ2966">
        <v>0.662378782</v>
      </c>
      <c r="AR2966">
        <v>0.60750110499999999</v>
      </c>
      <c r="AS2966">
        <v>0.75300632000000001</v>
      </c>
      <c r="AT2966">
        <v>0.29009443200000001</v>
      </c>
    </row>
    <row r="2967" spans="1:46" hidden="1" x14ac:dyDescent="0.25">
      <c r="A2967" t="s">
        <v>314</v>
      </c>
      <c r="B2967" t="s">
        <v>289</v>
      </c>
      <c r="C2967">
        <v>13</v>
      </c>
      <c r="D2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0.68603472300000001</v>
      </c>
      <c r="E2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0.68603472300000001</v>
      </c>
      <c r="AI2967">
        <v>51</v>
      </c>
      <c r="AJ2967" t="s">
        <v>314</v>
      </c>
      <c r="AK2967" t="s">
        <v>416</v>
      </c>
      <c r="AL2967" t="s">
        <v>289</v>
      </c>
      <c r="AM2967">
        <v>4</v>
      </c>
      <c r="AN2967">
        <v>13</v>
      </c>
      <c r="AO2967">
        <v>0.575780026</v>
      </c>
      <c r="AP2967">
        <v>0.637840399</v>
      </c>
      <c r="AQ2967">
        <v>0.68603472300000001</v>
      </c>
      <c r="AR2967">
        <v>0.62395792100000003</v>
      </c>
      <c r="AS2967">
        <v>0.75792847799999996</v>
      </c>
      <c r="AT2967">
        <v>0.33374578799999999</v>
      </c>
    </row>
    <row r="2968" spans="1:46" hidden="1" x14ac:dyDescent="0.25">
      <c r="A2968" t="s">
        <v>314</v>
      </c>
      <c r="B2968" t="s">
        <v>289</v>
      </c>
      <c r="C2968">
        <v>14</v>
      </c>
      <c r="D2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0.648857397</v>
      </c>
      <c r="E2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0.648857397</v>
      </c>
      <c r="AI2968">
        <v>51</v>
      </c>
      <c r="AJ2968" t="s">
        <v>314</v>
      </c>
      <c r="AK2968" t="s">
        <v>416</v>
      </c>
      <c r="AL2968" t="s">
        <v>289</v>
      </c>
      <c r="AM2968">
        <v>4</v>
      </c>
      <c r="AN2968">
        <v>14</v>
      </c>
      <c r="AO2968">
        <v>0.54920897800000001</v>
      </c>
      <c r="AP2968">
        <v>0.60454325399999997</v>
      </c>
      <c r="AQ2968">
        <v>0.648857397</v>
      </c>
      <c r="AR2968">
        <v>0.59273259499999997</v>
      </c>
      <c r="AS2968">
        <v>0.73058933100000001</v>
      </c>
      <c r="AT2968">
        <v>0.301661442</v>
      </c>
    </row>
    <row r="2969" spans="1:46" hidden="1" x14ac:dyDescent="0.25">
      <c r="A2969" t="s">
        <v>314</v>
      </c>
      <c r="B2969" t="s">
        <v>289</v>
      </c>
      <c r="C2969">
        <v>15</v>
      </c>
      <c r="D2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0.56776161300000005</v>
      </c>
      <c r="E2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0.56776161300000005</v>
      </c>
      <c r="AI2969">
        <v>51</v>
      </c>
      <c r="AJ2969" t="s">
        <v>314</v>
      </c>
      <c r="AK2969" t="s">
        <v>416</v>
      </c>
      <c r="AL2969" t="s">
        <v>289</v>
      </c>
      <c r="AM2969">
        <v>4</v>
      </c>
      <c r="AN2969">
        <v>15</v>
      </c>
      <c r="AO2969">
        <v>0.47598543300000001</v>
      </c>
      <c r="AP2969">
        <v>0.52780235900000005</v>
      </c>
      <c r="AQ2969">
        <v>0.56776161300000005</v>
      </c>
      <c r="AR2969">
        <v>0.51930487199999997</v>
      </c>
      <c r="AS2969">
        <v>0.64509667199999998</v>
      </c>
      <c r="AT2969">
        <v>0.28020258100000001</v>
      </c>
    </row>
    <row r="2970" spans="1:46" hidden="1" x14ac:dyDescent="0.25">
      <c r="A2970" t="s">
        <v>314</v>
      </c>
      <c r="B2970" t="s">
        <v>289</v>
      </c>
      <c r="C2970">
        <v>16</v>
      </c>
      <c r="D2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0.44378972500000002</v>
      </c>
      <c r="E2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0.44378972500000002</v>
      </c>
      <c r="AI2970">
        <v>51</v>
      </c>
      <c r="AJ2970" t="s">
        <v>314</v>
      </c>
      <c r="AK2970" t="s">
        <v>416</v>
      </c>
      <c r="AL2970" t="s">
        <v>289</v>
      </c>
      <c r="AM2970">
        <v>4</v>
      </c>
      <c r="AN2970">
        <v>16</v>
      </c>
      <c r="AO2970">
        <v>0.37816395000000003</v>
      </c>
      <c r="AP2970">
        <v>0.41523847000000003</v>
      </c>
      <c r="AQ2970">
        <v>0.44378972500000002</v>
      </c>
      <c r="AR2970">
        <v>0.40751972400000003</v>
      </c>
      <c r="AS2970">
        <v>0.514302394</v>
      </c>
      <c r="AT2970">
        <v>0.195446224</v>
      </c>
    </row>
    <row r="2971" spans="1:46" hidden="1" x14ac:dyDescent="0.25">
      <c r="A2971" t="s">
        <v>314</v>
      </c>
      <c r="B2971" t="s">
        <v>289</v>
      </c>
      <c r="C2971">
        <v>17</v>
      </c>
      <c r="D2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0.28738978199999998</v>
      </c>
      <c r="E2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0.28738978199999998</v>
      </c>
      <c r="AI2971">
        <v>51</v>
      </c>
      <c r="AJ2971" t="s">
        <v>314</v>
      </c>
      <c r="AK2971" t="s">
        <v>416</v>
      </c>
      <c r="AL2971" t="s">
        <v>289</v>
      </c>
      <c r="AM2971">
        <v>4</v>
      </c>
      <c r="AN2971">
        <v>17</v>
      </c>
      <c r="AO2971">
        <v>0.239677365</v>
      </c>
      <c r="AP2971">
        <v>0.26213376500000002</v>
      </c>
      <c r="AQ2971">
        <v>0.28738978199999998</v>
      </c>
      <c r="AR2971">
        <v>0.26303201799999998</v>
      </c>
      <c r="AS2971">
        <v>0.34248414100000002</v>
      </c>
      <c r="AT2971">
        <v>0.11399723</v>
      </c>
    </row>
    <row r="2972" spans="1:46" hidden="1" x14ac:dyDescent="0.25">
      <c r="A2972" t="s">
        <v>314</v>
      </c>
      <c r="B2972" t="s">
        <v>289</v>
      </c>
      <c r="C2972">
        <v>18</v>
      </c>
      <c r="D2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0.12807681600000001</v>
      </c>
      <c r="E2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0.12807681600000001</v>
      </c>
      <c r="AI2972">
        <v>51</v>
      </c>
      <c r="AJ2972" t="s">
        <v>314</v>
      </c>
      <c r="AK2972" t="s">
        <v>416</v>
      </c>
      <c r="AL2972" t="s">
        <v>289</v>
      </c>
      <c r="AM2972">
        <v>4</v>
      </c>
      <c r="AN2972">
        <v>18</v>
      </c>
      <c r="AO2972">
        <v>0.103644272</v>
      </c>
      <c r="AP2972">
        <v>0.114494332</v>
      </c>
      <c r="AQ2972">
        <v>0.12807681600000001</v>
      </c>
      <c r="AR2972">
        <v>0.116286324</v>
      </c>
      <c r="AS2972">
        <v>0.16829414000000001</v>
      </c>
      <c r="AT2972">
        <v>5.7405062999999999E-2</v>
      </c>
    </row>
    <row r="2973" spans="1:46" hidden="1" x14ac:dyDescent="0.25">
      <c r="A2973" t="s">
        <v>314</v>
      </c>
      <c r="B2973" t="s">
        <v>289</v>
      </c>
      <c r="C2973">
        <v>19</v>
      </c>
      <c r="D2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1.7762590000000002E-2</v>
      </c>
      <c r="E2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1.7762590000000002E-2</v>
      </c>
      <c r="AI2973">
        <v>51</v>
      </c>
      <c r="AJ2973" t="s">
        <v>314</v>
      </c>
      <c r="AK2973" t="s">
        <v>416</v>
      </c>
      <c r="AL2973" t="s">
        <v>289</v>
      </c>
      <c r="AM2973">
        <v>4</v>
      </c>
      <c r="AN2973">
        <v>19</v>
      </c>
      <c r="AO2973">
        <v>9.9870619999999997E-3</v>
      </c>
      <c r="AP2973">
        <v>1.2950333E-2</v>
      </c>
      <c r="AQ2973">
        <v>1.7762590000000002E-2</v>
      </c>
      <c r="AR2973">
        <v>1.4212583000000001E-2</v>
      </c>
      <c r="AS2973">
        <v>2.7326392000000001E-2</v>
      </c>
      <c r="AT2973">
        <v>5.3300079999999998E-3</v>
      </c>
    </row>
    <row r="2974" spans="1:46" hidden="1" x14ac:dyDescent="0.25">
      <c r="A2974" t="s">
        <v>314</v>
      </c>
      <c r="B2974" t="s">
        <v>289</v>
      </c>
      <c r="C2974">
        <v>20</v>
      </c>
      <c r="D2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4">
        <v>51</v>
      </c>
      <c r="AJ2974" t="s">
        <v>314</v>
      </c>
      <c r="AK2974" t="s">
        <v>416</v>
      </c>
      <c r="AL2974" t="s">
        <v>289</v>
      </c>
      <c r="AM2974">
        <v>4</v>
      </c>
      <c r="AN2974">
        <v>20</v>
      </c>
      <c r="AO2974">
        <v>0</v>
      </c>
      <c r="AP2974">
        <v>0</v>
      </c>
      <c r="AQ2974">
        <v>0</v>
      </c>
      <c r="AR2974">
        <v>2.8200000000000001E-8</v>
      </c>
      <c r="AS2974">
        <v>5.6100000000000001E-7</v>
      </c>
      <c r="AT2974">
        <v>0</v>
      </c>
    </row>
    <row r="2975" spans="1:46" hidden="1" x14ac:dyDescent="0.25">
      <c r="A2975" t="s">
        <v>314</v>
      </c>
      <c r="B2975" t="s">
        <v>289</v>
      </c>
      <c r="C2975">
        <v>21</v>
      </c>
      <c r="D2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5">
        <v>51</v>
      </c>
      <c r="AJ2975" t="s">
        <v>314</v>
      </c>
      <c r="AK2975" t="s">
        <v>416</v>
      </c>
      <c r="AL2975" t="s">
        <v>289</v>
      </c>
      <c r="AM2975">
        <v>4</v>
      </c>
      <c r="AN2975">
        <v>21</v>
      </c>
      <c r="AO2975">
        <v>0</v>
      </c>
      <c r="AP2975">
        <v>0</v>
      </c>
      <c r="AQ2975">
        <v>0</v>
      </c>
      <c r="AR2975" s="281">
        <v>0</v>
      </c>
      <c r="AS2975" s="281">
        <v>0</v>
      </c>
      <c r="AT2975">
        <v>0</v>
      </c>
    </row>
    <row r="2976" spans="1:46" hidden="1" x14ac:dyDescent="0.25">
      <c r="A2976" t="s">
        <v>314</v>
      </c>
      <c r="B2976" t="s">
        <v>289</v>
      </c>
      <c r="C2976">
        <v>22</v>
      </c>
      <c r="D2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6">
        <v>51</v>
      </c>
      <c r="AJ2976" t="s">
        <v>314</v>
      </c>
      <c r="AK2976" t="s">
        <v>416</v>
      </c>
      <c r="AL2976" t="s">
        <v>289</v>
      </c>
      <c r="AM2976">
        <v>4</v>
      </c>
      <c r="AN2976">
        <v>22</v>
      </c>
      <c r="AO2976">
        <v>0</v>
      </c>
      <c r="AP2976">
        <v>0</v>
      </c>
      <c r="AQ2976">
        <v>0</v>
      </c>
      <c r="AR2976">
        <v>0</v>
      </c>
      <c r="AS2976">
        <v>0</v>
      </c>
      <c r="AT2976">
        <v>0</v>
      </c>
    </row>
    <row r="2977" spans="1:46" hidden="1" x14ac:dyDescent="0.25">
      <c r="A2977" t="s">
        <v>314</v>
      </c>
      <c r="B2977" t="s">
        <v>289</v>
      </c>
      <c r="C2977">
        <v>23</v>
      </c>
      <c r="D2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7">
        <v>51</v>
      </c>
      <c r="AJ2977" t="s">
        <v>314</v>
      </c>
      <c r="AK2977" t="s">
        <v>416</v>
      </c>
      <c r="AL2977" t="s">
        <v>289</v>
      </c>
      <c r="AM2977">
        <v>4</v>
      </c>
      <c r="AN2977">
        <v>23</v>
      </c>
      <c r="AO2977">
        <v>0</v>
      </c>
      <c r="AP2977">
        <v>0</v>
      </c>
      <c r="AQ2977">
        <v>0</v>
      </c>
      <c r="AR2977">
        <v>0</v>
      </c>
      <c r="AS2977">
        <v>0</v>
      </c>
      <c r="AT2977">
        <v>0</v>
      </c>
    </row>
    <row r="2978" spans="1:46" hidden="1" x14ac:dyDescent="0.25">
      <c r="A2978" t="s">
        <v>314</v>
      </c>
      <c r="B2978" t="s">
        <v>289</v>
      </c>
      <c r="C2978">
        <v>24</v>
      </c>
      <c r="D2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8">
        <v>51</v>
      </c>
      <c r="AJ2978" t="s">
        <v>314</v>
      </c>
      <c r="AK2978" t="s">
        <v>416</v>
      </c>
      <c r="AL2978" t="s">
        <v>289</v>
      </c>
      <c r="AM2978">
        <v>4</v>
      </c>
      <c r="AN2978">
        <v>24</v>
      </c>
      <c r="AO2978">
        <v>0</v>
      </c>
      <c r="AP2978">
        <v>0</v>
      </c>
      <c r="AQ2978">
        <v>0</v>
      </c>
      <c r="AR2978">
        <v>0</v>
      </c>
      <c r="AS2978">
        <v>0</v>
      </c>
      <c r="AT2978">
        <v>0</v>
      </c>
    </row>
    <row r="2979" spans="1:46" hidden="1" x14ac:dyDescent="0.25">
      <c r="A2979" t="s">
        <v>314</v>
      </c>
      <c r="B2979" t="s">
        <v>290</v>
      </c>
      <c r="C2979">
        <v>1</v>
      </c>
      <c r="D2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9">
        <v>51</v>
      </c>
      <c r="AJ2979" t="s">
        <v>314</v>
      </c>
      <c r="AK2979" t="s">
        <v>416</v>
      </c>
      <c r="AL2979" t="s">
        <v>290</v>
      </c>
      <c r="AM2979">
        <v>5</v>
      </c>
      <c r="AN2979">
        <v>1</v>
      </c>
      <c r="AO2979">
        <v>0</v>
      </c>
      <c r="AP2979">
        <v>0</v>
      </c>
      <c r="AQ2979">
        <v>0</v>
      </c>
      <c r="AR2979">
        <v>0</v>
      </c>
      <c r="AS2979">
        <v>0</v>
      </c>
      <c r="AT2979">
        <v>0</v>
      </c>
    </row>
    <row r="2980" spans="1:46" hidden="1" x14ac:dyDescent="0.25">
      <c r="A2980" t="s">
        <v>314</v>
      </c>
      <c r="B2980" t="s">
        <v>290</v>
      </c>
      <c r="C2980">
        <v>2</v>
      </c>
      <c r="D2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0">
        <v>51</v>
      </c>
      <c r="AJ2980" t="s">
        <v>314</v>
      </c>
      <c r="AK2980" t="s">
        <v>416</v>
      </c>
      <c r="AL2980" t="s">
        <v>290</v>
      </c>
      <c r="AM2980">
        <v>5</v>
      </c>
      <c r="AN2980">
        <v>2</v>
      </c>
      <c r="AO2980">
        <v>0</v>
      </c>
      <c r="AP2980">
        <v>0</v>
      </c>
      <c r="AQ2980">
        <v>0</v>
      </c>
      <c r="AR2980">
        <v>0</v>
      </c>
      <c r="AS2980">
        <v>0</v>
      </c>
      <c r="AT2980">
        <v>0</v>
      </c>
    </row>
    <row r="2981" spans="1:46" hidden="1" x14ac:dyDescent="0.25">
      <c r="A2981" t="s">
        <v>314</v>
      </c>
      <c r="B2981" t="s">
        <v>290</v>
      </c>
      <c r="C2981">
        <v>3</v>
      </c>
      <c r="D2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1">
        <v>51</v>
      </c>
      <c r="AJ2981" t="s">
        <v>314</v>
      </c>
      <c r="AK2981" t="s">
        <v>416</v>
      </c>
      <c r="AL2981" t="s">
        <v>290</v>
      </c>
      <c r="AM2981">
        <v>5</v>
      </c>
      <c r="AN2981">
        <v>3</v>
      </c>
      <c r="AO2981">
        <v>0</v>
      </c>
      <c r="AP2981">
        <v>0</v>
      </c>
      <c r="AQ2981">
        <v>0</v>
      </c>
      <c r="AR2981">
        <v>0</v>
      </c>
      <c r="AS2981">
        <v>0</v>
      </c>
      <c r="AT2981">
        <v>0</v>
      </c>
    </row>
    <row r="2982" spans="1:46" hidden="1" x14ac:dyDescent="0.25">
      <c r="A2982" t="s">
        <v>314</v>
      </c>
      <c r="B2982" t="s">
        <v>290</v>
      </c>
      <c r="C2982">
        <v>4</v>
      </c>
      <c r="D2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2">
        <v>51</v>
      </c>
      <c r="AJ2982" t="s">
        <v>314</v>
      </c>
      <c r="AK2982" t="s">
        <v>416</v>
      </c>
      <c r="AL2982" t="s">
        <v>290</v>
      </c>
      <c r="AM2982">
        <v>5</v>
      </c>
      <c r="AN2982">
        <v>4</v>
      </c>
      <c r="AO2982">
        <v>0</v>
      </c>
      <c r="AP2982">
        <v>0</v>
      </c>
      <c r="AQ2982">
        <v>0</v>
      </c>
      <c r="AR2982">
        <v>0</v>
      </c>
      <c r="AS2982">
        <v>0</v>
      </c>
      <c r="AT2982">
        <v>0</v>
      </c>
    </row>
    <row r="2983" spans="1:46" hidden="1" x14ac:dyDescent="0.25">
      <c r="A2983" t="s">
        <v>314</v>
      </c>
      <c r="B2983" t="s">
        <v>290</v>
      </c>
      <c r="C2983">
        <v>5</v>
      </c>
      <c r="D2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3">
        <v>51</v>
      </c>
      <c r="AJ2983" t="s">
        <v>314</v>
      </c>
      <c r="AK2983" t="s">
        <v>416</v>
      </c>
      <c r="AL2983" t="s">
        <v>290</v>
      </c>
      <c r="AM2983">
        <v>5</v>
      </c>
      <c r="AN2983">
        <v>5</v>
      </c>
      <c r="AO2983">
        <v>0</v>
      </c>
      <c r="AP2983">
        <v>0</v>
      </c>
      <c r="AQ2983">
        <v>0</v>
      </c>
      <c r="AR2983">
        <v>0</v>
      </c>
      <c r="AS2983">
        <v>0</v>
      </c>
      <c r="AT2983">
        <v>0</v>
      </c>
    </row>
    <row r="2984" spans="1:46" hidden="1" x14ac:dyDescent="0.25">
      <c r="A2984" t="s">
        <v>314</v>
      </c>
      <c r="B2984" t="s">
        <v>290</v>
      </c>
      <c r="C2984">
        <v>6</v>
      </c>
      <c r="D2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4">
        <v>51</v>
      </c>
      <c r="AJ2984" t="s">
        <v>314</v>
      </c>
      <c r="AK2984" t="s">
        <v>416</v>
      </c>
      <c r="AL2984" t="s">
        <v>290</v>
      </c>
      <c r="AM2984">
        <v>5</v>
      </c>
      <c r="AN2984">
        <v>6</v>
      </c>
      <c r="AO2984">
        <v>0</v>
      </c>
      <c r="AP2984">
        <v>0</v>
      </c>
      <c r="AQ2984">
        <v>0</v>
      </c>
      <c r="AR2984">
        <v>0</v>
      </c>
      <c r="AS2984">
        <v>0</v>
      </c>
      <c r="AT2984">
        <v>0</v>
      </c>
    </row>
    <row r="2985" spans="1:46" hidden="1" x14ac:dyDescent="0.25">
      <c r="A2985" t="s">
        <v>314</v>
      </c>
      <c r="B2985" t="s">
        <v>290</v>
      </c>
      <c r="C2985">
        <v>7</v>
      </c>
      <c r="D2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3.0842199999999998E-4</v>
      </c>
      <c r="E2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3.0842199999999998E-4</v>
      </c>
      <c r="AI2985">
        <v>51</v>
      </c>
      <c r="AJ2985" t="s">
        <v>314</v>
      </c>
      <c r="AK2985" t="s">
        <v>416</v>
      </c>
      <c r="AL2985" t="s">
        <v>290</v>
      </c>
      <c r="AM2985">
        <v>5</v>
      </c>
      <c r="AN2985">
        <v>7</v>
      </c>
      <c r="AO2985">
        <v>3.0842199999999998E-4</v>
      </c>
      <c r="AP2985">
        <v>4.5314599999999997E-4</v>
      </c>
      <c r="AQ2985">
        <v>6.9163199999999997E-4</v>
      </c>
      <c r="AR2985">
        <v>5.0611000000000005E-4</v>
      </c>
      <c r="AS2985">
        <v>1.2650560000000001E-3</v>
      </c>
      <c r="AT2985">
        <v>4.8199999999999999E-5</v>
      </c>
    </row>
    <row r="2986" spans="1:46" hidden="1" x14ac:dyDescent="0.25">
      <c r="A2986" t="s">
        <v>314</v>
      </c>
      <c r="B2986" t="s">
        <v>290</v>
      </c>
      <c r="C2986">
        <v>8</v>
      </c>
      <c r="D2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4.9714763000000002E-2</v>
      </c>
      <c r="E2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4.9714763000000002E-2</v>
      </c>
      <c r="AI2986">
        <v>51</v>
      </c>
      <c r="AJ2986" t="s">
        <v>314</v>
      </c>
      <c r="AK2986" t="s">
        <v>416</v>
      </c>
      <c r="AL2986" t="s">
        <v>290</v>
      </c>
      <c r="AM2986">
        <v>5</v>
      </c>
      <c r="AN2986">
        <v>8</v>
      </c>
      <c r="AO2986">
        <v>4.9714763000000002E-2</v>
      </c>
      <c r="AP2986">
        <v>5.6740609999999997E-2</v>
      </c>
      <c r="AQ2986">
        <v>6.4651553E-2</v>
      </c>
      <c r="AR2986">
        <v>5.6809723999999999E-2</v>
      </c>
      <c r="AS2986">
        <v>8.0712296000000003E-2</v>
      </c>
      <c r="AT2986" s="281">
        <v>2.3929642000000001E-2</v>
      </c>
    </row>
    <row r="2987" spans="1:46" hidden="1" x14ac:dyDescent="0.25">
      <c r="A2987" t="s">
        <v>314</v>
      </c>
      <c r="B2987" t="s">
        <v>290</v>
      </c>
      <c r="C2987">
        <v>9</v>
      </c>
      <c r="D2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0.231021319</v>
      </c>
      <c r="E2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0.19179157899999999</v>
      </c>
      <c r="AI2987">
        <v>51</v>
      </c>
      <c r="AJ2987" t="s">
        <v>314</v>
      </c>
      <c r="AK2987" t="s">
        <v>416</v>
      </c>
      <c r="AL2987" t="s">
        <v>290</v>
      </c>
      <c r="AM2987">
        <v>5</v>
      </c>
      <c r="AN2987">
        <v>9</v>
      </c>
      <c r="AO2987">
        <v>0.19179157899999999</v>
      </c>
      <c r="AP2987">
        <v>0.21305090700000001</v>
      </c>
      <c r="AQ2987">
        <v>0.231021319</v>
      </c>
      <c r="AR2987">
        <v>0.208661808</v>
      </c>
      <c r="AS2987">
        <v>0.26634033299999998</v>
      </c>
      <c r="AT2987">
        <v>7.9179575000000002E-2</v>
      </c>
    </row>
    <row r="2988" spans="1:46" hidden="1" x14ac:dyDescent="0.25">
      <c r="A2988" t="s">
        <v>314</v>
      </c>
      <c r="B2988" t="s">
        <v>290</v>
      </c>
      <c r="C2988">
        <v>10</v>
      </c>
      <c r="D2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0.40794130099999998</v>
      </c>
      <c r="E2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0.40794130099999998</v>
      </c>
      <c r="AI2988">
        <v>51</v>
      </c>
      <c r="AJ2988" t="s">
        <v>314</v>
      </c>
      <c r="AK2988" t="s">
        <v>416</v>
      </c>
      <c r="AL2988" t="s">
        <v>290</v>
      </c>
      <c r="AM2988">
        <v>5</v>
      </c>
      <c r="AN2988">
        <v>10</v>
      </c>
      <c r="AO2988">
        <v>0.35312355200000001</v>
      </c>
      <c r="AP2988">
        <v>0.38446076499999998</v>
      </c>
      <c r="AQ2988">
        <v>0.40794130099999998</v>
      </c>
      <c r="AR2988">
        <v>0.37261716700000003</v>
      </c>
      <c r="AS2988">
        <v>0.45348229299999998</v>
      </c>
      <c r="AT2988">
        <v>0.15412297699999999</v>
      </c>
    </row>
    <row r="2989" spans="1:46" hidden="1" x14ac:dyDescent="0.25">
      <c r="A2989" t="s">
        <v>314</v>
      </c>
      <c r="B2989" t="s">
        <v>290</v>
      </c>
      <c r="C2989">
        <v>11</v>
      </c>
      <c r="D2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0.555079078</v>
      </c>
      <c r="E2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0.555079078</v>
      </c>
      <c r="AI2989">
        <v>51</v>
      </c>
      <c r="AJ2989" t="s">
        <v>314</v>
      </c>
      <c r="AK2989" t="s">
        <v>416</v>
      </c>
      <c r="AL2989" t="s">
        <v>290</v>
      </c>
      <c r="AM2989">
        <v>5</v>
      </c>
      <c r="AN2989">
        <v>11</v>
      </c>
      <c r="AO2989">
        <v>0.495023033</v>
      </c>
      <c r="AP2989">
        <v>0.52907378800000004</v>
      </c>
      <c r="AQ2989">
        <v>0.555079078</v>
      </c>
      <c r="AR2989">
        <v>0.51163445100000005</v>
      </c>
      <c r="AS2989">
        <v>0.60721806199999995</v>
      </c>
      <c r="AT2989">
        <v>0.261074784</v>
      </c>
    </row>
    <row r="2990" spans="1:46" hidden="1" x14ac:dyDescent="0.25">
      <c r="A2990" t="s">
        <v>314</v>
      </c>
      <c r="B2990" t="s">
        <v>290</v>
      </c>
      <c r="C2990">
        <v>12</v>
      </c>
      <c r="D2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0.63778935800000003</v>
      </c>
      <c r="E2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0.63778935800000003</v>
      </c>
      <c r="AI2990">
        <v>51</v>
      </c>
      <c r="AJ2990" t="s">
        <v>314</v>
      </c>
      <c r="AK2990" t="s">
        <v>416</v>
      </c>
      <c r="AL2990" t="s">
        <v>290</v>
      </c>
      <c r="AM2990">
        <v>5</v>
      </c>
      <c r="AN2990">
        <v>12</v>
      </c>
      <c r="AO2990">
        <v>0.57151254600000001</v>
      </c>
      <c r="AP2990">
        <v>0.61581629999999998</v>
      </c>
      <c r="AQ2990">
        <v>0.63778935800000003</v>
      </c>
      <c r="AR2990">
        <v>0.59552302800000001</v>
      </c>
      <c r="AS2990">
        <v>0.71112913200000005</v>
      </c>
      <c r="AT2990">
        <v>0.31903766</v>
      </c>
    </row>
    <row r="2991" spans="1:46" hidden="1" x14ac:dyDescent="0.25">
      <c r="A2991" t="s">
        <v>314</v>
      </c>
      <c r="B2991" t="s">
        <v>290</v>
      </c>
      <c r="C2991">
        <v>13</v>
      </c>
      <c r="D2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0.66766693700000002</v>
      </c>
      <c r="E2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0.66766693700000002</v>
      </c>
      <c r="AI2991">
        <v>51</v>
      </c>
      <c r="AJ2991" t="s">
        <v>314</v>
      </c>
      <c r="AK2991" t="s">
        <v>416</v>
      </c>
      <c r="AL2991" t="s">
        <v>290</v>
      </c>
      <c r="AM2991">
        <v>5</v>
      </c>
      <c r="AN2991">
        <v>13</v>
      </c>
      <c r="AO2991">
        <v>0.58973741199999996</v>
      </c>
      <c r="AP2991">
        <v>0.63310308599999998</v>
      </c>
      <c r="AQ2991">
        <v>0.66766693700000002</v>
      </c>
      <c r="AR2991">
        <v>0.61653531800000005</v>
      </c>
      <c r="AS2991">
        <v>0.74812872600000002</v>
      </c>
      <c r="AT2991">
        <v>0.36352554300000001</v>
      </c>
    </row>
    <row r="2992" spans="1:46" hidden="1" x14ac:dyDescent="0.25">
      <c r="A2992" t="s">
        <v>314</v>
      </c>
      <c r="B2992" t="s">
        <v>290</v>
      </c>
      <c r="C2992">
        <v>14</v>
      </c>
      <c r="D2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0.63975115000000005</v>
      </c>
      <c r="E2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0.63975115000000005</v>
      </c>
      <c r="AI2992">
        <v>51</v>
      </c>
      <c r="AJ2992" t="s">
        <v>314</v>
      </c>
      <c r="AK2992" t="s">
        <v>416</v>
      </c>
      <c r="AL2992" t="s">
        <v>290</v>
      </c>
      <c r="AM2992">
        <v>5</v>
      </c>
      <c r="AN2992">
        <v>14</v>
      </c>
      <c r="AO2992">
        <v>0.55365396099999997</v>
      </c>
      <c r="AP2992">
        <v>0.60097056100000001</v>
      </c>
      <c r="AQ2992">
        <v>0.63975115000000005</v>
      </c>
      <c r="AR2992">
        <v>0.58601837400000001</v>
      </c>
      <c r="AS2992">
        <v>0.72308512000000003</v>
      </c>
      <c r="AT2992">
        <v>0.31358743</v>
      </c>
    </row>
    <row r="2993" spans="1:46" hidden="1" x14ac:dyDescent="0.25">
      <c r="A2993" t="s">
        <v>314</v>
      </c>
      <c r="B2993" t="s">
        <v>290</v>
      </c>
      <c r="C2993">
        <v>15</v>
      </c>
      <c r="D2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0.55329888400000005</v>
      </c>
      <c r="E2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0.55329888400000005</v>
      </c>
      <c r="AI2993">
        <v>51</v>
      </c>
      <c r="AJ2993" t="s">
        <v>314</v>
      </c>
      <c r="AK2993" t="s">
        <v>416</v>
      </c>
      <c r="AL2993" t="s">
        <v>290</v>
      </c>
      <c r="AM2993">
        <v>5</v>
      </c>
      <c r="AN2993">
        <v>15</v>
      </c>
      <c r="AO2993">
        <v>0.47212837000000002</v>
      </c>
      <c r="AP2993">
        <v>0.51943802800000005</v>
      </c>
      <c r="AQ2993">
        <v>0.55329888400000005</v>
      </c>
      <c r="AR2993">
        <v>0.50610801999999999</v>
      </c>
      <c r="AS2993">
        <v>0.63715169400000005</v>
      </c>
      <c r="AT2993">
        <v>0.29402334499999999</v>
      </c>
    </row>
    <row r="2994" spans="1:46" hidden="1" x14ac:dyDescent="0.25">
      <c r="A2994" t="s">
        <v>314</v>
      </c>
      <c r="B2994" t="s">
        <v>290</v>
      </c>
      <c r="C2994">
        <v>16</v>
      </c>
      <c r="D2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0.41956603999999997</v>
      </c>
      <c r="E2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0.41956603999999997</v>
      </c>
      <c r="AI2994">
        <v>51</v>
      </c>
      <c r="AJ2994" t="s">
        <v>314</v>
      </c>
      <c r="AK2994" t="s">
        <v>416</v>
      </c>
      <c r="AL2994" t="s">
        <v>290</v>
      </c>
      <c r="AM2994">
        <v>5</v>
      </c>
      <c r="AN2994">
        <v>16</v>
      </c>
      <c r="AO2994">
        <v>0.35486284200000001</v>
      </c>
      <c r="AP2994">
        <v>0.39051841199999998</v>
      </c>
      <c r="AQ2994">
        <v>0.41956603999999997</v>
      </c>
      <c r="AR2994">
        <v>0.38154860699999998</v>
      </c>
      <c r="AS2994">
        <v>0.48644872</v>
      </c>
      <c r="AT2994">
        <v>0.203543949</v>
      </c>
    </row>
    <row r="2995" spans="1:46" hidden="1" x14ac:dyDescent="0.25">
      <c r="A2995" t="s">
        <v>314</v>
      </c>
      <c r="B2995" t="s">
        <v>290</v>
      </c>
      <c r="C2995">
        <v>17</v>
      </c>
      <c r="D2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0.26373171099999998</v>
      </c>
      <c r="E2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0.26373171099999998</v>
      </c>
      <c r="AI2995">
        <v>51</v>
      </c>
      <c r="AJ2995" t="s">
        <v>314</v>
      </c>
      <c r="AK2995" t="s">
        <v>416</v>
      </c>
      <c r="AL2995" t="s">
        <v>290</v>
      </c>
      <c r="AM2995">
        <v>5</v>
      </c>
      <c r="AN2995">
        <v>17</v>
      </c>
      <c r="AO2995">
        <v>0.21640343100000001</v>
      </c>
      <c r="AP2995">
        <v>0.244172949</v>
      </c>
      <c r="AQ2995">
        <v>0.26373171099999998</v>
      </c>
      <c r="AR2995">
        <v>0.237629332</v>
      </c>
      <c r="AS2995">
        <v>0.318707456</v>
      </c>
      <c r="AT2995">
        <v>0.116376913</v>
      </c>
    </row>
    <row r="2996" spans="1:46" hidden="1" x14ac:dyDescent="0.25">
      <c r="A2996" t="s">
        <v>314</v>
      </c>
      <c r="B2996" t="s">
        <v>290</v>
      </c>
      <c r="C2996">
        <v>18</v>
      </c>
      <c r="D2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0.102427453</v>
      </c>
      <c r="E2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0.102427453</v>
      </c>
      <c r="AI2996">
        <v>51</v>
      </c>
      <c r="AJ2996" t="s">
        <v>314</v>
      </c>
      <c r="AK2996" t="s">
        <v>416</v>
      </c>
      <c r="AL2996" t="s">
        <v>290</v>
      </c>
      <c r="AM2996">
        <v>5</v>
      </c>
      <c r="AN2996">
        <v>18</v>
      </c>
      <c r="AO2996">
        <v>8.2577953999999995E-2</v>
      </c>
      <c r="AP2996">
        <v>9.3183274999999996E-2</v>
      </c>
      <c r="AQ2996">
        <v>0.102427453</v>
      </c>
      <c r="AR2996">
        <v>9.1610917E-2</v>
      </c>
      <c r="AS2996">
        <v>0.129474389</v>
      </c>
      <c r="AT2996">
        <v>3.8215223999999999E-2</v>
      </c>
    </row>
    <row r="2997" spans="1:46" hidden="1" x14ac:dyDescent="0.25">
      <c r="A2997" t="s">
        <v>314</v>
      </c>
      <c r="B2997" t="s">
        <v>290</v>
      </c>
      <c r="C2997">
        <v>19</v>
      </c>
      <c r="D2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6.3042910000000001E-3</v>
      </c>
      <c r="E2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6.3042910000000001E-3</v>
      </c>
      <c r="AI2997">
        <v>51</v>
      </c>
      <c r="AJ2997" t="s">
        <v>314</v>
      </c>
      <c r="AK2997" t="s">
        <v>416</v>
      </c>
      <c r="AL2997" t="s">
        <v>290</v>
      </c>
      <c r="AM2997">
        <v>5</v>
      </c>
      <c r="AN2997">
        <v>19</v>
      </c>
      <c r="AO2997">
        <v>4.4327359999999996E-3</v>
      </c>
      <c r="AP2997">
        <v>5.2173139999999998E-3</v>
      </c>
      <c r="AQ2997">
        <v>6.3042910000000001E-3</v>
      </c>
      <c r="AR2997">
        <v>5.4661919999999999E-3</v>
      </c>
      <c r="AS2997">
        <v>9.3876910000000001E-3</v>
      </c>
      <c r="AT2997">
        <v>2.438005E-3</v>
      </c>
    </row>
    <row r="2998" spans="1:46" hidden="1" x14ac:dyDescent="0.25">
      <c r="A2998" t="s">
        <v>314</v>
      </c>
      <c r="B2998" t="s">
        <v>290</v>
      </c>
      <c r="C2998">
        <v>20</v>
      </c>
      <c r="D2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8">
        <v>51</v>
      </c>
      <c r="AJ2998" t="s">
        <v>314</v>
      </c>
      <c r="AK2998" t="s">
        <v>416</v>
      </c>
      <c r="AL2998" t="s">
        <v>290</v>
      </c>
      <c r="AM2998">
        <v>5</v>
      </c>
      <c r="AN2998">
        <v>20</v>
      </c>
      <c r="AO2998">
        <v>0</v>
      </c>
      <c r="AP2998">
        <v>0</v>
      </c>
      <c r="AQ2998">
        <v>0</v>
      </c>
      <c r="AR2998">
        <v>0</v>
      </c>
      <c r="AS2998">
        <v>0</v>
      </c>
      <c r="AT2998">
        <v>0</v>
      </c>
    </row>
    <row r="2999" spans="1:46" hidden="1" x14ac:dyDescent="0.25">
      <c r="A2999" t="s">
        <v>314</v>
      </c>
      <c r="B2999" t="s">
        <v>290</v>
      </c>
      <c r="C2999">
        <v>21</v>
      </c>
      <c r="D2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9">
        <v>51</v>
      </c>
      <c r="AJ2999" t="s">
        <v>314</v>
      </c>
      <c r="AK2999" t="s">
        <v>416</v>
      </c>
      <c r="AL2999" t="s">
        <v>290</v>
      </c>
      <c r="AM2999">
        <v>5</v>
      </c>
      <c r="AN2999">
        <v>21</v>
      </c>
      <c r="AO2999">
        <v>0</v>
      </c>
      <c r="AP2999">
        <v>0</v>
      </c>
      <c r="AQ2999">
        <v>0</v>
      </c>
      <c r="AR2999">
        <v>0</v>
      </c>
      <c r="AS2999">
        <v>0</v>
      </c>
      <c r="AT2999">
        <v>0</v>
      </c>
    </row>
    <row r="3000" spans="1:46" hidden="1" x14ac:dyDescent="0.25">
      <c r="A3000" t="s">
        <v>314</v>
      </c>
      <c r="B3000" t="s">
        <v>290</v>
      </c>
      <c r="C3000">
        <v>22</v>
      </c>
      <c r="D3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0">
        <v>51</v>
      </c>
      <c r="AJ3000" t="s">
        <v>314</v>
      </c>
      <c r="AK3000" t="s">
        <v>416</v>
      </c>
      <c r="AL3000" t="s">
        <v>290</v>
      </c>
      <c r="AM3000">
        <v>5</v>
      </c>
      <c r="AN3000">
        <v>22</v>
      </c>
      <c r="AO3000">
        <v>0</v>
      </c>
      <c r="AP3000">
        <v>0</v>
      </c>
      <c r="AQ3000">
        <v>0</v>
      </c>
      <c r="AR3000">
        <v>0</v>
      </c>
      <c r="AS3000">
        <v>0</v>
      </c>
      <c r="AT3000">
        <v>0</v>
      </c>
    </row>
    <row r="3001" spans="1:46" hidden="1" x14ac:dyDescent="0.25">
      <c r="A3001" t="s">
        <v>314</v>
      </c>
      <c r="B3001" t="s">
        <v>290</v>
      </c>
      <c r="C3001">
        <v>23</v>
      </c>
      <c r="D3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1">
        <v>51</v>
      </c>
      <c r="AJ3001" t="s">
        <v>314</v>
      </c>
      <c r="AK3001" t="s">
        <v>416</v>
      </c>
      <c r="AL3001" t="s">
        <v>290</v>
      </c>
      <c r="AM3001">
        <v>5</v>
      </c>
      <c r="AN3001">
        <v>23</v>
      </c>
      <c r="AO3001">
        <v>0</v>
      </c>
      <c r="AP3001">
        <v>0</v>
      </c>
      <c r="AQ3001">
        <v>0</v>
      </c>
      <c r="AR3001">
        <v>0</v>
      </c>
      <c r="AS3001">
        <v>0</v>
      </c>
      <c r="AT3001">
        <v>0</v>
      </c>
    </row>
    <row r="3002" spans="1:46" hidden="1" x14ac:dyDescent="0.25">
      <c r="A3002" t="s">
        <v>314</v>
      </c>
      <c r="B3002" t="s">
        <v>290</v>
      </c>
      <c r="C3002">
        <v>24</v>
      </c>
      <c r="D3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2">
        <v>51</v>
      </c>
      <c r="AJ3002" t="s">
        <v>314</v>
      </c>
      <c r="AK3002" t="s">
        <v>416</v>
      </c>
      <c r="AL3002" t="s">
        <v>290</v>
      </c>
      <c r="AM3002">
        <v>5</v>
      </c>
      <c r="AN3002">
        <v>24</v>
      </c>
      <c r="AO3002">
        <v>0</v>
      </c>
      <c r="AP3002">
        <v>0</v>
      </c>
      <c r="AQ3002">
        <v>0</v>
      </c>
      <c r="AR3002">
        <v>0</v>
      </c>
      <c r="AS3002">
        <v>0</v>
      </c>
      <c r="AT3002">
        <v>0</v>
      </c>
    </row>
    <row r="3003" spans="1:46" hidden="1" x14ac:dyDescent="0.25">
      <c r="A3003" t="s">
        <v>314</v>
      </c>
      <c r="B3003" t="s">
        <v>291</v>
      </c>
      <c r="C3003">
        <v>1</v>
      </c>
      <c r="D3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3">
        <v>51</v>
      </c>
      <c r="AJ3003" t="s">
        <v>314</v>
      </c>
      <c r="AK3003" t="s">
        <v>416</v>
      </c>
      <c r="AL3003" t="s">
        <v>291</v>
      </c>
      <c r="AM3003">
        <v>6</v>
      </c>
      <c r="AN3003">
        <v>1</v>
      </c>
      <c r="AO3003">
        <v>0</v>
      </c>
      <c r="AP3003">
        <v>0</v>
      </c>
      <c r="AQ3003">
        <v>0</v>
      </c>
      <c r="AR3003">
        <v>0</v>
      </c>
      <c r="AS3003">
        <v>0</v>
      </c>
      <c r="AT3003">
        <v>0</v>
      </c>
    </row>
    <row r="3004" spans="1:46" hidden="1" x14ac:dyDescent="0.25">
      <c r="A3004" t="s">
        <v>314</v>
      </c>
      <c r="B3004" t="s">
        <v>291</v>
      </c>
      <c r="C3004">
        <v>2</v>
      </c>
      <c r="D3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4">
        <v>51</v>
      </c>
      <c r="AJ3004" t="s">
        <v>314</v>
      </c>
      <c r="AK3004" t="s">
        <v>416</v>
      </c>
      <c r="AL3004" t="s">
        <v>291</v>
      </c>
      <c r="AM3004">
        <v>6</v>
      </c>
      <c r="AN3004">
        <v>2</v>
      </c>
      <c r="AO3004">
        <v>0</v>
      </c>
      <c r="AP3004">
        <v>0</v>
      </c>
      <c r="AQ3004">
        <v>0</v>
      </c>
      <c r="AR3004">
        <v>0</v>
      </c>
      <c r="AS3004">
        <v>0</v>
      </c>
      <c r="AT3004">
        <v>0</v>
      </c>
    </row>
    <row r="3005" spans="1:46" hidden="1" x14ac:dyDescent="0.25">
      <c r="A3005" t="s">
        <v>314</v>
      </c>
      <c r="B3005" t="s">
        <v>291</v>
      </c>
      <c r="C3005">
        <v>3</v>
      </c>
      <c r="D3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5">
        <v>51</v>
      </c>
      <c r="AJ3005" t="s">
        <v>314</v>
      </c>
      <c r="AK3005" t="s">
        <v>416</v>
      </c>
      <c r="AL3005" t="s">
        <v>291</v>
      </c>
      <c r="AM3005">
        <v>6</v>
      </c>
      <c r="AN3005">
        <v>3</v>
      </c>
      <c r="AO3005">
        <v>0</v>
      </c>
      <c r="AP3005">
        <v>0</v>
      </c>
      <c r="AQ3005">
        <v>0</v>
      </c>
      <c r="AR3005">
        <v>0</v>
      </c>
      <c r="AS3005">
        <v>0</v>
      </c>
      <c r="AT3005">
        <v>0</v>
      </c>
    </row>
    <row r="3006" spans="1:46" hidden="1" x14ac:dyDescent="0.25">
      <c r="A3006" t="s">
        <v>314</v>
      </c>
      <c r="B3006" t="s">
        <v>291</v>
      </c>
      <c r="C3006">
        <v>4</v>
      </c>
      <c r="D3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6">
        <v>51</v>
      </c>
      <c r="AJ3006" t="s">
        <v>314</v>
      </c>
      <c r="AK3006" t="s">
        <v>416</v>
      </c>
      <c r="AL3006" t="s">
        <v>291</v>
      </c>
      <c r="AM3006">
        <v>6</v>
      </c>
      <c r="AN3006">
        <v>4</v>
      </c>
      <c r="AO3006">
        <v>0</v>
      </c>
      <c r="AP3006">
        <v>0</v>
      </c>
      <c r="AQ3006">
        <v>0</v>
      </c>
      <c r="AR3006">
        <v>0</v>
      </c>
      <c r="AS3006">
        <v>0</v>
      </c>
      <c r="AT3006">
        <v>0</v>
      </c>
    </row>
    <row r="3007" spans="1:46" hidden="1" x14ac:dyDescent="0.25">
      <c r="A3007" t="s">
        <v>314</v>
      </c>
      <c r="B3007" t="s">
        <v>291</v>
      </c>
      <c r="C3007">
        <v>5</v>
      </c>
      <c r="D3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7">
        <v>51</v>
      </c>
      <c r="AJ3007" t="s">
        <v>314</v>
      </c>
      <c r="AK3007" t="s">
        <v>416</v>
      </c>
      <c r="AL3007" t="s">
        <v>291</v>
      </c>
      <c r="AM3007">
        <v>6</v>
      </c>
      <c r="AN3007">
        <v>5</v>
      </c>
      <c r="AO3007">
        <v>0</v>
      </c>
      <c r="AP3007">
        <v>0</v>
      </c>
      <c r="AQ3007">
        <v>0</v>
      </c>
      <c r="AR3007">
        <v>0</v>
      </c>
      <c r="AS3007">
        <v>0</v>
      </c>
      <c r="AT3007">
        <v>0</v>
      </c>
    </row>
    <row r="3008" spans="1:46" hidden="1" x14ac:dyDescent="0.25">
      <c r="A3008" t="s">
        <v>314</v>
      </c>
      <c r="B3008" t="s">
        <v>291</v>
      </c>
      <c r="C3008">
        <v>6</v>
      </c>
      <c r="D3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8">
        <v>51</v>
      </c>
      <c r="AJ3008" t="s">
        <v>314</v>
      </c>
      <c r="AK3008" t="s">
        <v>416</v>
      </c>
      <c r="AL3008" t="s">
        <v>291</v>
      </c>
      <c r="AM3008">
        <v>6</v>
      </c>
      <c r="AN3008">
        <v>6</v>
      </c>
      <c r="AO3008">
        <v>0</v>
      </c>
      <c r="AP3008">
        <v>0</v>
      </c>
      <c r="AQ3008">
        <v>0</v>
      </c>
      <c r="AR3008">
        <v>0</v>
      </c>
      <c r="AS3008">
        <v>0</v>
      </c>
      <c r="AT3008">
        <v>0</v>
      </c>
    </row>
    <row r="3009" spans="1:46" hidden="1" x14ac:dyDescent="0.25">
      <c r="A3009" t="s">
        <v>314</v>
      </c>
      <c r="B3009" t="s">
        <v>291</v>
      </c>
      <c r="C3009">
        <v>7</v>
      </c>
      <c r="D3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4.5500000000000001E-5</v>
      </c>
      <c r="E3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4.5500000000000001E-5</v>
      </c>
      <c r="AI3009">
        <v>51</v>
      </c>
      <c r="AJ3009" t="s">
        <v>314</v>
      </c>
      <c r="AK3009" t="s">
        <v>416</v>
      </c>
      <c r="AL3009" t="s">
        <v>291</v>
      </c>
      <c r="AM3009">
        <v>6</v>
      </c>
      <c r="AN3009">
        <v>7</v>
      </c>
      <c r="AO3009">
        <v>4.5500000000000001E-5</v>
      </c>
      <c r="AP3009">
        <v>8.7000000000000001E-5</v>
      </c>
      <c r="AQ3009">
        <v>1.4925600000000001E-4</v>
      </c>
      <c r="AR3009">
        <v>1.03452E-4</v>
      </c>
      <c r="AS3009">
        <v>3.1022899999999997E-4</v>
      </c>
      <c r="AT3009">
        <v>2.4899999999999999E-6</v>
      </c>
    </row>
    <row r="3010" spans="1:46" hidden="1" x14ac:dyDescent="0.25">
      <c r="A3010" t="s">
        <v>314</v>
      </c>
      <c r="B3010" t="s">
        <v>291</v>
      </c>
      <c r="C3010">
        <v>8</v>
      </c>
      <c r="D3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3.4979199000000002E-2</v>
      </c>
      <c r="E3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3.4979199000000002E-2</v>
      </c>
      <c r="AI3010">
        <v>51</v>
      </c>
      <c r="AJ3010" t="s">
        <v>314</v>
      </c>
      <c r="AK3010" t="s">
        <v>416</v>
      </c>
      <c r="AL3010" t="s">
        <v>291</v>
      </c>
      <c r="AM3010">
        <v>6</v>
      </c>
      <c r="AN3010">
        <v>8</v>
      </c>
      <c r="AO3010" s="281">
        <v>3.4979199000000002E-2</v>
      </c>
      <c r="AP3010" s="281">
        <v>3.7751405000000002E-2</v>
      </c>
      <c r="AQ3010">
        <v>4.0765972999999997E-2</v>
      </c>
      <c r="AR3010">
        <v>3.8104762E-2</v>
      </c>
      <c r="AS3010">
        <v>5.1508855999999999E-2</v>
      </c>
      <c r="AT3010" s="281">
        <v>2.0779084E-2</v>
      </c>
    </row>
    <row r="3011" spans="1:46" hidden="1" x14ac:dyDescent="0.25">
      <c r="A3011" t="s">
        <v>314</v>
      </c>
      <c r="B3011" t="s">
        <v>291</v>
      </c>
      <c r="C3011">
        <v>9</v>
      </c>
      <c r="D3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0.18437911400000001</v>
      </c>
      <c r="E3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0.16593611799999999</v>
      </c>
      <c r="AI3011">
        <v>51</v>
      </c>
      <c r="AJ3011" t="s">
        <v>314</v>
      </c>
      <c r="AK3011" t="s">
        <v>416</v>
      </c>
      <c r="AL3011" t="s">
        <v>291</v>
      </c>
      <c r="AM3011">
        <v>6</v>
      </c>
      <c r="AN3011">
        <v>9</v>
      </c>
      <c r="AO3011">
        <v>0.16593611799999999</v>
      </c>
      <c r="AP3011">
        <v>0.17670952400000001</v>
      </c>
      <c r="AQ3011">
        <v>0.18437911400000001</v>
      </c>
      <c r="AR3011">
        <v>0.17316366999999999</v>
      </c>
      <c r="AS3011">
        <v>0.20792107200000001</v>
      </c>
      <c r="AT3011">
        <v>9.7038484999999994E-2</v>
      </c>
    </row>
    <row r="3012" spans="1:46" hidden="1" x14ac:dyDescent="0.25">
      <c r="A3012" t="s">
        <v>314</v>
      </c>
      <c r="B3012" t="s">
        <v>291</v>
      </c>
      <c r="C3012">
        <v>10</v>
      </c>
      <c r="D3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0.35096968099999998</v>
      </c>
      <c r="E3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0.35096968099999998</v>
      </c>
      <c r="AI3012">
        <v>51</v>
      </c>
      <c r="AJ3012" t="s">
        <v>314</v>
      </c>
      <c r="AK3012" t="s">
        <v>416</v>
      </c>
      <c r="AL3012" t="s">
        <v>291</v>
      </c>
      <c r="AM3012">
        <v>6</v>
      </c>
      <c r="AN3012">
        <v>10</v>
      </c>
      <c r="AO3012">
        <v>0.317473426</v>
      </c>
      <c r="AP3012">
        <v>0.34027712599999999</v>
      </c>
      <c r="AQ3012">
        <v>0.35096968099999998</v>
      </c>
      <c r="AR3012">
        <v>0.32999996999999998</v>
      </c>
      <c r="AS3012">
        <v>0.379280848</v>
      </c>
      <c r="AT3012">
        <v>0.17346568100000001</v>
      </c>
    </row>
    <row r="3013" spans="1:46" hidden="1" x14ac:dyDescent="0.25">
      <c r="A3013" t="s">
        <v>314</v>
      </c>
      <c r="B3013" t="s">
        <v>291</v>
      </c>
      <c r="C3013">
        <v>11</v>
      </c>
      <c r="D3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0.49399882899999997</v>
      </c>
      <c r="E3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0.49399882899999997</v>
      </c>
      <c r="AI3013">
        <v>51</v>
      </c>
      <c r="AJ3013" t="s">
        <v>314</v>
      </c>
      <c r="AK3013" t="s">
        <v>416</v>
      </c>
      <c r="AL3013" t="s">
        <v>291</v>
      </c>
      <c r="AM3013">
        <v>6</v>
      </c>
      <c r="AN3013">
        <v>11</v>
      </c>
      <c r="AO3013">
        <v>0.45465344200000002</v>
      </c>
      <c r="AP3013">
        <v>0.480858903</v>
      </c>
      <c r="AQ3013">
        <v>0.49399882899999997</v>
      </c>
      <c r="AR3013">
        <v>0.46725145800000001</v>
      </c>
      <c r="AS3013">
        <v>0.52493827299999996</v>
      </c>
      <c r="AT3013">
        <v>0.247938245</v>
      </c>
    </row>
    <row r="3014" spans="1:46" hidden="1" x14ac:dyDescent="0.25">
      <c r="A3014" t="s">
        <v>314</v>
      </c>
      <c r="B3014" t="s">
        <v>291</v>
      </c>
      <c r="C3014">
        <v>12</v>
      </c>
      <c r="D3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0.59319641700000003</v>
      </c>
      <c r="E3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0.59319641700000003</v>
      </c>
      <c r="AI3014">
        <v>51</v>
      </c>
      <c r="AJ3014" t="s">
        <v>314</v>
      </c>
      <c r="AK3014" t="s">
        <v>416</v>
      </c>
      <c r="AL3014" t="s">
        <v>291</v>
      </c>
      <c r="AM3014">
        <v>6</v>
      </c>
      <c r="AN3014">
        <v>12</v>
      </c>
      <c r="AO3014">
        <v>0.54888497700000005</v>
      </c>
      <c r="AP3014">
        <v>0.57835451699999996</v>
      </c>
      <c r="AQ3014">
        <v>0.59319641700000003</v>
      </c>
      <c r="AR3014">
        <v>0.56187105199999998</v>
      </c>
      <c r="AS3014">
        <v>0.62247502700000001</v>
      </c>
      <c r="AT3014">
        <v>0.29170119799999999</v>
      </c>
    </row>
    <row r="3015" spans="1:46" hidden="1" x14ac:dyDescent="0.25">
      <c r="A3015" t="s">
        <v>314</v>
      </c>
      <c r="B3015" t="s">
        <v>291</v>
      </c>
      <c r="C3015">
        <v>13</v>
      </c>
      <c r="D3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0.63538488500000001</v>
      </c>
      <c r="E3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0.63538488500000001</v>
      </c>
      <c r="AI3015">
        <v>51</v>
      </c>
      <c r="AJ3015" t="s">
        <v>314</v>
      </c>
      <c r="AK3015" t="s">
        <v>416</v>
      </c>
      <c r="AL3015" t="s">
        <v>291</v>
      </c>
      <c r="AM3015">
        <v>6</v>
      </c>
      <c r="AN3015">
        <v>13</v>
      </c>
      <c r="AO3015">
        <v>0.57583730200000005</v>
      </c>
      <c r="AP3015">
        <v>0.61305560000000003</v>
      </c>
      <c r="AQ3015">
        <v>0.63538488500000001</v>
      </c>
      <c r="AR3015">
        <v>0.59622369600000003</v>
      </c>
      <c r="AS3015">
        <v>0.66279162700000005</v>
      </c>
      <c r="AT3015">
        <v>0.29846762300000002</v>
      </c>
    </row>
    <row r="3016" spans="1:46" hidden="1" x14ac:dyDescent="0.25">
      <c r="A3016" t="s">
        <v>314</v>
      </c>
      <c r="B3016" t="s">
        <v>291</v>
      </c>
      <c r="C3016">
        <v>14</v>
      </c>
      <c r="D3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0.61786758500000005</v>
      </c>
      <c r="E3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0.61786758500000005</v>
      </c>
      <c r="AI3016">
        <v>51</v>
      </c>
      <c r="AJ3016" t="s">
        <v>314</v>
      </c>
      <c r="AK3016" t="s">
        <v>416</v>
      </c>
      <c r="AL3016" t="s">
        <v>291</v>
      </c>
      <c r="AM3016">
        <v>6</v>
      </c>
      <c r="AN3016">
        <v>14</v>
      </c>
      <c r="AO3016">
        <v>0.54398697500000004</v>
      </c>
      <c r="AP3016">
        <v>0.58231770800000004</v>
      </c>
      <c r="AQ3016">
        <v>0.61786758500000005</v>
      </c>
      <c r="AR3016">
        <v>0.57236150500000005</v>
      </c>
      <c r="AS3016">
        <v>0.64447216299999999</v>
      </c>
      <c r="AT3016">
        <v>0.293691229</v>
      </c>
    </row>
    <row r="3017" spans="1:46" hidden="1" x14ac:dyDescent="0.25">
      <c r="A3017" t="s">
        <v>314</v>
      </c>
      <c r="B3017" t="s">
        <v>291</v>
      </c>
      <c r="C3017">
        <v>15</v>
      </c>
      <c r="D3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0.54302107200000005</v>
      </c>
      <c r="E3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0.54302107200000005</v>
      </c>
      <c r="AI3017">
        <v>51</v>
      </c>
      <c r="AJ3017" t="s">
        <v>314</v>
      </c>
      <c r="AK3017" t="s">
        <v>416</v>
      </c>
      <c r="AL3017" t="s">
        <v>291</v>
      </c>
      <c r="AM3017">
        <v>6</v>
      </c>
      <c r="AN3017">
        <v>15</v>
      </c>
      <c r="AO3017">
        <v>0.46208080099999999</v>
      </c>
      <c r="AP3017">
        <v>0.50749290800000002</v>
      </c>
      <c r="AQ3017">
        <v>0.54302107200000005</v>
      </c>
      <c r="AR3017">
        <v>0.49590938400000001</v>
      </c>
      <c r="AS3017">
        <v>0.57174797899999996</v>
      </c>
      <c r="AT3017">
        <v>0.24918077199999999</v>
      </c>
    </row>
    <row r="3018" spans="1:46" hidden="1" x14ac:dyDescent="0.25">
      <c r="A3018" t="s">
        <v>314</v>
      </c>
      <c r="B3018" t="s">
        <v>291</v>
      </c>
      <c r="C3018">
        <v>16</v>
      </c>
      <c r="D3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0.41386120999999998</v>
      </c>
      <c r="E3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0.41386120999999998</v>
      </c>
      <c r="AI3018">
        <v>51</v>
      </c>
      <c r="AJ3018" t="s">
        <v>314</v>
      </c>
      <c r="AK3018" t="s">
        <v>416</v>
      </c>
      <c r="AL3018" t="s">
        <v>291</v>
      </c>
      <c r="AM3018">
        <v>6</v>
      </c>
      <c r="AN3018">
        <v>16</v>
      </c>
      <c r="AO3018">
        <v>0.34624742200000003</v>
      </c>
      <c r="AP3018">
        <v>0.38434012699999998</v>
      </c>
      <c r="AQ3018">
        <v>0.41386120999999998</v>
      </c>
      <c r="AR3018">
        <v>0.37430642800000002</v>
      </c>
      <c r="AS3018">
        <v>0.44787992500000001</v>
      </c>
      <c r="AT3018">
        <v>0.17052946399999999</v>
      </c>
    </row>
    <row r="3019" spans="1:46" hidden="1" x14ac:dyDescent="0.25">
      <c r="A3019" t="s">
        <v>314</v>
      </c>
      <c r="B3019" t="s">
        <v>291</v>
      </c>
      <c r="C3019">
        <v>17</v>
      </c>
      <c r="D3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0.25961286900000002</v>
      </c>
      <c r="E3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0.25961286900000002</v>
      </c>
      <c r="AI3019">
        <v>51</v>
      </c>
      <c r="AJ3019" t="s">
        <v>314</v>
      </c>
      <c r="AK3019" t="s">
        <v>416</v>
      </c>
      <c r="AL3019" t="s">
        <v>291</v>
      </c>
      <c r="AM3019">
        <v>6</v>
      </c>
      <c r="AN3019">
        <v>17</v>
      </c>
      <c r="AO3019">
        <v>0.21390725799999999</v>
      </c>
      <c r="AP3019">
        <v>0.234633798</v>
      </c>
      <c r="AQ3019">
        <v>0.25961286900000002</v>
      </c>
      <c r="AR3019">
        <v>0.23304097700000001</v>
      </c>
      <c r="AS3019">
        <v>0.285270317</v>
      </c>
      <c r="AT3019">
        <v>0.117103203</v>
      </c>
    </row>
    <row r="3020" spans="1:46" hidden="1" x14ac:dyDescent="0.25">
      <c r="A3020" t="s">
        <v>314</v>
      </c>
      <c r="B3020" t="s">
        <v>291</v>
      </c>
      <c r="C3020">
        <v>18</v>
      </c>
      <c r="D3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9.9636476000000002E-2</v>
      </c>
      <c r="E3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9.9636476000000002E-2</v>
      </c>
      <c r="AI3020">
        <v>51</v>
      </c>
      <c r="AJ3020" t="s">
        <v>314</v>
      </c>
      <c r="AK3020" t="s">
        <v>416</v>
      </c>
      <c r="AL3020" t="s">
        <v>291</v>
      </c>
      <c r="AM3020">
        <v>6</v>
      </c>
      <c r="AN3020">
        <v>18</v>
      </c>
      <c r="AO3020">
        <v>8.1463153999999996E-2</v>
      </c>
      <c r="AP3020">
        <v>9.0139163999999994E-2</v>
      </c>
      <c r="AQ3020">
        <v>9.9636476000000002E-2</v>
      </c>
      <c r="AR3020">
        <v>8.915352E-2</v>
      </c>
      <c r="AS3020">
        <v>0.11310909</v>
      </c>
      <c r="AT3020">
        <v>4.1237290000000003E-2</v>
      </c>
    </row>
    <row r="3021" spans="1:46" hidden="1" x14ac:dyDescent="0.25">
      <c r="A3021" t="s">
        <v>314</v>
      </c>
      <c r="B3021" t="s">
        <v>291</v>
      </c>
      <c r="C3021">
        <v>19</v>
      </c>
      <c r="D3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5.8962499999999996E-3</v>
      </c>
      <c r="E3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5.8962499999999996E-3</v>
      </c>
      <c r="AI3021">
        <v>51</v>
      </c>
      <c r="AJ3021" t="s">
        <v>314</v>
      </c>
      <c r="AK3021" t="s">
        <v>416</v>
      </c>
      <c r="AL3021" t="s">
        <v>291</v>
      </c>
      <c r="AM3021">
        <v>6</v>
      </c>
      <c r="AN3021">
        <v>19</v>
      </c>
      <c r="AO3021">
        <v>4.2293110000000004E-3</v>
      </c>
      <c r="AP3021">
        <v>4.8457609999999996E-3</v>
      </c>
      <c r="AQ3021">
        <v>5.8962499999999996E-3</v>
      </c>
      <c r="AR3021">
        <v>5.0440950000000002E-3</v>
      </c>
      <c r="AS3021">
        <v>7.6716010000000001E-3</v>
      </c>
      <c r="AT3021">
        <v>2.3943710000000002E-3</v>
      </c>
    </row>
    <row r="3022" spans="1:46" hidden="1" x14ac:dyDescent="0.25">
      <c r="A3022" t="s">
        <v>314</v>
      </c>
      <c r="B3022" t="s">
        <v>291</v>
      </c>
      <c r="C3022">
        <v>20</v>
      </c>
      <c r="D3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2">
        <v>51</v>
      </c>
      <c r="AJ3022" t="s">
        <v>314</v>
      </c>
      <c r="AK3022" t="s">
        <v>416</v>
      </c>
      <c r="AL3022" t="s">
        <v>291</v>
      </c>
      <c r="AM3022">
        <v>6</v>
      </c>
      <c r="AN3022">
        <v>20</v>
      </c>
      <c r="AO3022">
        <v>0</v>
      </c>
      <c r="AP3022">
        <v>0</v>
      </c>
      <c r="AQ3022">
        <v>0</v>
      </c>
      <c r="AR3022">
        <v>0</v>
      </c>
      <c r="AS3022">
        <v>0</v>
      </c>
      <c r="AT3022">
        <v>0</v>
      </c>
    </row>
    <row r="3023" spans="1:46" hidden="1" x14ac:dyDescent="0.25">
      <c r="A3023" t="s">
        <v>314</v>
      </c>
      <c r="B3023" t="s">
        <v>291</v>
      </c>
      <c r="C3023">
        <v>21</v>
      </c>
      <c r="D3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3">
        <v>51</v>
      </c>
      <c r="AJ3023" t="s">
        <v>314</v>
      </c>
      <c r="AK3023" t="s">
        <v>416</v>
      </c>
      <c r="AL3023" t="s">
        <v>291</v>
      </c>
      <c r="AM3023">
        <v>6</v>
      </c>
      <c r="AN3023">
        <v>21</v>
      </c>
      <c r="AO3023">
        <v>0</v>
      </c>
      <c r="AP3023">
        <v>0</v>
      </c>
      <c r="AQ3023">
        <v>0</v>
      </c>
      <c r="AR3023">
        <v>0</v>
      </c>
      <c r="AS3023">
        <v>0</v>
      </c>
      <c r="AT3023">
        <v>0</v>
      </c>
    </row>
    <row r="3024" spans="1:46" hidden="1" x14ac:dyDescent="0.25">
      <c r="A3024" t="s">
        <v>314</v>
      </c>
      <c r="B3024" t="s">
        <v>291</v>
      </c>
      <c r="C3024">
        <v>22</v>
      </c>
      <c r="D3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4">
        <v>51</v>
      </c>
      <c r="AJ3024" t="s">
        <v>314</v>
      </c>
      <c r="AK3024" t="s">
        <v>416</v>
      </c>
      <c r="AL3024" t="s">
        <v>291</v>
      </c>
      <c r="AM3024">
        <v>6</v>
      </c>
      <c r="AN3024">
        <v>22</v>
      </c>
      <c r="AO3024">
        <v>0</v>
      </c>
      <c r="AP3024">
        <v>0</v>
      </c>
      <c r="AQ3024">
        <v>0</v>
      </c>
      <c r="AR3024">
        <v>0</v>
      </c>
      <c r="AS3024">
        <v>0</v>
      </c>
      <c r="AT3024">
        <v>0</v>
      </c>
    </row>
    <row r="3025" spans="1:46" hidden="1" x14ac:dyDescent="0.25">
      <c r="A3025" t="s">
        <v>314</v>
      </c>
      <c r="B3025" t="s">
        <v>291</v>
      </c>
      <c r="C3025">
        <v>23</v>
      </c>
      <c r="D3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5">
        <v>51</v>
      </c>
      <c r="AJ3025" t="s">
        <v>314</v>
      </c>
      <c r="AK3025" t="s">
        <v>416</v>
      </c>
      <c r="AL3025" t="s">
        <v>291</v>
      </c>
      <c r="AM3025">
        <v>6</v>
      </c>
      <c r="AN3025">
        <v>23</v>
      </c>
      <c r="AO3025">
        <v>0</v>
      </c>
      <c r="AP3025">
        <v>0</v>
      </c>
      <c r="AQ3025">
        <v>0</v>
      </c>
      <c r="AR3025">
        <v>0</v>
      </c>
      <c r="AS3025">
        <v>0</v>
      </c>
      <c r="AT3025">
        <v>0</v>
      </c>
    </row>
    <row r="3026" spans="1:46" hidden="1" x14ac:dyDescent="0.25">
      <c r="A3026" t="s">
        <v>314</v>
      </c>
      <c r="B3026" t="s">
        <v>291</v>
      </c>
      <c r="C3026">
        <v>24</v>
      </c>
      <c r="D3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6">
        <v>51</v>
      </c>
      <c r="AJ3026" t="s">
        <v>314</v>
      </c>
      <c r="AK3026" t="s">
        <v>416</v>
      </c>
      <c r="AL3026" t="s">
        <v>291</v>
      </c>
      <c r="AM3026">
        <v>6</v>
      </c>
      <c r="AN3026">
        <v>24</v>
      </c>
      <c r="AO3026">
        <v>0</v>
      </c>
      <c r="AP3026">
        <v>0</v>
      </c>
      <c r="AQ3026">
        <v>0</v>
      </c>
      <c r="AR3026">
        <v>0</v>
      </c>
      <c r="AS3026">
        <v>0</v>
      </c>
      <c r="AT3026">
        <v>0</v>
      </c>
    </row>
    <row r="3027" spans="1:46" hidden="1" x14ac:dyDescent="0.25">
      <c r="A3027" t="s">
        <v>314</v>
      </c>
      <c r="B3027" t="s">
        <v>292</v>
      </c>
      <c r="C3027">
        <v>1</v>
      </c>
      <c r="D3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7">
        <v>51</v>
      </c>
      <c r="AJ3027" t="s">
        <v>314</v>
      </c>
      <c r="AK3027" t="s">
        <v>416</v>
      </c>
      <c r="AL3027" t="s">
        <v>292</v>
      </c>
      <c r="AM3027">
        <v>7</v>
      </c>
      <c r="AN3027">
        <v>1</v>
      </c>
      <c r="AO3027">
        <v>0</v>
      </c>
      <c r="AP3027">
        <v>0</v>
      </c>
      <c r="AQ3027">
        <v>0</v>
      </c>
      <c r="AR3027">
        <v>0</v>
      </c>
      <c r="AS3027">
        <v>0</v>
      </c>
      <c r="AT3027">
        <v>0</v>
      </c>
    </row>
    <row r="3028" spans="1:46" hidden="1" x14ac:dyDescent="0.25">
      <c r="A3028" t="s">
        <v>314</v>
      </c>
      <c r="B3028" t="s">
        <v>292</v>
      </c>
      <c r="C3028">
        <v>2</v>
      </c>
      <c r="D3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8">
        <v>51</v>
      </c>
      <c r="AJ3028" t="s">
        <v>314</v>
      </c>
      <c r="AK3028" t="s">
        <v>416</v>
      </c>
      <c r="AL3028" t="s">
        <v>292</v>
      </c>
      <c r="AM3028">
        <v>7</v>
      </c>
      <c r="AN3028">
        <v>2</v>
      </c>
      <c r="AO3028">
        <v>0</v>
      </c>
      <c r="AP3028">
        <v>0</v>
      </c>
      <c r="AQ3028">
        <v>0</v>
      </c>
      <c r="AR3028">
        <v>0</v>
      </c>
      <c r="AS3028">
        <v>0</v>
      </c>
      <c r="AT3028">
        <v>0</v>
      </c>
    </row>
    <row r="3029" spans="1:46" hidden="1" x14ac:dyDescent="0.25">
      <c r="A3029" t="s">
        <v>314</v>
      </c>
      <c r="B3029" t="s">
        <v>292</v>
      </c>
      <c r="C3029">
        <v>3</v>
      </c>
      <c r="D3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9">
        <v>51</v>
      </c>
      <c r="AJ3029" t="s">
        <v>314</v>
      </c>
      <c r="AK3029" t="s">
        <v>416</v>
      </c>
      <c r="AL3029" t="s">
        <v>292</v>
      </c>
      <c r="AM3029">
        <v>7</v>
      </c>
      <c r="AN3029">
        <v>3</v>
      </c>
      <c r="AO3029">
        <v>0</v>
      </c>
      <c r="AP3029">
        <v>0</v>
      </c>
      <c r="AQ3029">
        <v>0</v>
      </c>
      <c r="AR3029">
        <v>0</v>
      </c>
      <c r="AS3029">
        <v>0</v>
      </c>
      <c r="AT3029">
        <v>0</v>
      </c>
    </row>
    <row r="3030" spans="1:46" hidden="1" x14ac:dyDescent="0.25">
      <c r="A3030" t="s">
        <v>314</v>
      </c>
      <c r="B3030" t="s">
        <v>292</v>
      </c>
      <c r="C3030">
        <v>4</v>
      </c>
      <c r="D3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0">
        <v>51</v>
      </c>
      <c r="AJ3030" t="s">
        <v>314</v>
      </c>
      <c r="AK3030" t="s">
        <v>416</v>
      </c>
      <c r="AL3030" t="s">
        <v>292</v>
      </c>
      <c r="AM3030">
        <v>7</v>
      </c>
      <c r="AN3030">
        <v>4</v>
      </c>
      <c r="AO3030">
        <v>0</v>
      </c>
      <c r="AP3030">
        <v>0</v>
      </c>
      <c r="AQ3030">
        <v>0</v>
      </c>
      <c r="AR3030">
        <v>0</v>
      </c>
      <c r="AS3030">
        <v>0</v>
      </c>
      <c r="AT3030">
        <v>0</v>
      </c>
    </row>
    <row r="3031" spans="1:46" hidden="1" x14ac:dyDescent="0.25">
      <c r="A3031" t="s">
        <v>314</v>
      </c>
      <c r="B3031" t="s">
        <v>292</v>
      </c>
      <c r="C3031">
        <v>5</v>
      </c>
      <c r="D3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1">
        <v>51</v>
      </c>
      <c r="AJ3031" t="s">
        <v>314</v>
      </c>
      <c r="AK3031" t="s">
        <v>416</v>
      </c>
      <c r="AL3031" t="s">
        <v>292</v>
      </c>
      <c r="AM3031">
        <v>7</v>
      </c>
      <c r="AN3031">
        <v>5</v>
      </c>
      <c r="AO3031">
        <v>0</v>
      </c>
      <c r="AP3031">
        <v>0</v>
      </c>
      <c r="AQ3031">
        <v>0</v>
      </c>
      <c r="AR3031">
        <v>0</v>
      </c>
      <c r="AS3031">
        <v>0</v>
      </c>
      <c r="AT3031">
        <v>0</v>
      </c>
    </row>
    <row r="3032" spans="1:46" hidden="1" x14ac:dyDescent="0.25">
      <c r="A3032" t="s">
        <v>314</v>
      </c>
      <c r="B3032" t="s">
        <v>292</v>
      </c>
      <c r="C3032">
        <v>6</v>
      </c>
      <c r="D3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2">
        <v>51</v>
      </c>
      <c r="AJ3032" t="s">
        <v>314</v>
      </c>
      <c r="AK3032" t="s">
        <v>416</v>
      </c>
      <c r="AL3032" t="s">
        <v>292</v>
      </c>
      <c r="AM3032">
        <v>7</v>
      </c>
      <c r="AN3032">
        <v>6</v>
      </c>
      <c r="AO3032">
        <v>0</v>
      </c>
      <c r="AP3032">
        <v>0</v>
      </c>
      <c r="AQ3032">
        <v>0</v>
      </c>
      <c r="AR3032">
        <v>0</v>
      </c>
      <c r="AS3032">
        <v>0</v>
      </c>
      <c r="AT3032">
        <v>0</v>
      </c>
    </row>
    <row r="3033" spans="1:46" hidden="1" x14ac:dyDescent="0.25">
      <c r="A3033" t="s">
        <v>314</v>
      </c>
      <c r="B3033" t="s">
        <v>292</v>
      </c>
      <c r="C3033">
        <v>7</v>
      </c>
      <c r="D3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2.1800000000000001E-5</v>
      </c>
      <c r="E3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2.1800000000000001E-5</v>
      </c>
      <c r="AI3033">
        <v>51</v>
      </c>
      <c r="AJ3033" t="s">
        <v>314</v>
      </c>
      <c r="AK3033" t="s">
        <v>416</v>
      </c>
      <c r="AL3033" t="s">
        <v>292</v>
      </c>
      <c r="AM3033">
        <v>7</v>
      </c>
      <c r="AN3033">
        <v>7</v>
      </c>
      <c r="AO3033">
        <v>2.1800000000000001E-5</v>
      </c>
      <c r="AP3033">
        <v>5.49E-5</v>
      </c>
      <c r="AQ3033">
        <v>6.7600000000000003E-5</v>
      </c>
      <c r="AR3033">
        <v>5.02E-5</v>
      </c>
      <c r="AS3033">
        <v>1.2945099999999999E-4</v>
      </c>
      <c r="AT3033">
        <v>3.3100000000000001E-6</v>
      </c>
    </row>
    <row r="3034" spans="1:46" hidden="1" x14ac:dyDescent="0.25">
      <c r="A3034" t="s">
        <v>314</v>
      </c>
      <c r="B3034" t="s">
        <v>292</v>
      </c>
      <c r="C3034">
        <v>8</v>
      </c>
      <c r="D3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3.4064700000000003E-2</v>
      </c>
      <c r="E3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3.4064700000000003E-2</v>
      </c>
      <c r="AI3034">
        <v>51</v>
      </c>
      <c r="AJ3034" t="s">
        <v>314</v>
      </c>
      <c r="AK3034" t="s">
        <v>416</v>
      </c>
      <c r="AL3034" t="s">
        <v>292</v>
      </c>
      <c r="AM3034">
        <v>7</v>
      </c>
      <c r="AN3034">
        <v>8</v>
      </c>
      <c r="AO3034" s="281">
        <v>3.4064700000000003E-2</v>
      </c>
      <c r="AP3034" s="281">
        <v>3.6529659999999999E-2</v>
      </c>
      <c r="AQ3034" s="281">
        <v>3.8619687E-2</v>
      </c>
      <c r="AR3034" s="281">
        <v>3.6356465999999997E-2</v>
      </c>
      <c r="AS3034">
        <v>4.5976943999999999E-2</v>
      </c>
      <c r="AT3034" s="281">
        <v>2.1316443000000001E-2</v>
      </c>
    </row>
    <row r="3035" spans="1:46" hidden="1" x14ac:dyDescent="0.25">
      <c r="A3035" t="s">
        <v>314</v>
      </c>
      <c r="B3035" t="s">
        <v>292</v>
      </c>
      <c r="C3035">
        <v>9</v>
      </c>
      <c r="D3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0.18751991400000001</v>
      </c>
      <c r="E3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0.17272291400000001</v>
      </c>
      <c r="AI3035">
        <v>51</v>
      </c>
      <c r="AJ3035" t="s">
        <v>314</v>
      </c>
      <c r="AK3035" t="s">
        <v>416</v>
      </c>
      <c r="AL3035" t="s">
        <v>292</v>
      </c>
      <c r="AM3035">
        <v>7</v>
      </c>
      <c r="AN3035">
        <v>9</v>
      </c>
      <c r="AO3035">
        <v>0.17272291400000001</v>
      </c>
      <c r="AP3035">
        <v>0.181185347</v>
      </c>
      <c r="AQ3035">
        <v>0.18751991400000001</v>
      </c>
      <c r="AR3035">
        <v>0.179214542</v>
      </c>
      <c r="AS3035">
        <v>0.20692629200000001</v>
      </c>
      <c r="AT3035">
        <v>0.124397222</v>
      </c>
    </row>
    <row r="3036" spans="1:46" hidden="1" x14ac:dyDescent="0.25">
      <c r="A3036" t="s">
        <v>314</v>
      </c>
      <c r="B3036" t="s">
        <v>292</v>
      </c>
      <c r="C3036">
        <v>10</v>
      </c>
      <c r="D3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0.36062551999999998</v>
      </c>
      <c r="E3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0.36062551999999998</v>
      </c>
      <c r="AI3036">
        <v>51</v>
      </c>
      <c r="AJ3036" t="s">
        <v>314</v>
      </c>
      <c r="AK3036" t="s">
        <v>416</v>
      </c>
      <c r="AL3036" t="s">
        <v>292</v>
      </c>
      <c r="AM3036">
        <v>7</v>
      </c>
      <c r="AN3036">
        <v>10</v>
      </c>
      <c r="AO3036">
        <v>0.33854741599999999</v>
      </c>
      <c r="AP3036">
        <v>0.350676555</v>
      </c>
      <c r="AQ3036">
        <v>0.36062551999999998</v>
      </c>
      <c r="AR3036">
        <v>0.34729221700000001</v>
      </c>
      <c r="AS3036">
        <v>0.38905916800000001</v>
      </c>
      <c r="AT3036">
        <v>0.24642784300000001</v>
      </c>
    </row>
    <row r="3037" spans="1:46" hidden="1" x14ac:dyDescent="0.25">
      <c r="A3037" t="s">
        <v>314</v>
      </c>
      <c r="B3037" t="s">
        <v>292</v>
      </c>
      <c r="C3037">
        <v>11</v>
      </c>
      <c r="D3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0.51173178200000002</v>
      </c>
      <c r="E3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0.51173178200000002</v>
      </c>
      <c r="AI3037">
        <v>51</v>
      </c>
      <c r="AJ3037" t="s">
        <v>314</v>
      </c>
      <c r="AK3037" t="s">
        <v>416</v>
      </c>
      <c r="AL3037" t="s">
        <v>292</v>
      </c>
      <c r="AM3037">
        <v>7</v>
      </c>
      <c r="AN3037">
        <v>11</v>
      </c>
      <c r="AO3037">
        <v>0.48364273400000002</v>
      </c>
      <c r="AP3037">
        <v>0.50082643599999999</v>
      </c>
      <c r="AQ3037">
        <v>0.51173178200000002</v>
      </c>
      <c r="AR3037">
        <v>0.494635834</v>
      </c>
      <c r="AS3037">
        <v>0.54463667999999998</v>
      </c>
      <c r="AT3037">
        <v>0.34221400200000002</v>
      </c>
    </row>
    <row r="3038" spans="1:46" hidden="1" x14ac:dyDescent="0.25">
      <c r="A3038" t="s">
        <v>314</v>
      </c>
      <c r="B3038" t="s">
        <v>292</v>
      </c>
      <c r="C3038">
        <v>12</v>
      </c>
      <c r="D3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0.61782756800000005</v>
      </c>
      <c r="E3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0.61782756800000005</v>
      </c>
      <c r="AI3038">
        <v>51</v>
      </c>
      <c r="AJ3038" t="s">
        <v>314</v>
      </c>
      <c r="AK3038" t="s">
        <v>416</v>
      </c>
      <c r="AL3038" t="s">
        <v>292</v>
      </c>
      <c r="AM3038">
        <v>7</v>
      </c>
      <c r="AN3038">
        <v>12</v>
      </c>
      <c r="AO3038">
        <v>0.58896056799999996</v>
      </c>
      <c r="AP3038">
        <v>0.60452033800000005</v>
      </c>
      <c r="AQ3038">
        <v>0.61782756800000005</v>
      </c>
      <c r="AR3038">
        <v>0.60032770800000002</v>
      </c>
      <c r="AS3038">
        <v>0.65349799099999994</v>
      </c>
      <c r="AT3038">
        <v>0.398506794</v>
      </c>
    </row>
    <row r="3039" spans="1:46" hidden="1" x14ac:dyDescent="0.25">
      <c r="A3039" t="s">
        <v>314</v>
      </c>
      <c r="B3039" t="s">
        <v>292</v>
      </c>
      <c r="C3039">
        <v>13</v>
      </c>
      <c r="D3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0.66803242299999999</v>
      </c>
      <c r="E3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0.66803242299999999</v>
      </c>
      <c r="AI3039">
        <v>51</v>
      </c>
      <c r="AJ3039" t="s">
        <v>314</v>
      </c>
      <c r="AK3039" t="s">
        <v>416</v>
      </c>
      <c r="AL3039" t="s">
        <v>292</v>
      </c>
      <c r="AM3039">
        <v>7</v>
      </c>
      <c r="AN3039">
        <v>13</v>
      </c>
      <c r="AO3039">
        <v>0.63871755200000002</v>
      </c>
      <c r="AP3039">
        <v>0.65372063199999997</v>
      </c>
      <c r="AQ3039">
        <v>0.66803242299999999</v>
      </c>
      <c r="AR3039">
        <v>0.64963184200000001</v>
      </c>
      <c r="AS3039">
        <v>0.70406865500000004</v>
      </c>
      <c r="AT3039">
        <v>0.406691407</v>
      </c>
    </row>
    <row r="3040" spans="1:46" hidden="1" x14ac:dyDescent="0.25">
      <c r="A3040" t="s">
        <v>314</v>
      </c>
      <c r="B3040" t="s">
        <v>292</v>
      </c>
      <c r="C3040">
        <v>14</v>
      </c>
      <c r="D3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0.65685640700000003</v>
      </c>
      <c r="E3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0.65685640700000003</v>
      </c>
      <c r="AI3040">
        <v>51</v>
      </c>
      <c r="AJ3040" t="s">
        <v>314</v>
      </c>
      <c r="AK3040" t="s">
        <v>416</v>
      </c>
      <c r="AL3040" t="s">
        <v>292</v>
      </c>
      <c r="AM3040">
        <v>7</v>
      </c>
      <c r="AN3040">
        <v>14</v>
      </c>
      <c r="AO3040">
        <v>0.62211635899999995</v>
      </c>
      <c r="AP3040">
        <v>0.64112482400000004</v>
      </c>
      <c r="AQ3040">
        <v>0.65685640700000003</v>
      </c>
      <c r="AR3040">
        <v>0.63557314399999998</v>
      </c>
      <c r="AS3040">
        <v>0.69196676199999996</v>
      </c>
      <c r="AT3040">
        <v>0.39375647200000002</v>
      </c>
    </row>
    <row r="3041" spans="1:46" hidden="1" x14ac:dyDescent="0.25">
      <c r="A3041" t="s">
        <v>314</v>
      </c>
      <c r="B3041" t="s">
        <v>292</v>
      </c>
      <c r="C3041">
        <v>15</v>
      </c>
      <c r="D3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0.58271002699999996</v>
      </c>
      <c r="E3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0.58271002699999996</v>
      </c>
      <c r="AI3041">
        <v>51</v>
      </c>
      <c r="AJ3041" t="s">
        <v>314</v>
      </c>
      <c r="AK3041" t="s">
        <v>416</v>
      </c>
      <c r="AL3041" t="s">
        <v>292</v>
      </c>
      <c r="AM3041">
        <v>7</v>
      </c>
      <c r="AN3041">
        <v>15</v>
      </c>
      <c r="AO3041">
        <v>0.54844128599999997</v>
      </c>
      <c r="AP3041">
        <v>0.567115178</v>
      </c>
      <c r="AQ3041">
        <v>0.58271002699999996</v>
      </c>
      <c r="AR3041">
        <v>0.56076350699999999</v>
      </c>
      <c r="AS3041">
        <v>0.61832871599999994</v>
      </c>
      <c r="AT3041">
        <v>0.34435969</v>
      </c>
    </row>
    <row r="3042" spans="1:46" hidden="1" x14ac:dyDescent="0.25">
      <c r="A3042" t="s">
        <v>314</v>
      </c>
      <c r="B3042" t="s">
        <v>292</v>
      </c>
      <c r="C3042">
        <v>16</v>
      </c>
      <c r="D3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0.460697362</v>
      </c>
      <c r="E3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0.460697362</v>
      </c>
      <c r="AI3042">
        <v>51</v>
      </c>
      <c r="AJ3042" t="s">
        <v>314</v>
      </c>
      <c r="AK3042" t="s">
        <v>416</v>
      </c>
      <c r="AL3042" t="s">
        <v>292</v>
      </c>
      <c r="AM3042">
        <v>7</v>
      </c>
      <c r="AN3042">
        <v>16</v>
      </c>
      <c r="AO3042">
        <v>0.421650831</v>
      </c>
      <c r="AP3042">
        <v>0.44416716699999997</v>
      </c>
      <c r="AQ3042">
        <v>0.460697362</v>
      </c>
      <c r="AR3042">
        <v>0.43842041300000001</v>
      </c>
      <c r="AS3042">
        <v>0.48945014199999998</v>
      </c>
      <c r="AT3042">
        <v>0.27267249300000002</v>
      </c>
    </row>
    <row r="3043" spans="1:46" hidden="1" x14ac:dyDescent="0.25">
      <c r="A3043" t="s">
        <v>314</v>
      </c>
      <c r="B3043" t="s">
        <v>292</v>
      </c>
      <c r="C3043">
        <v>17</v>
      </c>
      <c r="D3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0.298664606</v>
      </c>
      <c r="E3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0.298664606</v>
      </c>
      <c r="AI3043">
        <v>51</v>
      </c>
      <c r="AJ3043" t="s">
        <v>314</v>
      </c>
      <c r="AK3043" t="s">
        <v>416</v>
      </c>
      <c r="AL3043" t="s">
        <v>292</v>
      </c>
      <c r="AM3043">
        <v>7</v>
      </c>
      <c r="AN3043">
        <v>17</v>
      </c>
      <c r="AO3043">
        <v>0.26903653500000002</v>
      </c>
      <c r="AP3043">
        <v>0.28651994600000003</v>
      </c>
      <c r="AQ3043">
        <v>0.298664606</v>
      </c>
      <c r="AR3043">
        <v>0.28219601599999999</v>
      </c>
      <c r="AS3043">
        <v>0.32178730100000003</v>
      </c>
      <c r="AT3043">
        <v>0.172137241</v>
      </c>
    </row>
    <row r="3044" spans="1:46" hidden="1" x14ac:dyDescent="0.25">
      <c r="A3044" t="s">
        <v>314</v>
      </c>
      <c r="B3044" t="s">
        <v>292</v>
      </c>
      <c r="C3044">
        <v>18</v>
      </c>
      <c r="D3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0.12708474</v>
      </c>
      <c r="E3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0.12708474</v>
      </c>
      <c r="AI3044">
        <v>51</v>
      </c>
      <c r="AJ3044" t="s">
        <v>314</v>
      </c>
      <c r="AK3044" t="s">
        <v>416</v>
      </c>
      <c r="AL3044" t="s">
        <v>292</v>
      </c>
      <c r="AM3044">
        <v>7</v>
      </c>
      <c r="AN3044">
        <v>18</v>
      </c>
      <c r="AO3044">
        <v>0.11113199</v>
      </c>
      <c r="AP3044">
        <v>0.11788828899999999</v>
      </c>
      <c r="AQ3044">
        <v>0.12708474</v>
      </c>
      <c r="AR3044">
        <v>0.11813663000000001</v>
      </c>
      <c r="AS3044">
        <v>0.14023132899999999</v>
      </c>
      <c r="AT3044">
        <v>6.9073105999999995E-2</v>
      </c>
    </row>
    <row r="3045" spans="1:46" hidden="1" x14ac:dyDescent="0.25">
      <c r="A3045" t="s">
        <v>314</v>
      </c>
      <c r="B3045" t="s">
        <v>292</v>
      </c>
      <c r="C3045">
        <v>19</v>
      </c>
      <c r="D3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1.194595E-2</v>
      </c>
      <c r="E3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1.194595E-2</v>
      </c>
      <c r="AI3045">
        <v>51</v>
      </c>
      <c r="AJ3045" t="s">
        <v>314</v>
      </c>
      <c r="AK3045" t="s">
        <v>416</v>
      </c>
      <c r="AL3045" t="s">
        <v>292</v>
      </c>
      <c r="AM3045">
        <v>7</v>
      </c>
      <c r="AN3045">
        <v>19</v>
      </c>
      <c r="AO3045">
        <v>8.5037910000000001E-3</v>
      </c>
      <c r="AP3045">
        <v>1.0121260999999999E-2</v>
      </c>
      <c r="AQ3045">
        <v>1.194595E-2</v>
      </c>
      <c r="AR3045">
        <v>1.0239509000000001E-2</v>
      </c>
      <c r="AS3045">
        <v>1.4419223E-2</v>
      </c>
      <c r="AT3045">
        <v>5.2159820000000001E-3</v>
      </c>
    </row>
    <row r="3046" spans="1:46" hidden="1" x14ac:dyDescent="0.25">
      <c r="A3046" t="s">
        <v>314</v>
      </c>
      <c r="B3046" t="s">
        <v>292</v>
      </c>
      <c r="C3046">
        <v>20</v>
      </c>
      <c r="D3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6">
        <v>51</v>
      </c>
      <c r="AJ3046" t="s">
        <v>314</v>
      </c>
      <c r="AK3046" t="s">
        <v>416</v>
      </c>
      <c r="AL3046" t="s">
        <v>292</v>
      </c>
      <c r="AM3046">
        <v>7</v>
      </c>
      <c r="AN3046">
        <v>20</v>
      </c>
      <c r="AO3046">
        <v>0</v>
      </c>
      <c r="AP3046">
        <v>0</v>
      </c>
      <c r="AQ3046">
        <v>0</v>
      </c>
      <c r="AR3046">
        <v>0</v>
      </c>
      <c r="AS3046">
        <v>0</v>
      </c>
      <c r="AT3046">
        <v>0</v>
      </c>
    </row>
    <row r="3047" spans="1:46" hidden="1" x14ac:dyDescent="0.25">
      <c r="A3047" t="s">
        <v>314</v>
      </c>
      <c r="B3047" t="s">
        <v>292</v>
      </c>
      <c r="C3047">
        <v>21</v>
      </c>
      <c r="D3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7">
        <v>51</v>
      </c>
      <c r="AJ3047" t="s">
        <v>314</v>
      </c>
      <c r="AK3047" t="s">
        <v>416</v>
      </c>
      <c r="AL3047" t="s">
        <v>292</v>
      </c>
      <c r="AM3047">
        <v>7</v>
      </c>
      <c r="AN3047">
        <v>21</v>
      </c>
      <c r="AO3047">
        <v>0</v>
      </c>
      <c r="AP3047">
        <v>0</v>
      </c>
      <c r="AQ3047">
        <v>0</v>
      </c>
      <c r="AR3047">
        <v>0</v>
      </c>
      <c r="AS3047">
        <v>0</v>
      </c>
      <c r="AT3047">
        <v>0</v>
      </c>
    </row>
    <row r="3048" spans="1:46" hidden="1" x14ac:dyDescent="0.25">
      <c r="A3048" t="s">
        <v>314</v>
      </c>
      <c r="B3048" t="s">
        <v>292</v>
      </c>
      <c r="C3048">
        <v>22</v>
      </c>
      <c r="D3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8">
        <v>51</v>
      </c>
      <c r="AJ3048" t="s">
        <v>314</v>
      </c>
      <c r="AK3048" t="s">
        <v>416</v>
      </c>
      <c r="AL3048" t="s">
        <v>292</v>
      </c>
      <c r="AM3048">
        <v>7</v>
      </c>
      <c r="AN3048">
        <v>22</v>
      </c>
      <c r="AO3048">
        <v>0</v>
      </c>
      <c r="AP3048">
        <v>0</v>
      </c>
      <c r="AQ3048">
        <v>0</v>
      </c>
      <c r="AR3048">
        <v>0</v>
      </c>
      <c r="AS3048">
        <v>0</v>
      </c>
      <c r="AT3048">
        <v>0</v>
      </c>
    </row>
    <row r="3049" spans="1:46" hidden="1" x14ac:dyDescent="0.25">
      <c r="A3049" t="s">
        <v>314</v>
      </c>
      <c r="B3049" t="s">
        <v>292</v>
      </c>
      <c r="C3049">
        <v>23</v>
      </c>
      <c r="D3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9">
        <v>51</v>
      </c>
      <c r="AJ3049" t="s">
        <v>314</v>
      </c>
      <c r="AK3049" t="s">
        <v>416</v>
      </c>
      <c r="AL3049" t="s">
        <v>292</v>
      </c>
      <c r="AM3049">
        <v>7</v>
      </c>
      <c r="AN3049">
        <v>23</v>
      </c>
      <c r="AO3049">
        <v>0</v>
      </c>
      <c r="AP3049">
        <v>0</v>
      </c>
      <c r="AQ3049">
        <v>0</v>
      </c>
      <c r="AR3049">
        <v>0</v>
      </c>
      <c r="AS3049">
        <v>0</v>
      </c>
      <c r="AT3049">
        <v>0</v>
      </c>
    </row>
    <row r="3050" spans="1:46" hidden="1" x14ac:dyDescent="0.25">
      <c r="A3050" t="s">
        <v>314</v>
      </c>
      <c r="B3050" t="s">
        <v>292</v>
      </c>
      <c r="C3050">
        <v>24</v>
      </c>
      <c r="D3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0">
        <v>51</v>
      </c>
      <c r="AJ3050" t="s">
        <v>314</v>
      </c>
      <c r="AK3050" t="s">
        <v>416</v>
      </c>
      <c r="AL3050" t="s">
        <v>292</v>
      </c>
      <c r="AM3050">
        <v>7</v>
      </c>
      <c r="AN3050">
        <v>24</v>
      </c>
      <c r="AO3050">
        <v>0</v>
      </c>
      <c r="AP3050">
        <v>0</v>
      </c>
      <c r="AQ3050">
        <v>0</v>
      </c>
      <c r="AR3050">
        <v>0</v>
      </c>
      <c r="AS3050">
        <v>0</v>
      </c>
      <c r="AT3050">
        <v>0</v>
      </c>
    </row>
    <row r="3051" spans="1:46" hidden="1" x14ac:dyDescent="0.25">
      <c r="A3051" t="s">
        <v>314</v>
      </c>
      <c r="B3051" t="s">
        <v>293</v>
      </c>
      <c r="C3051">
        <v>1</v>
      </c>
      <c r="D3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1">
        <v>51</v>
      </c>
      <c r="AJ3051" t="s">
        <v>314</v>
      </c>
      <c r="AK3051" t="s">
        <v>416</v>
      </c>
      <c r="AL3051" t="s">
        <v>293</v>
      </c>
      <c r="AM3051">
        <v>8</v>
      </c>
      <c r="AN3051">
        <v>1</v>
      </c>
      <c r="AO3051">
        <v>0</v>
      </c>
      <c r="AP3051">
        <v>0</v>
      </c>
      <c r="AQ3051">
        <v>0</v>
      </c>
      <c r="AR3051">
        <v>0</v>
      </c>
      <c r="AS3051">
        <v>0</v>
      </c>
      <c r="AT3051">
        <v>0</v>
      </c>
    </row>
    <row r="3052" spans="1:46" hidden="1" x14ac:dyDescent="0.25">
      <c r="A3052" t="s">
        <v>314</v>
      </c>
      <c r="B3052" t="s">
        <v>293</v>
      </c>
      <c r="C3052">
        <v>2</v>
      </c>
      <c r="D3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2">
        <v>51</v>
      </c>
      <c r="AJ3052" t="s">
        <v>314</v>
      </c>
      <c r="AK3052" t="s">
        <v>416</v>
      </c>
      <c r="AL3052" t="s">
        <v>293</v>
      </c>
      <c r="AM3052">
        <v>8</v>
      </c>
      <c r="AN3052">
        <v>2</v>
      </c>
      <c r="AO3052">
        <v>0</v>
      </c>
      <c r="AP3052">
        <v>0</v>
      </c>
      <c r="AQ3052">
        <v>0</v>
      </c>
      <c r="AR3052">
        <v>0</v>
      </c>
      <c r="AS3052">
        <v>0</v>
      </c>
      <c r="AT3052">
        <v>0</v>
      </c>
    </row>
    <row r="3053" spans="1:46" hidden="1" x14ac:dyDescent="0.25">
      <c r="A3053" t="s">
        <v>314</v>
      </c>
      <c r="B3053" t="s">
        <v>293</v>
      </c>
      <c r="C3053">
        <v>3</v>
      </c>
      <c r="D3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3">
        <v>51</v>
      </c>
      <c r="AJ3053" t="s">
        <v>314</v>
      </c>
      <c r="AK3053" t="s">
        <v>416</v>
      </c>
      <c r="AL3053" t="s">
        <v>293</v>
      </c>
      <c r="AM3053">
        <v>8</v>
      </c>
      <c r="AN3053">
        <v>3</v>
      </c>
      <c r="AO3053">
        <v>0</v>
      </c>
      <c r="AP3053">
        <v>0</v>
      </c>
      <c r="AQ3053">
        <v>0</v>
      </c>
      <c r="AR3053">
        <v>0</v>
      </c>
      <c r="AS3053">
        <v>0</v>
      </c>
      <c r="AT3053">
        <v>0</v>
      </c>
    </row>
    <row r="3054" spans="1:46" hidden="1" x14ac:dyDescent="0.25">
      <c r="A3054" t="s">
        <v>314</v>
      </c>
      <c r="B3054" t="s">
        <v>293</v>
      </c>
      <c r="C3054">
        <v>4</v>
      </c>
      <c r="D3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4">
        <v>51</v>
      </c>
      <c r="AJ3054" t="s">
        <v>314</v>
      </c>
      <c r="AK3054" t="s">
        <v>416</v>
      </c>
      <c r="AL3054" t="s">
        <v>293</v>
      </c>
      <c r="AM3054">
        <v>8</v>
      </c>
      <c r="AN3054">
        <v>4</v>
      </c>
      <c r="AO3054">
        <v>0</v>
      </c>
      <c r="AP3054">
        <v>0</v>
      </c>
      <c r="AQ3054">
        <v>0</v>
      </c>
      <c r="AR3054">
        <v>0</v>
      </c>
      <c r="AS3054">
        <v>0</v>
      </c>
      <c r="AT3054">
        <v>0</v>
      </c>
    </row>
    <row r="3055" spans="1:46" hidden="1" x14ac:dyDescent="0.25">
      <c r="A3055" t="s">
        <v>314</v>
      </c>
      <c r="B3055" t="s">
        <v>293</v>
      </c>
      <c r="C3055">
        <v>5</v>
      </c>
      <c r="D3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5">
        <v>51</v>
      </c>
      <c r="AJ3055" t="s">
        <v>314</v>
      </c>
      <c r="AK3055" t="s">
        <v>416</v>
      </c>
      <c r="AL3055" t="s">
        <v>293</v>
      </c>
      <c r="AM3055">
        <v>8</v>
      </c>
      <c r="AN3055">
        <v>5</v>
      </c>
      <c r="AO3055">
        <v>0</v>
      </c>
      <c r="AP3055">
        <v>0</v>
      </c>
      <c r="AQ3055">
        <v>0</v>
      </c>
      <c r="AR3055">
        <v>0</v>
      </c>
      <c r="AS3055">
        <v>0</v>
      </c>
      <c r="AT3055">
        <v>0</v>
      </c>
    </row>
    <row r="3056" spans="1:46" hidden="1" x14ac:dyDescent="0.25">
      <c r="A3056" t="s">
        <v>314</v>
      </c>
      <c r="B3056" t="s">
        <v>293</v>
      </c>
      <c r="C3056">
        <v>6</v>
      </c>
      <c r="D3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6">
        <v>51</v>
      </c>
      <c r="AJ3056" t="s">
        <v>314</v>
      </c>
      <c r="AK3056" t="s">
        <v>416</v>
      </c>
      <c r="AL3056" t="s">
        <v>293</v>
      </c>
      <c r="AM3056">
        <v>8</v>
      </c>
      <c r="AN3056">
        <v>6</v>
      </c>
      <c r="AO3056">
        <v>0</v>
      </c>
      <c r="AP3056">
        <v>0</v>
      </c>
      <c r="AQ3056">
        <v>0</v>
      </c>
      <c r="AR3056">
        <v>0</v>
      </c>
      <c r="AS3056">
        <v>0</v>
      </c>
      <c r="AT3056">
        <v>0</v>
      </c>
    </row>
    <row r="3057" spans="1:46" hidden="1" x14ac:dyDescent="0.25">
      <c r="A3057" t="s">
        <v>314</v>
      </c>
      <c r="B3057" t="s">
        <v>293</v>
      </c>
      <c r="C3057">
        <v>7</v>
      </c>
      <c r="D3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1.49808E-4</v>
      </c>
      <c r="E3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1.49808E-4</v>
      </c>
      <c r="AI3057">
        <v>51</v>
      </c>
      <c r="AJ3057" t="s">
        <v>314</v>
      </c>
      <c r="AK3057" t="s">
        <v>416</v>
      </c>
      <c r="AL3057" t="s">
        <v>293</v>
      </c>
      <c r="AM3057">
        <v>8</v>
      </c>
      <c r="AN3057">
        <v>7</v>
      </c>
      <c r="AO3057">
        <v>1.49808E-4</v>
      </c>
      <c r="AP3057">
        <v>3.2624900000000003E-4</v>
      </c>
      <c r="AQ3057">
        <v>6.8802700000000002E-4</v>
      </c>
      <c r="AR3057">
        <v>4.6646099999999999E-4</v>
      </c>
      <c r="AS3057">
        <v>1.6582050000000001E-3</v>
      </c>
      <c r="AT3057">
        <v>3.1000000000000001E-5</v>
      </c>
    </row>
    <row r="3058" spans="1:46" hidden="1" x14ac:dyDescent="0.25">
      <c r="A3058" t="s">
        <v>314</v>
      </c>
      <c r="B3058" t="s">
        <v>293</v>
      </c>
      <c r="C3058">
        <v>8</v>
      </c>
      <c r="D3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4.5710246000000003E-2</v>
      </c>
      <c r="E3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4.5710246000000003E-2</v>
      </c>
      <c r="AI3058">
        <v>51</v>
      </c>
      <c r="AJ3058" t="s">
        <v>314</v>
      </c>
      <c r="AK3058" t="s">
        <v>416</v>
      </c>
      <c r="AL3058" t="s">
        <v>293</v>
      </c>
      <c r="AM3058">
        <v>8</v>
      </c>
      <c r="AN3058">
        <v>8</v>
      </c>
      <c r="AO3058">
        <v>4.5710246000000003E-2</v>
      </c>
      <c r="AP3058">
        <v>5.3267125999999998E-2</v>
      </c>
      <c r="AQ3058">
        <v>6.4144818000000006E-2</v>
      </c>
      <c r="AR3058">
        <v>5.4937736000000001E-2</v>
      </c>
      <c r="AS3058">
        <v>8.2349828999999999E-2</v>
      </c>
      <c r="AT3058" s="281">
        <v>3.1892491000000002E-2</v>
      </c>
    </row>
    <row r="3059" spans="1:46" hidden="1" x14ac:dyDescent="0.25">
      <c r="A3059" t="s">
        <v>314</v>
      </c>
      <c r="B3059" t="s">
        <v>293</v>
      </c>
      <c r="C3059">
        <v>9</v>
      </c>
      <c r="D3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0.229391126</v>
      </c>
      <c r="E3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0.196568513</v>
      </c>
      <c r="AI3059">
        <v>51</v>
      </c>
      <c r="AJ3059" t="s">
        <v>314</v>
      </c>
      <c r="AK3059" t="s">
        <v>416</v>
      </c>
      <c r="AL3059" t="s">
        <v>293</v>
      </c>
      <c r="AM3059">
        <v>8</v>
      </c>
      <c r="AN3059">
        <v>9</v>
      </c>
      <c r="AO3059">
        <v>0.196568513</v>
      </c>
      <c r="AP3059">
        <v>0.21148066800000001</v>
      </c>
      <c r="AQ3059">
        <v>0.229391126</v>
      </c>
      <c r="AR3059">
        <v>0.21093289300000001</v>
      </c>
      <c r="AS3059">
        <v>0.26737358700000002</v>
      </c>
      <c r="AT3059">
        <v>0.12765689899999999</v>
      </c>
    </row>
    <row r="3060" spans="1:46" hidden="1" x14ac:dyDescent="0.25">
      <c r="A3060" t="s">
        <v>314</v>
      </c>
      <c r="B3060" t="s">
        <v>293</v>
      </c>
      <c r="C3060">
        <v>10</v>
      </c>
      <c r="D3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0.41215583300000003</v>
      </c>
      <c r="E3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0.41215583300000003</v>
      </c>
      <c r="AI3060">
        <v>51</v>
      </c>
      <c r="AJ3060" t="s">
        <v>314</v>
      </c>
      <c r="AK3060" t="s">
        <v>416</v>
      </c>
      <c r="AL3060" t="s">
        <v>293</v>
      </c>
      <c r="AM3060">
        <v>8</v>
      </c>
      <c r="AN3060">
        <v>10</v>
      </c>
      <c r="AO3060">
        <v>0.36608010099999999</v>
      </c>
      <c r="AP3060">
        <v>0.38888738699999997</v>
      </c>
      <c r="AQ3060">
        <v>0.41215583300000003</v>
      </c>
      <c r="AR3060">
        <v>0.38541838499999997</v>
      </c>
      <c r="AS3060">
        <v>0.459284792</v>
      </c>
      <c r="AT3060">
        <v>0.23732103399999999</v>
      </c>
    </row>
    <row r="3061" spans="1:46" hidden="1" x14ac:dyDescent="0.25">
      <c r="A3061" t="s">
        <v>314</v>
      </c>
      <c r="B3061" t="s">
        <v>293</v>
      </c>
      <c r="C3061">
        <v>11</v>
      </c>
      <c r="D3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0.56794646199999999</v>
      </c>
      <c r="E3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0.56794646199999999</v>
      </c>
      <c r="AI3061">
        <v>51</v>
      </c>
      <c r="AJ3061" t="s">
        <v>314</v>
      </c>
      <c r="AK3061" t="s">
        <v>416</v>
      </c>
      <c r="AL3061" t="s">
        <v>293</v>
      </c>
      <c r="AM3061">
        <v>8</v>
      </c>
      <c r="AN3061">
        <v>11</v>
      </c>
      <c r="AO3061">
        <v>0.51626530199999998</v>
      </c>
      <c r="AP3061">
        <v>0.54164401600000001</v>
      </c>
      <c r="AQ3061">
        <v>0.56794646199999999</v>
      </c>
      <c r="AR3061">
        <v>0.53685318599999998</v>
      </c>
      <c r="AS3061">
        <v>0.61923573499999995</v>
      </c>
      <c r="AT3061">
        <v>0.35066416</v>
      </c>
    </row>
    <row r="3062" spans="1:46" hidden="1" x14ac:dyDescent="0.25">
      <c r="A3062" t="s">
        <v>314</v>
      </c>
      <c r="B3062" t="s">
        <v>293</v>
      </c>
      <c r="C3062">
        <v>12</v>
      </c>
      <c r="D3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0.67166622200000003</v>
      </c>
      <c r="E3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0.67166622200000003</v>
      </c>
      <c r="AI3062">
        <v>51</v>
      </c>
      <c r="AJ3062" t="s">
        <v>314</v>
      </c>
      <c r="AK3062" t="s">
        <v>416</v>
      </c>
      <c r="AL3062" t="s">
        <v>293</v>
      </c>
      <c r="AM3062">
        <v>8</v>
      </c>
      <c r="AN3062">
        <v>12</v>
      </c>
      <c r="AO3062">
        <v>0.62552482600000003</v>
      </c>
      <c r="AP3062">
        <v>0.648500839</v>
      </c>
      <c r="AQ3062">
        <v>0.67166622200000003</v>
      </c>
      <c r="AR3062">
        <v>0.64275839899999998</v>
      </c>
      <c r="AS3062">
        <v>0.72078867599999996</v>
      </c>
      <c r="AT3062">
        <v>0.42920198700000001</v>
      </c>
    </row>
    <row r="3063" spans="1:46" hidden="1" x14ac:dyDescent="0.25">
      <c r="A3063" t="s">
        <v>314</v>
      </c>
      <c r="B3063" t="s">
        <v>293</v>
      </c>
      <c r="C3063">
        <v>13</v>
      </c>
      <c r="D3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0.71496245300000005</v>
      </c>
      <c r="E3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0.71496245300000005</v>
      </c>
      <c r="AI3063">
        <v>51</v>
      </c>
      <c r="AJ3063" t="s">
        <v>314</v>
      </c>
      <c r="AK3063" t="s">
        <v>416</v>
      </c>
      <c r="AL3063" t="s">
        <v>293</v>
      </c>
      <c r="AM3063">
        <v>8</v>
      </c>
      <c r="AN3063">
        <v>13</v>
      </c>
      <c r="AO3063">
        <v>0.66618302699999998</v>
      </c>
      <c r="AP3063">
        <v>0.68946511899999996</v>
      </c>
      <c r="AQ3063">
        <v>0.71496245300000005</v>
      </c>
      <c r="AR3063">
        <v>0.68211790299999997</v>
      </c>
      <c r="AS3063">
        <v>0.75715818099999999</v>
      </c>
      <c r="AT3063">
        <v>0.46958658399999997</v>
      </c>
    </row>
    <row r="3064" spans="1:46" hidden="1" x14ac:dyDescent="0.25">
      <c r="A3064" t="s">
        <v>314</v>
      </c>
      <c r="B3064" t="s">
        <v>293</v>
      </c>
      <c r="C3064">
        <v>14</v>
      </c>
      <c r="D3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0.69021732800000002</v>
      </c>
      <c r="E3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0.69021732800000002</v>
      </c>
      <c r="AI3064">
        <v>51</v>
      </c>
      <c r="AJ3064" t="s">
        <v>314</v>
      </c>
      <c r="AK3064" t="s">
        <v>416</v>
      </c>
      <c r="AL3064" t="s">
        <v>293</v>
      </c>
      <c r="AM3064">
        <v>8</v>
      </c>
      <c r="AN3064">
        <v>14</v>
      </c>
      <c r="AO3064">
        <v>0.62853921099999999</v>
      </c>
      <c r="AP3064">
        <v>0.67016777400000005</v>
      </c>
      <c r="AQ3064">
        <v>0.69021732800000002</v>
      </c>
      <c r="AR3064">
        <v>0.657770678</v>
      </c>
      <c r="AS3064">
        <v>0.73798070999999998</v>
      </c>
      <c r="AT3064">
        <v>0.45258129499999999</v>
      </c>
    </row>
    <row r="3065" spans="1:46" hidden="1" x14ac:dyDescent="0.25">
      <c r="A3065" t="s">
        <v>314</v>
      </c>
      <c r="B3065" t="s">
        <v>293</v>
      </c>
      <c r="C3065">
        <v>15</v>
      </c>
      <c r="D3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0.61320191899999998</v>
      </c>
      <c r="E3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0.61320191899999998</v>
      </c>
      <c r="AI3065">
        <v>51</v>
      </c>
      <c r="AJ3065" t="s">
        <v>314</v>
      </c>
      <c r="AK3065" t="s">
        <v>416</v>
      </c>
      <c r="AL3065" t="s">
        <v>293</v>
      </c>
      <c r="AM3065">
        <v>8</v>
      </c>
      <c r="AN3065">
        <v>15</v>
      </c>
      <c r="AO3065">
        <v>0.54851016699999999</v>
      </c>
      <c r="AP3065">
        <v>0.58889036400000006</v>
      </c>
      <c r="AQ3065">
        <v>0.61320191899999998</v>
      </c>
      <c r="AR3065">
        <v>0.576891233</v>
      </c>
      <c r="AS3065">
        <v>0.65669085900000002</v>
      </c>
      <c r="AT3065">
        <v>0.398166256</v>
      </c>
    </row>
    <row r="3066" spans="1:46" hidden="1" x14ac:dyDescent="0.25">
      <c r="A3066" t="s">
        <v>314</v>
      </c>
      <c r="B3066" t="s">
        <v>293</v>
      </c>
      <c r="C3066">
        <v>16</v>
      </c>
      <c r="D3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0.48505537999999998</v>
      </c>
      <c r="E3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0.48505537999999998</v>
      </c>
      <c r="AI3066">
        <v>51</v>
      </c>
      <c r="AJ3066" t="s">
        <v>314</v>
      </c>
      <c r="AK3066" t="s">
        <v>416</v>
      </c>
      <c r="AL3066" t="s">
        <v>293</v>
      </c>
      <c r="AM3066">
        <v>8</v>
      </c>
      <c r="AN3066">
        <v>16</v>
      </c>
      <c r="AO3066">
        <v>0.415848035</v>
      </c>
      <c r="AP3066">
        <v>0.460757311</v>
      </c>
      <c r="AQ3066">
        <v>0.48505537999999998</v>
      </c>
      <c r="AR3066">
        <v>0.449595248</v>
      </c>
      <c r="AS3066">
        <v>0.52413023599999997</v>
      </c>
      <c r="AT3066">
        <v>0.317725798</v>
      </c>
    </row>
    <row r="3067" spans="1:46" hidden="1" x14ac:dyDescent="0.25">
      <c r="A3067" t="s">
        <v>314</v>
      </c>
      <c r="B3067" t="s">
        <v>293</v>
      </c>
      <c r="C3067">
        <v>17</v>
      </c>
      <c r="D3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0.319950611</v>
      </c>
      <c r="E3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0.319950611</v>
      </c>
      <c r="AI3067">
        <v>51</v>
      </c>
      <c r="AJ3067" t="s">
        <v>314</v>
      </c>
      <c r="AK3067" t="s">
        <v>416</v>
      </c>
      <c r="AL3067" t="s">
        <v>293</v>
      </c>
      <c r="AM3067">
        <v>8</v>
      </c>
      <c r="AN3067">
        <v>17</v>
      </c>
      <c r="AO3067">
        <v>0.27203034300000001</v>
      </c>
      <c r="AP3067">
        <v>0.30214525599999997</v>
      </c>
      <c r="AQ3067">
        <v>0.319950611</v>
      </c>
      <c r="AR3067">
        <v>0.29378702499999998</v>
      </c>
      <c r="AS3067">
        <v>0.34849407599999999</v>
      </c>
      <c r="AT3067">
        <v>0.19314197</v>
      </c>
    </row>
    <row r="3068" spans="1:46" hidden="1" x14ac:dyDescent="0.25">
      <c r="A3068" t="s">
        <v>314</v>
      </c>
      <c r="B3068" t="s">
        <v>293</v>
      </c>
      <c r="C3068">
        <v>18</v>
      </c>
      <c r="D3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0.14138699900000001</v>
      </c>
      <c r="E3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0.14138699900000001</v>
      </c>
      <c r="AI3068">
        <v>51</v>
      </c>
      <c r="AJ3068" t="s">
        <v>314</v>
      </c>
      <c r="AK3068" t="s">
        <v>416</v>
      </c>
      <c r="AL3068" t="s">
        <v>293</v>
      </c>
      <c r="AM3068">
        <v>8</v>
      </c>
      <c r="AN3068">
        <v>18</v>
      </c>
      <c r="AO3068">
        <v>0.11913478199999999</v>
      </c>
      <c r="AP3068">
        <v>0.13418565599999999</v>
      </c>
      <c r="AQ3068">
        <v>0.14138699900000001</v>
      </c>
      <c r="AR3068">
        <v>0.13025920099999999</v>
      </c>
      <c r="AS3068">
        <v>0.156410308</v>
      </c>
      <c r="AT3068">
        <v>8.0190496999999999E-2</v>
      </c>
    </row>
    <row r="3069" spans="1:46" hidden="1" x14ac:dyDescent="0.25">
      <c r="A3069" t="s">
        <v>314</v>
      </c>
      <c r="B3069" t="s">
        <v>293</v>
      </c>
      <c r="C3069">
        <v>19</v>
      </c>
      <c r="D3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1.6170523999999999E-2</v>
      </c>
      <c r="E3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1.6170523999999999E-2</v>
      </c>
      <c r="AI3069">
        <v>51</v>
      </c>
      <c r="AJ3069" t="s">
        <v>314</v>
      </c>
      <c r="AK3069" t="s">
        <v>416</v>
      </c>
      <c r="AL3069" t="s">
        <v>293</v>
      </c>
      <c r="AM3069">
        <v>8</v>
      </c>
      <c r="AN3069">
        <v>19</v>
      </c>
      <c r="AO3069">
        <v>1.3966886E-2</v>
      </c>
      <c r="AP3069">
        <v>1.5094274E-2</v>
      </c>
      <c r="AQ3069">
        <v>1.6170523999999999E-2</v>
      </c>
      <c r="AR3069">
        <v>1.4968365000000001E-2</v>
      </c>
      <c r="AS3069">
        <v>1.8794781E-2</v>
      </c>
      <c r="AT3069">
        <v>9.3338090000000002E-3</v>
      </c>
    </row>
    <row r="3070" spans="1:46" hidden="1" x14ac:dyDescent="0.25">
      <c r="A3070" t="s">
        <v>314</v>
      </c>
      <c r="B3070" t="s">
        <v>293</v>
      </c>
      <c r="C3070">
        <v>20</v>
      </c>
      <c r="D3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0">
        <v>51</v>
      </c>
      <c r="AJ3070" t="s">
        <v>314</v>
      </c>
      <c r="AK3070" t="s">
        <v>416</v>
      </c>
      <c r="AL3070" t="s">
        <v>293</v>
      </c>
      <c r="AM3070">
        <v>8</v>
      </c>
      <c r="AN3070">
        <v>20</v>
      </c>
      <c r="AO3070">
        <v>0</v>
      </c>
      <c r="AP3070">
        <v>0</v>
      </c>
      <c r="AQ3070">
        <v>0</v>
      </c>
      <c r="AR3070">
        <v>0</v>
      </c>
      <c r="AS3070">
        <v>0</v>
      </c>
      <c r="AT3070">
        <v>0</v>
      </c>
    </row>
    <row r="3071" spans="1:46" hidden="1" x14ac:dyDescent="0.25">
      <c r="A3071" t="s">
        <v>314</v>
      </c>
      <c r="B3071" t="s">
        <v>293</v>
      </c>
      <c r="C3071">
        <v>21</v>
      </c>
      <c r="D3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1">
        <v>51</v>
      </c>
      <c r="AJ3071" t="s">
        <v>314</v>
      </c>
      <c r="AK3071" t="s">
        <v>416</v>
      </c>
      <c r="AL3071" t="s">
        <v>293</v>
      </c>
      <c r="AM3071">
        <v>8</v>
      </c>
      <c r="AN3071">
        <v>21</v>
      </c>
      <c r="AO3071">
        <v>0</v>
      </c>
      <c r="AP3071">
        <v>0</v>
      </c>
      <c r="AQ3071">
        <v>0</v>
      </c>
      <c r="AR3071">
        <v>0</v>
      </c>
      <c r="AS3071">
        <v>0</v>
      </c>
      <c r="AT3071">
        <v>0</v>
      </c>
    </row>
    <row r="3072" spans="1:46" hidden="1" x14ac:dyDescent="0.25">
      <c r="A3072" t="s">
        <v>314</v>
      </c>
      <c r="B3072" t="s">
        <v>293</v>
      </c>
      <c r="C3072">
        <v>22</v>
      </c>
      <c r="D3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2">
        <v>51</v>
      </c>
      <c r="AJ3072" t="s">
        <v>314</v>
      </c>
      <c r="AK3072" t="s">
        <v>416</v>
      </c>
      <c r="AL3072" t="s">
        <v>293</v>
      </c>
      <c r="AM3072">
        <v>8</v>
      </c>
      <c r="AN3072">
        <v>22</v>
      </c>
      <c r="AO3072">
        <v>0</v>
      </c>
      <c r="AP3072">
        <v>0</v>
      </c>
      <c r="AQ3072">
        <v>0</v>
      </c>
      <c r="AR3072">
        <v>0</v>
      </c>
      <c r="AS3072">
        <v>0</v>
      </c>
      <c r="AT3072">
        <v>0</v>
      </c>
    </row>
    <row r="3073" spans="1:46" hidden="1" x14ac:dyDescent="0.25">
      <c r="A3073" t="s">
        <v>314</v>
      </c>
      <c r="B3073" t="s">
        <v>293</v>
      </c>
      <c r="C3073">
        <v>23</v>
      </c>
      <c r="D3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3">
        <v>51</v>
      </c>
      <c r="AJ3073" t="s">
        <v>314</v>
      </c>
      <c r="AK3073" t="s">
        <v>416</v>
      </c>
      <c r="AL3073" t="s">
        <v>293</v>
      </c>
      <c r="AM3073">
        <v>8</v>
      </c>
      <c r="AN3073">
        <v>23</v>
      </c>
      <c r="AO3073">
        <v>0</v>
      </c>
      <c r="AP3073">
        <v>0</v>
      </c>
      <c r="AQ3073">
        <v>0</v>
      </c>
      <c r="AR3073">
        <v>0</v>
      </c>
      <c r="AS3073">
        <v>0</v>
      </c>
      <c r="AT3073">
        <v>0</v>
      </c>
    </row>
    <row r="3074" spans="1:46" hidden="1" x14ac:dyDescent="0.25">
      <c r="A3074" t="s">
        <v>314</v>
      </c>
      <c r="B3074" t="s">
        <v>293</v>
      </c>
      <c r="C3074">
        <v>24</v>
      </c>
      <c r="D3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4">
        <v>51</v>
      </c>
      <c r="AJ3074" t="s">
        <v>314</v>
      </c>
      <c r="AK3074" t="s">
        <v>416</v>
      </c>
      <c r="AL3074" t="s">
        <v>293</v>
      </c>
      <c r="AM3074">
        <v>8</v>
      </c>
      <c r="AN3074">
        <v>24</v>
      </c>
      <c r="AO3074">
        <v>0</v>
      </c>
      <c r="AP3074">
        <v>0</v>
      </c>
      <c r="AQ3074">
        <v>0</v>
      </c>
      <c r="AR3074">
        <v>0</v>
      </c>
      <c r="AS3074">
        <v>0</v>
      </c>
      <c r="AT3074">
        <v>0</v>
      </c>
    </row>
    <row r="3075" spans="1:46" hidden="1" x14ac:dyDescent="0.25">
      <c r="A3075" t="s">
        <v>314</v>
      </c>
      <c r="B3075" t="s">
        <v>294</v>
      </c>
      <c r="C3075">
        <v>1</v>
      </c>
      <c r="D3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5">
        <v>51</v>
      </c>
      <c r="AJ3075" t="s">
        <v>314</v>
      </c>
      <c r="AK3075" t="s">
        <v>416</v>
      </c>
      <c r="AL3075" t="s">
        <v>294</v>
      </c>
      <c r="AM3075">
        <v>9</v>
      </c>
      <c r="AN3075">
        <v>1</v>
      </c>
      <c r="AO3075">
        <v>0</v>
      </c>
      <c r="AP3075">
        <v>0</v>
      </c>
      <c r="AQ3075">
        <v>0</v>
      </c>
      <c r="AR3075">
        <v>0</v>
      </c>
      <c r="AS3075">
        <v>0</v>
      </c>
      <c r="AT3075">
        <v>0</v>
      </c>
    </row>
    <row r="3076" spans="1:46" hidden="1" x14ac:dyDescent="0.25">
      <c r="A3076" t="s">
        <v>314</v>
      </c>
      <c r="B3076" t="s">
        <v>294</v>
      </c>
      <c r="C3076">
        <v>2</v>
      </c>
      <c r="D3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6">
        <v>51</v>
      </c>
      <c r="AJ3076" t="s">
        <v>314</v>
      </c>
      <c r="AK3076" t="s">
        <v>416</v>
      </c>
      <c r="AL3076" t="s">
        <v>294</v>
      </c>
      <c r="AM3076">
        <v>9</v>
      </c>
      <c r="AN3076">
        <v>2</v>
      </c>
      <c r="AO3076">
        <v>0</v>
      </c>
      <c r="AP3076">
        <v>0</v>
      </c>
      <c r="AQ3076">
        <v>0</v>
      </c>
      <c r="AR3076">
        <v>0</v>
      </c>
      <c r="AS3076">
        <v>0</v>
      </c>
      <c r="AT3076">
        <v>0</v>
      </c>
    </row>
    <row r="3077" spans="1:46" hidden="1" x14ac:dyDescent="0.25">
      <c r="A3077" t="s">
        <v>314</v>
      </c>
      <c r="B3077" t="s">
        <v>294</v>
      </c>
      <c r="C3077">
        <v>3</v>
      </c>
      <c r="D3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7">
        <v>51</v>
      </c>
      <c r="AJ3077" t="s">
        <v>314</v>
      </c>
      <c r="AK3077" t="s">
        <v>416</v>
      </c>
      <c r="AL3077" t="s">
        <v>294</v>
      </c>
      <c r="AM3077">
        <v>9</v>
      </c>
      <c r="AN3077">
        <v>3</v>
      </c>
      <c r="AO3077">
        <v>0</v>
      </c>
      <c r="AP3077">
        <v>0</v>
      </c>
      <c r="AQ3077">
        <v>0</v>
      </c>
      <c r="AR3077">
        <v>0</v>
      </c>
      <c r="AS3077">
        <v>0</v>
      </c>
      <c r="AT3077">
        <v>0</v>
      </c>
    </row>
    <row r="3078" spans="1:46" hidden="1" x14ac:dyDescent="0.25">
      <c r="A3078" t="s">
        <v>314</v>
      </c>
      <c r="B3078" t="s">
        <v>294</v>
      </c>
      <c r="C3078">
        <v>4</v>
      </c>
      <c r="D3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8">
        <v>51</v>
      </c>
      <c r="AJ3078" t="s">
        <v>314</v>
      </c>
      <c r="AK3078" t="s">
        <v>416</v>
      </c>
      <c r="AL3078" t="s">
        <v>294</v>
      </c>
      <c r="AM3078">
        <v>9</v>
      </c>
      <c r="AN3078">
        <v>4</v>
      </c>
      <c r="AO3078">
        <v>0</v>
      </c>
      <c r="AP3078">
        <v>0</v>
      </c>
      <c r="AQ3078">
        <v>0</v>
      </c>
      <c r="AR3078">
        <v>0</v>
      </c>
      <c r="AS3078">
        <v>0</v>
      </c>
      <c r="AT3078">
        <v>0</v>
      </c>
    </row>
    <row r="3079" spans="1:46" hidden="1" x14ac:dyDescent="0.25">
      <c r="A3079" t="s">
        <v>314</v>
      </c>
      <c r="B3079" t="s">
        <v>294</v>
      </c>
      <c r="C3079">
        <v>5</v>
      </c>
      <c r="D3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9">
        <v>51</v>
      </c>
      <c r="AJ3079" t="s">
        <v>314</v>
      </c>
      <c r="AK3079" t="s">
        <v>416</v>
      </c>
      <c r="AL3079" t="s">
        <v>294</v>
      </c>
      <c r="AM3079">
        <v>9</v>
      </c>
      <c r="AN3079">
        <v>5</v>
      </c>
      <c r="AO3079">
        <v>0</v>
      </c>
      <c r="AP3079">
        <v>0</v>
      </c>
      <c r="AQ3079">
        <v>0</v>
      </c>
      <c r="AR3079">
        <v>0</v>
      </c>
      <c r="AS3079">
        <v>0</v>
      </c>
      <c r="AT3079">
        <v>0</v>
      </c>
    </row>
    <row r="3080" spans="1:46" hidden="1" x14ac:dyDescent="0.25">
      <c r="A3080" t="s">
        <v>314</v>
      </c>
      <c r="B3080" t="s">
        <v>294</v>
      </c>
      <c r="C3080">
        <v>6</v>
      </c>
      <c r="D3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80">
        <v>51</v>
      </c>
      <c r="AJ3080" t="s">
        <v>314</v>
      </c>
      <c r="AK3080" t="s">
        <v>416</v>
      </c>
      <c r="AL3080" t="s">
        <v>294</v>
      </c>
      <c r="AM3080">
        <v>9</v>
      </c>
      <c r="AN3080">
        <v>6</v>
      </c>
      <c r="AO3080">
        <v>0</v>
      </c>
      <c r="AP3080">
        <v>0</v>
      </c>
      <c r="AQ3080">
        <v>0</v>
      </c>
      <c r="AR3080">
        <v>0</v>
      </c>
      <c r="AS3080">
        <v>0</v>
      </c>
      <c r="AT3080">
        <v>0</v>
      </c>
    </row>
    <row r="3081" spans="1:46" hidden="1" x14ac:dyDescent="0.25">
      <c r="A3081" t="s">
        <v>314</v>
      </c>
      <c r="B3081" t="s">
        <v>294</v>
      </c>
      <c r="C3081">
        <v>7</v>
      </c>
      <c r="D3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3.1268929999999999E-3</v>
      </c>
      <c r="E3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3.1268929999999999E-3</v>
      </c>
      <c r="AI3081">
        <v>51</v>
      </c>
      <c r="AJ3081" t="s">
        <v>314</v>
      </c>
      <c r="AK3081" t="s">
        <v>416</v>
      </c>
      <c r="AL3081" t="s">
        <v>294</v>
      </c>
      <c r="AM3081">
        <v>9</v>
      </c>
      <c r="AN3081">
        <v>7</v>
      </c>
      <c r="AO3081">
        <v>3.1268929999999999E-3</v>
      </c>
      <c r="AP3081">
        <v>5.3787059999999996E-3</v>
      </c>
      <c r="AQ3081">
        <v>7.9213310000000002E-3</v>
      </c>
      <c r="AR3081">
        <v>5.8037050000000001E-3</v>
      </c>
      <c r="AS3081">
        <v>1.5799123000000002E-2</v>
      </c>
      <c r="AT3081">
        <v>1.201183E-3</v>
      </c>
    </row>
    <row r="3082" spans="1:46" hidden="1" x14ac:dyDescent="0.25">
      <c r="A3082" t="s">
        <v>314</v>
      </c>
      <c r="B3082" t="s">
        <v>294</v>
      </c>
      <c r="C3082">
        <v>8</v>
      </c>
      <c r="D3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9.0203747000000001E-2</v>
      </c>
      <c r="E3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9.0203747000000001E-2</v>
      </c>
      <c r="AI3082">
        <v>51</v>
      </c>
      <c r="AJ3082" t="s">
        <v>314</v>
      </c>
      <c r="AK3082" t="s">
        <v>416</v>
      </c>
      <c r="AL3082" t="s">
        <v>294</v>
      </c>
      <c r="AM3082">
        <v>9</v>
      </c>
      <c r="AN3082">
        <v>8</v>
      </c>
      <c r="AO3082">
        <v>9.0203747000000001E-2</v>
      </c>
      <c r="AP3082">
        <v>0.10013052</v>
      </c>
      <c r="AQ3082">
        <v>0.116260118</v>
      </c>
      <c r="AR3082">
        <v>0.10347688400000001</v>
      </c>
      <c r="AS3082">
        <v>0.15836271299999999</v>
      </c>
      <c r="AT3082">
        <v>7.1286652000000006E-2</v>
      </c>
    </row>
    <row r="3083" spans="1:46" hidden="1" x14ac:dyDescent="0.25">
      <c r="A3083" t="s">
        <v>314</v>
      </c>
      <c r="B3083" t="s">
        <v>294</v>
      </c>
      <c r="C3083">
        <v>9</v>
      </c>
      <c r="D3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0.30079604399999998</v>
      </c>
      <c r="E3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0.25726102000000001</v>
      </c>
      <c r="AI3083">
        <v>51</v>
      </c>
      <c r="AJ3083" t="s">
        <v>314</v>
      </c>
      <c r="AK3083" t="s">
        <v>416</v>
      </c>
      <c r="AL3083" t="s">
        <v>294</v>
      </c>
      <c r="AM3083">
        <v>9</v>
      </c>
      <c r="AN3083">
        <v>9</v>
      </c>
      <c r="AO3083">
        <v>0.25726102000000001</v>
      </c>
      <c r="AP3083">
        <v>0.280418785</v>
      </c>
      <c r="AQ3083">
        <v>0.30079604399999998</v>
      </c>
      <c r="AR3083">
        <v>0.27944444899999998</v>
      </c>
      <c r="AS3083">
        <v>0.36442069700000002</v>
      </c>
      <c r="AT3083">
        <v>0.189546403</v>
      </c>
    </row>
    <row r="3084" spans="1:46" hidden="1" x14ac:dyDescent="0.25">
      <c r="A3084" t="s">
        <v>314</v>
      </c>
      <c r="B3084" t="s">
        <v>294</v>
      </c>
      <c r="C3084">
        <v>10</v>
      </c>
      <c r="D3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0.487413068</v>
      </c>
      <c r="E3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0.487413068</v>
      </c>
      <c r="AI3084">
        <v>51</v>
      </c>
      <c r="AJ3084" t="s">
        <v>314</v>
      </c>
      <c r="AK3084" t="s">
        <v>416</v>
      </c>
      <c r="AL3084" t="s">
        <v>294</v>
      </c>
      <c r="AM3084">
        <v>9</v>
      </c>
      <c r="AN3084">
        <v>10</v>
      </c>
      <c r="AO3084">
        <v>0.43496149000000001</v>
      </c>
      <c r="AP3084">
        <v>0.463409344</v>
      </c>
      <c r="AQ3084">
        <v>0.487413068</v>
      </c>
      <c r="AR3084">
        <v>0.45933854499999999</v>
      </c>
      <c r="AS3084">
        <v>0.55857502400000003</v>
      </c>
      <c r="AT3084">
        <v>0.32743256900000001</v>
      </c>
    </row>
    <row r="3085" spans="1:46" hidden="1" x14ac:dyDescent="0.25">
      <c r="A3085" t="s">
        <v>314</v>
      </c>
      <c r="B3085" t="s">
        <v>294</v>
      </c>
      <c r="C3085">
        <v>11</v>
      </c>
      <c r="D3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0.64556041600000003</v>
      </c>
      <c r="E3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0.64556041600000003</v>
      </c>
      <c r="AI3085">
        <v>51</v>
      </c>
      <c r="AJ3085" t="s">
        <v>314</v>
      </c>
      <c r="AK3085" t="s">
        <v>416</v>
      </c>
      <c r="AL3085" t="s">
        <v>294</v>
      </c>
      <c r="AM3085">
        <v>9</v>
      </c>
      <c r="AN3085">
        <v>11</v>
      </c>
      <c r="AO3085">
        <v>0.58372086000000001</v>
      </c>
      <c r="AP3085">
        <v>0.61632472999999999</v>
      </c>
      <c r="AQ3085">
        <v>0.64556041600000003</v>
      </c>
      <c r="AR3085">
        <v>0.60978120700000005</v>
      </c>
      <c r="AS3085">
        <v>0.71394588199999998</v>
      </c>
      <c r="AT3085">
        <v>0.43112647300000001</v>
      </c>
    </row>
    <row r="3086" spans="1:46" hidden="1" x14ac:dyDescent="0.25">
      <c r="A3086" t="s">
        <v>314</v>
      </c>
      <c r="B3086" t="s">
        <v>294</v>
      </c>
      <c r="C3086">
        <v>12</v>
      </c>
      <c r="D3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0.74320432599999997</v>
      </c>
      <c r="E3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0.74320432599999997</v>
      </c>
      <c r="AI3086">
        <v>51</v>
      </c>
      <c r="AJ3086" t="s">
        <v>314</v>
      </c>
      <c r="AK3086" t="s">
        <v>416</v>
      </c>
      <c r="AL3086" t="s">
        <v>294</v>
      </c>
      <c r="AM3086">
        <v>9</v>
      </c>
      <c r="AN3086">
        <v>12</v>
      </c>
      <c r="AO3086">
        <v>0.68547993299999999</v>
      </c>
      <c r="AP3086">
        <v>0.71412205799999995</v>
      </c>
      <c r="AQ3086">
        <v>0.74320432599999997</v>
      </c>
      <c r="AR3086">
        <v>0.70519965500000004</v>
      </c>
      <c r="AS3086">
        <v>0.79988593200000002</v>
      </c>
      <c r="AT3086">
        <v>0.51952841999999999</v>
      </c>
    </row>
    <row r="3087" spans="1:46" hidden="1" x14ac:dyDescent="0.25">
      <c r="A3087" t="s">
        <v>314</v>
      </c>
      <c r="B3087" t="s">
        <v>294</v>
      </c>
      <c r="C3087">
        <v>13</v>
      </c>
      <c r="D3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0.76384369500000004</v>
      </c>
      <c r="E3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0.76384369500000004</v>
      </c>
      <c r="AI3087">
        <v>51</v>
      </c>
      <c r="AJ3087" t="s">
        <v>314</v>
      </c>
      <c r="AK3087" t="s">
        <v>416</v>
      </c>
      <c r="AL3087" t="s">
        <v>294</v>
      </c>
      <c r="AM3087">
        <v>9</v>
      </c>
      <c r="AN3087">
        <v>13</v>
      </c>
      <c r="AO3087">
        <v>0.69011752999999998</v>
      </c>
      <c r="AP3087">
        <v>0.72651607399999996</v>
      </c>
      <c r="AQ3087">
        <v>0.76384369500000004</v>
      </c>
      <c r="AR3087">
        <v>0.72368317599999998</v>
      </c>
      <c r="AS3087">
        <v>0.816525151</v>
      </c>
      <c r="AT3087">
        <v>0.49836177500000001</v>
      </c>
    </row>
    <row r="3088" spans="1:46" hidden="1" x14ac:dyDescent="0.25">
      <c r="A3088" t="s">
        <v>314</v>
      </c>
      <c r="B3088" t="s">
        <v>294</v>
      </c>
      <c r="C3088">
        <v>14</v>
      </c>
      <c r="D3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0.72460208500000001</v>
      </c>
      <c r="E3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0.72460208500000001</v>
      </c>
      <c r="AI3088">
        <v>51</v>
      </c>
      <c r="AJ3088" t="s">
        <v>314</v>
      </c>
      <c r="AK3088" t="s">
        <v>416</v>
      </c>
      <c r="AL3088" t="s">
        <v>294</v>
      </c>
      <c r="AM3088">
        <v>9</v>
      </c>
      <c r="AN3088">
        <v>14</v>
      </c>
      <c r="AO3088">
        <v>0.63427987500000005</v>
      </c>
      <c r="AP3088">
        <v>0.67694609100000003</v>
      </c>
      <c r="AQ3088">
        <v>0.72460208500000001</v>
      </c>
      <c r="AR3088">
        <v>0.67981805200000001</v>
      </c>
      <c r="AS3088">
        <v>0.79333198299999996</v>
      </c>
      <c r="AT3088">
        <v>0.51249745999999996</v>
      </c>
    </row>
    <row r="3089" spans="1:46" hidden="1" x14ac:dyDescent="0.25">
      <c r="A3089" t="s">
        <v>314</v>
      </c>
      <c r="B3089" t="s">
        <v>294</v>
      </c>
      <c r="C3089">
        <v>15</v>
      </c>
      <c r="D3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0.63283715399999996</v>
      </c>
      <c r="E3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0.63283715399999996</v>
      </c>
      <c r="AI3089">
        <v>51</v>
      </c>
      <c r="AJ3089" t="s">
        <v>314</v>
      </c>
      <c r="AK3089" t="s">
        <v>416</v>
      </c>
      <c r="AL3089" t="s">
        <v>294</v>
      </c>
      <c r="AM3089">
        <v>9</v>
      </c>
      <c r="AN3089">
        <v>15</v>
      </c>
      <c r="AO3089">
        <v>0.54616907100000001</v>
      </c>
      <c r="AP3089">
        <v>0.57975907599999998</v>
      </c>
      <c r="AQ3089">
        <v>0.63283715399999996</v>
      </c>
      <c r="AR3089">
        <v>0.58601254899999999</v>
      </c>
      <c r="AS3089">
        <v>0.70501627200000005</v>
      </c>
      <c r="AT3089">
        <v>0.40961972099999999</v>
      </c>
    </row>
    <row r="3090" spans="1:46" hidden="1" x14ac:dyDescent="0.25">
      <c r="A3090" t="s">
        <v>314</v>
      </c>
      <c r="B3090" t="s">
        <v>294</v>
      </c>
      <c r="C3090">
        <v>16</v>
      </c>
      <c r="D3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0.50122080700000005</v>
      </c>
      <c r="E3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0.50122080700000005</v>
      </c>
      <c r="AI3090">
        <v>51</v>
      </c>
      <c r="AJ3090" t="s">
        <v>314</v>
      </c>
      <c r="AK3090" t="s">
        <v>416</v>
      </c>
      <c r="AL3090" t="s">
        <v>294</v>
      </c>
      <c r="AM3090">
        <v>9</v>
      </c>
      <c r="AN3090">
        <v>16</v>
      </c>
      <c r="AO3090">
        <v>0.43060652599999999</v>
      </c>
      <c r="AP3090">
        <v>0.456211908</v>
      </c>
      <c r="AQ3090">
        <v>0.50122080700000005</v>
      </c>
      <c r="AR3090">
        <v>0.46394270599999998</v>
      </c>
      <c r="AS3090">
        <v>0.563536484</v>
      </c>
      <c r="AT3090">
        <v>0.33158650899999997</v>
      </c>
    </row>
    <row r="3091" spans="1:46" hidden="1" x14ac:dyDescent="0.25">
      <c r="A3091" t="s">
        <v>314</v>
      </c>
      <c r="B3091" t="s">
        <v>294</v>
      </c>
      <c r="C3091">
        <v>17</v>
      </c>
      <c r="D3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0.33322230400000002</v>
      </c>
      <c r="E3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0.33322230400000002</v>
      </c>
      <c r="AI3091">
        <v>51</v>
      </c>
      <c r="AJ3091" t="s">
        <v>314</v>
      </c>
      <c r="AK3091" t="s">
        <v>416</v>
      </c>
      <c r="AL3091" t="s">
        <v>294</v>
      </c>
      <c r="AM3091">
        <v>9</v>
      </c>
      <c r="AN3091">
        <v>17</v>
      </c>
      <c r="AO3091">
        <v>0.27912649499999997</v>
      </c>
      <c r="AP3091">
        <v>0.298880855</v>
      </c>
      <c r="AQ3091">
        <v>0.33322230400000002</v>
      </c>
      <c r="AR3091">
        <v>0.30263435700000002</v>
      </c>
      <c r="AS3091">
        <v>0.37618280700000001</v>
      </c>
      <c r="AT3091">
        <v>0.20827937999999999</v>
      </c>
    </row>
    <row r="3092" spans="1:46" hidden="1" x14ac:dyDescent="0.25">
      <c r="A3092" t="s">
        <v>314</v>
      </c>
      <c r="B3092" t="s">
        <v>294</v>
      </c>
      <c r="C3092">
        <v>18</v>
      </c>
      <c r="D3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0.15258050400000001</v>
      </c>
      <c r="E3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0.15258050400000001</v>
      </c>
      <c r="AI3092">
        <v>51</v>
      </c>
      <c r="AJ3092" t="s">
        <v>314</v>
      </c>
      <c r="AK3092" t="s">
        <v>416</v>
      </c>
      <c r="AL3092" t="s">
        <v>294</v>
      </c>
      <c r="AM3092">
        <v>9</v>
      </c>
      <c r="AN3092">
        <v>18</v>
      </c>
      <c r="AO3092">
        <v>0.12219674899999999</v>
      </c>
      <c r="AP3092">
        <v>0.13388231</v>
      </c>
      <c r="AQ3092">
        <v>0.15258050400000001</v>
      </c>
      <c r="AR3092">
        <v>0.136111282</v>
      </c>
      <c r="AS3092">
        <v>0.17129038699999999</v>
      </c>
      <c r="AT3092">
        <v>8.3727069000000001E-2</v>
      </c>
    </row>
    <row r="3093" spans="1:46" hidden="1" x14ac:dyDescent="0.25">
      <c r="A3093" t="s">
        <v>314</v>
      </c>
      <c r="B3093" t="s">
        <v>294</v>
      </c>
      <c r="C3093">
        <v>19</v>
      </c>
      <c r="D3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1.8539255000000001E-2</v>
      </c>
      <c r="E3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1.8539255000000001E-2</v>
      </c>
      <c r="AI3093">
        <v>51</v>
      </c>
      <c r="AJ3093" t="s">
        <v>314</v>
      </c>
      <c r="AK3093" t="s">
        <v>416</v>
      </c>
      <c r="AL3093" t="s">
        <v>294</v>
      </c>
      <c r="AM3093">
        <v>9</v>
      </c>
      <c r="AN3093">
        <v>19</v>
      </c>
      <c r="AO3093">
        <v>1.5493168999999999E-2</v>
      </c>
      <c r="AP3093">
        <v>1.6939234000000001E-2</v>
      </c>
      <c r="AQ3093">
        <v>1.8539255000000001E-2</v>
      </c>
      <c r="AR3093">
        <v>1.7038311E-2</v>
      </c>
      <c r="AS3093">
        <v>2.1287968000000001E-2</v>
      </c>
      <c r="AT3093">
        <v>1.1489825E-2</v>
      </c>
    </row>
    <row r="3094" spans="1:46" hidden="1" x14ac:dyDescent="0.25">
      <c r="A3094" t="s">
        <v>314</v>
      </c>
      <c r="B3094" t="s">
        <v>294</v>
      </c>
      <c r="C3094">
        <v>20</v>
      </c>
      <c r="D3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4">
        <v>51</v>
      </c>
      <c r="AJ3094" t="s">
        <v>314</v>
      </c>
      <c r="AK3094" t="s">
        <v>416</v>
      </c>
      <c r="AL3094" t="s">
        <v>294</v>
      </c>
      <c r="AM3094">
        <v>9</v>
      </c>
      <c r="AN3094">
        <v>20</v>
      </c>
      <c r="AO3094">
        <v>0</v>
      </c>
      <c r="AP3094">
        <v>0</v>
      </c>
      <c r="AQ3094">
        <v>0</v>
      </c>
      <c r="AR3094">
        <v>0</v>
      </c>
      <c r="AS3094">
        <v>0</v>
      </c>
      <c r="AT3094">
        <v>0</v>
      </c>
    </row>
    <row r="3095" spans="1:46" hidden="1" x14ac:dyDescent="0.25">
      <c r="A3095" t="s">
        <v>314</v>
      </c>
      <c r="B3095" t="s">
        <v>294</v>
      </c>
      <c r="C3095">
        <v>21</v>
      </c>
      <c r="D3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5">
        <v>51</v>
      </c>
      <c r="AJ3095" t="s">
        <v>314</v>
      </c>
      <c r="AK3095" t="s">
        <v>416</v>
      </c>
      <c r="AL3095" t="s">
        <v>294</v>
      </c>
      <c r="AM3095">
        <v>9</v>
      </c>
      <c r="AN3095">
        <v>21</v>
      </c>
      <c r="AO3095">
        <v>0</v>
      </c>
      <c r="AP3095">
        <v>0</v>
      </c>
      <c r="AQ3095">
        <v>0</v>
      </c>
      <c r="AR3095">
        <v>0</v>
      </c>
      <c r="AS3095">
        <v>0</v>
      </c>
      <c r="AT3095">
        <v>0</v>
      </c>
    </row>
    <row r="3096" spans="1:46" hidden="1" x14ac:dyDescent="0.25">
      <c r="A3096" t="s">
        <v>314</v>
      </c>
      <c r="B3096" t="s">
        <v>294</v>
      </c>
      <c r="C3096">
        <v>22</v>
      </c>
      <c r="D3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6">
        <v>51</v>
      </c>
      <c r="AJ3096" t="s">
        <v>314</v>
      </c>
      <c r="AK3096" t="s">
        <v>416</v>
      </c>
      <c r="AL3096" t="s">
        <v>294</v>
      </c>
      <c r="AM3096">
        <v>9</v>
      </c>
      <c r="AN3096">
        <v>22</v>
      </c>
      <c r="AO3096">
        <v>0</v>
      </c>
      <c r="AP3096">
        <v>0</v>
      </c>
      <c r="AQ3096">
        <v>0</v>
      </c>
      <c r="AR3096">
        <v>0</v>
      </c>
      <c r="AS3096">
        <v>0</v>
      </c>
      <c r="AT3096">
        <v>0</v>
      </c>
    </row>
    <row r="3097" spans="1:46" hidden="1" x14ac:dyDescent="0.25">
      <c r="A3097" t="s">
        <v>314</v>
      </c>
      <c r="B3097" t="s">
        <v>294</v>
      </c>
      <c r="C3097">
        <v>23</v>
      </c>
      <c r="D3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7">
        <v>51</v>
      </c>
      <c r="AJ3097" t="s">
        <v>314</v>
      </c>
      <c r="AK3097" t="s">
        <v>416</v>
      </c>
      <c r="AL3097" t="s">
        <v>294</v>
      </c>
      <c r="AM3097">
        <v>9</v>
      </c>
      <c r="AN3097">
        <v>23</v>
      </c>
      <c r="AO3097">
        <v>0</v>
      </c>
      <c r="AP3097">
        <v>0</v>
      </c>
      <c r="AQ3097">
        <v>0</v>
      </c>
      <c r="AR3097">
        <v>0</v>
      </c>
      <c r="AS3097">
        <v>0</v>
      </c>
      <c r="AT3097">
        <v>0</v>
      </c>
    </row>
    <row r="3098" spans="1:46" hidden="1" x14ac:dyDescent="0.25">
      <c r="A3098" t="s">
        <v>314</v>
      </c>
      <c r="B3098" t="s">
        <v>294</v>
      </c>
      <c r="C3098">
        <v>24</v>
      </c>
      <c r="D3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8">
        <v>51</v>
      </c>
      <c r="AJ3098" t="s">
        <v>314</v>
      </c>
      <c r="AK3098" t="s">
        <v>416</v>
      </c>
      <c r="AL3098" t="s">
        <v>294</v>
      </c>
      <c r="AM3098">
        <v>9</v>
      </c>
      <c r="AN3098">
        <v>24</v>
      </c>
      <c r="AO3098">
        <v>0</v>
      </c>
      <c r="AP3098">
        <v>0</v>
      </c>
      <c r="AQ3098">
        <v>0</v>
      </c>
      <c r="AR3098">
        <v>0</v>
      </c>
      <c r="AS3098">
        <v>0</v>
      </c>
      <c r="AT3098">
        <v>0</v>
      </c>
    </row>
    <row r="3099" spans="1:46" hidden="1" x14ac:dyDescent="0.25">
      <c r="A3099" t="s">
        <v>314</v>
      </c>
      <c r="B3099" t="s">
        <v>295</v>
      </c>
      <c r="C3099">
        <v>1</v>
      </c>
      <c r="D3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9">
        <v>51</v>
      </c>
      <c r="AJ3099" t="s">
        <v>314</v>
      </c>
      <c r="AK3099" t="s">
        <v>416</v>
      </c>
      <c r="AL3099" t="s">
        <v>295</v>
      </c>
      <c r="AM3099">
        <v>10</v>
      </c>
      <c r="AN3099">
        <v>1</v>
      </c>
      <c r="AO3099">
        <v>0</v>
      </c>
      <c r="AP3099">
        <v>0</v>
      </c>
      <c r="AQ3099">
        <v>0</v>
      </c>
      <c r="AR3099">
        <v>0</v>
      </c>
      <c r="AS3099">
        <v>0</v>
      </c>
      <c r="AT3099">
        <v>0</v>
      </c>
    </row>
    <row r="3100" spans="1:46" hidden="1" x14ac:dyDescent="0.25">
      <c r="A3100" t="s">
        <v>314</v>
      </c>
      <c r="B3100" t="s">
        <v>295</v>
      </c>
      <c r="C3100">
        <v>2</v>
      </c>
      <c r="D3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0">
        <v>51</v>
      </c>
      <c r="AJ3100" t="s">
        <v>314</v>
      </c>
      <c r="AK3100" t="s">
        <v>416</v>
      </c>
      <c r="AL3100" t="s">
        <v>295</v>
      </c>
      <c r="AM3100">
        <v>10</v>
      </c>
      <c r="AN3100">
        <v>2</v>
      </c>
      <c r="AO3100">
        <v>0</v>
      </c>
      <c r="AP3100">
        <v>0</v>
      </c>
      <c r="AQ3100">
        <v>0</v>
      </c>
      <c r="AR3100">
        <v>0</v>
      </c>
      <c r="AS3100">
        <v>0</v>
      </c>
      <c r="AT3100">
        <v>0</v>
      </c>
    </row>
    <row r="3101" spans="1:46" hidden="1" x14ac:dyDescent="0.25">
      <c r="A3101" t="s">
        <v>314</v>
      </c>
      <c r="B3101" t="s">
        <v>295</v>
      </c>
      <c r="C3101">
        <v>3</v>
      </c>
      <c r="D3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1">
        <v>51</v>
      </c>
      <c r="AJ3101" t="s">
        <v>314</v>
      </c>
      <c r="AK3101" t="s">
        <v>416</v>
      </c>
      <c r="AL3101" t="s">
        <v>295</v>
      </c>
      <c r="AM3101">
        <v>10</v>
      </c>
      <c r="AN3101">
        <v>3</v>
      </c>
      <c r="AO3101">
        <v>0</v>
      </c>
      <c r="AP3101">
        <v>0</v>
      </c>
      <c r="AQ3101">
        <v>0</v>
      </c>
      <c r="AR3101">
        <v>0</v>
      </c>
      <c r="AS3101">
        <v>0</v>
      </c>
      <c r="AT3101">
        <v>0</v>
      </c>
    </row>
    <row r="3102" spans="1:46" hidden="1" x14ac:dyDescent="0.25">
      <c r="A3102" t="s">
        <v>314</v>
      </c>
      <c r="B3102" t="s">
        <v>295</v>
      </c>
      <c r="C3102">
        <v>4</v>
      </c>
      <c r="D3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2">
        <v>51</v>
      </c>
      <c r="AJ3102" t="s">
        <v>314</v>
      </c>
      <c r="AK3102" t="s">
        <v>416</v>
      </c>
      <c r="AL3102" t="s">
        <v>295</v>
      </c>
      <c r="AM3102">
        <v>10</v>
      </c>
      <c r="AN3102">
        <v>4</v>
      </c>
      <c r="AO3102">
        <v>0</v>
      </c>
      <c r="AP3102">
        <v>0</v>
      </c>
      <c r="AQ3102">
        <v>0</v>
      </c>
      <c r="AR3102">
        <v>0</v>
      </c>
      <c r="AS3102">
        <v>0</v>
      </c>
      <c r="AT3102">
        <v>0</v>
      </c>
    </row>
    <row r="3103" spans="1:46" hidden="1" x14ac:dyDescent="0.25">
      <c r="A3103" t="s">
        <v>314</v>
      </c>
      <c r="B3103" t="s">
        <v>295</v>
      </c>
      <c r="C3103">
        <v>5</v>
      </c>
      <c r="D3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3">
        <v>51</v>
      </c>
      <c r="AJ3103" t="s">
        <v>314</v>
      </c>
      <c r="AK3103" t="s">
        <v>416</v>
      </c>
      <c r="AL3103" t="s">
        <v>295</v>
      </c>
      <c r="AM3103">
        <v>10</v>
      </c>
      <c r="AN3103">
        <v>5</v>
      </c>
      <c r="AO3103">
        <v>0</v>
      </c>
      <c r="AP3103">
        <v>0</v>
      </c>
      <c r="AQ3103">
        <v>0</v>
      </c>
      <c r="AR3103">
        <v>0</v>
      </c>
      <c r="AS3103">
        <v>0</v>
      </c>
      <c r="AT3103">
        <v>0</v>
      </c>
    </row>
    <row r="3104" spans="1:46" hidden="1" x14ac:dyDescent="0.25">
      <c r="A3104" t="s">
        <v>314</v>
      </c>
      <c r="B3104" t="s">
        <v>295</v>
      </c>
      <c r="C3104">
        <v>6</v>
      </c>
      <c r="D3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4">
        <v>51</v>
      </c>
      <c r="AJ3104" t="s">
        <v>314</v>
      </c>
      <c r="AK3104" t="s">
        <v>416</v>
      </c>
      <c r="AL3104" t="s">
        <v>295</v>
      </c>
      <c r="AM3104">
        <v>10</v>
      </c>
      <c r="AN3104">
        <v>6</v>
      </c>
      <c r="AO3104">
        <v>0</v>
      </c>
      <c r="AP3104">
        <v>0</v>
      </c>
      <c r="AQ3104">
        <v>2.6300000000000001E-7</v>
      </c>
      <c r="AR3104">
        <v>9.3200000000000003E-7</v>
      </c>
      <c r="AS3104">
        <v>1.22E-5</v>
      </c>
      <c r="AT3104">
        <v>0</v>
      </c>
    </row>
    <row r="3105" spans="1:46" hidden="1" x14ac:dyDescent="0.25">
      <c r="A3105" t="s">
        <v>314</v>
      </c>
      <c r="B3105" t="s">
        <v>295</v>
      </c>
      <c r="C3105">
        <v>7</v>
      </c>
      <c r="D3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1.4876772999999999E-2</v>
      </c>
      <c r="E3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1.4876772999999999E-2</v>
      </c>
      <c r="AI3105">
        <v>51</v>
      </c>
      <c r="AJ3105" t="s">
        <v>314</v>
      </c>
      <c r="AK3105" t="s">
        <v>416</v>
      </c>
      <c r="AL3105" t="s">
        <v>295</v>
      </c>
      <c r="AM3105">
        <v>10</v>
      </c>
      <c r="AN3105">
        <v>7</v>
      </c>
      <c r="AO3105">
        <v>1.4876772999999999E-2</v>
      </c>
      <c r="AP3105">
        <v>1.9637535000000001E-2</v>
      </c>
      <c r="AQ3105" s="281">
        <v>2.4923183000000002E-2</v>
      </c>
      <c r="AR3105" s="281">
        <v>1.9005899E-2</v>
      </c>
      <c r="AS3105" s="281">
        <v>3.5835232000000002E-2</v>
      </c>
      <c r="AT3105">
        <v>0</v>
      </c>
    </row>
    <row r="3106" spans="1:46" hidden="1" x14ac:dyDescent="0.25">
      <c r="A3106" t="s">
        <v>314</v>
      </c>
      <c r="B3106" t="s">
        <v>295</v>
      </c>
      <c r="C3106">
        <v>8</v>
      </c>
      <c r="D3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0.12199927200000001</v>
      </c>
      <c r="E3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0.12199927200000001</v>
      </c>
      <c r="AI3106">
        <v>51</v>
      </c>
      <c r="AJ3106" t="s">
        <v>314</v>
      </c>
      <c r="AK3106" t="s">
        <v>416</v>
      </c>
      <c r="AL3106" t="s">
        <v>295</v>
      </c>
      <c r="AM3106">
        <v>10</v>
      </c>
      <c r="AN3106">
        <v>8</v>
      </c>
      <c r="AO3106">
        <v>0.12199927200000001</v>
      </c>
      <c r="AP3106">
        <v>0.144407174</v>
      </c>
      <c r="AQ3106">
        <v>0.161719008</v>
      </c>
      <c r="AR3106">
        <v>0.13300099200000001</v>
      </c>
      <c r="AS3106">
        <v>0.19690321199999999</v>
      </c>
      <c r="AT3106">
        <v>1.3701303999999999E-2</v>
      </c>
    </row>
    <row r="3107" spans="1:46" hidden="1" x14ac:dyDescent="0.25">
      <c r="A3107" t="s">
        <v>314</v>
      </c>
      <c r="B3107" t="s">
        <v>295</v>
      </c>
      <c r="C3107">
        <v>9</v>
      </c>
      <c r="D3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0.347992052</v>
      </c>
      <c r="E3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0.27623740899999999</v>
      </c>
      <c r="AI3107">
        <v>51</v>
      </c>
      <c r="AJ3107" t="s">
        <v>314</v>
      </c>
      <c r="AK3107" t="s">
        <v>416</v>
      </c>
      <c r="AL3107" t="s">
        <v>295</v>
      </c>
      <c r="AM3107">
        <v>10</v>
      </c>
      <c r="AN3107">
        <v>9</v>
      </c>
      <c r="AO3107">
        <v>0.27623740899999999</v>
      </c>
      <c r="AP3107">
        <v>0.31984974100000002</v>
      </c>
      <c r="AQ3107">
        <v>0.347992052</v>
      </c>
      <c r="AR3107">
        <v>0.29934811900000002</v>
      </c>
      <c r="AS3107">
        <v>0.39479905799999998</v>
      </c>
      <c r="AT3107">
        <v>9.1544212E-2</v>
      </c>
    </row>
    <row r="3108" spans="1:46" hidden="1" x14ac:dyDescent="0.25">
      <c r="A3108" t="s">
        <v>314</v>
      </c>
      <c r="B3108" t="s">
        <v>295</v>
      </c>
      <c r="C3108">
        <v>10</v>
      </c>
      <c r="D3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0.52855055799999995</v>
      </c>
      <c r="E3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0.52855055799999995</v>
      </c>
      <c r="AI3108">
        <v>51</v>
      </c>
      <c r="AJ3108" t="s">
        <v>314</v>
      </c>
      <c r="AK3108" t="s">
        <v>416</v>
      </c>
      <c r="AL3108" t="s">
        <v>295</v>
      </c>
      <c r="AM3108">
        <v>10</v>
      </c>
      <c r="AN3108">
        <v>10</v>
      </c>
      <c r="AO3108">
        <v>0.42385842400000001</v>
      </c>
      <c r="AP3108">
        <v>0.483405109</v>
      </c>
      <c r="AQ3108">
        <v>0.52855055799999995</v>
      </c>
      <c r="AR3108">
        <v>0.46447311699999999</v>
      </c>
      <c r="AS3108">
        <v>0.574265837</v>
      </c>
      <c r="AT3108">
        <v>0.196558815</v>
      </c>
    </row>
    <row r="3109" spans="1:46" hidden="1" x14ac:dyDescent="0.25">
      <c r="A3109" t="s">
        <v>314</v>
      </c>
      <c r="B3109" t="s">
        <v>295</v>
      </c>
      <c r="C3109">
        <v>11</v>
      </c>
      <c r="D3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0.67258667599999999</v>
      </c>
      <c r="E3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0.67258667599999999</v>
      </c>
      <c r="AI3109">
        <v>51</v>
      </c>
      <c r="AJ3109" t="s">
        <v>314</v>
      </c>
      <c r="AK3109" t="s">
        <v>416</v>
      </c>
      <c r="AL3109" t="s">
        <v>295</v>
      </c>
      <c r="AM3109">
        <v>10</v>
      </c>
      <c r="AN3109">
        <v>11</v>
      </c>
      <c r="AO3109">
        <v>0.54784023000000004</v>
      </c>
      <c r="AP3109">
        <v>0.62523389699999998</v>
      </c>
      <c r="AQ3109">
        <v>0.67258667599999999</v>
      </c>
      <c r="AR3109">
        <v>0.59941869999999997</v>
      </c>
      <c r="AS3109">
        <v>0.71746579499999996</v>
      </c>
      <c r="AT3109">
        <v>0.29207827800000002</v>
      </c>
    </row>
    <row r="3110" spans="1:46" hidden="1" x14ac:dyDescent="0.25">
      <c r="A3110" t="s">
        <v>314</v>
      </c>
      <c r="B3110" t="s">
        <v>295</v>
      </c>
      <c r="C3110">
        <v>12</v>
      </c>
      <c r="D3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0.74716098399999997</v>
      </c>
      <c r="E3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0.74716098399999997</v>
      </c>
      <c r="AI3110">
        <v>51</v>
      </c>
      <c r="AJ3110" t="s">
        <v>314</v>
      </c>
      <c r="AK3110" t="s">
        <v>416</v>
      </c>
      <c r="AL3110" t="s">
        <v>295</v>
      </c>
      <c r="AM3110">
        <v>10</v>
      </c>
      <c r="AN3110">
        <v>12</v>
      </c>
      <c r="AO3110">
        <v>0.64028225299999997</v>
      </c>
      <c r="AP3110">
        <v>0.71023645199999996</v>
      </c>
      <c r="AQ3110">
        <v>0.74716098399999997</v>
      </c>
      <c r="AR3110">
        <v>0.68355150600000003</v>
      </c>
      <c r="AS3110">
        <v>0.80524471900000005</v>
      </c>
      <c r="AT3110">
        <v>0.40031405199999998</v>
      </c>
    </row>
    <row r="3111" spans="1:46" hidden="1" x14ac:dyDescent="0.25">
      <c r="A3111" t="s">
        <v>314</v>
      </c>
      <c r="B3111" t="s">
        <v>295</v>
      </c>
      <c r="C3111">
        <v>13</v>
      </c>
      <c r="D3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0.75827381500000002</v>
      </c>
      <c r="E3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0.75827381500000002</v>
      </c>
      <c r="AI3111">
        <v>51</v>
      </c>
      <c r="AJ3111" t="s">
        <v>314</v>
      </c>
      <c r="AK3111" t="s">
        <v>416</v>
      </c>
      <c r="AL3111" t="s">
        <v>295</v>
      </c>
      <c r="AM3111">
        <v>10</v>
      </c>
      <c r="AN3111">
        <v>13</v>
      </c>
      <c r="AO3111">
        <v>0.65454701900000001</v>
      </c>
      <c r="AP3111">
        <v>0.717780733</v>
      </c>
      <c r="AQ3111">
        <v>0.75827381500000002</v>
      </c>
      <c r="AR3111">
        <v>0.69697869099999998</v>
      </c>
      <c r="AS3111">
        <v>0.81438775600000002</v>
      </c>
      <c r="AT3111">
        <v>0.42544279800000001</v>
      </c>
    </row>
    <row r="3112" spans="1:46" hidden="1" x14ac:dyDescent="0.25">
      <c r="A3112" t="s">
        <v>314</v>
      </c>
      <c r="B3112" t="s">
        <v>295</v>
      </c>
      <c r="C3112">
        <v>14</v>
      </c>
      <c r="D3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0.70238713500000005</v>
      </c>
      <c r="E3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0.70238713500000005</v>
      </c>
      <c r="AI3112">
        <v>51</v>
      </c>
      <c r="AJ3112" t="s">
        <v>314</v>
      </c>
      <c r="AK3112" t="s">
        <v>416</v>
      </c>
      <c r="AL3112" t="s">
        <v>295</v>
      </c>
      <c r="AM3112">
        <v>10</v>
      </c>
      <c r="AN3112">
        <v>14</v>
      </c>
      <c r="AO3112">
        <v>0.61690171400000005</v>
      </c>
      <c r="AP3112">
        <v>0.66626244700000004</v>
      </c>
      <c r="AQ3112">
        <v>0.70238713500000005</v>
      </c>
      <c r="AR3112">
        <v>0.65320424899999996</v>
      </c>
      <c r="AS3112">
        <v>0.83006724700000001</v>
      </c>
      <c r="AT3112">
        <v>0.41614621600000001</v>
      </c>
    </row>
    <row r="3113" spans="1:46" hidden="1" x14ac:dyDescent="0.25">
      <c r="A3113" t="s">
        <v>314</v>
      </c>
      <c r="B3113" t="s">
        <v>295</v>
      </c>
      <c r="C3113">
        <v>15</v>
      </c>
      <c r="D3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0.600459874</v>
      </c>
      <c r="E3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0.600459874</v>
      </c>
      <c r="AI3113">
        <v>51</v>
      </c>
      <c r="AJ3113" t="s">
        <v>314</v>
      </c>
      <c r="AK3113" t="s">
        <v>416</v>
      </c>
      <c r="AL3113" t="s">
        <v>295</v>
      </c>
      <c r="AM3113">
        <v>10</v>
      </c>
      <c r="AN3113">
        <v>15</v>
      </c>
      <c r="AO3113">
        <v>0.52541224600000003</v>
      </c>
      <c r="AP3113">
        <v>0.56934059100000001</v>
      </c>
      <c r="AQ3113">
        <v>0.600459874</v>
      </c>
      <c r="AR3113">
        <v>0.56233953000000003</v>
      </c>
      <c r="AS3113">
        <v>0.78782880799999999</v>
      </c>
      <c r="AT3113">
        <v>0.36492308299999998</v>
      </c>
    </row>
    <row r="3114" spans="1:46" hidden="1" x14ac:dyDescent="0.25">
      <c r="A3114" t="s">
        <v>314</v>
      </c>
      <c r="B3114" t="s">
        <v>295</v>
      </c>
      <c r="C3114">
        <v>16</v>
      </c>
      <c r="D3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0.47561337100000001</v>
      </c>
      <c r="E3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0.47561337100000001</v>
      </c>
      <c r="AI3114">
        <v>51</v>
      </c>
      <c r="AJ3114" t="s">
        <v>314</v>
      </c>
      <c r="AK3114" t="s">
        <v>416</v>
      </c>
      <c r="AL3114" t="s">
        <v>295</v>
      </c>
      <c r="AM3114">
        <v>10</v>
      </c>
      <c r="AN3114">
        <v>16</v>
      </c>
      <c r="AO3114">
        <v>0.40906473300000001</v>
      </c>
      <c r="AP3114">
        <v>0.44480582099999999</v>
      </c>
      <c r="AQ3114">
        <v>0.47561337100000001</v>
      </c>
      <c r="AR3114">
        <v>0.44191239999999998</v>
      </c>
      <c r="AS3114">
        <v>0.69045802300000003</v>
      </c>
      <c r="AT3114">
        <v>0.25177357900000003</v>
      </c>
    </row>
    <row r="3115" spans="1:46" hidden="1" x14ac:dyDescent="0.25">
      <c r="A3115" t="s">
        <v>314</v>
      </c>
      <c r="B3115" t="s">
        <v>295</v>
      </c>
      <c r="C3115">
        <v>17</v>
      </c>
      <c r="D3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0.31167988800000002</v>
      </c>
      <c r="E3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0.31167988800000002</v>
      </c>
      <c r="AI3115">
        <v>51</v>
      </c>
      <c r="AJ3115" t="s">
        <v>314</v>
      </c>
      <c r="AK3115" t="s">
        <v>416</v>
      </c>
      <c r="AL3115" t="s">
        <v>295</v>
      </c>
      <c r="AM3115">
        <v>10</v>
      </c>
      <c r="AN3115">
        <v>17</v>
      </c>
      <c r="AO3115">
        <v>0.262544585</v>
      </c>
      <c r="AP3115">
        <v>0.28415780000000002</v>
      </c>
      <c r="AQ3115">
        <v>0.31167988800000002</v>
      </c>
      <c r="AR3115">
        <v>0.29348646900000003</v>
      </c>
      <c r="AS3115">
        <v>0.55322569200000005</v>
      </c>
      <c r="AT3115">
        <v>0.161568656</v>
      </c>
    </row>
    <row r="3116" spans="1:46" hidden="1" x14ac:dyDescent="0.25">
      <c r="A3116" t="s">
        <v>314</v>
      </c>
      <c r="B3116" t="s">
        <v>295</v>
      </c>
      <c r="C3116">
        <v>18</v>
      </c>
      <c r="D3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0.138007982</v>
      </c>
      <c r="E3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0.138007982</v>
      </c>
      <c r="AI3116">
        <v>51</v>
      </c>
      <c r="AJ3116" t="s">
        <v>314</v>
      </c>
      <c r="AK3116" t="s">
        <v>416</v>
      </c>
      <c r="AL3116" t="s">
        <v>295</v>
      </c>
      <c r="AM3116">
        <v>10</v>
      </c>
      <c r="AN3116">
        <v>18</v>
      </c>
      <c r="AO3116">
        <v>0.11444613200000001</v>
      </c>
      <c r="AP3116">
        <v>0.12653276899999999</v>
      </c>
      <c r="AQ3116">
        <v>0.138007982</v>
      </c>
      <c r="AR3116">
        <v>0.139958788</v>
      </c>
      <c r="AS3116">
        <v>0.36854411999999998</v>
      </c>
      <c r="AT3116">
        <v>7.3460154999999999E-2</v>
      </c>
    </row>
    <row r="3117" spans="1:46" hidden="1" x14ac:dyDescent="0.25">
      <c r="A3117" t="s">
        <v>314</v>
      </c>
      <c r="B3117" t="s">
        <v>295</v>
      </c>
      <c r="C3117">
        <v>19</v>
      </c>
      <c r="D3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1.9821357000000001E-2</v>
      </c>
      <c r="E3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1.9821357000000001E-2</v>
      </c>
      <c r="AI3117">
        <v>51</v>
      </c>
      <c r="AJ3117" t="s">
        <v>314</v>
      </c>
      <c r="AK3117" t="s">
        <v>416</v>
      </c>
      <c r="AL3117" t="s">
        <v>295</v>
      </c>
      <c r="AM3117">
        <v>10</v>
      </c>
      <c r="AN3117">
        <v>19</v>
      </c>
      <c r="AO3117">
        <v>1.6110853000000001E-2</v>
      </c>
      <c r="AP3117">
        <v>1.7885605999999998E-2</v>
      </c>
      <c r="AQ3117">
        <v>1.9821357000000001E-2</v>
      </c>
      <c r="AR3117">
        <v>2.9373152999999999E-2</v>
      </c>
      <c r="AS3117">
        <v>0.16245568799999999</v>
      </c>
      <c r="AT3117">
        <v>1.0256916E-2</v>
      </c>
    </row>
    <row r="3118" spans="1:46" hidden="1" x14ac:dyDescent="0.25">
      <c r="A3118" t="s">
        <v>314</v>
      </c>
      <c r="B3118" t="s">
        <v>295</v>
      </c>
      <c r="C3118">
        <v>20</v>
      </c>
      <c r="D3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8">
        <v>51</v>
      </c>
      <c r="AJ3118" t="s">
        <v>314</v>
      </c>
      <c r="AK3118" t="s">
        <v>416</v>
      </c>
      <c r="AL3118" t="s">
        <v>295</v>
      </c>
      <c r="AM3118">
        <v>10</v>
      </c>
      <c r="AN3118">
        <v>20</v>
      </c>
      <c r="AO3118">
        <v>0</v>
      </c>
      <c r="AP3118">
        <v>0</v>
      </c>
      <c r="AQ3118">
        <v>0</v>
      </c>
      <c r="AR3118">
        <v>2.118712E-3</v>
      </c>
      <c r="AS3118">
        <v>2.3016043E-2</v>
      </c>
      <c r="AT3118">
        <v>0</v>
      </c>
    </row>
    <row r="3119" spans="1:46" hidden="1" x14ac:dyDescent="0.25">
      <c r="A3119" t="s">
        <v>314</v>
      </c>
      <c r="B3119" t="s">
        <v>295</v>
      </c>
      <c r="C3119">
        <v>21</v>
      </c>
      <c r="D3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9">
        <v>51</v>
      </c>
      <c r="AJ3119" t="s">
        <v>314</v>
      </c>
      <c r="AK3119" t="s">
        <v>416</v>
      </c>
      <c r="AL3119" t="s">
        <v>295</v>
      </c>
      <c r="AM3119">
        <v>10</v>
      </c>
      <c r="AN3119">
        <v>21</v>
      </c>
      <c r="AO3119">
        <v>0</v>
      </c>
      <c r="AP3119">
        <v>0</v>
      </c>
      <c r="AQ3119">
        <v>0</v>
      </c>
      <c r="AR3119">
        <v>0</v>
      </c>
      <c r="AS3119">
        <v>0</v>
      </c>
      <c r="AT3119">
        <v>0</v>
      </c>
    </row>
    <row r="3120" spans="1:46" hidden="1" x14ac:dyDescent="0.25">
      <c r="A3120" t="s">
        <v>314</v>
      </c>
      <c r="B3120" t="s">
        <v>295</v>
      </c>
      <c r="C3120">
        <v>22</v>
      </c>
      <c r="D3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0">
        <v>51</v>
      </c>
      <c r="AJ3120" t="s">
        <v>314</v>
      </c>
      <c r="AK3120" t="s">
        <v>416</v>
      </c>
      <c r="AL3120" t="s">
        <v>295</v>
      </c>
      <c r="AM3120">
        <v>10</v>
      </c>
      <c r="AN3120">
        <v>22</v>
      </c>
      <c r="AO3120">
        <v>0</v>
      </c>
      <c r="AP3120">
        <v>0</v>
      </c>
      <c r="AQ3120">
        <v>0</v>
      </c>
      <c r="AR3120">
        <v>0</v>
      </c>
      <c r="AS3120">
        <v>0</v>
      </c>
      <c r="AT3120">
        <v>0</v>
      </c>
    </row>
    <row r="3121" spans="1:46" hidden="1" x14ac:dyDescent="0.25">
      <c r="A3121" t="s">
        <v>314</v>
      </c>
      <c r="B3121" t="s">
        <v>295</v>
      </c>
      <c r="C3121">
        <v>23</v>
      </c>
      <c r="D3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1">
        <v>51</v>
      </c>
      <c r="AJ3121" t="s">
        <v>314</v>
      </c>
      <c r="AK3121" t="s">
        <v>416</v>
      </c>
      <c r="AL3121" t="s">
        <v>295</v>
      </c>
      <c r="AM3121">
        <v>10</v>
      </c>
      <c r="AN3121">
        <v>23</v>
      </c>
      <c r="AO3121">
        <v>0</v>
      </c>
      <c r="AP3121">
        <v>0</v>
      </c>
      <c r="AQ3121">
        <v>0</v>
      </c>
      <c r="AR3121">
        <v>0</v>
      </c>
      <c r="AS3121">
        <v>0</v>
      </c>
      <c r="AT3121">
        <v>0</v>
      </c>
    </row>
    <row r="3122" spans="1:46" hidden="1" x14ac:dyDescent="0.25">
      <c r="A3122" t="s">
        <v>314</v>
      </c>
      <c r="B3122" t="s">
        <v>295</v>
      </c>
      <c r="C3122">
        <v>24</v>
      </c>
      <c r="D3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2">
        <v>51</v>
      </c>
      <c r="AJ3122" t="s">
        <v>314</v>
      </c>
      <c r="AK3122" t="s">
        <v>416</v>
      </c>
      <c r="AL3122" t="s">
        <v>295</v>
      </c>
      <c r="AM3122">
        <v>10</v>
      </c>
      <c r="AN3122">
        <v>24</v>
      </c>
      <c r="AO3122">
        <v>0</v>
      </c>
      <c r="AP3122">
        <v>0</v>
      </c>
      <c r="AQ3122">
        <v>0</v>
      </c>
      <c r="AR3122">
        <v>0</v>
      </c>
      <c r="AS3122">
        <v>0</v>
      </c>
      <c r="AT3122">
        <v>0</v>
      </c>
    </row>
    <row r="3123" spans="1:46" hidden="1" x14ac:dyDescent="0.25">
      <c r="A3123" t="s">
        <v>314</v>
      </c>
      <c r="B3123" t="s">
        <v>296</v>
      </c>
      <c r="C3123">
        <v>1</v>
      </c>
      <c r="D3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3">
        <v>51</v>
      </c>
      <c r="AJ3123" t="s">
        <v>314</v>
      </c>
      <c r="AK3123" t="s">
        <v>416</v>
      </c>
      <c r="AL3123" t="s">
        <v>296</v>
      </c>
      <c r="AM3123">
        <v>11</v>
      </c>
      <c r="AN3123">
        <v>1</v>
      </c>
      <c r="AO3123">
        <v>0</v>
      </c>
      <c r="AP3123">
        <v>0</v>
      </c>
      <c r="AQ3123">
        <v>0</v>
      </c>
      <c r="AR3123">
        <v>0</v>
      </c>
      <c r="AS3123">
        <v>0</v>
      </c>
      <c r="AT3123">
        <v>0</v>
      </c>
    </row>
    <row r="3124" spans="1:46" hidden="1" x14ac:dyDescent="0.25">
      <c r="A3124" t="s">
        <v>314</v>
      </c>
      <c r="B3124" t="s">
        <v>296</v>
      </c>
      <c r="C3124">
        <v>2</v>
      </c>
      <c r="D3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4">
        <v>51</v>
      </c>
      <c r="AJ3124" t="s">
        <v>314</v>
      </c>
      <c r="AK3124" t="s">
        <v>416</v>
      </c>
      <c r="AL3124" t="s">
        <v>296</v>
      </c>
      <c r="AM3124">
        <v>11</v>
      </c>
      <c r="AN3124">
        <v>2</v>
      </c>
      <c r="AO3124">
        <v>0</v>
      </c>
      <c r="AP3124">
        <v>0</v>
      </c>
      <c r="AQ3124">
        <v>0</v>
      </c>
      <c r="AR3124">
        <v>0</v>
      </c>
      <c r="AS3124">
        <v>0</v>
      </c>
      <c r="AT3124">
        <v>0</v>
      </c>
    </row>
    <row r="3125" spans="1:46" hidden="1" x14ac:dyDescent="0.25">
      <c r="A3125" t="s">
        <v>314</v>
      </c>
      <c r="B3125" t="s">
        <v>296</v>
      </c>
      <c r="C3125">
        <v>3</v>
      </c>
      <c r="D3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5">
        <v>51</v>
      </c>
      <c r="AJ3125" t="s">
        <v>314</v>
      </c>
      <c r="AK3125" t="s">
        <v>416</v>
      </c>
      <c r="AL3125" t="s">
        <v>296</v>
      </c>
      <c r="AM3125">
        <v>11</v>
      </c>
      <c r="AN3125">
        <v>3</v>
      </c>
      <c r="AO3125">
        <v>0</v>
      </c>
      <c r="AP3125">
        <v>0</v>
      </c>
      <c r="AQ3125">
        <v>0</v>
      </c>
      <c r="AR3125">
        <v>0</v>
      </c>
      <c r="AS3125">
        <v>0</v>
      </c>
      <c r="AT3125">
        <v>0</v>
      </c>
    </row>
    <row r="3126" spans="1:46" hidden="1" x14ac:dyDescent="0.25">
      <c r="A3126" t="s">
        <v>314</v>
      </c>
      <c r="B3126" t="s">
        <v>296</v>
      </c>
      <c r="C3126">
        <v>4</v>
      </c>
      <c r="D3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6">
        <v>51</v>
      </c>
      <c r="AJ3126" t="s">
        <v>314</v>
      </c>
      <c r="AK3126" t="s">
        <v>416</v>
      </c>
      <c r="AL3126" t="s">
        <v>296</v>
      </c>
      <c r="AM3126">
        <v>11</v>
      </c>
      <c r="AN3126">
        <v>4</v>
      </c>
      <c r="AO3126">
        <v>0</v>
      </c>
      <c r="AP3126">
        <v>0</v>
      </c>
      <c r="AQ3126">
        <v>0</v>
      </c>
      <c r="AR3126">
        <v>0</v>
      </c>
      <c r="AS3126">
        <v>0</v>
      </c>
      <c r="AT3126">
        <v>0</v>
      </c>
    </row>
    <row r="3127" spans="1:46" hidden="1" x14ac:dyDescent="0.25">
      <c r="A3127" t="s">
        <v>314</v>
      </c>
      <c r="B3127" t="s">
        <v>296</v>
      </c>
      <c r="C3127">
        <v>5</v>
      </c>
      <c r="D3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7">
        <v>51</v>
      </c>
      <c r="AJ3127" t="s">
        <v>314</v>
      </c>
      <c r="AK3127" t="s">
        <v>416</v>
      </c>
      <c r="AL3127" t="s">
        <v>296</v>
      </c>
      <c r="AM3127">
        <v>11</v>
      </c>
      <c r="AN3127">
        <v>5</v>
      </c>
      <c r="AO3127">
        <v>0</v>
      </c>
      <c r="AP3127">
        <v>0</v>
      </c>
      <c r="AQ3127">
        <v>0</v>
      </c>
      <c r="AR3127">
        <v>0</v>
      </c>
      <c r="AS3127">
        <v>0</v>
      </c>
      <c r="AT3127">
        <v>0</v>
      </c>
    </row>
    <row r="3128" spans="1:46" hidden="1" x14ac:dyDescent="0.25">
      <c r="A3128" t="s">
        <v>314</v>
      </c>
      <c r="B3128" t="s">
        <v>296</v>
      </c>
      <c r="C3128">
        <v>6</v>
      </c>
      <c r="D3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8">
        <v>51</v>
      </c>
      <c r="AJ3128" t="s">
        <v>314</v>
      </c>
      <c r="AK3128" t="s">
        <v>416</v>
      </c>
      <c r="AL3128" t="s">
        <v>296</v>
      </c>
      <c r="AM3128">
        <v>11</v>
      </c>
      <c r="AN3128">
        <v>6</v>
      </c>
      <c r="AO3128">
        <v>0</v>
      </c>
      <c r="AP3128">
        <v>2.6699999999999998E-5</v>
      </c>
      <c r="AQ3128">
        <v>4.7700000000000001E-5</v>
      </c>
      <c r="AR3128">
        <v>2.8099999999999999E-5</v>
      </c>
      <c r="AS3128">
        <v>8.5900000000000001E-5</v>
      </c>
      <c r="AT3128">
        <v>0</v>
      </c>
    </row>
    <row r="3129" spans="1:46" hidden="1" x14ac:dyDescent="0.25">
      <c r="A3129" t="s">
        <v>314</v>
      </c>
      <c r="B3129" t="s">
        <v>296</v>
      </c>
      <c r="C3129">
        <v>7</v>
      </c>
      <c r="D3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3.8999999999999999E-5</v>
      </c>
      <c r="E3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3.8999999999999999E-5</v>
      </c>
      <c r="AI3129">
        <v>51</v>
      </c>
      <c r="AJ3129" t="s">
        <v>314</v>
      </c>
      <c r="AK3129" t="s">
        <v>416</v>
      </c>
      <c r="AL3129" t="s">
        <v>296</v>
      </c>
      <c r="AM3129">
        <v>11</v>
      </c>
      <c r="AN3129">
        <v>7</v>
      </c>
      <c r="AO3129">
        <v>3.8999999999999999E-5</v>
      </c>
      <c r="AP3129" s="281">
        <v>2.5053095000000001E-2</v>
      </c>
      <c r="AQ3129" s="281">
        <v>3.3498376000000003E-2</v>
      </c>
      <c r="AR3129" s="281">
        <v>1.9629224000000001E-2</v>
      </c>
      <c r="AS3129" s="281">
        <v>4.8158157E-2</v>
      </c>
      <c r="AT3129">
        <v>3.2100000000000002E-6</v>
      </c>
    </row>
    <row r="3130" spans="1:46" hidden="1" x14ac:dyDescent="0.25">
      <c r="A3130" t="s">
        <v>314</v>
      </c>
      <c r="B3130" t="s">
        <v>296</v>
      </c>
      <c r="C3130">
        <v>8</v>
      </c>
      <c r="D3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3.0064258E-2</v>
      </c>
      <c r="E3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3.0064258E-2</v>
      </c>
      <c r="AI3130">
        <v>51</v>
      </c>
      <c r="AJ3130" t="s">
        <v>314</v>
      </c>
      <c r="AK3130" t="s">
        <v>416</v>
      </c>
      <c r="AL3130" t="s">
        <v>296</v>
      </c>
      <c r="AM3130">
        <v>11</v>
      </c>
      <c r="AN3130">
        <v>8</v>
      </c>
      <c r="AO3130" s="281">
        <v>3.0064258E-2</v>
      </c>
      <c r="AP3130">
        <v>0.122478008</v>
      </c>
      <c r="AQ3130">
        <v>0.16167219999999999</v>
      </c>
      <c r="AR3130">
        <v>0.103622929</v>
      </c>
      <c r="AS3130">
        <v>0.22083095799999999</v>
      </c>
      <c r="AT3130" s="281">
        <v>1.3069608999999999E-2</v>
      </c>
    </row>
    <row r="3131" spans="1:46" hidden="1" x14ac:dyDescent="0.25">
      <c r="A3131" t="s">
        <v>314</v>
      </c>
      <c r="B3131" t="s">
        <v>296</v>
      </c>
      <c r="C3131">
        <v>9</v>
      </c>
      <c r="D3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0.32753915300000003</v>
      </c>
      <c r="E3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0.14228405499999999</v>
      </c>
      <c r="AI3131">
        <v>51</v>
      </c>
      <c r="AJ3131" t="s">
        <v>314</v>
      </c>
      <c r="AK3131" t="s">
        <v>416</v>
      </c>
      <c r="AL3131" t="s">
        <v>296</v>
      </c>
      <c r="AM3131">
        <v>11</v>
      </c>
      <c r="AN3131">
        <v>9</v>
      </c>
      <c r="AO3131">
        <v>0.14228405499999999</v>
      </c>
      <c r="AP3131">
        <v>0.241282406</v>
      </c>
      <c r="AQ3131">
        <v>0.32753915300000003</v>
      </c>
      <c r="AR3131">
        <v>0.23687297199999999</v>
      </c>
      <c r="AS3131">
        <v>0.42781874199999997</v>
      </c>
      <c r="AT3131">
        <v>6.3346721999999994E-2</v>
      </c>
    </row>
    <row r="3132" spans="1:46" hidden="1" x14ac:dyDescent="0.25">
      <c r="A3132" t="s">
        <v>314</v>
      </c>
      <c r="B3132" t="s">
        <v>296</v>
      </c>
      <c r="C3132">
        <v>10</v>
      </c>
      <c r="D3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0.48755055899999999</v>
      </c>
      <c r="E3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0.48755055899999999</v>
      </c>
      <c r="AI3132">
        <v>51</v>
      </c>
      <c r="AJ3132" t="s">
        <v>314</v>
      </c>
      <c r="AK3132" t="s">
        <v>416</v>
      </c>
      <c r="AL3132" t="s">
        <v>296</v>
      </c>
      <c r="AM3132">
        <v>11</v>
      </c>
      <c r="AN3132">
        <v>10</v>
      </c>
      <c r="AO3132">
        <v>0.27435472900000002</v>
      </c>
      <c r="AP3132">
        <v>0.37686372600000001</v>
      </c>
      <c r="AQ3132">
        <v>0.48755055899999999</v>
      </c>
      <c r="AR3132">
        <v>0.37706649199999998</v>
      </c>
      <c r="AS3132">
        <v>0.61371876400000003</v>
      </c>
      <c r="AT3132">
        <v>0.13469073300000001</v>
      </c>
    </row>
    <row r="3133" spans="1:46" hidden="1" x14ac:dyDescent="0.25">
      <c r="A3133" t="s">
        <v>314</v>
      </c>
      <c r="B3133" t="s">
        <v>296</v>
      </c>
      <c r="C3133">
        <v>11</v>
      </c>
      <c r="D3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0.60283913099999997</v>
      </c>
      <c r="E3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0.60283913099999997</v>
      </c>
      <c r="AI3133">
        <v>51</v>
      </c>
      <c r="AJ3133" t="s">
        <v>314</v>
      </c>
      <c r="AK3133" t="s">
        <v>416</v>
      </c>
      <c r="AL3133" t="s">
        <v>296</v>
      </c>
      <c r="AM3133">
        <v>11</v>
      </c>
      <c r="AN3133">
        <v>11</v>
      </c>
      <c r="AO3133">
        <v>0.38923254400000001</v>
      </c>
      <c r="AP3133">
        <v>0.51322938200000001</v>
      </c>
      <c r="AQ3133">
        <v>0.60283913099999997</v>
      </c>
      <c r="AR3133">
        <v>0.49663196599999998</v>
      </c>
      <c r="AS3133">
        <v>0.74022397799999995</v>
      </c>
      <c r="AT3133">
        <v>0.212344061</v>
      </c>
    </row>
    <row r="3134" spans="1:46" hidden="1" x14ac:dyDescent="0.25">
      <c r="A3134" t="s">
        <v>314</v>
      </c>
      <c r="B3134" t="s">
        <v>296</v>
      </c>
      <c r="C3134">
        <v>12</v>
      </c>
      <c r="D3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0.68115118500000005</v>
      </c>
      <c r="E3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0.68115118500000005</v>
      </c>
      <c r="AI3134">
        <v>51</v>
      </c>
      <c r="AJ3134" t="s">
        <v>314</v>
      </c>
      <c r="AK3134" t="s">
        <v>416</v>
      </c>
      <c r="AL3134" t="s">
        <v>296</v>
      </c>
      <c r="AM3134">
        <v>11</v>
      </c>
      <c r="AN3134">
        <v>12</v>
      </c>
      <c r="AO3134">
        <v>0.48322915500000002</v>
      </c>
      <c r="AP3134">
        <v>0.59549479900000002</v>
      </c>
      <c r="AQ3134">
        <v>0.68115118500000005</v>
      </c>
      <c r="AR3134">
        <v>0.57552464599999997</v>
      </c>
      <c r="AS3134">
        <v>0.80426004200000001</v>
      </c>
      <c r="AT3134">
        <v>0.286399715</v>
      </c>
    </row>
    <row r="3135" spans="1:46" hidden="1" x14ac:dyDescent="0.25">
      <c r="A3135" t="s">
        <v>314</v>
      </c>
      <c r="B3135" t="s">
        <v>296</v>
      </c>
      <c r="C3135">
        <v>13</v>
      </c>
      <c r="D3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0.69686474799999998</v>
      </c>
      <c r="E3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0.69686474799999998</v>
      </c>
      <c r="AI3135">
        <v>51</v>
      </c>
      <c r="AJ3135" t="s">
        <v>314</v>
      </c>
      <c r="AK3135" t="s">
        <v>416</v>
      </c>
      <c r="AL3135" t="s">
        <v>296</v>
      </c>
      <c r="AM3135">
        <v>11</v>
      </c>
      <c r="AN3135">
        <v>13</v>
      </c>
      <c r="AO3135">
        <v>0.52598847699999995</v>
      </c>
      <c r="AP3135">
        <v>0.62711422500000003</v>
      </c>
      <c r="AQ3135">
        <v>0.69686474799999998</v>
      </c>
      <c r="AR3135">
        <v>0.60321519400000001</v>
      </c>
      <c r="AS3135">
        <v>0.81641348800000002</v>
      </c>
      <c r="AT3135">
        <v>0.330281618</v>
      </c>
    </row>
    <row r="3136" spans="1:46" hidden="1" x14ac:dyDescent="0.25">
      <c r="A3136" t="s">
        <v>314</v>
      </c>
      <c r="B3136" t="s">
        <v>296</v>
      </c>
      <c r="C3136">
        <v>14</v>
      </c>
      <c r="D3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0.670463331</v>
      </c>
      <c r="E3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0.670463331</v>
      </c>
      <c r="AI3136">
        <v>51</v>
      </c>
      <c r="AJ3136" t="s">
        <v>314</v>
      </c>
      <c r="AK3136" t="s">
        <v>416</v>
      </c>
      <c r="AL3136" t="s">
        <v>296</v>
      </c>
      <c r="AM3136">
        <v>11</v>
      </c>
      <c r="AN3136">
        <v>14</v>
      </c>
      <c r="AO3136">
        <v>0.51779552600000001</v>
      </c>
      <c r="AP3136">
        <v>0.58939902300000002</v>
      </c>
      <c r="AQ3136">
        <v>0.670463331</v>
      </c>
      <c r="AR3136">
        <v>0.58420235899999995</v>
      </c>
      <c r="AS3136">
        <v>0.78155965000000005</v>
      </c>
      <c r="AT3136">
        <v>0.32053385200000001</v>
      </c>
    </row>
    <row r="3137" spans="1:46" hidden="1" x14ac:dyDescent="0.25">
      <c r="A3137" t="s">
        <v>314</v>
      </c>
      <c r="B3137" t="s">
        <v>296</v>
      </c>
      <c r="C3137">
        <v>15</v>
      </c>
      <c r="D3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0.58442423600000004</v>
      </c>
      <c r="E3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0.58442423600000004</v>
      </c>
      <c r="AI3137">
        <v>51</v>
      </c>
      <c r="AJ3137" t="s">
        <v>314</v>
      </c>
      <c r="AK3137" t="s">
        <v>416</v>
      </c>
      <c r="AL3137" t="s">
        <v>296</v>
      </c>
      <c r="AM3137">
        <v>11</v>
      </c>
      <c r="AN3137">
        <v>15</v>
      </c>
      <c r="AO3137">
        <v>0.46844353300000002</v>
      </c>
      <c r="AP3137">
        <v>0.51907090899999997</v>
      </c>
      <c r="AQ3137">
        <v>0.58442423600000004</v>
      </c>
      <c r="AR3137">
        <v>0.52323812999999997</v>
      </c>
      <c r="AS3137">
        <v>0.72371625799999995</v>
      </c>
      <c r="AT3137">
        <v>0.28375197899999999</v>
      </c>
    </row>
    <row r="3138" spans="1:46" hidden="1" x14ac:dyDescent="0.25">
      <c r="A3138" t="s">
        <v>314</v>
      </c>
      <c r="B3138" t="s">
        <v>296</v>
      </c>
      <c r="C3138">
        <v>16</v>
      </c>
      <c r="D3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0.48057947699999998</v>
      </c>
      <c r="E3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0.48057947699999998</v>
      </c>
      <c r="AI3138">
        <v>51</v>
      </c>
      <c r="AJ3138" t="s">
        <v>314</v>
      </c>
      <c r="AK3138" t="s">
        <v>416</v>
      </c>
      <c r="AL3138" t="s">
        <v>296</v>
      </c>
      <c r="AM3138">
        <v>11</v>
      </c>
      <c r="AN3138">
        <v>16</v>
      </c>
      <c r="AO3138">
        <v>0.387921024</v>
      </c>
      <c r="AP3138">
        <v>0.44491079700000002</v>
      </c>
      <c r="AQ3138">
        <v>0.48057947699999998</v>
      </c>
      <c r="AR3138">
        <v>0.43949795899999999</v>
      </c>
      <c r="AS3138">
        <v>0.61501577699999999</v>
      </c>
      <c r="AT3138">
        <v>0.176291321</v>
      </c>
    </row>
    <row r="3139" spans="1:46" hidden="1" x14ac:dyDescent="0.25">
      <c r="A3139" t="s">
        <v>314</v>
      </c>
      <c r="B3139" t="s">
        <v>296</v>
      </c>
      <c r="C3139">
        <v>17</v>
      </c>
      <c r="D3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0.37244297999999998</v>
      </c>
      <c r="E3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0.37244297999999998</v>
      </c>
      <c r="AI3139">
        <v>51</v>
      </c>
      <c r="AJ3139" t="s">
        <v>314</v>
      </c>
      <c r="AK3139" t="s">
        <v>416</v>
      </c>
      <c r="AL3139" t="s">
        <v>296</v>
      </c>
      <c r="AM3139">
        <v>11</v>
      </c>
      <c r="AN3139">
        <v>17</v>
      </c>
      <c r="AO3139">
        <v>0.26411574399999999</v>
      </c>
      <c r="AP3139">
        <v>0.30559438500000002</v>
      </c>
      <c r="AQ3139">
        <v>0.37244297999999998</v>
      </c>
      <c r="AR3139">
        <v>0.31806019699999999</v>
      </c>
      <c r="AS3139">
        <v>0.50986688899999999</v>
      </c>
      <c r="AT3139">
        <v>0.114577822</v>
      </c>
    </row>
    <row r="3140" spans="1:46" hidden="1" x14ac:dyDescent="0.25">
      <c r="A3140" t="s">
        <v>314</v>
      </c>
      <c r="B3140" t="s">
        <v>296</v>
      </c>
      <c r="C3140">
        <v>18</v>
      </c>
      <c r="D3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0.24114883000000001</v>
      </c>
      <c r="E3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0.24114883000000001</v>
      </c>
      <c r="AI3140">
        <v>51</v>
      </c>
      <c r="AJ3140" t="s">
        <v>314</v>
      </c>
      <c r="AK3140" t="s">
        <v>416</v>
      </c>
      <c r="AL3140" t="s">
        <v>296</v>
      </c>
      <c r="AM3140">
        <v>11</v>
      </c>
      <c r="AN3140">
        <v>18</v>
      </c>
      <c r="AO3140">
        <v>0.12689594200000001</v>
      </c>
      <c r="AP3140">
        <v>0.14945446600000001</v>
      </c>
      <c r="AQ3140">
        <v>0.24114883000000001</v>
      </c>
      <c r="AR3140">
        <v>0.17821915499999999</v>
      </c>
      <c r="AS3140">
        <v>0.33709950799999999</v>
      </c>
      <c r="AT3140">
        <v>5.8988802999999999E-2</v>
      </c>
    </row>
    <row r="3141" spans="1:46" hidden="1" x14ac:dyDescent="0.25">
      <c r="A3141" t="s">
        <v>314</v>
      </c>
      <c r="B3141" t="s">
        <v>296</v>
      </c>
      <c r="C3141">
        <v>19</v>
      </c>
      <c r="D3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0.11651101799999999</v>
      </c>
      <c r="E3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0.11651101799999999</v>
      </c>
      <c r="AI3141">
        <v>51</v>
      </c>
      <c r="AJ3141" t="s">
        <v>314</v>
      </c>
      <c r="AK3141" t="s">
        <v>416</v>
      </c>
      <c r="AL3141" t="s">
        <v>296</v>
      </c>
      <c r="AM3141">
        <v>11</v>
      </c>
      <c r="AN3141">
        <v>19</v>
      </c>
      <c r="AO3141">
        <v>2.3493347000000001E-2</v>
      </c>
      <c r="AP3141">
        <v>3.1804266999999997E-2</v>
      </c>
      <c r="AQ3141">
        <v>0.11651101799999999</v>
      </c>
      <c r="AR3141">
        <v>6.3456307000000003E-2</v>
      </c>
      <c r="AS3141">
        <v>0.17131898700000001</v>
      </c>
      <c r="AT3141">
        <v>1.060879E-2</v>
      </c>
    </row>
    <row r="3142" spans="1:46" hidden="1" x14ac:dyDescent="0.25">
      <c r="A3142" t="s">
        <v>314</v>
      </c>
      <c r="B3142" t="s">
        <v>296</v>
      </c>
      <c r="C3142">
        <v>20</v>
      </c>
      <c r="D3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2.1818276000000001E-2</v>
      </c>
      <c r="E3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2.1818276000000001E-2</v>
      </c>
      <c r="AI3142">
        <v>51</v>
      </c>
      <c r="AJ3142" t="s">
        <v>314</v>
      </c>
      <c r="AK3142" t="s">
        <v>416</v>
      </c>
      <c r="AL3142" t="s">
        <v>296</v>
      </c>
      <c r="AM3142">
        <v>11</v>
      </c>
      <c r="AN3142">
        <v>20</v>
      </c>
      <c r="AO3142">
        <v>2.4200000000000001E-6</v>
      </c>
      <c r="AP3142">
        <v>4.2299999999999998E-5</v>
      </c>
      <c r="AQ3142">
        <v>2.1818276000000001E-2</v>
      </c>
      <c r="AR3142">
        <v>9.5445019999999998E-3</v>
      </c>
      <c r="AS3142">
        <v>3.9204933999999997E-2</v>
      </c>
      <c r="AT3142">
        <v>0</v>
      </c>
    </row>
    <row r="3143" spans="1:46" hidden="1" x14ac:dyDescent="0.25">
      <c r="A3143" t="s">
        <v>314</v>
      </c>
      <c r="B3143" t="s">
        <v>296</v>
      </c>
      <c r="C3143">
        <v>21</v>
      </c>
      <c r="D3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3.7800000000000002E-7</v>
      </c>
      <c r="E3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3.7800000000000002E-7</v>
      </c>
      <c r="AI3143">
        <v>51</v>
      </c>
      <c r="AJ3143" t="s">
        <v>314</v>
      </c>
      <c r="AK3143" t="s">
        <v>416</v>
      </c>
      <c r="AL3143" t="s">
        <v>296</v>
      </c>
      <c r="AM3143">
        <v>11</v>
      </c>
      <c r="AN3143">
        <v>21</v>
      </c>
      <c r="AO3143" s="281">
        <v>0</v>
      </c>
      <c r="AP3143" s="281">
        <v>0</v>
      </c>
      <c r="AQ3143">
        <v>3.7800000000000002E-7</v>
      </c>
      <c r="AR3143">
        <v>3.9600000000000002E-6</v>
      </c>
      <c r="AS3143">
        <v>6.2899999999999997E-5</v>
      </c>
      <c r="AT3143">
        <v>0</v>
      </c>
    </row>
    <row r="3144" spans="1:46" hidden="1" x14ac:dyDescent="0.25">
      <c r="A3144" t="s">
        <v>314</v>
      </c>
      <c r="B3144" t="s">
        <v>296</v>
      </c>
      <c r="C3144">
        <v>22</v>
      </c>
      <c r="D3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4">
        <v>51</v>
      </c>
      <c r="AJ3144" t="s">
        <v>314</v>
      </c>
      <c r="AK3144" t="s">
        <v>416</v>
      </c>
      <c r="AL3144" t="s">
        <v>296</v>
      </c>
      <c r="AM3144">
        <v>11</v>
      </c>
      <c r="AN3144">
        <v>22</v>
      </c>
      <c r="AO3144">
        <v>0</v>
      </c>
      <c r="AP3144">
        <v>0</v>
      </c>
      <c r="AQ3144" s="281">
        <v>0</v>
      </c>
      <c r="AR3144" s="281">
        <v>0</v>
      </c>
      <c r="AS3144" s="281">
        <v>0</v>
      </c>
      <c r="AT3144">
        <v>0</v>
      </c>
    </row>
    <row r="3145" spans="1:46" hidden="1" x14ac:dyDescent="0.25">
      <c r="A3145" t="s">
        <v>314</v>
      </c>
      <c r="B3145" t="s">
        <v>296</v>
      </c>
      <c r="C3145">
        <v>23</v>
      </c>
      <c r="D3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5">
        <v>51</v>
      </c>
      <c r="AJ3145" t="s">
        <v>314</v>
      </c>
      <c r="AK3145" t="s">
        <v>416</v>
      </c>
      <c r="AL3145" t="s">
        <v>296</v>
      </c>
      <c r="AM3145">
        <v>11</v>
      </c>
      <c r="AN3145">
        <v>23</v>
      </c>
      <c r="AO3145">
        <v>0</v>
      </c>
      <c r="AP3145">
        <v>0</v>
      </c>
      <c r="AQ3145">
        <v>0</v>
      </c>
      <c r="AR3145">
        <v>0</v>
      </c>
      <c r="AS3145">
        <v>0</v>
      </c>
      <c r="AT3145">
        <v>0</v>
      </c>
    </row>
    <row r="3146" spans="1:46" hidden="1" x14ac:dyDescent="0.25">
      <c r="A3146" t="s">
        <v>314</v>
      </c>
      <c r="B3146" t="s">
        <v>296</v>
      </c>
      <c r="C3146">
        <v>24</v>
      </c>
      <c r="D3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6">
        <v>51</v>
      </c>
      <c r="AJ3146" t="s">
        <v>314</v>
      </c>
      <c r="AK3146" t="s">
        <v>416</v>
      </c>
      <c r="AL3146" t="s">
        <v>296</v>
      </c>
      <c r="AM3146">
        <v>11</v>
      </c>
      <c r="AN3146">
        <v>24</v>
      </c>
      <c r="AO3146">
        <v>0</v>
      </c>
      <c r="AP3146">
        <v>0</v>
      </c>
      <c r="AQ3146">
        <v>0</v>
      </c>
      <c r="AR3146">
        <v>0</v>
      </c>
      <c r="AS3146">
        <v>0</v>
      </c>
      <c r="AT3146">
        <v>0</v>
      </c>
    </row>
    <row r="3147" spans="1:46" hidden="1" x14ac:dyDescent="0.25">
      <c r="A3147" t="s">
        <v>314</v>
      </c>
      <c r="B3147" t="s">
        <v>297</v>
      </c>
      <c r="C3147">
        <v>1</v>
      </c>
      <c r="D3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7">
        <v>51</v>
      </c>
      <c r="AJ3147" t="s">
        <v>314</v>
      </c>
      <c r="AK3147" t="s">
        <v>416</v>
      </c>
      <c r="AL3147" t="s">
        <v>297</v>
      </c>
      <c r="AM3147">
        <v>12</v>
      </c>
      <c r="AN3147">
        <v>1</v>
      </c>
      <c r="AO3147">
        <v>0</v>
      </c>
      <c r="AP3147">
        <v>0</v>
      </c>
      <c r="AQ3147">
        <v>0</v>
      </c>
      <c r="AR3147">
        <v>0</v>
      </c>
      <c r="AS3147">
        <v>0</v>
      </c>
      <c r="AT3147">
        <v>0</v>
      </c>
    </row>
    <row r="3148" spans="1:46" hidden="1" x14ac:dyDescent="0.25">
      <c r="A3148" t="s">
        <v>314</v>
      </c>
      <c r="B3148" t="s">
        <v>297</v>
      </c>
      <c r="C3148">
        <v>2</v>
      </c>
      <c r="D3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8">
        <v>51</v>
      </c>
      <c r="AJ3148" t="s">
        <v>314</v>
      </c>
      <c r="AK3148" t="s">
        <v>416</v>
      </c>
      <c r="AL3148" t="s">
        <v>297</v>
      </c>
      <c r="AM3148">
        <v>12</v>
      </c>
      <c r="AN3148">
        <v>2</v>
      </c>
      <c r="AO3148">
        <v>0</v>
      </c>
      <c r="AP3148">
        <v>0</v>
      </c>
      <c r="AQ3148">
        <v>0</v>
      </c>
      <c r="AR3148">
        <v>0</v>
      </c>
      <c r="AS3148">
        <v>0</v>
      </c>
      <c r="AT3148">
        <v>0</v>
      </c>
    </row>
    <row r="3149" spans="1:46" hidden="1" x14ac:dyDescent="0.25">
      <c r="A3149" t="s">
        <v>314</v>
      </c>
      <c r="B3149" t="s">
        <v>297</v>
      </c>
      <c r="C3149">
        <v>3</v>
      </c>
      <c r="D3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9">
        <v>51</v>
      </c>
      <c r="AJ3149" t="s">
        <v>314</v>
      </c>
      <c r="AK3149" t="s">
        <v>416</v>
      </c>
      <c r="AL3149" t="s">
        <v>297</v>
      </c>
      <c r="AM3149">
        <v>12</v>
      </c>
      <c r="AN3149">
        <v>3</v>
      </c>
      <c r="AO3149">
        <v>0</v>
      </c>
      <c r="AP3149">
        <v>0</v>
      </c>
      <c r="AQ3149">
        <v>0</v>
      </c>
      <c r="AR3149">
        <v>0</v>
      </c>
      <c r="AS3149">
        <v>0</v>
      </c>
      <c r="AT3149">
        <v>0</v>
      </c>
    </row>
    <row r="3150" spans="1:46" hidden="1" x14ac:dyDescent="0.25">
      <c r="A3150" t="s">
        <v>314</v>
      </c>
      <c r="B3150" t="s">
        <v>297</v>
      </c>
      <c r="C3150">
        <v>4</v>
      </c>
      <c r="D3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0">
        <v>51</v>
      </c>
      <c r="AJ3150" t="s">
        <v>314</v>
      </c>
      <c r="AK3150" t="s">
        <v>416</v>
      </c>
      <c r="AL3150" t="s">
        <v>297</v>
      </c>
      <c r="AM3150">
        <v>12</v>
      </c>
      <c r="AN3150">
        <v>4</v>
      </c>
      <c r="AO3150">
        <v>0</v>
      </c>
      <c r="AP3150">
        <v>0</v>
      </c>
      <c r="AQ3150">
        <v>0</v>
      </c>
      <c r="AR3150">
        <v>0</v>
      </c>
      <c r="AS3150">
        <v>0</v>
      </c>
      <c r="AT3150">
        <v>0</v>
      </c>
    </row>
    <row r="3151" spans="1:46" hidden="1" x14ac:dyDescent="0.25">
      <c r="A3151" t="s">
        <v>314</v>
      </c>
      <c r="B3151" t="s">
        <v>297</v>
      </c>
      <c r="C3151">
        <v>5</v>
      </c>
      <c r="D3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1">
        <v>51</v>
      </c>
      <c r="AJ3151" t="s">
        <v>314</v>
      </c>
      <c r="AK3151" t="s">
        <v>416</v>
      </c>
      <c r="AL3151" t="s">
        <v>297</v>
      </c>
      <c r="AM3151">
        <v>12</v>
      </c>
      <c r="AN3151">
        <v>5</v>
      </c>
      <c r="AO3151">
        <v>0</v>
      </c>
      <c r="AP3151">
        <v>0</v>
      </c>
      <c r="AQ3151">
        <v>0</v>
      </c>
      <c r="AR3151">
        <v>0</v>
      </c>
      <c r="AS3151">
        <v>0</v>
      </c>
      <c r="AT3151">
        <v>0</v>
      </c>
    </row>
    <row r="3152" spans="1:46" hidden="1" x14ac:dyDescent="0.25">
      <c r="A3152" t="s">
        <v>314</v>
      </c>
      <c r="B3152" t="s">
        <v>297</v>
      </c>
      <c r="C3152">
        <v>6</v>
      </c>
      <c r="D3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2">
        <v>51</v>
      </c>
      <c r="AJ3152" t="s">
        <v>314</v>
      </c>
      <c r="AK3152" t="s">
        <v>416</v>
      </c>
      <c r="AL3152" t="s">
        <v>297</v>
      </c>
      <c r="AM3152">
        <v>12</v>
      </c>
      <c r="AN3152">
        <v>6</v>
      </c>
      <c r="AO3152">
        <v>0</v>
      </c>
      <c r="AP3152">
        <v>4.0200000000000003E-8</v>
      </c>
      <c r="AQ3152">
        <v>8.1100000000000003E-6</v>
      </c>
      <c r="AR3152">
        <v>7.9699999999999999E-6</v>
      </c>
      <c r="AS3152">
        <v>6.69E-5</v>
      </c>
      <c r="AT3152">
        <v>0</v>
      </c>
    </row>
    <row r="3153" spans="1:46" hidden="1" x14ac:dyDescent="0.25">
      <c r="A3153" t="s">
        <v>314</v>
      </c>
      <c r="B3153" t="s">
        <v>297</v>
      </c>
      <c r="C3153">
        <v>7</v>
      </c>
      <c r="D3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9.8800000000000003E-6</v>
      </c>
      <c r="E3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9.8800000000000003E-6</v>
      </c>
      <c r="AI3153">
        <v>51</v>
      </c>
      <c r="AJ3153" t="s">
        <v>314</v>
      </c>
      <c r="AK3153" t="s">
        <v>416</v>
      </c>
      <c r="AL3153" t="s">
        <v>297</v>
      </c>
      <c r="AM3153">
        <v>12</v>
      </c>
      <c r="AN3153">
        <v>7</v>
      </c>
      <c r="AO3153">
        <v>9.8800000000000003E-6</v>
      </c>
      <c r="AP3153" s="281">
        <v>1.5101577999999999E-2</v>
      </c>
      <c r="AQ3153" s="281">
        <v>2.6714255999999999E-2</v>
      </c>
      <c r="AR3153" s="281">
        <v>1.4303674000000001E-2</v>
      </c>
      <c r="AS3153" s="281">
        <v>4.2811693999999997E-2</v>
      </c>
      <c r="AT3153">
        <v>0</v>
      </c>
    </row>
    <row r="3154" spans="1:46" hidden="1" x14ac:dyDescent="0.25">
      <c r="A3154" t="s">
        <v>314</v>
      </c>
      <c r="B3154" t="s">
        <v>297</v>
      </c>
      <c r="C3154">
        <v>8</v>
      </c>
      <c r="D3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2.4692006999999998E-2</v>
      </c>
      <c r="E3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2.4692006999999998E-2</v>
      </c>
      <c r="AI3154">
        <v>51</v>
      </c>
      <c r="AJ3154" t="s">
        <v>314</v>
      </c>
      <c r="AK3154" t="s">
        <v>416</v>
      </c>
      <c r="AL3154" t="s">
        <v>297</v>
      </c>
      <c r="AM3154">
        <v>12</v>
      </c>
      <c r="AN3154">
        <v>8</v>
      </c>
      <c r="AO3154" s="281">
        <v>2.4692006999999998E-2</v>
      </c>
      <c r="AP3154">
        <v>9.0968398000000006E-2</v>
      </c>
      <c r="AQ3154">
        <v>0.13888405300000001</v>
      </c>
      <c r="AR3154">
        <v>8.5713153E-2</v>
      </c>
      <c r="AS3154">
        <v>0.19566839</v>
      </c>
      <c r="AT3154">
        <v>7.8390390000000008E-3</v>
      </c>
    </row>
    <row r="3155" spans="1:46" hidden="1" x14ac:dyDescent="0.25">
      <c r="A3155" t="s">
        <v>314</v>
      </c>
      <c r="B3155" t="s">
        <v>297</v>
      </c>
      <c r="C3155">
        <v>9</v>
      </c>
      <c r="D3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0.29423510400000003</v>
      </c>
      <c r="E3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0.13999640799999999</v>
      </c>
      <c r="AI3155">
        <v>51</v>
      </c>
      <c r="AJ3155" t="s">
        <v>314</v>
      </c>
      <c r="AK3155" t="s">
        <v>416</v>
      </c>
      <c r="AL3155" t="s">
        <v>297</v>
      </c>
      <c r="AM3155">
        <v>12</v>
      </c>
      <c r="AN3155">
        <v>9</v>
      </c>
      <c r="AO3155">
        <v>0.13999640799999999</v>
      </c>
      <c r="AP3155">
        <v>0.19021134200000001</v>
      </c>
      <c r="AQ3155">
        <v>0.29423510400000003</v>
      </c>
      <c r="AR3155">
        <v>0.21071119899999999</v>
      </c>
      <c r="AS3155">
        <v>0.39327195300000001</v>
      </c>
      <c r="AT3155">
        <v>4.6631392000000001E-2</v>
      </c>
    </row>
    <row r="3156" spans="1:46" hidden="1" x14ac:dyDescent="0.25">
      <c r="A3156" t="s">
        <v>314</v>
      </c>
      <c r="B3156" t="s">
        <v>297</v>
      </c>
      <c r="C3156">
        <v>10</v>
      </c>
      <c r="D3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0.443208828</v>
      </c>
      <c r="E3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0.443208828</v>
      </c>
      <c r="AI3156">
        <v>51</v>
      </c>
      <c r="AJ3156" t="s">
        <v>314</v>
      </c>
      <c r="AK3156" t="s">
        <v>416</v>
      </c>
      <c r="AL3156" t="s">
        <v>297</v>
      </c>
      <c r="AM3156">
        <v>12</v>
      </c>
      <c r="AN3156">
        <v>10</v>
      </c>
      <c r="AO3156">
        <v>0.25619694799999998</v>
      </c>
      <c r="AP3156">
        <v>0.33153621300000002</v>
      </c>
      <c r="AQ3156">
        <v>0.443208828</v>
      </c>
      <c r="AR3156">
        <v>0.34615343700000001</v>
      </c>
      <c r="AS3156">
        <v>0.5705694</v>
      </c>
      <c r="AT3156">
        <v>9.7517739000000006E-2</v>
      </c>
    </row>
    <row r="3157" spans="1:46" hidden="1" x14ac:dyDescent="0.25">
      <c r="A3157" t="s">
        <v>314</v>
      </c>
      <c r="B3157" t="s">
        <v>297</v>
      </c>
      <c r="C3157">
        <v>11</v>
      </c>
      <c r="D3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0.56316301499999999</v>
      </c>
      <c r="E3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0.56316301499999999</v>
      </c>
      <c r="AI3157">
        <v>51</v>
      </c>
      <c r="AJ3157" t="s">
        <v>314</v>
      </c>
      <c r="AK3157" t="s">
        <v>416</v>
      </c>
      <c r="AL3157" t="s">
        <v>297</v>
      </c>
      <c r="AM3157">
        <v>12</v>
      </c>
      <c r="AN3157">
        <v>11</v>
      </c>
      <c r="AO3157">
        <v>0.37283403700000001</v>
      </c>
      <c r="AP3157">
        <v>0.47571635000000001</v>
      </c>
      <c r="AQ3157">
        <v>0.56316301499999999</v>
      </c>
      <c r="AR3157">
        <v>0.46885859000000002</v>
      </c>
      <c r="AS3157">
        <v>0.70667221400000002</v>
      </c>
      <c r="AT3157">
        <v>0.14816037900000001</v>
      </c>
    </row>
    <row r="3158" spans="1:46" hidden="1" x14ac:dyDescent="0.25">
      <c r="A3158" t="s">
        <v>314</v>
      </c>
      <c r="B3158" t="s">
        <v>297</v>
      </c>
      <c r="C3158">
        <v>12</v>
      </c>
      <c r="D3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0.65787596800000003</v>
      </c>
      <c r="E3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0.65787596800000003</v>
      </c>
      <c r="AI3158">
        <v>51</v>
      </c>
      <c r="AJ3158" t="s">
        <v>314</v>
      </c>
      <c r="AK3158" t="s">
        <v>416</v>
      </c>
      <c r="AL3158" t="s">
        <v>297</v>
      </c>
      <c r="AM3158">
        <v>12</v>
      </c>
      <c r="AN3158">
        <v>12</v>
      </c>
      <c r="AO3158">
        <v>0.46984964299999998</v>
      </c>
      <c r="AP3158">
        <v>0.58367624299999998</v>
      </c>
      <c r="AQ3158">
        <v>0.65787596800000003</v>
      </c>
      <c r="AR3158">
        <v>0.55646027399999998</v>
      </c>
      <c r="AS3158">
        <v>0.80472524400000001</v>
      </c>
      <c r="AT3158">
        <v>0.17415002800000001</v>
      </c>
    </row>
    <row r="3159" spans="1:46" hidden="1" x14ac:dyDescent="0.25">
      <c r="A3159" t="s">
        <v>314</v>
      </c>
      <c r="B3159" t="s">
        <v>297</v>
      </c>
      <c r="C3159">
        <v>13</v>
      </c>
      <c r="D3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0.68783236999999997</v>
      </c>
      <c r="E3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0.68783236999999997</v>
      </c>
      <c r="AI3159">
        <v>51</v>
      </c>
      <c r="AJ3159" t="s">
        <v>314</v>
      </c>
      <c r="AK3159" t="s">
        <v>416</v>
      </c>
      <c r="AL3159" t="s">
        <v>297</v>
      </c>
      <c r="AM3159">
        <v>12</v>
      </c>
      <c r="AN3159">
        <v>13</v>
      </c>
      <c r="AO3159">
        <v>0.496895317</v>
      </c>
      <c r="AP3159">
        <v>0.60177796800000005</v>
      </c>
      <c r="AQ3159">
        <v>0.68783236999999997</v>
      </c>
      <c r="AR3159">
        <v>0.59002697999999998</v>
      </c>
      <c r="AS3159">
        <v>0.82441105100000001</v>
      </c>
      <c r="AT3159">
        <v>0.26165427299999999</v>
      </c>
    </row>
    <row r="3160" spans="1:46" hidden="1" x14ac:dyDescent="0.25">
      <c r="A3160" t="s">
        <v>314</v>
      </c>
      <c r="B3160" t="s">
        <v>297</v>
      </c>
      <c r="C3160">
        <v>14</v>
      </c>
      <c r="D3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0.67196327899999997</v>
      </c>
      <c r="E3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0.67196327899999997</v>
      </c>
      <c r="AI3160">
        <v>51</v>
      </c>
      <c r="AJ3160" t="s">
        <v>314</v>
      </c>
      <c r="AK3160" t="s">
        <v>416</v>
      </c>
      <c r="AL3160" t="s">
        <v>297</v>
      </c>
      <c r="AM3160">
        <v>12</v>
      </c>
      <c r="AN3160">
        <v>14</v>
      </c>
      <c r="AO3160">
        <v>0.491112624</v>
      </c>
      <c r="AP3160">
        <v>0.59335596599999996</v>
      </c>
      <c r="AQ3160">
        <v>0.67196327899999997</v>
      </c>
      <c r="AR3160">
        <v>0.57678958999999996</v>
      </c>
      <c r="AS3160">
        <v>0.78801130799999997</v>
      </c>
      <c r="AT3160">
        <v>0.28585673</v>
      </c>
    </row>
    <row r="3161" spans="1:46" hidden="1" x14ac:dyDescent="0.25">
      <c r="A3161" t="s">
        <v>314</v>
      </c>
      <c r="B3161" t="s">
        <v>297</v>
      </c>
      <c r="C3161">
        <v>15</v>
      </c>
      <c r="D3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0.60627596299999997</v>
      </c>
      <c r="E3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0.60627596299999997</v>
      </c>
      <c r="AI3161">
        <v>51</v>
      </c>
      <c r="AJ3161" t="s">
        <v>314</v>
      </c>
      <c r="AK3161" t="s">
        <v>416</v>
      </c>
      <c r="AL3161" t="s">
        <v>297</v>
      </c>
      <c r="AM3161">
        <v>12</v>
      </c>
      <c r="AN3161">
        <v>15</v>
      </c>
      <c r="AO3161">
        <v>0.454331875</v>
      </c>
      <c r="AP3161">
        <v>0.54154740999999995</v>
      </c>
      <c r="AQ3161">
        <v>0.60627596299999997</v>
      </c>
      <c r="AR3161">
        <v>0.53344323999999999</v>
      </c>
      <c r="AS3161">
        <v>0.75314174899999997</v>
      </c>
      <c r="AT3161">
        <v>0.299702943</v>
      </c>
    </row>
    <row r="3162" spans="1:46" hidden="1" x14ac:dyDescent="0.25">
      <c r="A3162" t="s">
        <v>314</v>
      </c>
      <c r="B3162" t="s">
        <v>297</v>
      </c>
      <c r="C3162">
        <v>16</v>
      </c>
      <c r="D3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0.51660728</v>
      </c>
      <c r="E3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0.51660728</v>
      </c>
      <c r="AI3162">
        <v>51</v>
      </c>
      <c r="AJ3162" t="s">
        <v>314</v>
      </c>
      <c r="AK3162" t="s">
        <v>416</v>
      </c>
      <c r="AL3162" t="s">
        <v>297</v>
      </c>
      <c r="AM3162">
        <v>12</v>
      </c>
      <c r="AN3162">
        <v>16</v>
      </c>
      <c r="AO3162">
        <v>0.377921075</v>
      </c>
      <c r="AP3162">
        <v>0.45276524499999998</v>
      </c>
      <c r="AQ3162">
        <v>0.51660728</v>
      </c>
      <c r="AR3162">
        <v>0.45258570399999998</v>
      </c>
      <c r="AS3162">
        <v>0.66230482300000004</v>
      </c>
      <c r="AT3162">
        <v>0.26220061099999997</v>
      </c>
    </row>
    <row r="3163" spans="1:46" hidden="1" x14ac:dyDescent="0.25">
      <c r="A3163" t="s">
        <v>314</v>
      </c>
      <c r="B3163" t="s">
        <v>297</v>
      </c>
      <c r="C3163">
        <v>17</v>
      </c>
      <c r="D3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0.41027970600000002</v>
      </c>
      <c r="E3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0.41027970600000002</v>
      </c>
      <c r="AI3163">
        <v>51</v>
      </c>
      <c r="AJ3163" t="s">
        <v>314</v>
      </c>
      <c r="AK3163" t="s">
        <v>416</v>
      </c>
      <c r="AL3163" t="s">
        <v>297</v>
      </c>
      <c r="AM3163">
        <v>12</v>
      </c>
      <c r="AN3163">
        <v>17</v>
      </c>
      <c r="AO3163">
        <v>0.27380362400000002</v>
      </c>
      <c r="AP3163">
        <v>0.32261886099999998</v>
      </c>
      <c r="AQ3163">
        <v>0.41027970600000002</v>
      </c>
      <c r="AR3163">
        <v>0.34087248799999997</v>
      </c>
      <c r="AS3163">
        <v>0.52640756099999997</v>
      </c>
      <c r="AT3163">
        <v>0.16830344999999999</v>
      </c>
    </row>
    <row r="3164" spans="1:46" hidden="1" x14ac:dyDescent="0.25">
      <c r="A3164" t="s">
        <v>314</v>
      </c>
      <c r="B3164" t="s">
        <v>297</v>
      </c>
      <c r="C3164">
        <v>18</v>
      </c>
      <c r="D3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0.279766705</v>
      </c>
      <c r="E3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0.279766705</v>
      </c>
      <c r="AI3164">
        <v>51</v>
      </c>
      <c r="AJ3164" t="s">
        <v>314</v>
      </c>
      <c r="AK3164" t="s">
        <v>416</v>
      </c>
      <c r="AL3164" t="s">
        <v>297</v>
      </c>
      <c r="AM3164">
        <v>12</v>
      </c>
      <c r="AN3164">
        <v>18</v>
      </c>
      <c r="AO3164">
        <v>0.14608643199999999</v>
      </c>
      <c r="AP3164">
        <v>0.176006687</v>
      </c>
      <c r="AQ3164">
        <v>0.279766705</v>
      </c>
      <c r="AR3164">
        <v>0.207786569</v>
      </c>
      <c r="AS3164">
        <v>0.377659827</v>
      </c>
      <c r="AT3164">
        <v>8.8930047999999998E-2</v>
      </c>
    </row>
    <row r="3165" spans="1:46" hidden="1" x14ac:dyDescent="0.25">
      <c r="A3165" t="s">
        <v>314</v>
      </c>
      <c r="B3165" t="s">
        <v>297</v>
      </c>
      <c r="C3165">
        <v>19</v>
      </c>
      <c r="D3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0.149827449</v>
      </c>
      <c r="E3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0.149827449</v>
      </c>
      <c r="AI3165">
        <v>51</v>
      </c>
      <c r="AJ3165" t="s">
        <v>314</v>
      </c>
      <c r="AK3165" t="s">
        <v>416</v>
      </c>
      <c r="AL3165" t="s">
        <v>297</v>
      </c>
      <c r="AM3165">
        <v>12</v>
      </c>
      <c r="AN3165">
        <v>19</v>
      </c>
      <c r="AO3165">
        <v>4.0974139E-2</v>
      </c>
      <c r="AP3165">
        <v>5.5980349999999998E-2</v>
      </c>
      <c r="AQ3165">
        <v>0.149827449</v>
      </c>
      <c r="AR3165">
        <v>8.8980980000000001E-2</v>
      </c>
      <c r="AS3165">
        <v>0.21174383099999999</v>
      </c>
      <c r="AT3165">
        <v>2.4730862999999999E-2</v>
      </c>
    </row>
    <row r="3166" spans="1:46" hidden="1" x14ac:dyDescent="0.25">
      <c r="A3166" t="s">
        <v>314</v>
      </c>
      <c r="B3166" t="s">
        <v>297</v>
      </c>
      <c r="C3166">
        <v>20</v>
      </c>
      <c r="D3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4.4557459000000001E-2</v>
      </c>
      <c r="E3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4.4557459000000001E-2</v>
      </c>
      <c r="AI3166">
        <v>51</v>
      </c>
      <c r="AJ3166" t="s">
        <v>314</v>
      </c>
      <c r="AK3166" t="s">
        <v>416</v>
      </c>
      <c r="AL3166" t="s">
        <v>297</v>
      </c>
      <c r="AM3166">
        <v>12</v>
      </c>
      <c r="AN3166">
        <v>20</v>
      </c>
      <c r="AO3166">
        <v>4.1930899999999998E-4</v>
      </c>
      <c r="AP3166">
        <v>1.079616E-3</v>
      </c>
      <c r="AQ3166">
        <v>4.4557459000000001E-2</v>
      </c>
      <c r="AR3166">
        <v>1.8819295E-2</v>
      </c>
      <c r="AS3166">
        <v>7.1498508000000002E-2</v>
      </c>
      <c r="AT3166">
        <v>6.6199999999999996E-5</v>
      </c>
    </row>
    <row r="3167" spans="1:46" hidden="1" x14ac:dyDescent="0.25">
      <c r="A3167" t="s">
        <v>314</v>
      </c>
      <c r="B3167" t="s">
        <v>297</v>
      </c>
      <c r="C3167">
        <v>21</v>
      </c>
      <c r="D3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3.8999500000000002E-4</v>
      </c>
      <c r="E3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3.8999500000000002E-4</v>
      </c>
      <c r="AI3167">
        <v>51</v>
      </c>
      <c r="AJ3167" t="s">
        <v>314</v>
      </c>
      <c r="AK3167" t="s">
        <v>416</v>
      </c>
      <c r="AL3167" t="s">
        <v>297</v>
      </c>
      <c r="AM3167">
        <v>12</v>
      </c>
      <c r="AN3167">
        <v>21</v>
      </c>
      <c r="AO3167">
        <v>0</v>
      </c>
      <c r="AP3167">
        <v>0</v>
      </c>
      <c r="AQ3167">
        <v>3.8999500000000002E-4</v>
      </c>
      <c r="AR3167">
        <v>2.48977E-4</v>
      </c>
      <c r="AS3167">
        <v>1.700193E-3</v>
      </c>
      <c r="AT3167" s="281">
        <v>0</v>
      </c>
    </row>
    <row r="3168" spans="1:46" hidden="1" x14ac:dyDescent="0.25">
      <c r="A3168" t="s">
        <v>314</v>
      </c>
      <c r="B3168" t="s">
        <v>297</v>
      </c>
      <c r="C3168">
        <v>22</v>
      </c>
      <c r="D3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8">
        <v>51</v>
      </c>
      <c r="AJ3168" t="s">
        <v>314</v>
      </c>
      <c r="AK3168" t="s">
        <v>416</v>
      </c>
      <c r="AL3168" t="s">
        <v>297</v>
      </c>
      <c r="AM3168">
        <v>12</v>
      </c>
      <c r="AN3168">
        <v>22</v>
      </c>
      <c r="AO3168">
        <v>0</v>
      </c>
      <c r="AP3168">
        <v>0</v>
      </c>
      <c r="AQ3168">
        <v>0</v>
      </c>
      <c r="AR3168">
        <v>0</v>
      </c>
      <c r="AS3168">
        <v>0</v>
      </c>
      <c r="AT3168">
        <v>0</v>
      </c>
    </row>
    <row r="3169" spans="1:46" hidden="1" x14ac:dyDescent="0.25">
      <c r="A3169" t="s">
        <v>314</v>
      </c>
      <c r="B3169" t="s">
        <v>297</v>
      </c>
      <c r="C3169">
        <v>23</v>
      </c>
      <c r="D3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9">
        <v>51</v>
      </c>
      <c r="AJ3169" t="s">
        <v>314</v>
      </c>
      <c r="AK3169" t="s">
        <v>416</v>
      </c>
      <c r="AL3169" t="s">
        <v>297</v>
      </c>
      <c r="AM3169">
        <v>12</v>
      </c>
      <c r="AN3169">
        <v>23</v>
      </c>
      <c r="AO3169">
        <v>0</v>
      </c>
      <c r="AP3169">
        <v>0</v>
      </c>
      <c r="AQ3169">
        <v>0</v>
      </c>
      <c r="AR3169">
        <v>0</v>
      </c>
      <c r="AS3169">
        <v>0</v>
      </c>
      <c r="AT3169">
        <v>0</v>
      </c>
    </row>
    <row r="3170" spans="1:46" hidden="1" x14ac:dyDescent="0.25">
      <c r="A3170" t="s">
        <v>314</v>
      </c>
      <c r="B3170" t="s">
        <v>297</v>
      </c>
      <c r="C3170">
        <v>24</v>
      </c>
      <c r="D3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0">
        <v>51</v>
      </c>
      <c r="AJ3170" t="s">
        <v>314</v>
      </c>
      <c r="AK3170" t="s">
        <v>416</v>
      </c>
      <c r="AL3170" t="s">
        <v>297</v>
      </c>
      <c r="AM3170">
        <v>12</v>
      </c>
      <c r="AN3170">
        <v>24</v>
      </c>
      <c r="AO3170">
        <v>0</v>
      </c>
      <c r="AP3170">
        <v>0</v>
      </c>
      <c r="AQ3170">
        <v>0</v>
      </c>
      <c r="AR3170">
        <v>0</v>
      </c>
      <c r="AS3170">
        <v>0</v>
      </c>
      <c r="AT3170">
        <v>0</v>
      </c>
    </row>
    <row r="3171" spans="1:46" hidden="1" x14ac:dyDescent="0.25">
      <c r="A3171" t="s">
        <v>315</v>
      </c>
      <c r="B3171" t="s">
        <v>286</v>
      </c>
      <c r="C3171">
        <v>1</v>
      </c>
      <c r="D3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1">
        <v>50</v>
      </c>
      <c r="AJ3171" t="s">
        <v>315</v>
      </c>
      <c r="AK3171" t="s">
        <v>417</v>
      </c>
      <c r="AL3171" t="s">
        <v>286</v>
      </c>
      <c r="AM3171">
        <v>1</v>
      </c>
      <c r="AN3171">
        <v>1</v>
      </c>
      <c r="AO3171">
        <v>0</v>
      </c>
      <c r="AP3171">
        <v>0</v>
      </c>
      <c r="AQ3171">
        <v>0</v>
      </c>
      <c r="AR3171">
        <v>0</v>
      </c>
      <c r="AS3171">
        <v>0</v>
      </c>
      <c r="AT3171">
        <v>0</v>
      </c>
    </row>
    <row r="3172" spans="1:46" hidden="1" x14ac:dyDescent="0.25">
      <c r="A3172" t="s">
        <v>315</v>
      </c>
      <c r="B3172" t="s">
        <v>286</v>
      </c>
      <c r="C3172">
        <v>2</v>
      </c>
      <c r="D3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2">
        <v>50</v>
      </c>
      <c r="AJ3172" t="s">
        <v>315</v>
      </c>
      <c r="AK3172" t="s">
        <v>417</v>
      </c>
      <c r="AL3172" t="s">
        <v>286</v>
      </c>
      <c r="AM3172">
        <v>1</v>
      </c>
      <c r="AN3172">
        <v>2</v>
      </c>
      <c r="AO3172">
        <v>0</v>
      </c>
      <c r="AP3172">
        <v>0</v>
      </c>
      <c r="AQ3172">
        <v>0</v>
      </c>
      <c r="AR3172">
        <v>0</v>
      </c>
      <c r="AS3172">
        <v>0</v>
      </c>
      <c r="AT3172">
        <v>0</v>
      </c>
    </row>
    <row r="3173" spans="1:46" hidden="1" x14ac:dyDescent="0.25">
      <c r="A3173" t="s">
        <v>315</v>
      </c>
      <c r="B3173" t="s">
        <v>286</v>
      </c>
      <c r="C3173">
        <v>3</v>
      </c>
      <c r="D3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3">
        <v>50</v>
      </c>
      <c r="AJ3173" t="s">
        <v>315</v>
      </c>
      <c r="AK3173" t="s">
        <v>417</v>
      </c>
      <c r="AL3173" t="s">
        <v>286</v>
      </c>
      <c r="AM3173">
        <v>1</v>
      </c>
      <c r="AN3173">
        <v>3</v>
      </c>
      <c r="AO3173">
        <v>0</v>
      </c>
      <c r="AP3173">
        <v>0</v>
      </c>
      <c r="AQ3173">
        <v>0</v>
      </c>
      <c r="AR3173">
        <v>0</v>
      </c>
      <c r="AS3173">
        <v>0</v>
      </c>
      <c r="AT3173">
        <v>0</v>
      </c>
    </row>
    <row r="3174" spans="1:46" hidden="1" x14ac:dyDescent="0.25">
      <c r="A3174" t="s">
        <v>315</v>
      </c>
      <c r="B3174" t="s">
        <v>286</v>
      </c>
      <c r="C3174">
        <v>4</v>
      </c>
      <c r="D3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4">
        <v>50</v>
      </c>
      <c r="AJ3174" t="s">
        <v>315</v>
      </c>
      <c r="AK3174" t="s">
        <v>417</v>
      </c>
      <c r="AL3174" t="s">
        <v>286</v>
      </c>
      <c r="AM3174">
        <v>1</v>
      </c>
      <c r="AN3174">
        <v>4</v>
      </c>
      <c r="AO3174">
        <v>0</v>
      </c>
      <c r="AP3174">
        <v>0</v>
      </c>
      <c r="AQ3174">
        <v>0</v>
      </c>
      <c r="AR3174">
        <v>0</v>
      </c>
      <c r="AS3174">
        <v>0</v>
      </c>
      <c r="AT3174">
        <v>0</v>
      </c>
    </row>
    <row r="3175" spans="1:46" hidden="1" x14ac:dyDescent="0.25">
      <c r="A3175" t="s">
        <v>315</v>
      </c>
      <c r="B3175" t="s">
        <v>286</v>
      </c>
      <c r="C3175">
        <v>5</v>
      </c>
      <c r="D3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5">
        <v>50</v>
      </c>
      <c r="AJ3175" t="s">
        <v>315</v>
      </c>
      <c r="AK3175" t="s">
        <v>417</v>
      </c>
      <c r="AL3175" t="s">
        <v>286</v>
      </c>
      <c r="AM3175">
        <v>1</v>
      </c>
      <c r="AN3175">
        <v>5</v>
      </c>
      <c r="AO3175">
        <v>0</v>
      </c>
      <c r="AP3175">
        <v>0</v>
      </c>
      <c r="AQ3175">
        <v>0</v>
      </c>
      <c r="AR3175">
        <v>0</v>
      </c>
      <c r="AS3175">
        <v>0</v>
      </c>
      <c r="AT3175">
        <v>0</v>
      </c>
    </row>
    <row r="3176" spans="1:46" hidden="1" x14ac:dyDescent="0.25">
      <c r="A3176" t="s">
        <v>315</v>
      </c>
      <c r="B3176" t="s">
        <v>286</v>
      </c>
      <c r="C3176">
        <v>6</v>
      </c>
      <c r="D3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6">
        <v>50</v>
      </c>
      <c r="AJ3176" t="s">
        <v>315</v>
      </c>
      <c r="AK3176" t="s">
        <v>417</v>
      </c>
      <c r="AL3176" t="s">
        <v>286</v>
      </c>
      <c r="AM3176">
        <v>1</v>
      </c>
      <c r="AN3176">
        <v>6</v>
      </c>
      <c r="AO3176">
        <v>0</v>
      </c>
      <c r="AP3176">
        <v>0</v>
      </c>
      <c r="AQ3176">
        <v>0</v>
      </c>
      <c r="AR3176">
        <v>2.61E-6</v>
      </c>
      <c r="AS3176">
        <v>5.3000000000000001E-5</v>
      </c>
      <c r="AT3176">
        <v>0</v>
      </c>
    </row>
    <row r="3177" spans="1:46" hidden="1" x14ac:dyDescent="0.25">
      <c r="A3177" t="s">
        <v>315</v>
      </c>
      <c r="B3177" t="s">
        <v>286</v>
      </c>
      <c r="C3177">
        <v>7</v>
      </c>
      <c r="D3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7">
        <v>50</v>
      </c>
      <c r="AJ3177" t="s">
        <v>315</v>
      </c>
      <c r="AK3177" t="s">
        <v>417</v>
      </c>
      <c r="AL3177" t="s">
        <v>286</v>
      </c>
      <c r="AM3177">
        <v>1</v>
      </c>
      <c r="AN3177">
        <v>7</v>
      </c>
      <c r="AO3177">
        <v>0</v>
      </c>
      <c r="AP3177">
        <v>4.6166810000000001E-3</v>
      </c>
      <c r="AQ3177">
        <v>2.5864960999999999E-2</v>
      </c>
      <c r="AR3177" s="281">
        <v>1.3293861000000001E-2</v>
      </c>
      <c r="AS3177" s="281">
        <v>5.2690464999999999E-2</v>
      </c>
      <c r="AT3177">
        <v>0</v>
      </c>
    </row>
    <row r="3178" spans="1:46" hidden="1" x14ac:dyDescent="0.25">
      <c r="A3178" t="s">
        <v>315</v>
      </c>
      <c r="B3178" t="s">
        <v>286</v>
      </c>
      <c r="C3178">
        <v>8</v>
      </c>
      <c r="D3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2.82857E-2</v>
      </c>
      <c r="E3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2.82857E-2</v>
      </c>
      <c r="AI3178">
        <v>50</v>
      </c>
      <c r="AJ3178" t="s">
        <v>315</v>
      </c>
      <c r="AK3178" t="s">
        <v>417</v>
      </c>
      <c r="AL3178" t="s">
        <v>286</v>
      </c>
      <c r="AM3178">
        <v>1</v>
      </c>
      <c r="AN3178">
        <v>8</v>
      </c>
      <c r="AO3178">
        <v>2.82857E-2</v>
      </c>
      <c r="AP3178">
        <v>5.4953848E-2</v>
      </c>
      <c r="AQ3178">
        <v>0.14552250999999999</v>
      </c>
      <c r="AR3178">
        <v>8.5367283000000002E-2</v>
      </c>
      <c r="AS3178">
        <v>0.22165596400000001</v>
      </c>
      <c r="AT3178">
        <v>7.75495E-3</v>
      </c>
    </row>
    <row r="3179" spans="1:46" hidden="1" x14ac:dyDescent="0.25">
      <c r="A3179" t="s">
        <v>315</v>
      </c>
      <c r="B3179" t="s">
        <v>286</v>
      </c>
      <c r="C3179">
        <v>9</v>
      </c>
      <c r="D3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0.30501124499999999</v>
      </c>
      <c r="E3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0.14672033700000001</v>
      </c>
      <c r="AI3179">
        <v>50</v>
      </c>
      <c r="AJ3179" t="s">
        <v>315</v>
      </c>
      <c r="AK3179" t="s">
        <v>417</v>
      </c>
      <c r="AL3179" t="s">
        <v>286</v>
      </c>
      <c r="AM3179">
        <v>1</v>
      </c>
      <c r="AN3179">
        <v>9</v>
      </c>
      <c r="AO3179">
        <v>0.14672033700000001</v>
      </c>
      <c r="AP3179">
        <v>0.18394486500000001</v>
      </c>
      <c r="AQ3179">
        <v>0.30501124499999999</v>
      </c>
      <c r="AR3179">
        <v>0.22002094899999999</v>
      </c>
      <c r="AS3179">
        <v>0.41561241900000001</v>
      </c>
      <c r="AT3179">
        <v>4.2292137E-2</v>
      </c>
    </row>
    <row r="3180" spans="1:46" hidden="1" x14ac:dyDescent="0.25">
      <c r="A3180" t="s">
        <v>315</v>
      </c>
      <c r="B3180" t="s">
        <v>286</v>
      </c>
      <c r="C3180">
        <v>10</v>
      </c>
      <c r="D3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0.46328265600000001</v>
      </c>
      <c r="E3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0.46328265600000001</v>
      </c>
      <c r="AI3180">
        <v>50</v>
      </c>
      <c r="AJ3180" t="s">
        <v>315</v>
      </c>
      <c r="AK3180" t="s">
        <v>417</v>
      </c>
      <c r="AL3180" t="s">
        <v>286</v>
      </c>
      <c r="AM3180">
        <v>1</v>
      </c>
      <c r="AN3180">
        <v>10</v>
      </c>
      <c r="AO3180">
        <v>0.28392484400000001</v>
      </c>
      <c r="AP3180">
        <v>0.35602055900000001</v>
      </c>
      <c r="AQ3180">
        <v>0.46328265600000001</v>
      </c>
      <c r="AR3180">
        <v>0.36709812400000003</v>
      </c>
      <c r="AS3180">
        <v>0.59279884999999999</v>
      </c>
      <c r="AT3180">
        <v>8.1583235000000004E-2</v>
      </c>
    </row>
    <row r="3181" spans="1:46" hidden="1" x14ac:dyDescent="0.25">
      <c r="A3181" t="s">
        <v>315</v>
      </c>
      <c r="B3181" t="s">
        <v>286</v>
      </c>
      <c r="C3181">
        <v>11</v>
      </c>
      <c r="D3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0.58587085699999997</v>
      </c>
      <c r="E3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0.58587085699999997</v>
      </c>
      <c r="AI3181">
        <v>50</v>
      </c>
      <c r="AJ3181" t="s">
        <v>315</v>
      </c>
      <c r="AK3181" t="s">
        <v>417</v>
      </c>
      <c r="AL3181" t="s">
        <v>286</v>
      </c>
      <c r="AM3181">
        <v>1</v>
      </c>
      <c r="AN3181">
        <v>11</v>
      </c>
      <c r="AO3181">
        <v>0.40100806</v>
      </c>
      <c r="AP3181">
        <v>0.50631761900000005</v>
      </c>
      <c r="AQ3181">
        <v>0.58587085699999997</v>
      </c>
      <c r="AR3181">
        <v>0.49622427600000002</v>
      </c>
      <c r="AS3181">
        <v>0.72873478700000005</v>
      </c>
      <c r="AT3181">
        <v>0.12699385299999999</v>
      </c>
    </row>
    <row r="3182" spans="1:46" hidden="1" x14ac:dyDescent="0.25">
      <c r="A3182" t="s">
        <v>315</v>
      </c>
      <c r="B3182" t="s">
        <v>286</v>
      </c>
      <c r="C3182">
        <v>12</v>
      </c>
      <c r="D3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0.70753361699999995</v>
      </c>
      <c r="E3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0.70753361699999995</v>
      </c>
      <c r="AI3182">
        <v>50</v>
      </c>
      <c r="AJ3182" t="s">
        <v>315</v>
      </c>
      <c r="AK3182" t="s">
        <v>417</v>
      </c>
      <c r="AL3182" t="s">
        <v>286</v>
      </c>
      <c r="AM3182">
        <v>1</v>
      </c>
      <c r="AN3182">
        <v>12</v>
      </c>
      <c r="AO3182">
        <v>0.48378607000000001</v>
      </c>
      <c r="AP3182">
        <v>0.60081454099999998</v>
      </c>
      <c r="AQ3182">
        <v>0.70753361699999995</v>
      </c>
      <c r="AR3182">
        <v>0.58952039199999995</v>
      </c>
      <c r="AS3182">
        <v>0.82312933899999996</v>
      </c>
      <c r="AT3182">
        <v>0.163680879</v>
      </c>
    </row>
    <row r="3183" spans="1:46" hidden="1" x14ac:dyDescent="0.25">
      <c r="A3183" t="s">
        <v>315</v>
      </c>
      <c r="B3183" t="s">
        <v>286</v>
      </c>
      <c r="C3183">
        <v>13</v>
      </c>
      <c r="D3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0.75472997200000003</v>
      </c>
      <c r="E3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0.75472997200000003</v>
      </c>
      <c r="AI3183">
        <v>50</v>
      </c>
      <c r="AJ3183" t="s">
        <v>315</v>
      </c>
      <c r="AK3183" t="s">
        <v>417</v>
      </c>
      <c r="AL3183" t="s">
        <v>286</v>
      </c>
      <c r="AM3183">
        <v>1</v>
      </c>
      <c r="AN3183">
        <v>13</v>
      </c>
      <c r="AO3183">
        <v>0.55201050900000004</v>
      </c>
      <c r="AP3183">
        <v>0.65334990000000004</v>
      </c>
      <c r="AQ3183">
        <v>0.75472997200000003</v>
      </c>
      <c r="AR3183">
        <v>0.63798932100000005</v>
      </c>
      <c r="AS3183">
        <v>0.84749321700000002</v>
      </c>
      <c r="AT3183">
        <v>0.16828240799999999</v>
      </c>
    </row>
    <row r="3184" spans="1:46" hidden="1" x14ac:dyDescent="0.25">
      <c r="A3184" t="s">
        <v>315</v>
      </c>
      <c r="B3184" t="s">
        <v>286</v>
      </c>
      <c r="C3184">
        <v>14</v>
      </c>
      <c r="D3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0.73772193699999999</v>
      </c>
      <c r="E3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0.73772193699999999</v>
      </c>
      <c r="AI3184">
        <v>50</v>
      </c>
      <c r="AJ3184" t="s">
        <v>315</v>
      </c>
      <c r="AK3184" t="s">
        <v>417</v>
      </c>
      <c r="AL3184" t="s">
        <v>286</v>
      </c>
      <c r="AM3184">
        <v>1</v>
      </c>
      <c r="AN3184">
        <v>14</v>
      </c>
      <c r="AO3184">
        <v>0.54276815499999997</v>
      </c>
      <c r="AP3184">
        <v>0.64850982599999996</v>
      </c>
      <c r="AQ3184">
        <v>0.73772193699999999</v>
      </c>
      <c r="AR3184">
        <v>0.63781401999999998</v>
      </c>
      <c r="AS3184">
        <v>0.86361224400000003</v>
      </c>
      <c r="AT3184">
        <v>0.18099800199999999</v>
      </c>
    </row>
    <row r="3185" spans="1:46" hidden="1" x14ac:dyDescent="0.25">
      <c r="A3185" t="s">
        <v>315</v>
      </c>
      <c r="B3185" t="s">
        <v>286</v>
      </c>
      <c r="C3185">
        <v>15</v>
      </c>
      <c r="D3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0.68226746800000004</v>
      </c>
      <c r="E3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0.68226746800000004</v>
      </c>
      <c r="AI3185">
        <v>50</v>
      </c>
      <c r="AJ3185" t="s">
        <v>315</v>
      </c>
      <c r="AK3185" t="s">
        <v>417</v>
      </c>
      <c r="AL3185" t="s">
        <v>286</v>
      </c>
      <c r="AM3185">
        <v>1</v>
      </c>
      <c r="AN3185">
        <v>15</v>
      </c>
      <c r="AO3185">
        <v>0.52787640400000002</v>
      </c>
      <c r="AP3185">
        <v>0.60112402600000003</v>
      </c>
      <c r="AQ3185">
        <v>0.68226746800000004</v>
      </c>
      <c r="AR3185">
        <v>0.59452073100000002</v>
      </c>
      <c r="AS3185">
        <v>0.81408734199999999</v>
      </c>
      <c r="AT3185">
        <v>0.235347679</v>
      </c>
    </row>
    <row r="3186" spans="1:46" hidden="1" x14ac:dyDescent="0.25">
      <c r="A3186" t="s">
        <v>315</v>
      </c>
      <c r="B3186" t="s">
        <v>286</v>
      </c>
      <c r="C3186">
        <v>16</v>
      </c>
      <c r="D3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0.59590760399999998</v>
      </c>
      <c r="E3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0.59590760399999998</v>
      </c>
      <c r="AI3186">
        <v>50</v>
      </c>
      <c r="AJ3186" t="s">
        <v>315</v>
      </c>
      <c r="AK3186" t="s">
        <v>417</v>
      </c>
      <c r="AL3186" t="s">
        <v>286</v>
      </c>
      <c r="AM3186">
        <v>1</v>
      </c>
      <c r="AN3186">
        <v>16</v>
      </c>
      <c r="AO3186">
        <v>0.44826213999999998</v>
      </c>
      <c r="AP3186">
        <v>0.52870545199999996</v>
      </c>
      <c r="AQ3186">
        <v>0.59590760399999998</v>
      </c>
      <c r="AR3186">
        <v>0.51977291999999997</v>
      </c>
      <c r="AS3186">
        <v>0.72119740099999996</v>
      </c>
      <c r="AT3186">
        <v>0.20290597799999999</v>
      </c>
    </row>
    <row r="3187" spans="1:46" hidden="1" x14ac:dyDescent="0.25">
      <c r="A3187" t="s">
        <v>315</v>
      </c>
      <c r="B3187" t="s">
        <v>286</v>
      </c>
      <c r="C3187">
        <v>17</v>
      </c>
      <c r="D3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0.49797559299999999</v>
      </c>
      <c r="E3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0.49797559299999999</v>
      </c>
      <c r="AI3187">
        <v>50</v>
      </c>
      <c r="AJ3187" t="s">
        <v>315</v>
      </c>
      <c r="AK3187" t="s">
        <v>417</v>
      </c>
      <c r="AL3187" t="s">
        <v>286</v>
      </c>
      <c r="AM3187">
        <v>1</v>
      </c>
      <c r="AN3187">
        <v>17</v>
      </c>
      <c r="AO3187">
        <v>0.340426493</v>
      </c>
      <c r="AP3187">
        <v>0.410200442</v>
      </c>
      <c r="AQ3187">
        <v>0.49797559299999999</v>
      </c>
      <c r="AR3187">
        <v>0.40979486500000001</v>
      </c>
      <c r="AS3187">
        <v>0.58077711200000004</v>
      </c>
      <c r="AT3187">
        <v>0.17090068999999999</v>
      </c>
    </row>
    <row r="3188" spans="1:46" hidden="1" x14ac:dyDescent="0.25">
      <c r="A3188" t="s">
        <v>315</v>
      </c>
      <c r="B3188" t="s">
        <v>286</v>
      </c>
      <c r="C3188">
        <v>18</v>
      </c>
      <c r="D3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0.361649212</v>
      </c>
      <c r="E3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0.361649212</v>
      </c>
      <c r="AI3188">
        <v>50</v>
      </c>
      <c r="AJ3188" t="s">
        <v>315</v>
      </c>
      <c r="AK3188" t="s">
        <v>417</v>
      </c>
      <c r="AL3188" t="s">
        <v>286</v>
      </c>
      <c r="AM3188">
        <v>1</v>
      </c>
      <c r="AN3188">
        <v>18</v>
      </c>
      <c r="AO3188">
        <v>0.20563208699999999</v>
      </c>
      <c r="AP3188">
        <v>0.248503064</v>
      </c>
      <c r="AQ3188">
        <v>0.361649212</v>
      </c>
      <c r="AR3188">
        <v>0.27506338800000002</v>
      </c>
      <c r="AS3188">
        <v>0.44491564300000003</v>
      </c>
      <c r="AT3188">
        <v>9.1427631999999995E-2</v>
      </c>
    </row>
    <row r="3189" spans="1:46" hidden="1" x14ac:dyDescent="0.25">
      <c r="A3189" t="s">
        <v>315</v>
      </c>
      <c r="B3189" t="s">
        <v>286</v>
      </c>
      <c r="C3189">
        <v>19</v>
      </c>
      <c r="D3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0.20039327700000001</v>
      </c>
      <c r="E3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0.20039327700000001</v>
      </c>
      <c r="AI3189">
        <v>50</v>
      </c>
      <c r="AJ3189" t="s">
        <v>315</v>
      </c>
      <c r="AK3189" t="s">
        <v>417</v>
      </c>
      <c r="AL3189" t="s">
        <v>286</v>
      </c>
      <c r="AM3189">
        <v>1</v>
      </c>
      <c r="AN3189">
        <v>19</v>
      </c>
      <c r="AO3189">
        <v>7.9997738999999998E-2</v>
      </c>
      <c r="AP3189">
        <v>0.109646572</v>
      </c>
      <c r="AQ3189">
        <v>0.20039327700000001</v>
      </c>
      <c r="AR3189">
        <v>0.13877581899999999</v>
      </c>
      <c r="AS3189">
        <v>0.27248990899999997</v>
      </c>
      <c r="AT3189">
        <v>3.5244509E-2</v>
      </c>
    </row>
    <row r="3190" spans="1:46" hidden="1" x14ac:dyDescent="0.25">
      <c r="A3190" t="s">
        <v>315</v>
      </c>
      <c r="B3190" t="s">
        <v>286</v>
      </c>
      <c r="C3190">
        <v>20</v>
      </c>
      <c r="D3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7.2722840999999996E-2</v>
      </c>
      <c r="E3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7.2722840999999996E-2</v>
      </c>
      <c r="AI3190">
        <v>50</v>
      </c>
      <c r="AJ3190" t="s">
        <v>315</v>
      </c>
      <c r="AK3190" t="s">
        <v>417</v>
      </c>
      <c r="AL3190" t="s">
        <v>286</v>
      </c>
      <c r="AM3190">
        <v>1</v>
      </c>
      <c r="AN3190">
        <v>20</v>
      </c>
      <c r="AO3190">
        <v>4.3449120000000003E-3</v>
      </c>
      <c r="AP3190">
        <v>1.6484349999999998E-2</v>
      </c>
      <c r="AQ3190">
        <v>7.2722840999999996E-2</v>
      </c>
      <c r="AR3190">
        <v>3.8701971000000002E-2</v>
      </c>
      <c r="AS3190">
        <v>0.104452087</v>
      </c>
      <c r="AT3190">
        <v>1.9170229999999999E-3</v>
      </c>
    </row>
    <row r="3191" spans="1:46" hidden="1" x14ac:dyDescent="0.25">
      <c r="A3191" t="s">
        <v>315</v>
      </c>
      <c r="B3191" t="s">
        <v>286</v>
      </c>
      <c r="C3191">
        <v>21</v>
      </c>
      <c r="D3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3.6894689999999999E-3</v>
      </c>
      <c r="E3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3.6894689999999999E-3</v>
      </c>
      <c r="AI3191">
        <v>50</v>
      </c>
      <c r="AJ3191" t="s">
        <v>315</v>
      </c>
      <c r="AK3191" t="s">
        <v>417</v>
      </c>
      <c r="AL3191" t="s">
        <v>286</v>
      </c>
      <c r="AM3191">
        <v>1</v>
      </c>
      <c r="AN3191">
        <v>21</v>
      </c>
      <c r="AO3191">
        <v>0</v>
      </c>
      <c r="AP3191">
        <v>7.6433299999999996E-4</v>
      </c>
      <c r="AQ3191">
        <v>3.6894689999999999E-3</v>
      </c>
      <c r="AR3191">
        <v>1.857778E-3</v>
      </c>
      <c r="AS3191">
        <v>5.9734649999999999E-3</v>
      </c>
      <c r="AT3191">
        <v>0</v>
      </c>
    </row>
    <row r="3192" spans="1:46" hidden="1" x14ac:dyDescent="0.25">
      <c r="A3192" t="s">
        <v>315</v>
      </c>
      <c r="B3192" t="s">
        <v>286</v>
      </c>
      <c r="C3192">
        <v>22</v>
      </c>
      <c r="D3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2">
        <v>50</v>
      </c>
      <c r="AJ3192" t="s">
        <v>315</v>
      </c>
      <c r="AK3192" t="s">
        <v>417</v>
      </c>
      <c r="AL3192" t="s">
        <v>286</v>
      </c>
      <c r="AM3192">
        <v>1</v>
      </c>
      <c r="AN3192">
        <v>22</v>
      </c>
      <c r="AO3192">
        <v>0</v>
      </c>
      <c r="AP3192">
        <v>0</v>
      </c>
      <c r="AQ3192">
        <v>0</v>
      </c>
      <c r="AR3192">
        <v>0</v>
      </c>
      <c r="AS3192">
        <v>0</v>
      </c>
      <c r="AT3192">
        <v>0</v>
      </c>
    </row>
    <row r="3193" spans="1:46" hidden="1" x14ac:dyDescent="0.25">
      <c r="A3193" t="s">
        <v>315</v>
      </c>
      <c r="B3193" t="s">
        <v>286</v>
      </c>
      <c r="C3193">
        <v>23</v>
      </c>
      <c r="D3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3">
        <v>50</v>
      </c>
      <c r="AJ3193" t="s">
        <v>315</v>
      </c>
      <c r="AK3193" t="s">
        <v>417</v>
      </c>
      <c r="AL3193" t="s">
        <v>286</v>
      </c>
      <c r="AM3193">
        <v>1</v>
      </c>
      <c r="AN3193">
        <v>23</v>
      </c>
      <c r="AO3193">
        <v>0</v>
      </c>
      <c r="AP3193">
        <v>0</v>
      </c>
      <c r="AQ3193">
        <v>0</v>
      </c>
      <c r="AR3193">
        <v>0</v>
      </c>
      <c r="AS3193">
        <v>0</v>
      </c>
      <c r="AT3193">
        <v>0</v>
      </c>
    </row>
    <row r="3194" spans="1:46" hidden="1" x14ac:dyDescent="0.25">
      <c r="A3194" t="s">
        <v>315</v>
      </c>
      <c r="B3194" t="s">
        <v>286</v>
      </c>
      <c r="C3194">
        <v>24</v>
      </c>
      <c r="D3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4">
        <v>50</v>
      </c>
      <c r="AJ3194" t="s">
        <v>315</v>
      </c>
      <c r="AK3194" t="s">
        <v>417</v>
      </c>
      <c r="AL3194" t="s">
        <v>286</v>
      </c>
      <c r="AM3194">
        <v>1</v>
      </c>
      <c r="AN3194">
        <v>24</v>
      </c>
      <c r="AO3194">
        <v>0</v>
      </c>
      <c r="AP3194">
        <v>0</v>
      </c>
      <c r="AQ3194">
        <v>0</v>
      </c>
      <c r="AR3194">
        <v>0</v>
      </c>
      <c r="AS3194">
        <v>0</v>
      </c>
      <c r="AT3194">
        <v>0</v>
      </c>
    </row>
    <row r="3195" spans="1:46" hidden="1" x14ac:dyDescent="0.25">
      <c r="A3195" t="s">
        <v>315</v>
      </c>
      <c r="B3195" t="s">
        <v>287</v>
      </c>
      <c r="C3195">
        <v>1</v>
      </c>
      <c r="D3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5">
        <v>50</v>
      </c>
      <c r="AJ3195" t="s">
        <v>315</v>
      </c>
      <c r="AK3195" t="s">
        <v>417</v>
      </c>
      <c r="AL3195" t="s">
        <v>287</v>
      </c>
      <c r="AM3195">
        <v>2</v>
      </c>
      <c r="AN3195">
        <v>1</v>
      </c>
      <c r="AO3195">
        <v>0</v>
      </c>
      <c r="AP3195">
        <v>0</v>
      </c>
      <c r="AQ3195">
        <v>0</v>
      </c>
      <c r="AR3195">
        <v>0</v>
      </c>
      <c r="AS3195">
        <v>0</v>
      </c>
      <c r="AT3195">
        <v>0</v>
      </c>
    </row>
    <row r="3196" spans="1:46" hidden="1" x14ac:dyDescent="0.25">
      <c r="A3196" t="s">
        <v>315</v>
      </c>
      <c r="B3196" t="s">
        <v>287</v>
      </c>
      <c r="C3196">
        <v>2</v>
      </c>
      <c r="D3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6">
        <v>50</v>
      </c>
      <c r="AJ3196" t="s">
        <v>315</v>
      </c>
      <c r="AK3196" t="s">
        <v>417</v>
      </c>
      <c r="AL3196" t="s">
        <v>287</v>
      </c>
      <c r="AM3196">
        <v>2</v>
      </c>
      <c r="AN3196">
        <v>2</v>
      </c>
      <c r="AO3196">
        <v>0</v>
      </c>
      <c r="AP3196">
        <v>0</v>
      </c>
      <c r="AQ3196">
        <v>0</v>
      </c>
      <c r="AR3196">
        <v>0</v>
      </c>
      <c r="AS3196">
        <v>0</v>
      </c>
      <c r="AT3196">
        <v>0</v>
      </c>
    </row>
    <row r="3197" spans="1:46" hidden="1" x14ac:dyDescent="0.25">
      <c r="A3197" t="s">
        <v>315</v>
      </c>
      <c r="B3197" t="s">
        <v>287</v>
      </c>
      <c r="C3197">
        <v>3</v>
      </c>
      <c r="D3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7">
        <v>50</v>
      </c>
      <c r="AJ3197" t="s">
        <v>315</v>
      </c>
      <c r="AK3197" t="s">
        <v>417</v>
      </c>
      <c r="AL3197" t="s">
        <v>287</v>
      </c>
      <c r="AM3197">
        <v>2</v>
      </c>
      <c r="AN3197">
        <v>3</v>
      </c>
      <c r="AO3197">
        <v>0</v>
      </c>
      <c r="AP3197">
        <v>0</v>
      </c>
      <c r="AQ3197">
        <v>0</v>
      </c>
      <c r="AR3197">
        <v>0</v>
      </c>
      <c r="AS3197">
        <v>0</v>
      </c>
      <c r="AT3197">
        <v>0</v>
      </c>
    </row>
    <row r="3198" spans="1:46" hidden="1" x14ac:dyDescent="0.25">
      <c r="A3198" t="s">
        <v>315</v>
      </c>
      <c r="B3198" t="s">
        <v>287</v>
      </c>
      <c r="C3198">
        <v>4</v>
      </c>
      <c r="D3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8">
        <v>50</v>
      </c>
      <c r="AJ3198" t="s">
        <v>315</v>
      </c>
      <c r="AK3198" t="s">
        <v>417</v>
      </c>
      <c r="AL3198" t="s">
        <v>287</v>
      </c>
      <c r="AM3198">
        <v>2</v>
      </c>
      <c r="AN3198">
        <v>4</v>
      </c>
      <c r="AO3198">
        <v>0</v>
      </c>
      <c r="AP3198">
        <v>0</v>
      </c>
      <c r="AQ3198">
        <v>0</v>
      </c>
      <c r="AR3198">
        <v>0</v>
      </c>
      <c r="AS3198">
        <v>0</v>
      </c>
      <c r="AT3198">
        <v>0</v>
      </c>
    </row>
    <row r="3199" spans="1:46" hidden="1" x14ac:dyDescent="0.25">
      <c r="A3199" t="s">
        <v>315</v>
      </c>
      <c r="B3199" t="s">
        <v>287</v>
      </c>
      <c r="C3199">
        <v>5</v>
      </c>
      <c r="D3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9">
        <v>50</v>
      </c>
      <c r="AJ3199" t="s">
        <v>315</v>
      </c>
      <c r="AK3199" t="s">
        <v>417</v>
      </c>
      <c r="AL3199" t="s">
        <v>287</v>
      </c>
      <c r="AM3199">
        <v>2</v>
      </c>
      <c r="AN3199">
        <v>5</v>
      </c>
      <c r="AO3199">
        <v>0</v>
      </c>
      <c r="AP3199">
        <v>0</v>
      </c>
      <c r="AQ3199">
        <v>0</v>
      </c>
      <c r="AR3199">
        <v>0</v>
      </c>
      <c r="AS3199">
        <v>0</v>
      </c>
      <c r="AT3199">
        <v>0</v>
      </c>
    </row>
    <row r="3200" spans="1:46" hidden="1" x14ac:dyDescent="0.25">
      <c r="A3200" t="s">
        <v>315</v>
      </c>
      <c r="B3200" t="s">
        <v>287</v>
      </c>
      <c r="C3200">
        <v>6</v>
      </c>
      <c r="D3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00">
        <v>50</v>
      </c>
      <c r="AJ3200" t="s">
        <v>315</v>
      </c>
      <c r="AK3200" t="s">
        <v>417</v>
      </c>
      <c r="AL3200" t="s">
        <v>287</v>
      </c>
      <c r="AM3200">
        <v>2</v>
      </c>
      <c r="AN3200">
        <v>6</v>
      </c>
      <c r="AO3200">
        <v>0</v>
      </c>
      <c r="AP3200">
        <v>0</v>
      </c>
      <c r="AQ3200">
        <v>0</v>
      </c>
      <c r="AR3200">
        <v>0</v>
      </c>
      <c r="AS3200">
        <v>0</v>
      </c>
      <c r="AT3200">
        <v>0</v>
      </c>
    </row>
    <row r="3201" spans="1:46" hidden="1" x14ac:dyDescent="0.25">
      <c r="A3201" t="s">
        <v>315</v>
      </c>
      <c r="B3201" t="s">
        <v>287</v>
      </c>
      <c r="C3201">
        <v>7</v>
      </c>
      <c r="D3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01">
        <v>50</v>
      </c>
      <c r="AJ3201" t="s">
        <v>315</v>
      </c>
      <c r="AK3201" t="s">
        <v>417</v>
      </c>
      <c r="AL3201" t="s">
        <v>287</v>
      </c>
      <c r="AM3201">
        <v>2</v>
      </c>
      <c r="AN3201">
        <v>7</v>
      </c>
      <c r="AO3201">
        <v>0</v>
      </c>
      <c r="AP3201">
        <v>7.5318909999999998E-3</v>
      </c>
      <c r="AQ3201">
        <v>1.0732759E-2</v>
      </c>
      <c r="AR3201">
        <v>6.782967E-3</v>
      </c>
      <c r="AS3201">
        <v>1.6969214E-2</v>
      </c>
      <c r="AT3201">
        <v>0</v>
      </c>
    </row>
    <row r="3202" spans="1:46" hidden="1" x14ac:dyDescent="0.25">
      <c r="A3202" t="s">
        <v>315</v>
      </c>
      <c r="B3202" t="s">
        <v>287</v>
      </c>
      <c r="C3202">
        <v>8</v>
      </c>
      <c r="D3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1.9487167999999999E-2</v>
      </c>
      <c r="E3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1.9487167999999999E-2</v>
      </c>
      <c r="AI3202">
        <v>50</v>
      </c>
      <c r="AJ3202" t="s">
        <v>315</v>
      </c>
      <c r="AK3202" t="s">
        <v>417</v>
      </c>
      <c r="AL3202" t="s">
        <v>287</v>
      </c>
      <c r="AM3202">
        <v>2</v>
      </c>
      <c r="AN3202">
        <v>8</v>
      </c>
      <c r="AO3202">
        <v>1.9487167999999999E-2</v>
      </c>
      <c r="AP3202">
        <v>0.103709869</v>
      </c>
      <c r="AQ3202">
        <v>0.13026410399999999</v>
      </c>
      <c r="AR3202">
        <v>8.6232946000000005E-2</v>
      </c>
      <c r="AS3202">
        <v>0.162306429</v>
      </c>
      <c r="AT3202">
        <v>4.3057820000000002E-3</v>
      </c>
    </row>
    <row r="3203" spans="1:46" hidden="1" x14ac:dyDescent="0.25">
      <c r="A3203" t="s">
        <v>315</v>
      </c>
      <c r="B3203" t="s">
        <v>287</v>
      </c>
      <c r="C3203">
        <v>9</v>
      </c>
      <c r="D3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0.31800238600000003</v>
      </c>
      <c r="E3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0.14973677099999999</v>
      </c>
      <c r="AI3203">
        <v>50</v>
      </c>
      <c r="AJ3203" t="s">
        <v>315</v>
      </c>
      <c r="AK3203" t="s">
        <v>417</v>
      </c>
      <c r="AL3203" t="s">
        <v>287</v>
      </c>
      <c r="AM3203">
        <v>2</v>
      </c>
      <c r="AN3203">
        <v>9</v>
      </c>
      <c r="AO3203">
        <v>0.14973677099999999</v>
      </c>
      <c r="AP3203">
        <v>0.24704451399999999</v>
      </c>
      <c r="AQ3203">
        <v>0.31800238600000003</v>
      </c>
      <c r="AR3203">
        <v>0.23614262599999999</v>
      </c>
      <c r="AS3203">
        <v>0.37026062799999998</v>
      </c>
      <c r="AT3203">
        <v>5.1222698999999997E-2</v>
      </c>
    </row>
    <row r="3204" spans="1:46" hidden="1" x14ac:dyDescent="0.25">
      <c r="A3204" t="s">
        <v>315</v>
      </c>
      <c r="B3204" t="s">
        <v>287</v>
      </c>
      <c r="C3204">
        <v>10</v>
      </c>
      <c r="D3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0.501996216</v>
      </c>
      <c r="E3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0.501996216</v>
      </c>
      <c r="AI3204">
        <v>50</v>
      </c>
      <c r="AJ3204" t="s">
        <v>315</v>
      </c>
      <c r="AK3204" t="s">
        <v>417</v>
      </c>
      <c r="AL3204" t="s">
        <v>287</v>
      </c>
      <c r="AM3204">
        <v>2</v>
      </c>
      <c r="AN3204">
        <v>10</v>
      </c>
      <c r="AO3204">
        <v>0.31565731699999999</v>
      </c>
      <c r="AP3204">
        <v>0.38944406199999998</v>
      </c>
      <c r="AQ3204">
        <v>0.501996216</v>
      </c>
      <c r="AR3204">
        <v>0.396001402</v>
      </c>
      <c r="AS3204">
        <v>0.57213878799999995</v>
      </c>
      <c r="AT3204">
        <v>0.11793691000000001</v>
      </c>
    </row>
    <row r="3205" spans="1:46" hidden="1" x14ac:dyDescent="0.25">
      <c r="A3205" t="s">
        <v>315</v>
      </c>
      <c r="B3205" t="s">
        <v>287</v>
      </c>
      <c r="C3205">
        <v>11</v>
      </c>
      <c r="D3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0.64287123000000002</v>
      </c>
      <c r="E3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0.64287123000000002</v>
      </c>
      <c r="AI3205">
        <v>50</v>
      </c>
      <c r="AJ3205" t="s">
        <v>315</v>
      </c>
      <c r="AK3205" t="s">
        <v>417</v>
      </c>
      <c r="AL3205" t="s">
        <v>287</v>
      </c>
      <c r="AM3205">
        <v>2</v>
      </c>
      <c r="AN3205">
        <v>11</v>
      </c>
      <c r="AO3205">
        <v>0.44998830899999998</v>
      </c>
      <c r="AP3205">
        <v>0.54568093100000004</v>
      </c>
      <c r="AQ3205">
        <v>0.64287123000000002</v>
      </c>
      <c r="AR3205">
        <v>0.53545368400000004</v>
      </c>
      <c r="AS3205">
        <v>0.73912677900000001</v>
      </c>
      <c r="AT3205">
        <v>0.17700402500000001</v>
      </c>
    </row>
    <row r="3206" spans="1:46" hidden="1" x14ac:dyDescent="0.25">
      <c r="A3206" t="s">
        <v>315</v>
      </c>
      <c r="B3206" t="s">
        <v>287</v>
      </c>
      <c r="C3206">
        <v>12</v>
      </c>
      <c r="D3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0.72746357900000003</v>
      </c>
      <c r="E3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0.72746357900000003</v>
      </c>
      <c r="AI3206">
        <v>50</v>
      </c>
      <c r="AJ3206" t="s">
        <v>315</v>
      </c>
      <c r="AK3206" t="s">
        <v>417</v>
      </c>
      <c r="AL3206" t="s">
        <v>287</v>
      </c>
      <c r="AM3206">
        <v>2</v>
      </c>
      <c r="AN3206">
        <v>12</v>
      </c>
      <c r="AO3206">
        <v>0.55695512199999997</v>
      </c>
      <c r="AP3206">
        <v>0.66058355099999999</v>
      </c>
      <c r="AQ3206">
        <v>0.72746357900000003</v>
      </c>
      <c r="AR3206">
        <v>0.62898984199999997</v>
      </c>
      <c r="AS3206">
        <v>0.85461013100000005</v>
      </c>
      <c r="AT3206">
        <v>0.217572618</v>
      </c>
    </row>
    <row r="3207" spans="1:46" hidden="1" x14ac:dyDescent="0.25">
      <c r="A3207" t="s">
        <v>315</v>
      </c>
      <c r="B3207" t="s">
        <v>287</v>
      </c>
      <c r="C3207">
        <v>13</v>
      </c>
      <c r="D3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0.77064892799999996</v>
      </c>
      <c r="E3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0.77064892799999996</v>
      </c>
      <c r="AI3207">
        <v>50</v>
      </c>
      <c r="AJ3207" t="s">
        <v>315</v>
      </c>
      <c r="AK3207" t="s">
        <v>417</v>
      </c>
      <c r="AL3207" t="s">
        <v>287</v>
      </c>
      <c r="AM3207">
        <v>2</v>
      </c>
      <c r="AN3207">
        <v>13</v>
      </c>
      <c r="AO3207">
        <v>0.594168217</v>
      </c>
      <c r="AP3207">
        <v>0.702918916</v>
      </c>
      <c r="AQ3207">
        <v>0.77064892799999996</v>
      </c>
      <c r="AR3207">
        <v>0.66612578099999997</v>
      </c>
      <c r="AS3207">
        <v>0.90909416799999998</v>
      </c>
      <c r="AT3207">
        <v>0.25630241399999998</v>
      </c>
    </row>
    <row r="3208" spans="1:46" hidden="1" x14ac:dyDescent="0.25">
      <c r="A3208" t="s">
        <v>315</v>
      </c>
      <c r="B3208" t="s">
        <v>287</v>
      </c>
      <c r="C3208">
        <v>14</v>
      </c>
      <c r="D3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0.746914772</v>
      </c>
      <c r="E3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0.746914772</v>
      </c>
      <c r="AI3208">
        <v>50</v>
      </c>
      <c r="AJ3208" t="s">
        <v>315</v>
      </c>
      <c r="AK3208" t="s">
        <v>417</v>
      </c>
      <c r="AL3208" t="s">
        <v>287</v>
      </c>
      <c r="AM3208">
        <v>2</v>
      </c>
      <c r="AN3208">
        <v>14</v>
      </c>
      <c r="AO3208">
        <v>0.56482787599999995</v>
      </c>
      <c r="AP3208">
        <v>0.67883315899999996</v>
      </c>
      <c r="AQ3208">
        <v>0.746914772</v>
      </c>
      <c r="AR3208">
        <v>0.65041783399999997</v>
      </c>
      <c r="AS3208">
        <v>0.89830913700000004</v>
      </c>
      <c r="AT3208">
        <v>0.29131890700000002</v>
      </c>
    </row>
    <row r="3209" spans="1:46" hidden="1" x14ac:dyDescent="0.25">
      <c r="A3209" t="s">
        <v>315</v>
      </c>
      <c r="B3209" t="s">
        <v>287</v>
      </c>
      <c r="C3209">
        <v>15</v>
      </c>
      <c r="D3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0.69362682399999998</v>
      </c>
      <c r="E3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0.69362682399999998</v>
      </c>
      <c r="AI3209">
        <v>50</v>
      </c>
      <c r="AJ3209" t="s">
        <v>315</v>
      </c>
      <c r="AK3209" t="s">
        <v>417</v>
      </c>
      <c r="AL3209" t="s">
        <v>287</v>
      </c>
      <c r="AM3209">
        <v>2</v>
      </c>
      <c r="AN3209">
        <v>15</v>
      </c>
      <c r="AO3209">
        <v>0.51992877999999998</v>
      </c>
      <c r="AP3209">
        <v>0.61328956599999995</v>
      </c>
      <c r="AQ3209">
        <v>0.69362682399999998</v>
      </c>
      <c r="AR3209">
        <v>0.60114117099999997</v>
      </c>
      <c r="AS3209">
        <v>0.82322988100000005</v>
      </c>
      <c r="AT3209">
        <v>0.30256687799999998</v>
      </c>
    </row>
    <row r="3210" spans="1:46" hidden="1" x14ac:dyDescent="0.25">
      <c r="A3210" t="s">
        <v>315</v>
      </c>
      <c r="B3210" t="s">
        <v>287</v>
      </c>
      <c r="C3210">
        <v>16</v>
      </c>
      <c r="D3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0.59068310499999999</v>
      </c>
      <c r="E3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0.59068310499999999</v>
      </c>
      <c r="AI3210">
        <v>50</v>
      </c>
      <c r="AJ3210" t="s">
        <v>315</v>
      </c>
      <c r="AK3210" t="s">
        <v>417</v>
      </c>
      <c r="AL3210" t="s">
        <v>287</v>
      </c>
      <c r="AM3210">
        <v>2</v>
      </c>
      <c r="AN3210">
        <v>16</v>
      </c>
      <c r="AO3210">
        <v>0.449259203</v>
      </c>
      <c r="AP3210">
        <v>0.51613570099999995</v>
      </c>
      <c r="AQ3210">
        <v>0.59068310499999999</v>
      </c>
      <c r="AR3210">
        <v>0.51633940899999997</v>
      </c>
      <c r="AS3210">
        <v>0.71734040600000004</v>
      </c>
      <c r="AT3210">
        <v>0.15502059000000001</v>
      </c>
    </row>
    <row r="3211" spans="1:46" hidden="1" x14ac:dyDescent="0.25">
      <c r="A3211" t="s">
        <v>315</v>
      </c>
      <c r="B3211" t="s">
        <v>287</v>
      </c>
      <c r="C3211">
        <v>17</v>
      </c>
      <c r="D3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0.46524357900000002</v>
      </c>
      <c r="E3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0.46524357900000002</v>
      </c>
      <c r="AI3211">
        <v>50</v>
      </c>
      <c r="AJ3211" t="s">
        <v>315</v>
      </c>
      <c r="AK3211" t="s">
        <v>417</v>
      </c>
      <c r="AL3211" t="s">
        <v>287</v>
      </c>
      <c r="AM3211">
        <v>2</v>
      </c>
      <c r="AN3211">
        <v>17</v>
      </c>
      <c r="AO3211">
        <v>0.32208734300000003</v>
      </c>
      <c r="AP3211">
        <v>0.37577676799999998</v>
      </c>
      <c r="AQ3211">
        <v>0.46524357900000002</v>
      </c>
      <c r="AR3211">
        <v>0.39158210700000001</v>
      </c>
      <c r="AS3211">
        <v>0.59336279800000002</v>
      </c>
      <c r="AT3211">
        <v>0.120163953</v>
      </c>
    </row>
    <row r="3212" spans="1:46" hidden="1" x14ac:dyDescent="0.25">
      <c r="A3212" t="s">
        <v>315</v>
      </c>
      <c r="B3212" t="s">
        <v>287</v>
      </c>
      <c r="C3212">
        <v>18</v>
      </c>
      <c r="D3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0.29986164300000001</v>
      </c>
      <c r="E3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0.29986164300000001</v>
      </c>
      <c r="AI3212">
        <v>50</v>
      </c>
      <c r="AJ3212" t="s">
        <v>315</v>
      </c>
      <c r="AK3212" t="s">
        <v>417</v>
      </c>
      <c r="AL3212" t="s">
        <v>287</v>
      </c>
      <c r="AM3212">
        <v>2</v>
      </c>
      <c r="AN3212">
        <v>18</v>
      </c>
      <c r="AO3212">
        <v>0.186734921</v>
      </c>
      <c r="AP3212">
        <v>0.21441584399999999</v>
      </c>
      <c r="AQ3212">
        <v>0.29986164300000001</v>
      </c>
      <c r="AR3212">
        <v>0.24468031800000001</v>
      </c>
      <c r="AS3212">
        <v>0.43702454699999999</v>
      </c>
      <c r="AT3212">
        <v>6.9908020000000001E-2</v>
      </c>
    </row>
    <row r="3213" spans="1:46" hidden="1" x14ac:dyDescent="0.25">
      <c r="A3213" t="s">
        <v>315</v>
      </c>
      <c r="B3213" t="s">
        <v>287</v>
      </c>
      <c r="C3213">
        <v>19</v>
      </c>
      <c r="D3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0.14962067600000001</v>
      </c>
      <c r="E3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0.14962067600000001</v>
      </c>
      <c r="AI3213">
        <v>50</v>
      </c>
      <c r="AJ3213" t="s">
        <v>315</v>
      </c>
      <c r="AK3213" t="s">
        <v>417</v>
      </c>
      <c r="AL3213" t="s">
        <v>287</v>
      </c>
      <c r="AM3213">
        <v>2</v>
      </c>
      <c r="AN3213">
        <v>19</v>
      </c>
      <c r="AO3213">
        <v>5.9650066000000002E-2</v>
      </c>
      <c r="AP3213">
        <v>7.3875671000000004E-2</v>
      </c>
      <c r="AQ3213">
        <v>0.14962067600000001</v>
      </c>
      <c r="AR3213">
        <v>0.105264631</v>
      </c>
      <c r="AS3213">
        <v>0.26727453499999998</v>
      </c>
      <c r="AT3213">
        <v>1.8495772000000001E-2</v>
      </c>
    </row>
    <row r="3214" spans="1:46" hidden="1" x14ac:dyDescent="0.25">
      <c r="A3214" t="s">
        <v>315</v>
      </c>
      <c r="B3214" t="s">
        <v>287</v>
      </c>
      <c r="C3214">
        <v>20</v>
      </c>
      <c r="D3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5.1502518999999997E-2</v>
      </c>
      <c r="E3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5.1502518999999997E-2</v>
      </c>
      <c r="AI3214">
        <v>50</v>
      </c>
      <c r="AJ3214" t="s">
        <v>315</v>
      </c>
      <c r="AK3214" t="s">
        <v>417</v>
      </c>
      <c r="AL3214" t="s">
        <v>287</v>
      </c>
      <c r="AM3214">
        <v>2</v>
      </c>
      <c r="AN3214">
        <v>20</v>
      </c>
      <c r="AO3214">
        <v>6.8494400000000005E-4</v>
      </c>
      <c r="AP3214">
        <v>1.991732E-3</v>
      </c>
      <c r="AQ3214">
        <v>5.1502518999999997E-2</v>
      </c>
      <c r="AR3214">
        <v>2.1341724999999999E-2</v>
      </c>
      <c r="AS3214">
        <v>0.100027981</v>
      </c>
      <c r="AT3214">
        <v>7.3800000000000005E-5</v>
      </c>
    </row>
    <row r="3215" spans="1:46" hidden="1" x14ac:dyDescent="0.25">
      <c r="A3215" t="s">
        <v>315</v>
      </c>
      <c r="B3215" t="s">
        <v>287</v>
      </c>
      <c r="C3215">
        <v>21</v>
      </c>
      <c r="D3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1.0359779999999999E-3</v>
      </c>
      <c r="E3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1.0359779999999999E-3</v>
      </c>
      <c r="AI3215">
        <v>50</v>
      </c>
      <c r="AJ3215" t="s">
        <v>315</v>
      </c>
      <c r="AK3215" t="s">
        <v>417</v>
      </c>
      <c r="AL3215" t="s">
        <v>287</v>
      </c>
      <c r="AM3215">
        <v>2</v>
      </c>
      <c r="AN3215">
        <v>21</v>
      </c>
      <c r="AO3215">
        <v>0</v>
      </c>
      <c r="AP3215">
        <v>0</v>
      </c>
      <c r="AQ3215">
        <v>1.0359779999999999E-3</v>
      </c>
      <c r="AR3215">
        <v>6.26039E-4</v>
      </c>
      <c r="AS3215">
        <v>4.1778759999999996E-3</v>
      </c>
      <c r="AT3215" s="281">
        <v>0</v>
      </c>
    </row>
    <row r="3216" spans="1:46" hidden="1" x14ac:dyDescent="0.25">
      <c r="A3216" t="s">
        <v>315</v>
      </c>
      <c r="B3216" t="s">
        <v>287</v>
      </c>
      <c r="C3216">
        <v>22</v>
      </c>
      <c r="D3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6">
        <v>50</v>
      </c>
      <c r="AJ3216" t="s">
        <v>315</v>
      </c>
      <c r="AK3216" t="s">
        <v>417</v>
      </c>
      <c r="AL3216" t="s">
        <v>287</v>
      </c>
      <c r="AM3216">
        <v>2</v>
      </c>
      <c r="AN3216">
        <v>22</v>
      </c>
      <c r="AO3216">
        <v>0</v>
      </c>
      <c r="AP3216">
        <v>0</v>
      </c>
      <c r="AQ3216">
        <v>0</v>
      </c>
      <c r="AR3216">
        <v>0</v>
      </c>
      <c r="AS3216">
        <v>0</v>
      </c>
      <c r="AT3216">
        <v>0</v>
      </c>
    </row>
    <row r="3217" spans="1:46" hidden="1" x14ac:dyDescent="0.25">
      <c r="A3217" t="s">
        <v>315</v>
      </c>
      <c r="B3217" t="s">
        <v>287</v>
      </c>
      <c r="C3217">
        <v>23</v>
      </c>
      <c r="D3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7">
        <v>50</v>
      </c>
      <c r="AJ3217" t="s">
        <v>315</v>
      </c>
      <c r="AK3217" t="s">
        <v>417</v>
      </c>
      <c r="AL3217" t="s">
        <v>287</v>
      </c>
      <c r="AM3217">
        <v>2</v>
      </c>
      <c r="AN3217">
        <v>23</v>
      </c>
      <c r="AO3217">
        <v>0</v>
      </c>
      <c r="AP3217">
        <v>0</v>
      </c>
      <c r="AQ3217">
        <v>0</v>
      </c>
      <c r="AR3217">
        <v>0</v>
      </c>
      <c r="AS3217">
        <v>0</v>
      </c>
      <c r="AT3217">
        <v>0</v>
      </c>
    </row>
    <row r="3218" spans="1:46" hidden="1" x14ac:dyDescent="0.25">
      <c r="A3218" t="s">
        <v>315</v>
      </c>
      <c r="B3218" t="s">
        <v>287</v>
      </c>
      <c r="C3218">
        <v>24</v>
      </c>
      <c r="D3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8">
        <v>50</v>
      </c>
      <c r="AJ3218" t="s">
        <v>315</v>
      </c>
      <c r="AK3218" t="s">
        <v>417</v>
      </c>
      <c r="AL3218" t="s">
        <v>287</v>
      </c>
      <c r="AM3218">
        <v>2</v>
      </c>
      <c r="AN3218">
        <v>24</v>
      </c>
      <c r="AO3218">
        <v>0</v>
      </c>
      <c r="AP3218">
        <v>0</v>
      </c>
      <c r="AQ3218">
        <v>0</v>
      </c>
      <c r="AR3218">
        <v>0</v>
      </c>
      <c r="AS3218">
        <v>0</v>
      </c>
      <c r="AT3218">
        <v>0</v>
      </c>
    </row>
    <row r="3219" spans="1:46" hidden="1" x14ac:dyDescent="0.25">
      <c r="A3219" t="s">
        <v>315</v>
      </c>
      <c r="B3219" t="s">
        <v>288</v>
      </c>
      <c r="C3219">
        <v>1</v>
      </c>
      <c r="D3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9">
        <v>50</v>
      </c>
      <c r="AJ3219" t="s">
        <v>315</v>
      </c>
      <c r="AK3219" t="s">
        <v>417</v>
      </c>
      <c r="AL3219" t="s">
        <v>288</v>
      </c>
      <c r="AM3219">
        <v>3</v>
      </c>
      <c r="AN3219">
        <v>1</v>
      </c>
      <c r="AO3219">
        <v>0</v>
      </c>
      <c r="AP3219">
        <v>0</v>
      </c>
      <c r="AQ3219">
        <v>0</v>
      </c>
      <c r="AR3219">
        <v>0</v>
      </c>
      <c r="AS3219">
        <v>0</v>
      </c>
      <c r="AT3219">
        <v>0</v>
      </c>
    </row>
    <row r="3220" spans="1:46" hidden="1" x14ac:dyDescent="0.25">
      <c r="A3220" t="s">
        <v>315</v>
      </c>
      <c r="B3220" t="s">
        <v>288</v>
      </c>
      <c r="C3220">
        <v>2</v>
      </c>
      <c r="D3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0">
        <v>50</v>
      </c>
      <c r="AJ3220" t="s">
        <v>315</v>
      </c>
      <c r="AK3220" t="s">
        <v>417</v>
      </c>
      <c r="AL3220" t="s">
        <v>288</v>
      </c>
      <c r="AM3220">
        <v>3</v>
      </c>
      <c r="AN3220">
        <v>2</v>
      </c>
      <c r="AO3220">
        <v>0</v>
      </c>
      <c r="AP3220">
        <v>0</v>
      </c>
      <c r="AQ3220">
        <v>0</v>
      </c>
      <c r="AR3220">
        <v>0</v>
      </c>
      <c r="AS3220">
        <v>0</v>
      </c>
      <c r="AT3220">
        <v>0</v>
      </c>
    </row>
    <row r="3221" spans="1:46" hidden="1" x14ac:dyDescent="0.25">
      <c r="A3221" t="s">
        <v>315</v>
      </c>
      <c r="B3221" t="s">
        <v>288</v>
      </c>
      <c r="C3221">
        <v>3</v>
      </c>
      <c r="D3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1">
        <v>50</v>
      </c>
      <c r="AJ3221" t="s">
        <v>315</v>
      </c>
      <c r="AK3221" t="s">
        <v>417</v>
      </c>
      <c r="AL3221" t="s">
        <v>288</v>
      </c>
      <c r="AM3221">
        <v>3</v>
      </c>
      <c r="AN3221">
        <v>3</v>
      </c>
      <c r="AO3221">
        <v>0</v>
      </c>
      <c r="AP3221">
        <v>0</v>
      </c>
      <c r="AQ3221">
        <v>0</v>
      </c>
      <c r="AR3221">
        <v>0</v>
      </c>
      <c r="AS3221">
        <v>0</v>
      </c>
      <c r="AT3221">
        <v>0</v>
      </c>
    </row>
    <row r="3222" spans="1:46" hidden="1" x14ac:dyDescent="0.25">
      <c r="A3222" t="s">
        <v>315</v>
      </c>
      <c r="B3222" t="s">
        <v>288</v>
      </c>
      <c r="C3222">
        <v>4</v>
      </c>
      <c r="D3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2">
        <v>50</v>
      </c>
      <c r="AJ3222" t="s">
        <v>315</v>
      </c>
      <c r="AK3222" t="s">
        <v>417</v>
      </c>
      <c r="AL3222" t="s">
        <v>288</v>
      </c>
      <c r="AM3222">
        <v>3</v>
      </c>
      <c r="AN3222">
        <v>4</v>
      </c>
      <c r="AO3222">
        <v>0</v>
      </c>
      <c r="AP3222">
        <v>0</v>
      </c>
      <c r="AQ3222">
        <v>0</v>
      </c>
      <c r="AR3222">
        <v>0</v>
      </c>
      <c r="AS3222">
        <v>0</v>
      </c>
      <c r="AT3222">
        <v>0</v>
      </c>
    </row>
    <row r="3223" spans="1:46" hidden="1" x14ac:dyDescent="0.25">
      <c r="A3223" t="s">
        <v>315</v>
      </c>
      <c r="B3223" t="s">
        <v>288</v>
      </c>
      <c r="C3223">
        <v>5</v>
      </c>
      <c r="D3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3">
        <v>50</v>
      </c>
      <c r="AJ3223" t="s">
        <v>315</v>
      </c>
      <c r="AK3223" t="s">
        <v>417</v>
      </c>
      <c r="AL3223" t="s">
        <v>288</v>
      </c>
      <c r="AM3223">
        <v>3</v>
      </c>
      <c r="AN3223">
        <v>5</v>
      </c>
      <c r="AO3223">
        <v>0</v>
      </c>
      <c r="AP3223">
        <v>0</v>
      </c>
      <c r="AQ3223">
        <v>0</v>
      </c>
      <c r="AR3223">
        <v>0</v>
      </c>
      <c r="AS3223">
        <v>0</v>
      </c>
      <c r="AT3223">
        <v>0</v>
      </c>
    </row>
    <row r="3224" spans="1:46" hidden="1" x14ac:dyDescent="0.25">
      <c r="A3224" t="s">
        <v>315</v>
      </c>
      <c r="B3224" t="s">
        <v>288</v>
      </c>
      <c r="C3224">
        <v>6</v>
      </c>
      <c r="D3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4">
        <v>50</v>
      </c>
      <c r="AJ3224" t="s">
        <v>315</v>
      </c>
      <c r="AK3224" t="s">
        <v>417</v>
      </c>
      <c r="AL3224" t="s">
        <v>288</v>
      </c>
      <c r="AM3224">
        <v>3</v>
      </c>
      <c r="AN3224">
        <v>6</v>
      </c>
      <c r="AO3224">
        <v>0</v>
      </c>
      <c r="AP3224">
        <v>0</v>
      </c>
      <c r="AQ3224">
        <v>0</v>
      </c>
      <c r="AR3224">
        <v>0</v>
      </c>
      <c r="AS3224">
        <v>0</v>
      </c>
      <c r="AT3224">
        <v>0</v>
      </c>
    </row>
    <row r="3225" spans="1:46" hidden="1" x14ac:dyDescent="0.25">
      <c r="A3225" t="s">
        <v>315</v>
      </c>
      <c r="B3225" t="s">
        <v>288</v>
      </c>
      <c r="C3225">
        <v>7</v>
      </c>
      <c r="D3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2.65307E-3</v>
      </c>
      <c r="E3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2.65307E-3</v>
      </c>
      <c r="AI3225">
        <v>50</v>
      </c>
      <c r="AJ3225" t="s">
        <v>315</v>
      </c>
      <c r="AK3225" t="s">
        <v>417</v>
      </c>
      <c r="AL3225" t="s">
        <v>288</v>
      </c>
      <c r="AM3225">
        <v>3</v>
      </c>
      <c r="AN3225">
        <v>7</v>
      </c>
      <c r="AO3225">
        <v>2.65307E-3</v>
      </c>
      <c r="AP3225">
        <v>3.5807180000000001E-3</v>
      </c>
      <c r="AQ3225">
        <v>5.0438990000000001E-3</v>
      </c>
      <c r="AR3225">
        <v>3.855968E-3</v>
      </c>
      <c r="AS3225">
        <v>7.5742450000000003E-3</v>
      </c>
      <c r="AT3225">
        <v>1.1024540000000001E-3</v>
      </c>
    </row>
    <row r="3226" spans="1:46" hidden="1" x14ac:dyDescent="0.25">
      <c r="A3226" t="s">
        <v>315</v>
      </c>
      <c r="B3226" t="s">
        <v>288</v>
      </c>
      <c r="C3226">
        <v>8</v>
      </c>
      <c r="D3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8.6544315999999996E-2</v>
      </c>
      <c r="E3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8.6544315999999996E-2</v>
      </c>
      <c r="AI3226">
        <v>50</v>
      </c>
      <c r="AJ3226" t="s">
        <v>315</v>
      </c>
      <c r="AK3226" t="s">
        <v>417</v>
      </c>
      <c r="AL3226" t="s">
        <v>288</v>
      </c>
      <c r="AM3226">
        <v>3</v>
      </c>
      <c r="AN3226">
        <v>8</v>
      </c>
      <c r="AO3226">
        <v>8.6544315999999996E-2</v>
      </c>
      <c r="AP3226">
        <v>0.101447651</v>
      </c>
      <c r="AQ3226">
        <v>0.11133022400000001</v>
      </c>
      <c r="AR3226">
        <v>9.6200463E-2</v>
      </c>
      <c r="AS3226">
        <v>0.13100352100000001</v>
      </c>
      <c r="AT3226">
        <v>3.5492620000000003E-2</v>
      </c>
    </row>
    <row r="3227" spans="1:46" hidden="1" x14ac:dyDescent="0.25">
      <c r="A3227" t="s">
        <v>315</v>
      </c>
      <c r="B3227" t="s">
        <v>288</v>
      </c>
      <c r="C3227">
        <v>9</v>
      </c>
      <c r="D3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0.30028590399999999</v>
      </c>
      <c r="E3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0.24531961299999999</v>
      </c>
      <c r="AI3227">
        <v>50</v>
      </c>
      <c r="AJ3227" t="s">
        <v>315</v>
      </c>
      <c r="AK3227" t="s">
        <v>417</v>
      </c>
      <c r="AL3227" t="s">
        <v>288</v>
      </c>
      <c r="AM3227">
        <v>3</v>
      </c>
      <c r="AN3227">
        <v>9</v>
      </c>
      <c r="AO3227">
        <v>0.24531961299999999</v>
      </c>
      <c r="AP3227">
        <v>0.28056510600000001</v>
      </c>
      <c r="AQ3227">
        <v>0.30028590399999999</v>
      </c>
      <c r="AR3227">
        <v>0.26359736099999997</v>
      </c>
      <c r="AS3227">
        <v>0.33657719000000003</v>
      </c>
      <c r="AT3227">
        <v>0.10442689400000001</v>
      </c>
    </row>
    <row r="3228" spans="1:46" hidden="1" x14ac:dyDescent="0.25">
      <c r="A3228" t="s">
        <v>315</v>
      </c>
      <c r="B3228" t="s">
        <v>288</v>
      </c>
      <c r="C3228">
        <v>10</v>
      </c>
      <c r="D3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0.49033122899999998</v>
      </c>
      <c r="E3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0.49033122899999998</v>
      </c>
      <c r="AI3228">
        <v>50</v>
      </c>
      <c r="AJ3228" t="s">
        <v>315</v>
      </c>
      <c r="AK3228" t="s">
        <v>417</v>
      </c>
      <c r="AL3228" t="s">
        <v>288</v>
      </c>
      <c r="AM3228">
        <v>3</v>
      </c>
      <c r="AN3228">
        <v>10</v>
      </c>
      <c r="AO3228">
        <v>0.39904337899999998</v>
      </c>
      <c r="AP3228">
        <v>0.45876434700000002</v>
      </c>
      <c r="AQ3228">
        <v>0.49033122899999998</v>
      </c>
      <c r="AR3228">
        <v>0.42990232499999997</v>
      </c>
      <c r="AS3228">
        <v>0.53488594300000003</v>
      </c>
      <c r="AT3228">
        <v>0.18986381499999999</v>
      </c>
    </row>
    <row r="3229" spans="1:46" hidden="1" x14ac:dyDescent="0.25">
      <c r="A3229" t="s">
        <v>315</v>
      </c>
      <c r="B3229" t="s">
        <v>288</v>
      </c>
      <c r="C3229">
        <v>11</v>
      </c>
      <c r="D3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0.64311546799999997</v>
      </c>
      <c r="E3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0.64311546799999997</v>
      </c>
      <c r="AI3229">
        <v>50</v>
      </c>
      <c r="AJ3229" t="s">
        <v>315</v>
      </c>
      <c r="AK3229" t="s">
        <v>417</v>
      </c>
      <c r="AL3229" t="s">
        <v>288</v>
      </c>
      <c r="AM3229">
        <v>3</v>
      </c>
      <c r="AN3229">
        <v>11</v>
      </c>
      <c r="AO3229">
        <v>0.51323073699999999</v>
      </c>
      <c r="AP3229">
        <v>0.60331683400000002</v>
      </c>
      <c r="AQ3229">
        <v>0.64311546799999997</v>
      </c>
      <c r="AR3229">
        <v>0.56516141600000003</v>
      </c>
      <c r="AS3229">
        <v>0.69861066599999999</v>
      </c>
      <c r="AT3229">
        <v>0.24032741199999999</v>
      </c>
    </row>
    <row r="3230" spans="1:46" hidden="1" x14ac:dyDescent="0.25">
      <c r="A3230" t="s">
        <v>315</v>
      </c>
      <c r="B3230" t="s">
        <v>288</v>
      </c>
      <c r="C3230">
        <v>12</v>
      </c>
      <c r="D3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0.72288296100000005</v>
      </c>
      <c r="E3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0.72288296100000005</v>
      </c>
      <c r="AI3230">
        <v>50</v>
      </c>
      <c r="AJ3230" t="s">
        <v>315</v>
      </c>
      <c r="AK3230" t="s">
        <v>417</v>
      </c>
      <c r="AL3230" t="s">
        <v>288</v>
      </c>
      <c r="AM3230">
        <v>3</v>
      </c>
      <c r="AN3230">
        <v>12</v>
      </c>
      <c r="AO3230">
        <v>0.58361758900000005</v>
      </c>
      <c r="AP3230">
        <v>0.69086438400000005</v>
      </c>
      <c r="AQ3230">
        <v>0.72288296100000005</v>
      </c>
      <c r="AR3230">
        <v>0.64150284499999999</v>
      </c>
      <c r="AS3230">
        <v>0.80590847300000001</v>
      </c>
      <c r="AT3230">
        <v>0.273841312</v>
      </c>
    </row>
    <row r="3231" spans="1:46" hidden="1" x14ac:dyDescent="0.25">
      <c r="A3231" t="s">
        <v>315</v>
      </c>
      <c r="B3231" t="s">
        <v>288</v>
      </c>
      <c r="C3231">
        <v>13</v>
      </c>
      <c r="D3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0.74541659500000002</v>
      </c>
      <c r="E3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0.74541659500000002</v>
      </c>
      <c r="AI3231">
        <v>50</v>
      </c>
      <c r="AJ3231" t="s">
        <v>315</v>
      </c>
      <c r="AK3231" t="s">
        <v>417</v>
      </c>
      <c r="AL3231" t="s">
        <v>288</v>
      </c>
      <c r="AM3231">
        <v>3</v>
      </c>
      <c r="AN3231">
        <v>13</v>
      </c>
      <c r="AO3231">
        <v>0.60352914599999996</v>
      </c>
      <c r="AP3231">
        <v>0.69932075100000002</v>
      </c>
      <c r="AQ3231">
        <v>0.74541659500000002</v>
      </c>
      <c r="AR3231">
        <v>0.66019451100000004</v>
      </c>
      <c r="AS3231">
        <v>0.85157429200000001</v>
      </c>
      <c r="AT3231">
        <v>0.30532659299999998</v>
      </c>
    </row>
    <row r="3232" spans="1:46" hidden="1" x14ac:dyDescent="0.25">
      <c r="A3232" t="s">
        <v>315</v>
      </c>
      <c r="B3232" t="s">
        <v>288</v>
      </c>
      <c r="C3232">
        <v>14</v>
      </c>
      <c r="D3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0.70880808399999995</v>
      </c>
      <c r="E3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0.70880808399999995</v>
      </c>
      <c r="AI3232">
        <v>50</v>
      </c>
      <c r="AJ3232" t="s">
        <v>315</v>
      </c>
      <c r="AK3232" t="s">
        <v>417</v>
      </c>
      <c r="AL3232" t="s">
        <v>288</v>
      </c>
      <c r="AM3232">
        <v>3</v>
      </c>
      <c r="AN3232">
        <v>14</v>
      </c>
      <c r="AO3232">
        <v>0.56298141499999999</v>
      </c>
      <c r="AP3232">
        <v>0.66270889300000002</v>
      </c>
      <c r="AQ3232">
        <v>0.70880808399999995</v>
      </c>
      <c r="AR3232">
        <v>0.62743685400000004</v>
      </c>
      <c r="AS3232">
        <v>0.83189605200000005</v>
      </c>
      <c r="AT3232">
        <v>0.28358498599999998</v>
      </c>
    </row>
    <row r="3233" spans="1:46" hidden="1" x14ac:dyDescent="0.25">
      <c r="A3233" t="s">
        <v>315</v>
      </c>
      <c r="B3233" t="s">
        <v>288</v>
      </c>
      <c r="C3233">
        <v>15</v>
      </c>
      <c r="D3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0.61766516000000005</v>
      </c>
      <c r="E3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0.61766516000000005</v>
      </c>
      <c r="AI3233">
        <v>50</v>
      </c>
      <c r="AJ3233" t="s">
        <v>315</v>
      </c>
      <c r="AK3233" t="s">
        <v>417</v>
      </c>
      <c r="AL3233" t="s">
        <v>288</v>
      </c>
      <c r="AM3233">
        <v>3</v>
      </c>
      <c r="AN3233">
        <v>15</v>
      </c>
      <c r="AO3233">
        <v>0.49706304299999998</v>
      </c>
      <c r="AP3233">
        <v>0.58026935400000001</v>
      </c>
      <c r="AQ3233">
        <v>0.61766516000000005</v>
      </c>
      <c r="AR3233">
        <v>0.54905999699999997</v>
      </c>
      <c r="AS3233">
        <v>0.74431255699999999</v>
      </c>
      <c r="AT3233">
        <v>0.25239937400000001</v>
      </c>
    </row>
    <row r="3234" spans="1:46" hidden="1" x14ac:dyDescent="0.25">
      <c r="A3234" t="s">
        <v>315</v>
      </c>
      <c r="B3234" t="s">
        <v>288</v>
      </c>
      <c r="C3234">
        <v>16</v>
      </c>
      <c r="D3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0.50224064800000001</v>
      </c>
      <c r="E3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0.50224064800000001</v>
      </c>
      <c r="AI3234">
        <v>50</v>
      </c>
      <c r="AJ3234" t="s">
        <v>315</v>
      </c>
      <c r="AK3234" t="s">
        <v>417</v>
      </c>
      <c r="AL3234" t="s">
        <v>288</v>
      </c>
      <c r="AM3234">
        <v>3</v>
      </c>
      <c r="AN3234">
        <v>16</v>
      </c>
      <c r="AO3234">
        <v>0.40214275999999999</v>
      </c>
      <c r="AP3234">
        <v>0.46178104800000003</v>
      </c>
      <c r="AQ3234">
        <v>0.50224064800000001</v>
      </c>
      <c r="AR3234">
        <v>0.44525298400000002</v>
      </c>
      <c r="AS3234">
        <v>0.59570030600000001</v>
      </c>
      <c r="AT3234">
        <v>0.18286247999999999</v>
      </c>
    </row>
    <row r="3235" spans="1:46" hidden="1" x14ac:dyDescent="0.25">
      <c r="A3235" t="s">
        <v>315</v>
      </c>
      <c r="B3235" t="s">
        <v>288</v>
      </c>
      <c r="C3235">
        <v>17</v>
      </c>
      <c r="D3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0.34745076499999999</v>
      </c>
      <c r="E3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0.34745076499999999</v>
      </c>
      <c r="AI3235">
        <v>50</v>
      </c>
      <c r="AJ3235" t="s">
        <v>315</v>
      </c>
      <c r="AK3235" t="s">
        <v>417</v>
      </c>
      <c r="AL3235" t="s">
        <v>288</v>
      </c>
      <c r="AM3235">
        <v>3</v>
      </c>
      <c r="AN3235">
        <v>17</v>
      </c>
      <c r="AO3235">
        <v>0.26501375700000002</v>
      </c>
      <c r="AP3235">
        <v>0.31304659899999998</v>
      </c>
      <c r="AQ3235">
        <v>0.34745076499999999</v>
      </c>
      <c r="AR3235">
        <v>0.30215003299999998</v>
      </c>
      <c r="AS3235">
        <v>0.42597605100000002</v>
      </c>
      <c r="AT3235">
        <v>9.4495881000000004E-2</v>
      </c>
    </row>
    <row r="3236" spans="1:46" hidden="1" x14ac:dyDescent="0.25">
      <c r="A3236" t="s">
        <v>315</v>
      </c>
      <c r="B3236" t="s">
        <v>288</v>
      </c>
      <c r="C3236">
        <v>18</v>
      </c>
      <c r="D3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0.17599284700000001</v>
      </c>
      <c r="E3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0.17599284700000001</v>
      </c>
      <c r="AI3236">
        <v>50</v>
      </c>
      <c r="AJ3236" t="s">
        <v>315</v>
      </c>
      <c r="AK3236" t="s">
        <v>417</v>
      </c>
      <c r="AL3236" t="s">
        <v>288</v>
      </c>
      <c r="AM3236">
        <v>3</v>
      </c>
      <c r="AN3236">
        <v>18</v>
      </c>
      <c r="AO3236">
        <v>0.127295625</v>
      </c>
      <c r="AP3236">
        <v>0.14938178099999999</v>
      </c>
      <c r="AQ3236">
        <v>0.17599284700000001</v>
      </c>
      <c r="AR3236">
        <v>0.150828027</v>
      </c>
      <c r="AS3236">
        <v>0.22863688400000001</v>
      </c>
      <c r="AT3236">
        <v>4.6131711999999998E-2</v>
      </c>
    </row>
    <row r="3237" spans="1:46" hidden="1" x14ac:dyDescent="0.25">
      <c r="A3237" t="s">
        <v>315</v>
      </c>
      <c r="B3237" t="s">
        <v>288</v>
      </c>
      <c r="C3237">
        <v>19</v>
      </c>
      <c r="D3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4.0409185E-2</v>
      </c>
      <c r="E3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4.0409185E-2</v>
      </c>
      <c r="AI3237">
        <v>50</v>
      </c>
      <c r="AJ3237" t="s">
        <v>315</v>
      </c>
      <c r="AK3237" t="s">
        <v>417</v>
      </c>
      <c r="AL3237" t="s">
        <v>288</v>
      </c>
      <c r="AM3237">
        <v>3</v>
      </c>
      <c r="AN3237">
        <v>19</v>
      </c>
      <c r="AO3237">
        <v>2.0730789999999999E-2</v>
      </c>
      <c r="AP3237">
        <v>2.7886615999999999E-2</v>
      </c>
      <c r="AQ3237">
        <v>4.0409185E-2</v>
      </c>
      <c r="AR3237">
        <v>3.0614064E-2</v>
      </c>
      <c r="AS3237">
        <v>6.5484800999999995E-2</v>
      </c>
      <c r="AT3237">
        <v>5.0190410000000001E-3</v>
      </c>
    </row>
    <row r="3238" spans="1:46" hidden="1" x14ac:dyDescent="0.25">
      <c r="A3238" t="s">
        <v>315</v>
      </c>
      <c r="B3238" t="s">
        <v>288</v>
      </c>
      <c r="C3238">
        <v>20</v>
      </c>
      <c r="D3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1.4399999999999999E-5</v>
      </c>
      <c r="E3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1.4399999999999999E-5</v>
      </c>
      <c r="AI3238">
        <v>50</v>
      </c>
      <c r="AJ3238" t="s">
        <v>315</v>
      </c>
      <c r="AK3238" t="s">
        <v>417</v>
      </c>
      <c r="AL3238" t="s">
        <v>288</v>
      </c>
      <c r="AM3238">
        <v>3</v>
      </c>
      <c r="AN3238">
        <v>20</v>
      </c>
      <c r="AO3238">
        <v>0</v>
      </c>
      <c r="AP3238">
        <v>0</v>
      </c>
      <c r="AQ3238">
        <v>1.4399999999999999E-5</v>
      </c>
      <c r="AR3238">
        <v>2.2200000000000001E-5</v>
      </c>
      <c r="AS3238">
        <v>2.73171E-4</v>
      </c>
      <c r="AT3238">
        <v>0</v>
      </c>
    </row>
    <row r="3239" spans="1:46" hidden="1" x14ac:dyDescent="0.25">
      <c r="A3239" t="s">
        <v>315</v>
      </c>
      <c r="B3239" t="s">
        <v>288</v>
      </c>
      <c r="C3239">
        <v>21</v>
      </c>
      <c r="D3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39">
        <v>50</v>
      </c>
      <c r="AJ3239" t="s">
        <v>315</v>
      </c>
      <c r="AK3239" t="s">
        <v>417</v>
      </c>
      <c r="AL3239" t="s">
        <v>288</v>
      </c>
      <c r="AM3239">
        <v>3</v>
      </c>
      <c r="AN3239">
        <v>21</v>
      </c>
      <c r="AO3239">
        <v>0</v>
      </c>
      <c r="AP3239">
        <v>0</v>
      </c>
      <c r="AQ3239" s="281">
        <v>0</v>
      </c>
      <c r="AR3239" s="281">
        <v>0</v>
      </c>
      <c r="AS3239">
        <v>0</v>
      </c>
      <c r="AT3239">
        <v>0</v>
      </c>
    </row>
    <row r="3240" spans="1:46" hidden="1" x14ac:dyDescent="0.25">
      <c r="A3240" t="s">
        <v>315</v>
      </c>
      <c r="B3240" t="s">
        <v>288</v>
      </c>
      <c r="C3240">
        <v>22</v>
      </c>
      <c r="D3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0">
        <v>50</v>
      </c>
      <c r="AJ3240" t="s">
        <v>315</v>
      </c>
      <c r="AK3240" t="s">
        <v>417</v>
      </c>
      <c r="AL3240" t="s">
        <v>288</v>
      </c>
      <c r="AM3240">
        <v>3</v>
      </c>
      <c r="AN3240">
        <v>22</v>
      </c>
      <c r="AO3240">
        <v>0</v>
      </c>
      <c r="AP3240">
        <v>0</v>
      </c>
      <c r="AQ3240">
        <v>0</v>
      </c>
      <c r="AR3240">
        <v>0</v>
      </c>
      <c r="AS3240">
        <v>0</v>
      </c>
      <c r="AT3240">
        <v>0</v>
      </c>
    </row>
    <row r="3241" spans="1:46" hidden="1" x14ac:dyDescent="0.25">
      <c r="A3241" t="s">
        <v>315</v>
      </c>
      <c r="B3241" t="s">
        <v>288</v>
      </c>
      <c r="C3241">
        <v>23</v>
      </c>
      <c r="D3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1">
        <v>50</v>
      </c>
      <c r="AJ3241" t="s">
        <v>315</v>
      </c>
      <c r="AK3241" t="s">
        <v>417</v>
      </c>
      <c r="AL3241" t="s">
        <v>288</v>
      </c>
      <c r="AM3241">
        <v>3</v>
      </c>
      <c r="AN3241">
        <v>23</v>
      </c>
      <c r="AO3241">
        <v>0</v>
      </c>
      <c r="AP3241">
        <v>0</v>
      </c>
      <c r="AQ3241">
        <v>0</v>
      </c>
      <c r="AR3241">
        <v>0</v>
      </c>
      <c r="AS3241">
        <v>0</v>
      </c>
      <c r="AT3241">
        <v>0</v>
      </c>
    </row>
    <row r="3242" spans="1:46" hidden="1" x14ac:dyDescent="0.25">
      <c r="A3242" t="s">
        <v>315</v>
      </c>
      <c r="B3242" t="s">
        <v>288</v>
      </c>
      <c r="C3242">
        <v>24</v>
      </c>
      <c r="D3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2">
        <v>50</v>
      </c>
      <c r="AJ3242" t="s">
        <v>315</v>
      </c>
      <c r="AK3242" t="s">
        <v>417</v>
      </c>
      <c r="AL3242" t="s">
        <v>288</v>
      </c>
      <c r="AM3242">
        <v>3</v>
      </c>
      <c r="AN3242">
        <v>24</v>
      </c>
      <c r="AO3242">
        <v>0</v>
      </c>
      <c r="AP3242">
        <v>0</v>
      </c>
      <c r="AQ3242">
        <v>0</v>
      </c>
      <c r="AR3242">
        <v>0</v>
      </c>
      <c r="AS3242">
        <v>0</v>
      </c>
      <c r="AT3242">
        <v>0</v>
      </c>
    </row>
    <row r="3243" spans="1:46" hidden="1" x14ac:dyDescent="0.25">
      <c r="A3243" t="s">
        <v>315</v>
      </c>
      <c r="B3243" t="s">
        <v>289</v>
      </c>
      <c r="C3243">
        <v>1</v>
      </c>
      <c r="D3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3">
        <v>50</v>
      </c>
      <c r="AJ3243" t="s">
        <v>315</v>
      </c>
      <c r="AK3243" t="s">
        <v>417</v>
      </c>
      <c r="AL3243" t="s">
        <v>289</v>
      </c>
      <c r="AM3243">
        <v>4</v>
      </c>
      <c r="AN3243">
        <v>1</v>
      </c>
      <c r="AO3243">
        <v>0</v>
      </c>
      <c r="AP3243">
        <v>0</v>
      </c>
      <c r="AQ3243">
        <v>0</v>
      </c>
      <c r="AR3243">
        <v>0</v>
      </c>
      <c r="AS3243">
        <v>0</v>
      </c>
      <c r="AT3243">
        <v>0</v>
      </c>
    </row>
    <row r="3244" spans="1:46" hidden="1" x14ac:dyDescent="0.25">
      <c r="A3244" t="s">
        <v>315</v>
      </c>
      <c r="B3244" t="s">
        <v>289</v>
      </c>
      <c r="C3244">
        <v>2</v>
      </c>
      <c r="D3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4">
        <v>50</v>
      </c>
      <c r="AJ3244" t="s">
        <v>315</v>
      </c>
      <c r="AK3244" t="s">
        <v>417</v>
      </c>
      <c r="AL3244" t="s">
        <v>289</v>
      </c>
      <c r="AM3244">
        <v>4</v>
      </c>
      <c r="AN3244">
        <v>2</v>
      </c>
      <c r="AO3244">
        <v>0</v>
      </c>
      <c r="AP3244">
        <v>0</v>
      </c>
      <c r="AQ3244">
        <v>0</v>
      </c>
      <c r="AR3244">
        <v>0</v>
      </c>
      <c r="AS3244">
        <v>0</v>
      </c>
      <c r="AT3244">
        <v>0</v>
      </c>
    </row>
    <row r="3245" spans="1:46" hidden="1" x14ac:dyDescent="0.25">
      <c r="A3245" t="s">
        <v>315</v>
      </c>
      <c r="B3245" t="s">
        <v>289</v>
      </c>
      <c r="C3245">
        <v>3</v>
      </c>
      <c r="D3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5">
        <v>50</v>
      </c>
      <c r="AJ3245" t="s">
        <v>315</v>
      </c>
      <c r="AK3245" t="s">
        <v>417</v>
      </c>
      <c r="AL3245" t="s">
        <v>289</v>
      </c>
      <c r="AM3245">
        <v>4</v>
      </c>
      <c r="AN3245">
        <v>3</v>
      </c>
      <c r="AO3245">
        <v>0</v>
      </c>
      <c r="AP3245">
        <v>0</v>
      </c>
      <c r="AQ3245">
        <v>0</v>
      </c>
      <c r="AR3245">
        <v>0</v>
      </c>
      <c r="AS3245">
        <v>0</v>
      </c>
      <c r="AT3245">
        <v>0</v>
      </c>
    </row>
    <row r="3246" spans="1:46" hidden="1" x14ac:dyDescent="0.25">
      <c r="A3246" t="s">
        <v>315</v>
      </c>
      <c r="B3246" t="s">
        <v>289</v>
      </c>
      <c r="C3246">
        <v>4</v>
      </c>
      <c r="D3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6">
        <v>50</v>
      </c>
      <c r="AJ3246" t="s">
        <v>315</v>
      </c>
      <c r="AK3246" t="s">
        <v>417</v>
      </c>
      <c r="AL3246" t="s">
        <v>289</v>
      </c>
      <c r="AM3246">
        <v>4</v>
      </c>
      <c r="AN3246">
        <v>4</v>
      </c>
      <c r="AO3246">
        <v>0</v>
      </c>
      <c r="AP3246">
        <v>0</v>
      </c>
      <c r="AQ3246">
        <v>0</v>
      </c>
      <c r="AR3246">
        <v>0</v>
      </c>
      <c r="AS3246">
        <v>0</v>
      </c>
      <c r="AT3246">
        <v>0</v>
      </c>
    </row>
    <row r="3247" spans="1:46" hidden="1" x14ac:dyDescent="0.25">
      <c r="A3247" t="s">
        <v>315</v>
      </c>
      <c r="B3247" t="s">
        <v>289</v>
      </c>
      <c r="C3247">
        <v>5</v>
      </c>
      <c r="D3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7">
        <v>50</v>
      </c>
      <c r="AJ3247" t="s">
        <v>315</v>
      </c>
      <c r="AK3247" t="s">
        <v>417</v>
      </c>
      <c r="AL3247" t="s">
        <v>289</v>
      </c>
      <c r="AM3247">
        <v>4</v>
      </c>
      <c r="AN3247">
        <v>5</v>
      </c>
      <c r="AO3247">
        <v>0</v>
      </c>
      <c r="AP3247">
        <v>0</v>
      </c>
      <c r="AQ3247">
        <v>0</v>
      </c>
      <c r="AR3247">
        <v>0</v>
      </c>
      <c r="AS3247">
        <v>0</v>
      </c>
      <c r="AT3247">
        <v>0</v>
      </c>
    </row>
    <row r="3248" spans="1:46" hidden="1" x14ac:dyDescent="0.25">
      <c r="A3248" t="s">
        <v>315</v>
      </c>
      <c r="B3248" t="s">
        <v>289</v>
      </c>
      <c r="C3248">
        <v>6</v>
      </c>
      <c r="D3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8">
        <v>50</v>
      </c>
      <c r="AJ3248" t="s">
        <v>315</v>
      </c>
      <c r="AK3248" t="s">
        <v>417</v>
      </c>
      <c r="AL3248" t="s">
        <v>289</v>
      </c>
      <c r="AM3248">
        <v>4</v>
      </c>
      <c r="AN3248">
        <v>6</v>
      </c>
      <c r="AO3248">
        <v>0</v>
      </c>
      <c r="AP3248">
        <v>0</v>
      </c>
      <c r="AQ3248">
        <v>0</v>
      </c>
      <c r="AR3248">
        <v>0</v>
      </c>
      <c r="AS3248">
        <v>0</v>
      </c>
      <c r="AT3248">
        <v>0</v>
      </c>
    </row>
    <row r="3249" spans="1:46" hidden="1" x14ac:dyDescent="0.25">
      <c r="A3249" t="s">
        <v>315</v>
      </c>
      <c r="B3249" t="s">
        <v>289</v>
      </c>
      <c r="C3249">
        <v>7</v>
      </c>
      <c r="D3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6.1387400000000004E-4</v>
      </c>
      <c r="E3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6.1387400000000004E-4</v>
      </c>
      <c r="AI3249">
        <v>50</v>
      </c>
      <c r="AJ3249" t="s">
        <v>315</v>
      </c>
      <c r="AK3249" t="s">
        <v>417</v>
      </c>
      <c r="AL3249" t="s">
        <v>289</v>
      </c>
      <c r="AM3249">
        <v>4</v>
      </c>
      <c r="AN3249">
        <v>7</v>
      </c>
      <c r="AO3249">
        <v>6.1387400000000004E-4</v>
      </c>
      <c r="AP3249">
        <v>9.2379599999999995E-4</v>
      </c>
      <c r="AQ3249">
        <v>1.4599649999999999E-3</v>
      </c>
      <c r="AR3249">
        <v>1.063596E-3</v>
      </c>
      <c r="AS3249">
        <v>2.8414600000000001E-3</v>
      </c>
      <c r="AT3249">
        <v>1.8299200000000001E-4</v>
      </c>
    </row>
    <row r="3250" spans="1:46" hidden="1" x14ac:dyDescent="0.25">
      <c r="A3250" t="s">
        <v>315</v>
      </c>
      <c r="B3250" t="s">
        <v>289</v>
      </c>
      <c r="C3250">
        <v>8</v>
      </c>
      <c r="D3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6.6054237000000002E-2</v>
      </c>
      <c r="E3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6.6054237000000002E-2</v>
      </c>
      <c r="AI3250">
        <v>50</v>
      </c>
      <c r="AJ3250" t="s">
        <v>315</v>
      </c>
      <c r="AK3250" t="s">
        <v>417</v>
      </c>
      <c r="AL3250" t="s">
        <v>289</v>
      </c>
      <c r="AM3250">
        <v>4</v>
      </c>
      <c r="AN3250">
        <v>8</v>
      </c>
      <c r="AO3250">
        <v>6.6054237000000002E-2</v>
      </c>
      <c r="AP3250">
        <v>7.5516896E-2</v>
      </c>
      <c r="AQ3250">
        <v>8.4456958999999998E-2</v>
      </c>
      <c r="AR3250">
        <v>7.3467464999999996E-2</v>
      </c>
      <c r="AS3250">
        <v>0.109396959</v>
      </c>
      <c r="AT3250">
        <v>2.4671627000000002E-2</v>
      </c>
    </row>
    <row r="3251" spans="1:46" hidden="1" x14ac:dyDescent="0.25">
      <c r="A3251" t="s">
        <v>315</v>
      </c>
      <c r="B3251" t="s">
        <v>289</v>
      </c>
      <c r="C3251">
        <v>9</v>
      </c>
      <c r="D3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0.263320157</v>
      </c>
      <c r="E3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0.22042455999999999</v>
      </c>
      <c r="AI3251">
        <v>50</v>
      </c>
      <c r="AJ3251" t="s">
        <v>315</v>
      </c>
      <c r="AK3251" t="s">
        <v>417</v>
      </c>
      <c r="AL3251" t="s">
        <v>289</v>
      </c>
      <c r="AM3251">
        <v>4</v>
      </c>
      <c r="AN3251">
        <v>9</v>
      </c>
      <c r="AO3251">
        <v>0.22042455999999999</v>
      </c>
      <c r="AP3251">
        <v>0.24651108899999999</v>
      </c>
      <c r="AQ3251">
        <v>0.263320157</v>
      </c>
      <c r="AR3251">
        <v>0.233360177</v>
      </c>
      <c r="AS3251">
        <v>0.30728333000000002</v>
      </c>
      <c r="AT3251">
        <v>7.3006891000000004E-2</v>
      </c>
    </row>
    <row r="3252" spans="1:46" hidden="1" x14ac:dyDescent="0.25">
      <c r="A3252" t="s">
        <v>315</v>
      </c>
      <c r="B3252" t="s">
        <v>289</v>
      </c>
      <c r="C3252">
        <v>10</v>
      </c>
      <c r="D3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0.44405488700000001</v>
      </c>
      <c r="E3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0.44405488700000001</v>
      </c>
      <c r="AI3252">
        <v>50</v>
      </c>
      <c r="AJ3252" t="s">
        <v>315</v>
      </c>
      <c r="AK3252" t="s">
        <v>417</v>
      </c>
      <c r="AL3252" t="s">
        <v>289</v>
      </c>
      <c r="AM3252">
        <v>4</v>
      </c>
      <c r="AN3252">
        <v>10</v>
      </c>
      <c r="AO3252">
        <v>0.38388657100000001</v>
      </c>
      <c r="AP3252">
        <v>0.42035133699999999</v>
      </c>
      <c r="AQ3252">
        <v>0.44405488700000001</v>
      </c>
      <c r="AR3252">
        <v>0.39637439200000002</v>
      </c>
      <c r="AS3252">
        <v>0.49751973599999999</v>
      </c>
      <c r="AT3252">
        <v>0.120751682</v>
      </c>
    </row>
    <row r="3253" spans="1:46" hidden="1" x14ac:dyDescent="0.25">
      <c r="A3253" t="s">
        <v>315</v>
      </c>
      <c r="B3253" t="s">
        <v>289</v>
      </c>
      <c r="C3253">
        <v>11</v>
      </c>
      <c r="D3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0.59352523199999996</v>
      </c>
      <c r="E3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0.59352523199999996</v>
      </c>
      <c r="AI3253">
        <v>50</v>
      </c>
      <c r="AJ3253" t="s">
        <v>315</v>
      </c>
      <c r="AK3253" t="s">
        <v>417</v>
      </c>
      <c r="AL3253" t="s">
        <v>289</v>
      </c>
      <c r="AM3253">
        <v>4</v>
      </c>
      <c r="AN3253">
        <v>11</v>
      </c>
      <c r="AO3253">
        <v>0.50135782200000001</v>
      </c>
      <c r="AP3253">
        <v>0.560983236</v>
      </c>
      <c r="AQ3253">
        <v>0.59352523199999996</v>
      </c>
      <c r="AR3253">
        <v>0.52955797100000002</v>
      </c>
      <c r="AS3253">
        <v>0.65397366199999996</v>
      </c>
      <c r="AT3253">
        <v>0.17608541599999999</v>
      </c>
    </row>
    <row r="3254" spans="1:46" hidden="1" x14ac:dyDescent="0.25">
      <c r="A3254" t="s">
        <v>315</v>
      </c>
      <c r="B3254" t="s">
        <v>289</v>
      </c>
      <c r="C3254">
        <v>12</v>
      </c>
      <c r="D3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0.68012797899999999</v>
      </c>
      <c r="E3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0.68012797899999999</v>
      </c>
      <c r="AI3254">
        <v>50</v>
      </c>
      <c r="AJ3254" t="s">
        <v>315</v>
      </c>
      <c r="AK3254" t="s">
        <v>417</v>
      </c>
      <c r="AL3254" t="s">
        <v>289</v>
      </c>
      <c r="AM3254">
        <v>4</v>
      </c>
      <c r="AN3254">
        <v>12</v>
      </c>
      <c r="AO3254">
        <v>0.57317035999999999</v>
      </c>
      <c r="AP3254">
        <v>0.64677083400000002</v>
      </c>
      <c r="AQ3254">
        <v>0.68012797899999999</v>
      </c>
      <c r="AR3254">
        <v>0.61051965100000005</v>
      </c>
      <c r="AS3254">
        <v>0.75759396000000001</v>
      </c>
      <c r="AT3254">
        <v>0.210886197</v>
      </c>
    </row>
    <row r="3255" spans="1:46" hidden="1" x14ac:dyDescent="0.25">
      <c r="A3255" t="s">
        <v>315</v>
      </c>
      <c r="B3255" t="s">
        <v>289</v>
      </c>
      <c r="C3255">
        <v>13</v>
      </c>
      <c r="D3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0.704648473</v>
      </c>
      <c r="E3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0.704648473</v>
      </c>
      <c r="AI3255">
        <v>50</v>
      </c>
      <c r="AJ3255" t="s">
        <v>315</v>
      </c>
      <c r="AK3255" t="s">
        <v>417</v>
      </c>
      <c r="AL3255" t="s">
        <v>289</v>
      </c>
      <c r="AM3255">
        <v>4</v>
      </c>
      <c r="AN3255">
        <v>13</v>
      </c>
      <c r="AO3255">
        <v>0.57733840800000003</v>
      </c>
      <c r="AP3255">
        <v>0.66411146399999998</v>
      </c>
      <c r="AQ3255">
        <v>0.704648473</v>
      </c>
      <c r="AR3255">
        <v>0.62928516700000003</v>
      </c>
      <c r="AS3255">
        <v>0.800593895</v>
      </c>
      <c r="AT3255">
        <v>0.22585496399999999</v>
      </c>
    </row>
    <row r="3256" spans="1:46" hidden="1" x14ac:dyDescent="0.25">
      <c r="A3256" t="s">
        <v>315</v>
      </c>
      <c r="B3256" t="s">
        <v>289</v>
      </c>
      <c r="C3256">
        <v>14</v>
      </c>
      <c r="D3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0.669655483</v>
      </c>
      <c r="E3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0.669655483</v>
      </c>
      <c r="AI3256">
        <v>50</v>
      </c>
      <c r="AJ3256" t="s">
        <v>315</v>
      </c>
      <c r="AK3256" t="s">
        <v>417</v>
      </c>
      <c r="AL3256" t="s">
        <v>289</v>
      </c>
      <c r="AM3256">
        <v>4</v>
      </c>
      <c r="AN3256">
        <v>14</v>
      </c>
      <c r="AO3256">
        <v>0.539604851</v>
      </c>
      <c r="AP3256">
        <v>0.62636993100000005</v>
      </c>
      <c r="AQ3256">
        <v>0.669655483</v>
      </c>
      <c r="AR3256">
        <v>0.59256753900000003</v>
      </c>
      <c r="AS3256">
        <v>0.77581526099999998</v>
      </c>
      <c r="AT3256">
        <v>0.20836582100000001</v>
      </c>
    </row>
    <row r="3257" spans="1:46" hidden="1" x14ac:dyDescent="0.25">
      <c r="A3257" t="s">
        <v>315</v>
      </c>
      <c r="B3257" t="s">
        <v>289</v>
      </c>
      <c r="C3257">
        <v>15</v>
      </c>
      <c r="D3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0.57880040799999999</v>
      </c>
      <c r="E3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0.57880040799999999</v>
      </c>
      <c r="AI3257">
        <v>50</v>
      </c>
      <c r="AJ3257" t="s">
        <v>315</v>
      </c>
      <c r="AK3257" t="s">
        <v>417</v>
      </c>
      <c r="AL3257" t="s">
        <v>289</v>
      </c>
      <c r="AM3257">
        <v>4</v>
      </c>
      <c r="AN3257">
        <v>15</v>
      </c>
      <c r="AO3257">
        <v>0.45752082999999999</v>
      </c>
      <c r="AP3257">
        <v>0.52867441199999998</v>
      </c>
      <c r="AQ3257">
        <v>0.57880040799999999</v>
      </c>
      <c r="AR3257">
        <v>0.51029693600000003</v>
      </c>
      <c r="AS3257">
        <v>0.69033942599999998</v>
      </c>
      <c r="AT3257">
        <v>0.15465899699999999</v>
      </c>
    </row>
    <row r="3258" spans="1:46" hidden="1" x14ac:dyDescent="0.25">
      <c r="A3258" t="s">
        <v>315</v>
      </c>
      <c r="B3258" t="s">
        <v>289</v>
      </c>
      <c r="C3258">
        <v>16</v>
      </c>
      <c r="D3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0.44152088</v>
      </c>
      <c r="E3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0.44152088</v>
      </c>
      <c r="AI3258">
        <v>50</v>
      </c>
      <c r="AJ3258" t="s">
        <v>315</v>
      </c>
      <c r="AK3258" t="s">
        <v>417</v>
      </c>
      <c r="AL3258" t="s">
        <v>289</v>
      </c>
      <c r="AM3258">
        <v>4</v>
      </c>
      <c r="AN3258">
        <v>16</v>
      </c>
      <c r="AO3258">
        <v>0.35694429</v>
      </c>
      <c r="AP3258">
        <v>0.40177220000000002</v>
      </c>
      <c r="AQ3258">
        <v>0.44152088</v>
      </c>
      <c r="AR3258">
        <v>0.39037215800000002</v>
      </c>
      <c r="AS3258">
        <v>0.54937291399999999</v>
      </c>
      <c r="AT3258">
        <v>0.113973543</v>
      </c>
    </row>
    <row r="3259" spans="1:46" hidden="1" x14ac:dyDescent="0.25">
      <c r="A3259" t="s">
        <v>315</v>
      </c>
      <c r="B3259" t="s">
        <v>289</v>
      </c>
      <c r="C3259">
        <v>17</v>
      </c>
      <c r="D3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0.27924435199999997</v>
      </c>
      <c r="E3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0.27924435199999997</v>
      </c>
      <c r="AI3259">
        <v>50</v>
      </c>
      <c r="AJ3259" t="s">
        <v>315</v>
      </c>
      <c r="AK3259" t="s">
        <v>417</v>
      </c>
      <c r="AL3259" t="s">
        <v>289</v>
      </c>
      <c r="AM3259">
        <v>4</v>
      </c>
      <c r="AN3259">
        <v>17</v>
      </c>
      <c r="AO3259">
        <v>0.21219163599999999</v>
      </c>
      <c r="AP3259">
        <v>0.249541873</v>
      </c>
      <c r="AQ3259">
        <v>0.27924435199999997</v>
      </c>
      <c r="AR3259">
        <v>0.24384688600000001</v>
      </c>
      <c r="AS3259">
        <v>0.36196874699999998</v>
      </c>
      <c r="AT3259">
        <v>6.9647261000000002E-2</v>
      </c>
    </row>
    <row r="3260" spans="1:46" hidden="1" x14ac:dyDescent="0.25">
      <c r="A3260" t="s">
        <v>315</v>
      </c>
      <c r="B3260" t="s">
        <v>289</v>
      </c>
      <c r="C3260">
        <v>18</v>
      </c>
      <c r="D3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0.110124819</v>
      </c>
      <c r="E3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0.110124819</v>
      </c>
      <c r="AI3260">
        <v>50</v>
      </c>
      <c r="AJ3260" t="s">
        <v>315</v>
      </c>
      <c r="AK3260" t="s">
        <v>417</v>
      </c>
      <c r="AL3260" t="s">
        <v>289</v>
      </c>
      <c r="AM3260">
        <v>4</v>
      </c>
      <c r="AN3260">
        <v>18</v>
      </c>
      <c r="AO3260">
        <v>7.9048816999999993E-2</v>
      </c>
      <c r="AP3260">
        <v>9.6337285999999994E-2</v>
      </c>
      <c r="AQ3260">
        <v>0.110124819</v>
      </c>
      <c r="AR3260">
        <v>9.5472878999999997E-2</v>
      </c>
      <c r="AS3260">
        <v>0.16513966399999999</v>
      </c>
      <c r="AT3260">
        <v>2.3266466999999999E-2</v>
      </c>
    </row>
    <row r="3261" spans="1:46" hidden="1" x14ac:dyDescent="0.25">
      <c r="A3261" t="s">
        <v>315</v>
      </c>
      <c r="B3261" t="s">
        <v>289</v>
      </c>
      <c r="C3261">
        <v>19</v>
      </c>
      <c r="D3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8.4846509999999993E-3</v>
      </c>
      <c r="E3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8.4846509999999993E-3</v>
      </c>
      <c r="AI3261">
        <v>50</v>
      </c>
      <c r="AJ3261" t="s">
        <v>315</v>
      </c>
      <c r="AK3261" t="s">
        <v>417</v>
      </c>
      <c r="AL3261" t="s">
        <v>289</v>
      </c>
      <c r="AM3261">
        <v>4</v>
      </c>
      <c r="AN3261">
        <v>19</v>
      </c>
      <c r="AO3261">
        <v>2.5422299999999999E-3</v>
      </c>
      <c r="AP3261">
        <v>5.2501930000000002E-3</v>
      </c>
      <c r="AQ3261">
        <v>8.4846509999999993E-3</v>
      </c>
      <c r="AR3261">
        <v>5.9443350000000002E-3</v>
      </c>
      <c r="AS3261">
        <v>1.6629222999999999E-2</v>
      </c>
      <c r="AT3261">
        <v>6.4827400000000001E-4</v>
      </c>
    </row>
    <row r="3262" spans="1:46" hidden="1" x14ac:dyDescent="0.25">
      <c r="A3262" t="s">
        <v>315</v>
      </c>
      <c r="B3262" t="s">
        <v>289</v>
      </c>
      <c r="C3262">
        <v>20</v>
      </c>
      <c r="D3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2">
        <v>50</v>
      </c>
      <c r="AJ3262" t="s">
        <v>315</v>
      </c>
      <c r="AK3262" t="s">
        <v>417</v>
      </c>
      <c r="AL3262" t="s">
        <v>289</v>
      </c>
      <c r="AM3262">
        <v>4</v>
      </c>
      <c r="AN3262">
        <v>20</v>
      </c>
      <c r="AO3262">
        <v>0</v>
      </c>
      <c r="AP3262">
        <v>0</v>
      </c>
      <c r="AQ3262">
        <v>0</v>
      </c>
      <c r="AR3262">
        <v>0</v>
      </c>
      <c r="AS3262">
        <v>0</v>
      </c>
      <c r="AT3262">
        <v>0</v>
      </c>
    </row>
    <row r="3263" spans="1:46" hidden="1" x14ac:dyDescent="0.25">
      <c r="A3263" t="s">
        <v>315</v>
      </c>
      <c r="B3263" t="s">
        <v>289</v>
      </c>
      <c r="C3263">
        <v>21</v>
      </c>
      <c r="D3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3">
        <v>50</v>
      </c>
      <c r="AJ3263" t="s">
        <v>315</v>
      </c>
      <c r="AK3263" t="s">
        <v>417</v>
      </c>
      <c r="AL3263" t="s">
        <v>289</v>
      </c>
      <c r="AM3263">
        <v>4</v>
      </c>
      <c r="AN3263">
        <v>21</v>
      </c>
      <c r="AO3263">
        <v>0</v>
      </c>
      <c r="AP3263">
        <v>0</v>
      </c>
      <c r="AQ3263">
        <v>0</v>
      </c>
      <c r="AR3263">
        <v>0</v>
      </c>
      <c r="AS3263">
        <v>0</v>
      </c>
      <c r="AT3263">
        <v>0</v>
      </c>
    </row>
    <row r="3264" spans="1:46" hidden="1" x14ac:dyDescent="0.25">
      <c r="A3264" t="s">
        <v>315</v>
      </c>
      <c r="B3264" t="s">
        <v>289</v>
      </c>
      <c r="C3264">
        <v>22</v>
      </c>
      <c r="D3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4">
        <v>50</v>
      </c>
      <c r="AJ3264" t="s">
        <v>315</v>
      </c>
      <c r="AK3264" t="s">
        <v>417</v>
      </c>
      <c r="AL3264" t="s">
        <v>289</v>
      </c>
      <c r="AM3264">
        <v>4</v>
      </c>
      <c r="AN3264">
        <v>22</v>
      </c>
      <c r="AO3264">
        <v>0</v>
      </c>
      <c r="AP3264">
        <v>0</v>
      </c>
      <c r="AQ3264">
        <v>0</v>
      </c>
      <c r="AR3264">
        <v>0</v>
      </c>
      <c r="AS3264">
        <v>0</v>
      </c>
      <c r="AT3264">
        <v>0</v>
      </c>
    </row>
    <row r="3265" spans="1:46" hidden="1" x14ac:dyDescent="0.25">
      <c r="A3265" t="s">
        <v>315</v>
      </c>
      <c r="B3265" t="s">
        <v>289</v>
      </c>
      <c r="C3265">
        <v>23</v>
      </c>
      <c r="D3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5">
        <v>50</v>
      </c>
      <c r="AJ3265" t="s">
        <v>315</v>
      </c>
      <c r="AK3265" t="s">
        <v>417</v>
      </c>
      <c r="AL3265" t="s">
        <v>289</v>
      </c>
      <c r="AM3265">
        <v>4</v>
      </c>
      <c r="AN3265">
        <v>23</v>
      </c>
      <c r="AO3265">
        <v>0</v>
      </c>
      <c r="AP3265">
        <v>0</v>
      </c>
      <c r="AQ3265">
        <v>0</v>
      </c>
      <c r="AR3265">
        <v>0</v>
      </c>
      <c r="AS3265">
        <v>0</v>
      </c>
      <c r="AT3265">
        <v>0</v>
      </c>
    </row>
    <row r="3266" spans="1:46" hidden="1" x14ac:dyDescent="0.25">
      <c r="A3266" t="s">
        <v>315</v>
      </c>
      <c r="B3266" t="s">
        <v>289</v>
      </c>
      <c r="C3266">
        <v>24</v>
      </c>
      <c r="D3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6">
        <v>50</v>
      </c>
      <c r="AJ3266" t="s">
        <v>315</v>
      </c>
      <c r="AK3266" t="s">
        <v>417</v>
      </c>
      <c r="AL3266" t="s">
        <v>289</v>
      </c>
      <c r="AM3266">
        <v>4</v>
      </c>
      <c r="AN3266">
        <v>24</v>
      </c>
      <c r="AO3266">
        <v>0</v>
      </c>
      <c r="AP3266">
        <v>0</v>
      </c>
      <c r="AQ3266">
        <v>0</v>
      </c>
      <c r="AR3266">
        <v>0</v>
      </c>
      <c r="AS3266">
        <v>0</v>
      </c>
      <c r="AT3266">
        <v>0</v>
      </c>
    </row>
    <row r="3267" spans="1:46" hidden="1" x14ac:dyDescent="0.25">
      <c r="A3267" t="s">
        <v>315</v>
      </c>
      <c r="B3267" t="s">
        <v>290</v>
      </c>
      <c r="C3267">
        <v>1</v>
      </c>
      <c r="D3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7">
        <v>50</v>
      </c>
      <c r="AJ3267" t="s">
        <v>315</v>
      </c>
      <c r="AK3267" t="s">
        <v>417</v>
      </c>
      <c r="AL3267" t="s">
        <v>290</v>
      </c>
      <c r="AM3267">
        <v>5</v>
      </c>
      <c r="AN3267">
        <v>1</v>
      </c>
      <c r="AO3267">
        <v>0</v>
      </c>
      <c r="AP3267">
        <v>0</v>
      </c>
      <c r="AQ3267">
        <v>0</v>
      </c>
      <c r="AR3267">
        <v>0</v>
      </c>
      <c r="AS3267">
        <v>0</v>
      </c>
      <c r="AT3267">
        <v>0</v>
      </c>
    </row>
    <row r="3268" spans="1:46" hidden="1" x14ac:dyDescent="0.25">
      <c r="A3268" t="s">
        <v>315</v>
      </c>
      <c r="B3268" t="s">
        <v>290</v>
      </c>
      <c r="C3268">
        <v>2</v>
      </c>
      <c r="D3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8">
        <v>50</v>
      </c>
      <c r="AJ3268" t="s">
        <v>315</v>
      </c>
      <c r="AK3268" t="s">
        <v>417</v>
      </c>
      <c r="AL3268" t="s">
        <v>290</v>
      </c>
      <c r="AM3268">
        <v>5</v>
      </c>
      <c r="AN3268">
        <v>2</v>
      </c>
      <c r="AO3268">
        <v>0</v>
      </c>
      <c r="AP3268">
        <v>0</v>
      </c>
      <c r="AQ3268">
        <v>0</v>
      </c>
      <c r="AR3268">
        <v>0</v>
      </c>
      <c r="AS3268">
        <v>0</v>
      </c>
      <c r="AT3268">
        <v>0</v>
      </c>
    </row>
    <row r="3269" spans="1:46" hidden="1" x14ac:dyDescent="0.25">
      <c r="A3269" t="s">
        <v>315</v>
      </c>
      <c r="B3269" t="s">
        <v>290</v>
      </c>
      <c r="C3269">
        <v>3</v>
      </c>
      <c r="D3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9">
        <v>50</v>
      </c>
      <c r="AJ3269" t="s">
        <v>315</v>
      </c>
      <c r="AK3269" t="s">
        <v>417</v>
      </c>
      <c r="AL3269" t="s">
        <v>290</v>
      </c>
      <c r="AM3269">
        <v>5</v>
      </c>
      <c r="AN3269">
        <v>3</v>
      </c>
      <c r="AO3269">
        <v>0</v>
      </c>
      <c r="AP3269">
        <v>0</v>
      </c>
      <c r="AQ3269">
        <v>0</v>
      </c>
      <c r="AR3269">
        <v>0</v>
      </c>
      <c r="AS3269">
        <v>0</v>
      </c>
      <c r="AT3269">
        <v>0</v>
      </c>
    </row>
    <row r="3270" spans="1:46" hidden="1" x14ac:dyDescent="0.25">
      <c r="A3270" t="s">
        <v>315</v>
      </c>
      <c r="B3270" t="s">
        <v>290</v>
      </c>
      <c r="C3270">
        <v>4</v>
      </c>
      <c r="D3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0">
        <v>50</v>
      </c>
      <c r="AJ3270" t="s">
        <v>315</v>
      </c>
      <c r="AK3270" t="s">
        <v>417</v>
      </c>
      <c r="AL3270" t="s">
        <v>290</v>
      </c>
      <c r="AM3270">
        <v>5</v>
      </c>
      <c r="AN3270">
        <v>4</v>
      </c>
      <c r="AO3270">
        <v>0</v>
      </c>
      <c r="AP3270">
        <v>0</v>
      </c>
      <c r="AQ3270">
        <v>0</v>
      </c>
      <c r="AR3270">
        <v>0</v>
      </c>
      <c r="AS3270">
        <v>0</v>
      </c>
      <c r="AT3270">
        <v>0</v>
      </c>
    </row>
    <row r="3271" spans="1:46" hidden="1" x14ac:dyDescent="0.25">
      <c r="A3271" t="s">
        <v>315</v>
      </c>
      <c r="B3271" t="s">
        <v>290</v>
      </c>
      <c r="C3271">
        <v>5</v>
      </c>
      <c r="D3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1">
        <v>50</v>
      </c>
      <c r="AJ3271" t="s">
        <v>315</v>
      </c>
      <c r="AK3271" t="s">
        <v>417</v>
      </c>
      <c r="AL3271" t="s">
        <v>290</v>
      </c>
      <c r="AM3271">
        <v>5</v>
      </c>
      <c r="AN3271">
        <v>5</v>
      </c>
      <c r="AO3271">
        <v>0</v>
      </c>
      <c r="AP3271">
        <v>0</v>
      </c>
      <c r="AQ3271">
        <v>0</v>
      </c>
      <c r="AR3271">
        <v>0</v>
      </c>
      <c r="AS3271">
        <v>0</v>
      </c>
      <c r="AT3271">
        <v>0</v>
      </c>
    </row>
    <row r="3272" spans="1:46" hidden="1" x14ac:dyDescent="0.25">
      <c r="A3272" t="s">
        <v>315</v>
      </c>
      <c r="B3272" t="s">
        <v>290</v>
      </c>
      <c r="C3272">
        <v>6</v>
      </c>
      <c r="D3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2">
        <v>50</v>
      </c>
      <c r="AJ3272" t="s">
        <v>315</v>
      </c>
      <c r="AK3272" t="s">
        <v>417</v>
      </c>
      <c r="AL3272" t="s">
        <v>290</v>
      </c>
      <c r="AM3272">
        <v>5</v>
      </c>
      <c r="AN3272">
        <v>6</v>
      </c>
      <c r="AO3272">
        <v>0</v>
      </c>
      <c r="AP3272">
        <v>0</v>
      </c>
      <c r="AQ3272">
        <v>0</v>
      </c>
      <c r="AR3272">
        <v>0</v>
      </c>
      <c r="AS3272">
        <v>0</v>
      </c>
      <c r="AT3272">
        <v>0</v>
      </c>
    </row>
    <row r="3273" spans="1:46" hidden="1" x14ac:dyDescent="0.25">
      <c r="A3273" t="s">
        <v>315</v>
      </c>
      <c r="B3273" t="s">
        <v>290</v>
      </c>
      <c r="C3273">
        <v>7</v>
      </c>
      <c r="D3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2.62E-5</v>
      </c>
      <c r="E3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2.62E-5</v>
      </c>
      <c r="AI3273">
        <v>50</v>
      </c>
      <c r="AJ3273" t="s">
        <v>315</v>
      </c>
      <c r="AK3273" t="s">
        <v>417</v>
      </c>
      <c r="AL3273" t="s">
        <v>290</v>
      </c>
      <c r="AM3273">
        <v>5</v>
      </c>
      <c r="AN3273">
        <v>7</v>
      </c>
      <c r="AO3273">
        <v>2.62E-5</v>
      </c>
      <c r="AP3273">
        <v>7.4400000000000006E-5</v>
      </c>
      <c r="AQ3273">
        <v>1.85603E-4</v>
      </c>
      <c r="AR3273">
        <v>1.14017E-4</v>
      </c>
      <c r="AS3273">
        <v>4.0073799999999998E-4</v>
      </c>
      <c r="AT3273">
        <v>0</v>
      </c>
    </row>
    <row r="3274" spans="1:46" hidden="1" x14ac:dyDescent="0.25">
      <c r="A3274" t="s">
        <v>315</v>
      </c>
      <c r="B3274" t="s">
        <v>290</v>
      </c>
      <c r="C3274">
        <v>8</v>
      </c>
      <c r="D3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3.3892129E-2</v>
      </c>
      <c r="E3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3.3892129E-2</v>
      </c>
      <c r="AI3274">
        <v>50</v>
      </c>
      <c r="AJ3274" t="s">
        <v>315</v>
      </c>
      <c r="AK3274" t="s">
        <v>417</v>
      </c>
      <c r="AL3274" t="s">
        <v>290</v>
      </c>
      <c r="AM3274">
        <v>5</v>
      </c>
      <c r="AN3274">
        <v>8</v>
      </c>
      <c r="AO3274" s="281">
        <v>3.3892129E-2</v>
      </c>
      <c r="AP3274" s="281">
        <v>4.3750807000000003E-2</v>
      </c>
      <c r="AQ3274">
        <v>5.1747710000000002E-2</v>
      </c>
      <c r="AR3274">
        <v>4.2851585999999997E-2</v>
      </c>
      <c r="AS3274">
        <v>6.7395615000000006E-2</v>
      </c>
      <c r="AT3274">
        <v>1.1169739999999999E-2</v>
      </c>
    </row>
    <row r="3275" spans="1:46" hidden="1" x14ac:dyDescent="0.25">
      <c r="A3275" t="s">
        <v>315</v>
      </c>
      <c r="B3275" t="s">
        <v>290</v>
      </c>
      <c r="C3275">
        <v>9</v>
      </c>
      <c r="D3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0.206111559</v>
      </c>
      <c r="E3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0.145006993</v>
      </c>
      <c r="AI3275">
        <v>50</v>
      </c>
      <c r="AJ3275" t="s">
        <v>315</v>
      </c>
      <c r="AK3275" t="s">
        <v>417</v>
      </c>
      <c r="AL3275" t="s">
        <v>290</v>
      </c>
      <c r="AM3275">
        <v>5</v>
      </c>
      <c r="AN3275">
        <v>9</v>
      </c>
      <c r="AO3275">
        <v>0.145006993</v>
      </c>
      <c r="AP3275">
        <v>0.18252848399999999</v>
      </c>
      <c r="AQ3275">
        <v>0.206111559</v>
      </c>
      <c r="AR3275">
        <v>0.17286549600000001</v>
      </c>
      <c r="AS3275">
        <v>0.24047144600000001</v>
      </c>
      <c r="AT3275">
        <v>5.1459060000000001E-2</v>
      </c>
    </row>
    <row r="3276" spans="1:46" hidden="1" x14ac:dyDescent="0.25">
      <c r="A3276" t="s">
        <v>315</v>
      </c>
      <c r="B3276" t="s">
        <v>290</v>
      </c>
      <c r="C3276">
        <v>10</v>
      </c>
      <c r="D3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0.36890462800000001</v>
      </c>
      <c r="E3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0.36890462800000001</v>
      </c>
      <c r="AI3276">
        <v>50</v>
      </c>
      <c r="AJ3276" t="s">
        <v>315</v>
      </c>
      <c r="AK3276" t="s">
        <v>417</v>
      </c>
      <c r="AL3276" t="s">
        <v>290</v>
      </c>
      <c r="AM3276">
        <v>5</v>
      </c>
      <c r="AN3276">
        <v>10</v>
      </c>
      <c r="AO3276">
        <v>0.26603817000000002</v>
      </c>
      <c r="AP3276">
        <v>0.33686455100000001</v>
      </c>
      <c r="AQ3276">
        <v>0.36890462800000001</v>
      </c>
      <c r="AR3276">
        <v>0.31296870399999999</v>
      </c>
      <c r="AS3276">
        <v>0.41727872700000002</v>
      </c>
      <c r="AT3276">
        <v>8.4908300000000006E-2</v>
      </c>
    </row>
    <row r="3277" spans="1:46" hidden="1" x14ac:dyDescent="0.25">
      <c r="A3277" t="s">
        <v>315</v>
      </c>
      <c r="B3277" t="s">
        <v>290</v>
      </c>
      <c r="C3277">
        <v>11</v>
      </c>
      <c r="D3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0.50423886799999995</v>
      </c>
      <c r="E3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0.50423886799999995</v>
      </c>
      <c r="AI3277">
        <v>50</v>
      </c>
      <c r="AJ3277" t="s">
        <v>315</v>
      </c>
      <c r="AK3277" t="s">
        <v>417</v>
      </c>
      <c r="AL3277" t="s">
        <v>290</v>
      </c>
      <c r="AM3277">
        <v>5</v>
      </c>
      <c r="AN3277">
        <v>11</v>
      </c>
      <c r="AO3277">
        <v>0.372717454</v>
      </c>
      <c r="AP3277">
        <v>0.46409411699999997</v>
      </c>
      <c r="AQ3277">
        <v>0.50423886799999995</v>
      </c>
      <c r="AR3277">
        <v>0.42930250599999997</v>
      </c>
      <c r="AS3277">
        <v>0.56152742700000002</v>
      </c>
      <c r="AT3277">
        <v>0.12982504</v>
      </c>
    </row>
    <row r="3278" spans="1:46" hidden="1" x14ac:dyDescent="0.25">
      <c r="A3278" t="s">
        <v>315</v>
      </c>
      <c r="B3278" t="s">
        <v>290</v>
      </c>
      <c r="C3278">
        <v>12</v>
      </c>
      <c r="D3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0.59318400599999999</v>
      </c>
      <c r="E3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0.59318400599999999</v>
      </c>
      <c r="AI3278">
        <v>50</v>
      </c>
      <c r="AJ3278" t="s">
        <v>315</v>
      </c>
      <c r="AK3278" t="s">
        <v>417</v>
      </c>
      <c r="AL3278" t="s">
        <v>290</v>
      </c>
      <c r="AM3278">
        <v>5</v>
      </c>
      <c r="AN3278">
        <v>12</v>
      </c>
      <c r="AO3278">
        <v>0.44496002800000001</v>
      </c>
      <c r="AP3278">
        <v>0.54538244199999997</v>
      </c>
      <c r="AQ3278">
        <v>0.59318400599999999</v>
      </c>
      <c r="AR3278">
        <v>0.50485507500000004</v>
      </c>
      <c r="AS3278">
        <v>0.65550689100000004</v>
      </c>
      <c r="AT3278">
        <v>0.18143620599999999</v>
      </c>
    </row>
    <row r="3279" spans="1:46" hidden="1" x14ac:dyDescent="0.25">
      <c r="A3279" t="s">
        <v>315</v>
      </c>
      <c r="B3279" t="s">
        <v>290</v>
      </c>
      <c r="C3279">
        <v>13</v>
      </c>
      <c r="D3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0.62166292099999998</v>
      </c>
      <c r="E3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0.62166292099999998</v>
      </c>
      <c r="AI3279">
        <v>50</v>
      </c>
      <c r="AJ3279" t="s">
        <v>315</v>
      </c>
      <c r="AK3279" t="s">
        <v>417</v>
      </c>
      <c r="AL3279" t="s">
        <v>290</v>
      </c>
      <c r="AM3279">
        <v>5</v>
      </c>
      <c r="AN3279">
        <v>13</v>
      </c>
      <c r="AO3279">
        <v>0.45596812399999997</v>
      </c>
      <c r="AP3279">
        <v>0.57213995100000004</v>
      </c>
      <c r="AQ3279">
        <v>0.62166292099999998</v>
      </c>
      <c r="AR3279">
        <v>0.52765314500000005</v>
      </c>
      <c r="AS3279">
        <v>0.68987292700000002</v>
      </c>
      <c r="AT3279">
        <v>0.173359346</v>
      </c>
    </row>
    <row r="3280" spans="1:46" hidden="1" x14ac:dyDescent="0.25">
      <c r="A3280" t="s">
        <v>315</v>
      </c>
      <c r="B3280" t="s">
        <v>290</v>
      </c>
      <c r="C3280">
        <v>14</v>
      </c>
      <c r="D3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0.59083421300000005</v>
      </c>
      <c r="E3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0.59083421300000005</v>
      </c>
      <c r="AI3280">
        <v>50</v>
      </c>
      <c r="AJ3280" t="s">
        <v>315</v>
      </c>
      <c r="AK3280" t="s">
        <v>417</v>
      </c>
      <c r="AL3280" t="s">
        <v>290</v>
      </c>
      <c r="AM3280">
        <v>5</v>
      </c>
      <c r="AN3280">
        <v>14</v>
      </c>
      <c r="AO3280">
        <v>0.41613424199999999</v>
      </c>
      <c r="AP3280">
        <v>0.53079748199999999</v>
      </c>
      <c r="AQ3280">
        <v>0.59083421300000005</v>
      </c>
      <c r="AR3280">
        <v>0.497434178</v>
      </c>
      <c r="AS3280">
        <v>0.66209986099999996</v>
      </c>
      <c r="AT3280">
        <v>0.15713592300000001</v>
      </c>
    </row>
    <row r="3281" spans="1:46" hidden="1" x14ac:dyDescent="0.25">
      <c r="A3281" t="s">
        <v>315</v>
      </c>
      <c r="B3281" t="s">
        <v>290</v>
      </c>
      <c r="C3281">
        <v>15</v>
      </c>
      <c r="D3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0.50402172899999997</v>
      </c>
      <c r="E3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0.50402172899999997</v>
      </c>
      <c r="AI3281">
        <v>50</v>
      </c>
      <c r="AJ3281" t="s">
        <v>315</v>
      </c>
      <c r="AK3281" t="s">
        <v>417</v>
      </c>
      <c r="AL3281" t="s">
        <v>290</v>
      </c>
      <c r="AM3281">
        <v>5</v>
      </c>
      <c r="AN3281">
        <v>15</v>
      </c>
      <c r="AO3281">
        <v>0.35421080300000002</v>
      </c>
      <c r="AP3281">
        <v>0.45208900800000001</v>
      </c>
      <c r="AQ3281">
        <v>0.50402172899999997</v>
      </c>
      <c r="AR3281">
        <v>0.42359386999999998</v>
      </c>
      <c r="AS3281">
        <v>0.57479647700000003</v>
      </c>
      <c r="AT3281">
        <v>0.12801517300000001</v>
      </c>
    </row>
    <row r="3282" spans="1:46" hidden="1" x14ac:dyDescent="0.25">
      <c r="A3282" t="s">
        <v>315</v>
      </c>
      <c r="B3282" t="s">
        <v>290</v>
      </c>
      <c r="C3282">
        <v>16</v>
      </c>
      <c r="D3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0.37371085399999998</v>
      </c>
      <c r="E3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0.37371085399999998</v>
      </c>
      <c r="AI3282">
        <v>50</v>
      </c>
      <c r="AJ3282" t="s">
        <v>315</v>
      </c>
      <c r="AK3282" t="s">
        <v>417</v>
      </c>
      <c r="AL3282" t="s">
        <v>290</v>
      </c>
      <c r="AM3282">
        <v>5</v>
      </c>
      <c r="AN3282">
        <v>16</v>
      </c>
      <c r="AO3282">
        <v>0.267453836</v>
      </c>
      <c r="AP3282">
        <v>0.32526065100000001</v>
      </c>
      <c r="AQ3282">
        <v>0.37371085399999998</v>
      </c>
      <c r="AR3282">
        <v>0.30986424899999998</v>
      </c>
      <c r="AS3282">
        <v>0.43521912200000001</v>
      </c>
      <c r="AT3282">
        <v>8.1039933999999994E-2</v>
      </c>
    </row>
    <row r="3283" spans="1:46" hidden="1" x14ac:dyDescent="0.25">
      <c r="A3283" t="s">
        <v>315</v>
      </c>
      <c r="B3283" t="s">
        <v>290</v>
      </c>
      <c r="C3283">
        <v>17</v>
      </c>
      <c r="D3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0.21720305300000001</v>
      </c>
      <c r="E3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0.21720305300000001</v>
      </c>
      <c r="AI3283">
        <v>50</v>
      </c>
      <c r="AJ3283" t="s">
        <v>315</v>
      </c>
      <c r="AK3283" t="s">
        <v>417</v>
      </c>
      <c r="AL3283" t="s">
        <v>290</v>
      </c>
      <c r="AM3283">
        <v>5</v>
      </c>
      <c r="AN3283">
        <v>17</v>
      </c>
      <c r="AO3283">
        <v>0.151516708</v>
      </c>
      <c r="AP3283">
        <v>0.18192934399999999</v>
      </c>
      <c r="AQ3283">
        <v>0.21720305300000001</v>
      </c>
      <c r="AR3283">
        <v>0.179130338</v>
      </c>
      <c r="AS3283">
        <v>0.260595831</v>
      </c>
      <c r="AT3283">
        <v>5.0588075000000003E-2</v>
      </c>
    </row>
    <row r="3284" spans="1:46" hidden="1" x14ac:dyDescent="0.25">
      <c r="A3284" t="s">
        <v>315</v>
      </c>
      <c r="B3284" t="s">
        <v>290</v>
      </c>
      <c r="C3284">
        <v>18</v>
      </c>
      <c r="D3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6.0924387000000003E-2</v>
      </c>
      <c r="E3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6.0924387000000003E-2</v>
      </c>
      <c r="AI3284">
        <v>50</v>
      </c>
      <c r="AJ3284" t="s">
        <v>315</v>
      </c>
      <c r="AK3284" t="s">
        <v>417</v>
      </c>
      <c r="AL3284" t="s">
        <v>290</v>
      </c>
      <c r="AM3284">
        <v>5</v>
      </c>
      <c r="AN3284">
        <v>18</v>
      </c>
      <c r="AO3284">
        <v>4.2811299999999997E-2</v>
      </c>
      <c r="AP3284">
        <v>5.3741655999999999E-2</v>
      </c>
      <c r="AQ3284">
        <v>6.0924387000000003E-2</v>
      </c>
      <c r="AR3284">
        <v>5.2274188999999999E-2</v>
      </c>
      <c r="AS3284">
        <v>8.3156980000000005E-2</v>
      </c>
      <c r="AT3284">
        <v>1.4191103E-2</v>
      </c>
    </row>
    <row r="3285" spans="1:46" hidden="1" x14ac:dyDescent="0.25">
      <c r="A3285" t="s">
        <v>315</v>
      </c>
      <c r="B3285" t="s">
        <v>290</v>
      </c>
      <c r="C3285">
        <v>19</v>
      </c>
      <c r="D3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5.5603100000000002E-4</v>
      </c>
      <c r="E3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5.5603100000000002E-4</v>
      </c>
      <c r="AI3285">
        <v>50</v>
      </c>
      <c r="AJ3285" t="s">
        <v>315</v>
      </c>
      <c r="AK3285" t="s">
        <v>417</v>
      </c>
      <c r="AL3285" t="s">
        <v>290</v>
      </c>
      <c r="AM3285">
        <v>5</v>
      </c>
      <c r="AN3285">
        <v>19</v>
      </c>
      <c r="AO3285">
        <v>1.64611E-4</v>
      </c>
      <c r="AP3285">
        <v>2.84512E-4</v>
      </c>
      <c r="AQ3285">
        <v>5.5603100000000002E-4</v>
      </c>
      <c r="AR3285">
        <v>4.0227999999999998E-4</v>
      </c>
      <c r="AS3285">
        <v>1.6111420000000001E-3</v>
      </c>
      <c r="AT3285">
        <v>3.29E-5</v>
      </c>
    </row>
    <row r="3286" spans="1:46" hidden="1" x14ac:dyDescent="0.25">
      <c r="A3286" t="s">
        <v>315</v>
      </c>
      <c r="B3286" t="s">
        <v>290</v>
      </c>
      <c r="C3286">
        <v>20</v>
      </c>
      <c r="D3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6">
        <v>50</v>
      </c>
      <c r="AJ3286" t="s">
        <v>315</v>
      </c>
      <c r="AK3286" t="s">
        <v>417</v>
      </c>
      <c r="AL3286" t="s">
        <v>290</v>
      </c>
      <c r="AM3286">
        <v>5</v>
      </c>
      <c r="AN3286">
        <v>20</v>
      </c>
      <c r="AO3286">
        <v>0</v>
      </c>
      <c r="AP3286">
        <v>0</v>
      </c>
      <c r="AQ3286">
        <v>0</v>
      </c>
      <c r="AR3286">
        <v>0</v>
      </c>
      <c r="AS3286">
        <v>0</v>
      </c>
      <c r="AT3286" s="281">
        <v>0</v>
      </c>
    </row>
    <row r="3287" spans="1:46" hidden="1" x14ac:dyDescent="0.25">
      <c r="A3287" t="s">
        <v>315</v>
      </c>
      <c r="B3287" t="s">
        <v>290</v>
      </c>
      <c r="C3287">
        <v>21</v>
      </c>
      <c r="D3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7">
        <v>50</v>
      </c>
      <c r="AJ3287" t="s">
        <v>315</v>
      </c>
      <c r="AK3287" t="s">
        <v>417</v>
      </c>
      <c r="AL3287" t="s">
        <v>290</v>
      </c>
      <c r="AM3287">
        <v>5</v>
      </c>
      <c r="AN3287">
        <v>21</v>
      </c>
      <c r="AO3287">
        <v>0</v>
      </c>
      <c r="AP3287">
        <v>0</v>
      </c>
      <c r="AQ3287">
        <v>0</v>
      </c>
      <c r="AR3287">
        <v>0</v>
      </c>
      <c r="AS3287">
        <v>0</v>
      </c>
      <c r="AT3287">
        <v>0</v>
      </c>
    </row>
    <row r="3288" spans="1:46" hidden="1" x14ac:dyDescent="0.25">
      <c r="A3288" t="s">
        <v>315</v>
      </c>
      <c r="B3288" t="s">
        <v>290</v>
      </c>
      <c r="C3288">
        <v>22</v>
      </c>
      <c r="D3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8">
        <v>50</v>
      </c>
      <c r="AJ3288" t="s">
        <v>315</v>
      </c>
      <c r="AK3288" t="s">
        <v>417</v>
      </c>
      <c r="AL3288" t="s">
        <v>290</v>
      </c>
      <c r="AM3288">
        <v>5</v>
      </c>
      <c r="AN3288">
        <v>22</v>
      </c>
      <c r="AO3288">
        <v>0</v>
      </c>
      <c r="AP3288">
        <v>0</v>
      </c>
      <c r="AQ3288">
        <v>0</v>
      </c>
      <c r="AR3288">
        <v>0</v>
      </c>
      <c r="AS3288">
        <v>0</v>
      </c>
      <c r="AT3288">
        <v>0</v>
      </c>
    </row>
    <row r="3289" spans="1:46" hidden="1" x14ac:dyDescent="0.25">
      <c r="A3289" t="s">
        <v>315</v>
      </c>
      <c r="B3289" t="s">
        <v>290</v>
      </c>
      <c r="C3289">
        <v>23</v>
      </c>
      <c r="D3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9">
        <v>50</v>
      </c>
      <c r="AJ3289" t="s">
        <v>315</v>
      </c>
      <c r="AK3289" t="s">
        <v>417</v>
      </c>
      <c r="AL3289" t="s">
        <v>290</v>
      </c>
      <c r="AM3289">
        <v>5</v>
      </c>
      <c r="AN3289">
        <v>23</v>
      </c>
      <c r="AO3289">
        <v>0</v>
      </c>
      <c r="AP3289">
        <v>0</v>
      </c>
      <c r="AQ3289">
        <v>0</v>
      </c>
      <c r="AR3289">
        <v>0</v>
      </c>
      <c r="AS3289">
        <v>0</v>
      </c>
      <c r="AT3289">
        <v>0</v>
      </c>
    </row>
    <row r="3290" spans="1:46" hidden="1" x14ac:dyDescent="0.25">
      <c r="A3290" t="s">
        <v>315</v>
      </c>
      <c r="B3290" t="s">
        <v>290</v>
      </c>
      <c r="C3290">
        <v>24</v>
      </c>
      <c r="D3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0">
        <v>50</v>
      </c>
      <c r="AJ3290" t="s">
        <v>315</v>
      </c>
      <c r="AK3290" t="s">
        <v>417</v>
      </c>
      <c r="AL3290" t="s">
        <v>290</v>
      </c>
      <c r="AM3290">
        <v>5</v>
      </c>
      <c r="AN3290">
        <v>24</v>
      </c>
      <c r="AO3290">
        <v>0</v>
      </c>
      <c r="AP3290">
        <v>0</v>
      </c>
      <c r="AQ3290">
        <v>0</v>
      </c>
      <c r="AR3290">
        <v>0</v>
      </c>
      <c r="AS3290">
        <v>0</v>
      </c>
      <c r="AT3290">
        <v>0</v>
      </c>
    </row>
    <row r="3291" spans="1:46" hidden="1" x14ac:dyDescent="0.25">
      <c r="A3291" t="s">
        <v>315</v>
      </c>
      <c r="B3291" t="s">
        <v>291</v>
      </c>
      <c r="C3291">
        <v>1</v>
      </c>
      <c r="D3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1">
        <v>50</v>
      </c>
      <c r="AJ3291" t="s">
        <v>315</v>
      </c>
      <c r="AK3291" t="s">
        <v>417</v>
      </c>
      <c r="AL3291" t="s">
        <v>291</v>
      </c>
      <c r="AM3291">
        <v>6</v>
      </c>
      <c r="AN3291">
        <v>1</v>
      </c>
      <c r="AO3291">
        <v>0</v>
      </c>
      <c r="AP3291">
        <v>0</v>
      </c>
      <c r="AQ3291">
        <v>0</v>
      </c>
      <c r="AR3291">
        <v>0</v>
      </c>
      <c r="AS3291">
        <v>0</v>
      </c>
      <c r="AT3291">
        <v>0</v>
      </c>
    </row>
    <row r="3292" spans="1:46" hidden="1" x14ac:dyDescent="0.25">
      <c r="A3292" t="s">
        <v>315</v>
      </c>
      <c r="B3292" t="s">
        <v>291</v>
      </c>
      <c r="C3292">
        <v>2</v>
      </c>
      <c r="D3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2">
        <v>50</v>
      </c>
      <c r="AJ3292" t="s">
        <v>315</v>
      </c>
      <c r="AK3292" t="s">
        <v>417</v>
      </c>
      <c r="AL3292" t="s">
        <v>291</v>
      </c>
      <c r="AM3292">
        <v>6</v>
      </c>
      <c r="AN3292">
        <v>2</v>
      </c>
      <c r="AO3292">
        <v>0</v>
      </c>
      <c r="AP3292">
        <v>0</v>
      </c>
      <c r="AQ3292">
        <v>0</v>
      </c>
      <c r="AR3292">
        <v>0</v>
      </c>
      <c r="AS3292">
        <v>0</v>
      </c>
      <c r="AT3292">
        <v>0</v>
      </c>
    </row>
    <row r="3293" spans="1:46" hidden="1" x14ac:dyDescent="0.25">
      <c r="A3293" t="s">
        <v>315</v>
      </c>
      <c r="B3293" t="s">
        <v>291</v>
      </c>
      <c r="C3293">
        <v>3</v>
      </c>
      <c r="D3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3">
        <v>50</v>
      </c>
      <c r="AJ3293" t="s">
        <v>315</v>
      </c>
      <c r="AK3293" t="s">
        <v>417</v>
      </c>
      <c r="AL3293" t="s">
        <v>291</v>
      </c>
      <c r="AM3293">
        <v>6</v>
      </c>
      <c r="AN3293">
        <v>3</v>
      </c>
      <c r="AO3293">
        <v>0</v>
      </c>
      <c r="AP3293">
        <v>0</v>
      </c>
      <c r="AQ3293">
        <v>0</v>
      </c>
      <c r="AR3293">
        <v>0</v>
      </c>
      <c r="AS3293">
        <v>0</v>
      </c>
      <c r="AT3293">
        <v>0</v>
      </c>
    </row>
    <row r="3294" spans="1:46" hidden="1" x14ac:dyDescent="0.25">
      <c r="A3294" t="s">
        <v>315</v>
      </c>
      <c r="B3294" t="s">
        <v>291</v>
      </c>
      <c r="C3294">
        <v>4</v>
      </c>
      <c r="D3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4">
        <v>50</v>
      </c>
      <c r="AJ3294" t="s">
        <v>315</v>
      </c>
      <c r="AK3294" t="s">
        <v>417</v>
      </c>
      <c r="AL3294" t="s">
        <v>291</v>
      </c>
      <c r="AM3294">
        <v>6</v>
      </c>
      <c r="AN3294">
        <v>4</v>
      </c>
      <c r="AO3294">
        <v>0</v>
      </c>
      <c r="AP3294">
        <v>0</v>
      </c>
      <c r="AQ3294">
        <v>0</v>
      </c>
      <c r="AR3294">
        <v>0</v>
      </c>
      <c r="AS3294">
        <v>0</v>
      </c>
      <c r="AT3294">
        <v>0</v>
      </c>
    </row>
    <row r="3295" spans="1:46" hidden="1" x14ac:dyDescent="0.25">
      <c r="A3295" t="s">
        <v>315</v>
      </c>
      <c r="B3295" t="s">
        <v>291</v>
      </c>
      <c r="C3295">
        <v>5</v>
      </c>
      <c r="D3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5">
        <v>50</v>
      </c>
      <c r="AJ3295" t="s">
        <v>315</v>
      </c>
      <c r="AK3295" t="s">
        <v>417</v>
      </c>
      <c r="AL3295" t="s">
        <v>291</v>
      </c>
      <c r="AM3295">
        <v>6</v>
      </c>
      <c r="AN3295">
        <v>5</v>
      </c>
      <c r="AO3295">
        <v>0</v>
      </c>
      <c r="AP3295">
        <v>0</v>
      </c>
      <c r="AQ3295">
        <v>0</v>
      </c>
      <c r="AR3295">
        <v>0</v>
      </c>
      <c r="AS3295">
        <v>0</v>
      </c>
      <c r="AT3295">
        <v>0</v>
      </c>
    </row>
    <row r="3296" spans="1:46" hidden="1" x14ac:dyDescent="0.25">
      <c r="A3296" t="s">
        <v>315</v>
      </c>
      <c r="B3296" t="s">
        <v>291</v>
      </c>
      <c r="C3296">
        <v>6</v>
      </c>
      <c r="D3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6">
        <v>50</v>
      </c>
      <c r="AJ3296" t="s">
        <v>315</v>
      </c>
      <c r="AK3296" t="s">
        <v>417</v>
      </c>
      <c r="AL3296" t="s">
        <v>291</v>
      </c>
      <c r="AM3296">
        <v>6</v>
      </c>
      <c r="AN3296">
        <v>6</v>
      </c>
      <c r="AO3296">
        <v>0</v>
      </c>
      <c r="AP3296">
        <v>0</v>
      </c>
      <c r="AQ3296">
        <v>0</v>
      </c>
      <c r="AR3296">
        <v>0</v>
      </c>
      <c r="AS3296">
        <v>0</v>
      </c>
      <c r="AT3296">
        <v>0</v>
      </c>
    </row>
    <row r="3297" spans="1:46" hidden="1" x14ac:dyDescent="0.25">
      <c r="A3297" t="s">
        <v>315</v>
      </c>
      <c r="B3297" t="s">
        <v>291</v>
      </c>
      <c r="C3297">
        <v>7</v>
      </c>
      <c r="D3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7">
        <v>50</v>
      </c>
      <c r="AJ3297" t="s">
        <v>315</v>
      </c>
      <c r="AK3297" t="s">
        <v>417</v>
      </c>
      <c r="AL3297" t="s">
        <v>291</v>
      </c>
      <c r="AM3297">
        <v>6</v>
      </c>
      <c r="AN3297">
        <v>7</v>
      </c>
      <c r="AO3297">
        <v>0</v>
      </c>
      <c r="AP3297">
        <v>0</v>
      </c>
      <c r="AQ3297">
        <v>4.6600000000000002E-7</v>
      </c>
      <c r="AR3297">
        <v>8.3099999999999996E-7</v>
      </c>
      <c r="AS3297">
        <v>8.4600000000000003E-6</v>
      </c>
      <c r="AT3297">
        <v>0</v>
      </c>
    </row>
    <row r="3298" spans="1:46" hidden="1" x14ac:dyDescent="0.25">
      <c r="A3298" t="s">
        <v>315</v>
      </c>
      <c r="B3298" t="s">
        <v>291</v>
      </c>
      <c r="C3298">
        <v>8</v>
      </c>
      <c r="D3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1.9041957000000002E-2</v>
      </c>
      <c r="E3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1.9041957000000002E-2</v>
      </c>
      <c r="AI3298">
        <v>50</v>
      </c>
      <c r="AJ3298" t="s">
        <v>315</v>
      </c>
      <c r="AK3298" t="s">
        <v>417</v>
      </c>
      <c r="AL3298" t="s">
        <v>291</v>
      </c>
      <c r="AM3298">
        <v>6</v>
      </c>
      <c r="AN3298">
        <v>8</v>
      </c>
      <c r="AO3298">
        <v>1.9041957000000002E-2</v>
      </c>
      <c r="AP3298">
        <v>2.3468334E-2</v>
      </c>
      <c r="AQ3298" s="281">
        <v>2.5595539E-2</v>
      </c>
      <c r="AR3298" s="281">
        <v>2.2517097999999999E-2</v>
      </c>
      <c r="AS3298" s="281">
        <v>3.4834125000000001E-2</v>
      </c>
      <c r="AT3298">
        <v>8.5554979999999999E-3</v>
      </c>
    </row>
    <row r="3299" spans="1:46" hidden="1" x14ac:dyDescent="0.25">
      <c r="A3299" t="s">
        <v>315</v>
      </c>
      <c r="B3299" t="s">
        <v>291</v>
      </c>
      <c r="C3299">
        <v>9</v>
      </c>
      <c r="D3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0.15333928199999999</v>
      </c>
      <c r="E3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0.108854012</v>
      </c>
      <c r="AI3299">
        <v>50</v>
      </c>
      <c r="AJ3299" t="s">
        <v>315</v>
      </c>
      <c r="AK3299" t="s">
        <v>417</v>
      </c>
      <c r="AL3299" t="s">
        <v>291</v>
      </c>
      <c r="AM3299">
        <v>6</v>
      </c>
      <c r="AN3299">
        <v>9</v>
      </c>
      <c r="AO3299">
        <v>0.108854012</v>
      </c>
      <c r="AP3299">
        <v>0.13811833200000001</v>
      </c>
      <c r="AQ3299">
        <v>0.15333928199999999</v>
      </c>
      <c r="AR3299">
        <v>0.12864157400000001</v>
      </c>
      <c r="AS3299">
        <v>0.17850527699999999</v>
      </c>
      <c r="AT3299">
        <v>4.3745984000000002E-2</v>
      </c>
    </row>
    <row r="3300" spans="1:46" hidden="1" x14ac:dyDescent="0.25">
      <c r="A3300" t="s">
        <v>315</v>
      </c>
      <c r="B3300" t="s">
        <v>291</v>
      </c>
      <c r="C3300">
        <v>10</v>
      </c>
      <c r="D3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0.30805818000000001</v>
      </c>
      <c r="E3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0.30805818000000001</v>
      </c>
      <c r="AI3300">
        <v>50</v>
      </c>
      <c r="AJ3300" t="s">
        <v>315</v>
      </c>
      <c r="AK3300" t="s">
        <v>417</v>
      </c>
      <c r="AL3300" t="s">
        <v>291</v>
      </c>
      <c r="AM3300">
        <v>6</v>
      </c>
      <c r="AN3300">
        <v>10</v>
      </c>
      <c r="AO3300">
        <v>0.219146115</v>
      </c>
      <c r="AP3300">
        <v>0.274667255</v>
      </c>
      <c r="AQ3300">
        <v>0.30805818000000001</v>
      </c>
      <c r="AR3300">
        <v>0.257110116</v>
      </c>
      <c r="AS3300">
        <v>0.34275711199999997</v>
      </c>
      <c r="AT3300">
        <v>7.9992964999999999E-2</v>
      </c>
    </row>
    <row r="3301" spans="1:46" hidden="1" x14ac:dyDescent="0.25">
      <c r="A3301" t="s">
        <v>315</v>
      </c>
      <c r="B3301" t="s">
        <v>291</v>
      </c>
      <c r="C3301">
        <v>11</v>
      </c>
      <c r="D3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0.43968756799999997</v>
      </c>
      <c r="E3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0.43968756799999997</v>
      </c>
      <c r="AI3301">
        <v>50</v>
      </c>
      <c r="AJ3301" t="s">
        <v>315</v>
      </c>
      <c r="AK3301" t="s">
        <v>417</v>
      </c>
      <c r="AL3301" t="s">
        <v>291</v>
      </c>
      <c r="AM3301">
        <v>6</v>
      </c>
      <c r="AN3301">
        <v>11</v>
      </c>
      <c r="AO3301">
        <v>0.31911719599999999</v>
      </c>
      <c r="AP3301">
        <v>0.39927072699999999</v>
      </c>
      <c r="AQ3301">
        <v>0.43968756799999997</v>
      </c>
      <c r="AR3301">
        <v>0.36975733700000002</v>
      </c>
      <c r="AS3301">
        <v>0.48013418000000002</v>
      </c>
      <c r="AT3301">
        <v>0.12795788299999999</v>
      </c>
    </row>
    <row r="3302" spans="1:46" hidden="1" x14ac:dyDescent="0.25">
      <c r="A3302" t="s">
        <v>315</v>
      </c>
      <c r="B3302" t="s">
        <v>291</v>
      </c>
      <c r="C3302">
        <v>12</v>
      </c>
      <c r="D3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0.52768365399999995</v>
      </c>
      <c r="E3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0.52768365399999995</v>
      </c>
      <c r="AI3302">
        <v>50</v>
      </c>
      <c r="AJ3302" t="s">
        <v>315</v>
      </c>
      <c r="AK3302" t="s">
        <v>417</v>
      </c>
      <c r="AL3302" t="s">
        <v>291</v>
      </c>
      <c r="AM3302">
        <v>6</v>
      </c>
      <c r="AN3302">
        <v>12</v>
      </c>
      <c r="AO3302">
        <v>0.39738475400000001</v>
      </c>
      <c r="AP3302">
        <v>0.49080861999999997</v>
      </c>
      <c r="AQ3302">
        <v>0.52768365399999995</v>
      </c>
      <c r="AR3302">
        <v>0.448223186</v>
      </c>
      <c r="AS3302">
        <v>0.57011623700000003</v>
      </c>
      <c r="AT3302">
        <v>0.155063796</v>
      </c>
    </row>
    <row r="3303" spans="1:46" hidden="1" x14ac:dyDescent="0.25">
      <c r="A3303" t="s">
        <v>315</v>
      </c>
      <c r="B3303" t="s">
        <v>291</v>
      </c>
      <c r="C3303">
        <v>13</v>
      </c>
      <c r="D3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0.56450665</v>
      </c>
      <c r="E3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0.56450665</v>
      </c>
      <c r="AI3303">
        <v>50</v>
      </c>
      <c r="AJ3303" t="s">
        <v>315</v>
      </c>
      <c r="AK3303" t="s">
        <v>417</v>
      </c>
      <c r="AL3303" t="s">
        <v>291</v>
      </c>
      <c r="AM3303">
        <v>6</v>
      </c>
      <c r="AN3303">
        <v>13</v>
      </c>
      <c r="AO3303">
        <v>0.42928097700000001</v>
      </c>
      <c r="AP3303">
        <v>0.51086142700000003</v>
      </c>
      <c r="AQ3303">
        <v>0.56450665</v>
      </c>
      <c r="AR3303">
        <v>0.47899844899999999</v>
      </c>
      <c r="AS3303">
        <v>0.60633862599999999</v>
      </c>
      <c r="AT3303">
        <v>0.15287419199999999</v>
      </c>
    </row>
    <row r="3304" spans="1:46" hidden="1" x14ac:dyDescent="0.25">
      <c r="A3304" t="s">
        <v>315</v>
      </c>
      <c r="B3304" t="s">
        <v>291</v>
      </c>
      <c r="C3304">
        <v>14</v>
      </c>
      <c r="D3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0.54283361100000005</v>
      </c>
      <c r="E3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0.54283361100000005</v>
      </c>
      <c r="AI3304">
        <v>50</v>
      </c>
      <c r="AJ3304" t="s">
        <v>315</v>
      </c>
      <c r="AK3304" t="s">
        <v>417</v>
      </c>
      <c r="AL3304" t="s">
        <v>291</v>
      </c>
      <c r="AM3304">
        <v>6</v>
      </c>
      <c r="AN3304">
        <v>14</v>
      </c>
      <c r="AO3304">
        <v>0.38635080199999999</v>
      </c>
      <c r="AP3304">
        <v>0.49538841099999997</v>
      </c>
      <c r="AQ3304">
        <v>0.54283361100000005</v>
      </c>
      <c r="AR3304">
        <v>0.45751370600000002</v>
      </c>
      <c r="AS3304">
        <v>0.58337715899999998</v>
      </c>
      <c r="AT3304">
        <v>0.14831111499999999</v>
      </c>
    </row>
    <row r="3305" spans="1:46" hidden="1" x14ac:dyDescent="0.25">
      <c r="A3305" t="s">
        <v>315</v>
      </c>
      <c r="B3305" t="s">
        <v>291</v>
      </c>
      <c r="C3305">
        <v>15</v>
      </c>
      <c r="D3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0.46693058700000001</v>
      </c>
      <c r="E3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0.46693058700000001</v>
      </c>
      <c r="AI3305">
        <v>50</v>
      </c>
      <c r="AJ3305" t="s">
        <v>315</v>
      </c>
      <c r="AK3305" t="s">
        <v>417</v>
      </c>
      <c r="AL3305" t="s">
        <v>291</v>
      </c>
      <c r="AM3305">
        <v>6</v>
      </c>
      <c r="AN3305">
        <v>15</v>
      </c>
      <c r="AO3305">
        <v>0.32703599100000003</v>
      </c>
      <c r="AP3305">
        <v>0.426458326</v>
      </c>
      <c r="AQ3305">
        <v>0.46693058700000001</v>
      </c>
      <c r="AR3305">
        <v>0.39019196099999998</v>
      </c>
      <c r="AS3305">
        <v>0.50973537800000002</v>
      </c>
      <c r="AT3305">
        <v>0.12845443600000001</v>
      </c>
    </row>
    <row r="3306" spans="1:46" hidden="1" x14ac:dyDescent="0.25">
      <c r="A3306" t="s">
        <v>315</v>
      </c>
      <c r="B3306" t="s">
        <v>291</v>
      </c>
      <c r="C3306">
        <v>16</v>
      </c>
      <c r="D3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0.34539387500000002</v>
      </c>
      <c r="E3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0.34539387500000002</v>
      </c>
      <c r="AI3306">
        <v>50</v>
      </c>
      <c r="AJ3306" t="s">
        <v>315</v>
      </c>
      <c r="AK3306" t="s">
        <v>417</v>
      </c>
      <c r="AL3306" t="s">
        <v>291</v>
      </c>
      <c r="AM3306">
        <v>6</v>
      </c>
      <c r="AN3306">
        <v>16</v>
      </c>
      <c r="AO3306">
        <v>0.23361541899999999</v>
      </c>
      <c r="AP3306">
        <v>0.30580215799999999</v>
      </c>
      <c r="AQ3306">
        <v>0.34539387500000002</v>
      </c>
      <c r="AR3306">
        <v>0.28278484700000001</v>
      </c>
      <c r="AS3306">
        <v>0.385654791</v>
      </c>
      <c r="AT3306">
        <v>6.6608968000000005E-2</v>
      </c>
    </row>
    <row r="3307" spans="1:46" hidden="1" x14ac:dyDescent="0.25">
      <c r="A3307" t="s">
        <v>315</v>
      </c>
      <c r="B3307" t="s">
        <v>291</v>
      </c>
      <c r="C3307">
        <v>17</v>
      </c>
      <c r="D3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0.19524028299999999</v>
      </c>
      <c r="E3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0.19524028299999999</v>
      </c>
      <c r="AI3307">
        <v>50</v>
      </c>
      <c r="AJ3307" t="s">
        <v>315</v>
      </c>
      <c r="AK3307" t="s">
        <v>417</v>
      </c>
      <c r="AL3307" t="s">
        <v>291</v>
      </c>
      <c r="AM3307">
        <v>6</v>
      </c>
      <c r="AN3307">
        <v>17</v>
      </c>
      <c r="AO3307">
        <v>0.13035307300000001</v>
      </c>
      <c r="AP3307">
        <v>0.172404639</v>
      </c>
      <c r="AQ3307">
        <v>0.19524028299999999</v>
      </c>
      <c r="AR3307">
        <v>0.15893168199999999</v>
      </c>
      <c r="AS3307">
        <v>0.225965362</v>
      </c>
      <c r="AT3307">
        <v>3.4302686999999998E-2</v>
      </c>
    </row>
    <row r="3308" spans="1:46" hidden="1" x14ac:dyDescent="0.25">
      <c r="A3308" t="s">
        <v>315</v>
      </c>
      <c r="B3308" t="s">
        <v>291</v>
      </c>
      <c r="C3308">
        <v>18</v>
      </c>
      <c r="D3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5.2589385000000002E-2</v>
      </c>
      <c r="E3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5.2589385000000002E-2</v>
      </c>
      <c r="AI3308">
        <v>50</v>
      </c>
      <c r="AJ3308" t="s">
        <v>315</v>
      </c>
      <c r="AK3308" t="s">
        <v>417</v>
      </c>
      <c r="AL3308" t="s">
        <v>291</v>
      </c>
      <c r="AM3308">
        <v>6</v>
      </c>
      <c r="AN3308">
        <v>18</v>
      </c>
      <c r="AO3308">
        <v>3.5516059000000003E-2</v>
      </c>
      <c r="AP3308">
        <v>4.6620732999999998E-2</v>
      </c>
      <c r="AQ3308">
        <v>5.2589385000000002E-2</v>
      </c>
      <c r="AR3308">
        <v>4.3172029000000001E-2</v>
      </c>
      <c r="AS3308">
        <v>6.5959275999999997E-2</v>
      </c>
      <c r="AT3308">
        <v>1.1317384999999999E-2</v>
      </c>
    </row>
    <row r="3309" spans="1:46" hidden="1" x14ac:dyDescent="0.25">
      <c r="A3309" t="s">
        <v>315</v>
      </c>
      <c r="B3309" t="s">
        <v>291</v>
      </c>
      <c r="C3309">
        <v>19</v>
      </c>
      <c r="D3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2.1424899999999999E-4</v>
      </c>
      <c r="E3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2.1424899999999999E-4</v>
      </c>
      <c r="AI3309">
        <v>50</v>
      </c>
      <c r="AJ3309" t="s">
        <v>315</v>
      </c>
      <c r="AK3309" t="s">
        <v>417</v>
      </c>
      <c r="AL3309" t="s">
        <v>291</v>
      </c>
      <c r="AM3309">
        <v>6</v>
      </c>
      <c r="AN3309">
        <v>19</v>
      </c>
      <c r="AO3309">
        <v>1.0930900000000001E-4</v>
      </c>
      <c r="AP3309">
        <v>1.5965599999999999E-4</v>
      </c>
      <c r="AQ3309">
        <v>2.1424899999999999E-4</v>
      </c>
      <c r="AR3309">
        <v>1.73668E-4</v>
      </c>
      <c r="AS3309">
        <v>4.8314300000000001E-4</v>
      </c>
      <c r="AT3309">
        <v>2.3099999999999999E-5</v>
      </c>
    </row>
    <row r="3310" spans="1:46" hidden="1" x14ac:dyDescent="0.25">
      <c r="A3310" t="s">
        <v>315</v>
      </c>
      <c r="B3310" t="s">
        <v>291</v>
      </c>
      <c r="C3310">
        <v>20</v>
      </c>
      <c r="D3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0">
        <v>50</v>
      </c>
      <c r="AJ3310" t="s">
        <v>315</v>
      </c>
      <c r="AK3310" t="s">
        <v>417</v>
      </c>
      <c r="AL3310" t="s">
        <v>291</v>
      </c>
      <c r="AM3310">
        <v>6</v>
      </c>
      <c r="AN3310">
        <v>20</v>
      </c>
      <c r="AO3310">
        <v>0</v>
      </c>
      <c r="AP3310">
        <v>0</v>
      </c>
      <c r="AQ3310">
        <v>0</v>
      </c>
      <c r="AR3310">
        <v>0</v>
      </c>
      <c r="AS3310">
        <v>0</v>
      </c>
      <c r="AT3310" s="281">
        <v>0</v>
      </c>
    </row>
    <row r="3311" spans="1:46" hidden="1" x14ac:dyDescent="0.25">
      <c r="A3311" t="s">
        <v>315</v>
      </c>
      <c r="B3311" t="s">
        <v>291</v>
      </c>
      <c r="C3311">
        <v>21</v>
      </c>
      <c r="D3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1">
        <v>50</v>
      </c>
      <c r="AJ3311" t="s">
        <v>315</v>
      </c>
      <c r="AK3311" t="s">
        <v>417</v>
      </c>
      <c r="AL3311" t="s">
        <v>291</v>
      </c>
      <c r="AM3311">
        <v>6</v>
      </c>
      <c r="AN3311">
        <v>21</v>
      </c>
      <c r="AO3311">
        <v>0</v>
      </c>
      <c r="AP3311">
        <v>0</v>
      </c>
      <c r="AQ3311">
        <v>0</v>
      </c>
      <c r="AR3311">
        <v>0</v>
      </c>
      <c r="AS3311">
        <v>0</v>
      </c>
      <c r="AT3311">
        <v>0</v>
      </c>
    </row>
    <row r="3312" spans="1:46" hidden="1" x14ac:dyDescent="0.25">
      <c r="A3312" t="s">
        <v>315</v>
      </c>
      <c r="B3312" t="s">
        <v>291</v>
      </c>
      <c r="C3312">
        <v>22</v>
      </c>
      <c r="D3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2">
        <v>50</v>
      </c>
      <c r="AJ3312" t="s">
        <v>315</v>
      </c>
      <c r="AK3312" t="s">
        <v>417</v>
      </c>
      <c r="AL3312" t="s">
        <v>291</v>
      </c>
      <c r="AM3312">
        <v>6</v>
      </c>
      <c r="AN3312">
        <v>22</v>
      </c>
      <c r="AO3312">
        <v>0</v>
      </c>
      <c r="AP3312">
        <v>0</v>
      </c>
      <c r="AQ3312">
        <v>0</v>
      </c>
      <c r="AR3312">
        <v>0</v>
      </c>
      <c r="AS3312">
        <v>0</v>
      </c>
      <c r="AT3312">
        <v>0</v>
      </c>
    </row>
    <row r="3313" spans="1:46" hidden="1" x14ac:dyDescent="0.25">
      <c r="A3313" t="s">
        <v>315</v>
      </c>
      <c r="B3313" t="s">
        <v>291</v>
      </c>
      <c r="C3313">
        <v>23</v>
      </c>
      <c r="D3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3">
        <v>50</v>
      </c>
      <c r="AJ3313" t="s">
        <v>315</v>
      </c>
      <c r="AK3313" t="s">
        <v>417</v>
      </c>
      <c r="AL3313" t="s">
        <v>291</v>
      </c>
      <c r="AM3313">
        <v>6</v>
      </c>
      <c r="AN3313">
        <v>23</v>
      </c>
      <c r="AO3313">
        <v>0</v>
      </c>
      <c r="AP3313">
        <v>0</v>
      </c>
      <c r="AQ3313">
        <v>0</v>
      </c>
      <c r="AR3313">
        <v>0</v>
      </c>
      <c r="AS3313">
        <v>0</v>
      </c>
      <c r="AT3313">
        <v>0</v>
      </c>
    </row>
    <row r="3314" spans="1:46" hidden="1" x14ac:dyDescent="0.25">
      <c r="A3314" t="s">
        <v>315</v>
      </c>
      <c r="B3314" t="s">
        <v>291</v>
      </c>
      <c r="C3314">
        <v>24</v>
      </c>
      <c r="D3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4">
        <v>50</v>
      </c>
      <c r="AJ3314" t="s">
        <v>315</v>
      </c>
      <c r="AK3314" t="s">
        <v>417</v>
      </c>
      <c r="AL3314" t="s">
        <v>291</v>
      </c>
      <c r="AM3314">
        <v>6</v>
      </c>
      <c r="AN3314">
        <v>24</v>
      </c>
      <c r="AO3314">
        <v>0</v>
      </c>
      <c r="AP3314">
        <v>0</v>
      </c>
      <c r="AQ3314">
        <v>0</v>
      </c>
      <c r="AR3314">
        <v>0</v>
      </c>
      <c r="AS3314">
        <v>0</v>
      </c>
      <c r="AT3314">
        <v>0</v>
      </c>
    </row>
    <row r="3315" spans="1:46" hidden="1" x14ac:dyDescent="0.25">
      <c r="A3315" t="s">
        <v>315</v>
      </c>
      <c r="B3315" t="s">
        <v>292</v>
      </c>
      <c r="C3315">
        <v>1</v>
      </c>
      <c r="D3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5">
        <v>50</v>
      </c>
      <c r="AJ3315" t="s">
        <v>315</v>
      </c>
      <c r="AK3315" t="s">
        <v>417</v>
      </c>
      <c r="AL3315" t="s">
        <v>292</v>
      </c>
      <c r="AM3315">
        <v>7</v>
      </c>
      <c r="AN3315">
        <v>1</v>
      </c>
      <c r="AO3315">
        <v>0</v>
      </c>
      <c r="AP3315">
        <v>0</v>
      </c>
      <c r="AQ3315">
        <v>0</v>
      </c>
      <c r="AR3315">
        <v>0</v>
      </c>
      <c r="AS3315">
        <v>0</v>
      </c>
      <c r="AT3315">
        <v>0</v>
      </c>
    </row>
    <row r="3316" spans="1:46" hidden="1" x14ac:dyDescent="0.25">
      <c r="A3316" t="s">
        <v>315</v>
      </c>
      <c r="B3316" t="s">
        <v>292</v>
      </c>
      <c r="C3316">
        <v>2</v>
      </c>
      <c r="D3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6">
        <v>50</v>
      </c>
      <c r="AJ3316" t="s">
        <v>315</v>
      </c>
      <c r="AK3316" t="s">
        <v>417</v>
      </c>
      <c r="AL3316" t="s">
        <v>292</v>
      </c>
      <c r="AM3316">
        <v>7</v>
      </c>
      <c r="AN3316">
        <v>2</v>
      </c>
      <c r="AO3316">
        <v>0</v>
      </c>
      <c r="AP3316">
        <v>0</v>
      </c>
      <c r="AQ3316">
        <v>0</v>
      </c>
      <c r="AR3316">
        <v>0</v>
      </c>
      <c r="AS3316">
        <v>0</v>
      </c>
      <c r="AT3316">
        <v>0</v>
      </c>
    </row>
    <row r="3317" spans="1:46" hidden="1" x14ac:dyDescent="0.25">
      <c r="A3317" t="s">
        <v>315</v>
      </c>
      <c r="B3317" t="s">
        <v>292</v>
      </c>
      <c r="C3317">
        <v>3</v>
      </c>
      <c r="D3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7">
        <v>50</v>
      </c>
      <c r="AJ3317" t="s">
        <v>315</v>
      </c>
      <c r="AK3317" t="s">
        <v>417</v>
      </c>
      <c r="AL3317" t="s">
        <v>292</v>
      </c>
      <c r="AM3317">
        <v>7</v>
      </c>
      <c r="AN3317">
        <v>3</v>
      </c>
      <c r="AO3317">
        <v>0</v>
      </c>
      <c r="AP3317">
        <v>0</v>
      </c>
      <c r="AQ3317">
        <v>0</v>
      </c>
      <c r="AR3317">
        <v>0</v>
      </c>
      <c r="AS3317">
        <v>0</v>
      </c>
      <c r="AT3317">
        <v>0</v>
      </c>
    </row>
    <row r="3318" spans="1:46" hidden="1" x14ac:dyDescent="0.25">
      <c r="A3318" t="s">
        <v>315</v>
      </c>
      <c r="B3318" t="s">
        <v>292</v>
      </c>
      <c r="C3318">
        <v>4</v>
      </c>
      <c r="D3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8">
        <v>50</v>
      </c>
      <c r="AJ3318" t="s">
        <v>315</v>
      </c>
      <c r="AK3318" t="s">
        <v>417</v>
      </c>
      <c r="AL3318" t="s">
        <v>292</v>
      </c>
      <c r="AM3318">
        <v>7</v>
      </c>
      <c r="AN3318">
        <v>4</v>
      </c>
      <c r="AO3318">
        <v>0</v>
      </c>
      <c r="AP3318">
        <v>0</v>
      </c>
      <c r="AQ3318">
        <v>0</v>
      </c>
      <c r="AR3318">
        <v>0</v>
      </c>
      <c r="AS3318">
        <v>0</v>
      </c>
      <c r="AT3318">
        <v>0</v>
      </c>
    </row>
    <row r="3319" spans="1:46" hidden="1" x14ac:dyDescent="0.25">
      <c r="A3319" t="s">
        <v>315</v>
      </c>
      <c r="B3319" t="s">
        <v>292</v>
      </c>
      <c r="C3319">
        <v>5</v>
      </c>
      <c r="D3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9">
        <v>50</v>
      </c>
      <c r="AJ3319" t="s">
        <v>315</v>
      </c>
      <c r="AK3319" t="s">
        <v>417</v>
      </c>
      <c r="AL3319" t="s">
        <v>292</v>
      </c>
      <c r="AM3319">
        <v>7</v>
      </c>
      <c r="AN3319">
        <v>5</v>
      </c>
      <c r="AO3319">
        <v>0</v>
      </c>
      <c r="AP3319">
        <v>0</v>
      </c>
      <c r="AQ3319">
        <v>0</v>
      </c>
      <c r="AR3319">
        <v>0</v>
      </c>
      <c r="AS3319">
        <v>0</v>
      </c>
      <c r="AT3319">
        <v>0</v>
      </c>
    </row>
    <row r="3320" spans="1:46" hidden="1" x14ac:dyDescent="0.25">
      <c r="A3320" t="s">
        <v>315</v>
      </c>
      <c r="B3320" t="s">
        <v>292</v>
      </c>
      <c r="C3320">
        <v>6</v>
      </c>
      <c r="D3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0">
        <v>50</v>
      </c>
      <c r="AJ3320" t="s">
        <v>315</v>
      </c>
      <c r="AK3320" t="s">
        <v>417</v>
      </c>
      <c r="AL3320" t="s">
        <v>292</v>
      </c>
      <c r="AM3320">
        <v>7</v>
      </c>
      <c r="AN3320">
        <v>6</v>
      </c>
      <c r="AO3320">
        <v>0</v>
      </c>
      <c r="AP3320">
        <v>0</v>
      </c>
      <c r="AQ3320">
        <v>0</v>
      </c>
      <c r="AR3320">
        <v>0</v>
      </c>
      <c r="AS3320">
        <v>0</v>
      </c>
      <c r="AT3320">
        <v>0</v>
      </c>
    </row>
    <row r="3321" spans="1:46" hidden="1" x14ac:dyDescent="0.25">
      <c r="A3321" t="s">
        <v>315</v>
      </c>
      <c r="B3321" t="s">
        <v>292</v>
      </c>
      <c r="C3321">
        <v>7</v>
      </c>
      <c r="D3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1">
        <v>50</v>
      </c>
      <c r="AJ3321" t="s">
        <v>315</v>
      </c>
      <c r="AK3321" t="s">
        <v>417</v>
      </c>
      <c r="AL3321" t="s">
        <v>292</v>
      </c>
      <c r="AM3321">
        <v>7</v>
      </c>
      <c r="AN3321">
        <v>7</v>
      </c>
      <c r="AO3321">
        <v>0</v>
      </c>
      <c r="AP3321">
        <v>0</v>
      </c>
      <c r="AQ3321">
        <v>0</v>
      </c>
      <c r="AR3321">
        <v>9.7199999999999997E-8</v>
      </c>
      <c r="AS3321">
        <v>1.9300000000000002E-6</v>
      </c>
      <c r="AT3321">
        <v>0</v>
      </c>
    </row>
    <row r="3322" spans="1:46" hidden="1" x14ac:dyDescent="0.25">
      <c r="A3322" t="s">
        <v>315</v>
      </c>
      <c r="B3322" t="s">
        <v>292</v>
      </c>
      <c r="C3322">
        <v>8</v>
      </c>
      <c r="D3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2.1656826000000001E-2</v>
      </c>
      <c r="E3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2.1656826000000001E-2</v>
      </c>
      <c r="AI3322">
        <v>50</v>
      </c>
      <c r="AJ3322" t="s">
        <v>315</v>
      </c>
      <c r="AK3322" t="s">
        <v>417</v>
      </c>
      <c r="AL3322" t="s">
        <v>292</v>
      </c>
      <c r="AM3322">
        <v>7</v>
      </c>
      <c r="AN3322">
        <v>8</v>
      </c>
      <c r="AO3322">
        <v>2.1656826000000001E-2</v>
      </c>
      <c r="AP3322">
        <v>2.3903658000000001E-2</v>
      </c>
      <c r="AQ3322">
        <v>2.6309241000000001E-2</v>
      </c>
      <c r="AR3322" s="281">
        <v>2.3780712999999998E-2</v>
      </c>
      <c r="AS3322" s="281">
        <v>3.3791213E-2</v>
      </c>
      <c r="AT3322">
        <v>8.6583779999999996E-3</v>
      </c>
    </row>
    <row r="3323" spans="1:46" hidden="1" x14ac:dyDescent="0.25">
      <c r="A3323" t="s">
        <v>315</v>
      </c>
      <c r="B3323" t="s">
        <v>292</v>
      </c>
      <c r="C3323">
        <v>9</v>
      </c>
      <c r="D3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0.15966212199999999</v>
      </c>
      <c r="E3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0.13590307300000001</v>
      </c>
      <c r="AI3323">
        <v>50</v>
      </c>
      <c r="AJ3323" t="s">
        <v>315</v>
      </c>
      <c r="AK3323" t="s">
        <v>417</v>
      </c>
      <c r="AL3323" t="s">
        <v>292</v>
      </c>
      <c r="AM3323">
        <v>7</v>
      </c>
      <c r="AN3323">
        <v>9</v>
      </c>
      <c r="AO3323">
        <v>0.13590307300000001</v>
      </c>
      <c r="AP3323">
        <v>0.15024704799999999</v>
      </c>
      <c r="AQ3323">
        <v>0.15966212199999999</v>
      </c>
      <c r="AR3323">
        <v>0.14485964100000001</v>
      </c>
      <c r="AS3323">
        <v>0.18115087099999999</v>
      </c>
      <c r="AT3323">
        <v>4.7485721000000002E-2</v>
      </c>
    </row>
    <row r="3324" spans="1:46" hidden="1" x14ac:dyDescent="0.25">
      <c r="A3324" t="s">
        <v>315</v>
      </c>
      <c r="B3324" t="s">
        <v>292</v>
      </c>
      <c r="C3324">
        <v>10</v>
      </c>
      <c r="D3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0.32159787899999998</v>
      </c>
      <c r="E3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0.32159787899999998</v>
      </c>
      <c r="AI3324">
        <v>50</v>
      </c>
      <c r="AJ3324" t="s">
        <v>315</v>
      </c>
      <c r="AK3324" t="s">
        <v>417</v>
      </c>
      <c r="AL3324" t="s">
        <v>292</v>
      </c>
      <c r="AM3324">
        <v>7</v>
      </c>
      <c r="AN3324">
        <v>10</v>
      </c>
      <c r="AO3324">
        <v>0.28128894399999999</v>
      </c>
      <c r="AP3324">
        <v>0.30602205599999999</v>
      </c>
      <c r="AQ3324">
        <v>0.32159787899999998</v>
      </c>
      <c r="AR3324">
        <v>0.29327372200000001</v>
      </c>
      <c r="AS3324">
        <v>0.35428444399999998</v>
      </c>
      <c r="AT3324">
        <v>8.9260610000000004E-2</v>
      </c>
    </row>
    <row r="3325" spans="1:46" hidden="1" x14ac:dyDescent="0.25">
      <c r="A3325" t="s">
        <v>315</v>
      </c>
      <c r="B3325" t="s">
        <v>292</v>
      </c>
      <c r="C3325">
        <v>11</v>
      </c>
      <c r="D3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0.46219433300000001</v>
      </c>
      <c r="E3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0.46219433300000001</v>
      </c>
      <c r="AI3325">
        <v>50</v>
      </c>
      <c r="AJ3325" t="s">
        <v>315</v>
      </c>
      <c r="AK3325" t="s">
        <v>417</v>
      </c>
      <c r="AL3325" t="s">
        <v>292</v>
      </c>
      <c r="AM3325">
        <v>7</v>
      </c>
      <c r="AN3325">
        <v>11</v>
      </c>
      <c r="AO3325">
        <v>0.40595098400000001</v>
      </c>
      <c r="AP3325">
        <v>0.44113302900000001</v>
      </c>
      <c r="AQ3325">
        <v>0.46219433300000001</v>
      </c>
      <c r="AR3325">
        <v>0.42341210600000001</v>
      </c>
      <c r="AS3325">
        <v>0.49841813699999998</v>
      </c>
      <c r="AT3325">
        <v>0.16880384200000001</v>
      </c>
    </row>
    <row r="3326" spans="1:46" hidden="1" x14ac:dyDescent="0.25">
      <c r="A3326" t="s">
        <v>315</v>
      </c>
      <c r="B3326" t="s">
        <v>292</v>
      </c>
      <c r="C3326">
        <v>12</v>
      </c>
      <c r="D3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0.55581631200000003</v>
      </c>
      <c r="E3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0.55581631200000003</v>
      </c>
      <c r="AI3326">
        <v>50</v>
      </c>
      <c r="AJ3326" t="s">
        <v>315</v>
      </c>
      <c r="AK3326" t="s">
        <v>417</v>
      </c>
      <c r="AL3326" t="s">
        <v>292</v>
      </c>
      <c r="AM3326">
        <v>7</v>
      </c>
      <c r="AN3326">
        <v>12</v>
      </c>
      <c r="AO3326">
        <v>0.49441906299999999</v>
      </c>
      <c r="AP3326">
        <v>0.536626347</v>
      </c>
      <c r="AQ3326">
        <v>0.55581631200000003</v>
      </c>
      <c r="AR3326">
        <v>0.51505690900000001</v>
      </c>
      <c r="AS3326">
        <v>0.59654923400000004</v>
      </c>
      <c r="AT3326">
        <v>0.21567934499999999</v>
      </c>
    </row>
    <row r="3327" spans="1:46" hidden="1" x14ac:dyDescent="0.25">
      <c r="A3327" t="s">
        <v>315</v>
      </c>
      <c r="B3327" t="s">
        <v>292</v>
      </c>
      <c r="C3327">
        <v>13</v>
      </c>
      <c r="D3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0.59851766200000001</v>
      </c>
      <c r="E3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0.59851766200000001</v>
      </c>
      <c r="AI3327">
        <v>50</v>
      </c>
      <c r="AJ3327" t="s">
        <v>315</v>
      </c>
      <c r="AK3327" t="s">
        <v>417</v>
      </c>
      <c r="AL3327" t="s">
        <v>292</v>
      </c>
      <c r="AM3327">
        <v>7</v>
      </c>
      <c r="AN3327">
        <v>13</v>
      </c>
      <c r="AO3327">
        <v>0.53330406799999996</v>
      </c>
      <c r="AP3327">
        <v>0.57730167399999999</v>
      </c>
      <c r="AQ3327">
        <v>0.59851766200000001</v>
      </c>
      <c r="AR3327">
        <v>0.55544063899999996</v>
      </c>
      <c r="AS3327">
        <v>0.64129706799999997</v>
      </c>
      <c r="AT3327">
        <v>0.26176868599999997</v>
      </c>
    </row>
    <row r="3328" spans="1:46" hidden="1" x14ac:dyDescent="0.25">
      <c r="A3328" t="s">
        <v>315</v>
      </c>
      <c r="B3328" t="s">
        <v>292</v>
      </c>
      <c r="C3328">
        <v>14</v>
      </c>
      <c r="D3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0.58147035300000005</v>
      </c>
      <c r="E3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0.58147035300000005</v>
      </c>
      <c r="AI3328">
        <v>50</v>
      </c>
      <c r="AJ3328" t="s">
        <v>315</v>
      </c>
      <c r="AK3328" t="s">
        <v>417</v>
      </c>
      <c r="AL3328" t="s">
        <v>292</v>
      </c>
      <c r="AM3328">
        <v>7</v>
      </c>
      <c r="AN3328">
        <v>14</v>
      </c>
      <c r="AO3328">
        <v>0.52319949499999996</v>
      </c>
      <c r="AP3328">
        <v>0.56085966600000003</v>
      </c>
      <c r="AQ3328">
        <v>0.58147035300000005</v>
      </c>
      <c r="AR3328">
        <v>0.54024852300000004</v>
      </c>
      <c r="AS3328">
        <v>0.62223954400000003</v>
      </c>
      <c r="AT3328">
        <v>0.25375347700000001</v>
      </c>
    </row>
    <row r="3329" spans="1:46" hidden="1" x14ac:dyDescent="0.25">
      <c r="A3329" t="s">
        <v>315</v>
      </c>
      <c r="B3329" t="s">
        <v>292</v>
      </c>
      <c r="C3329">
        <v>15</v>
      </c>
      <c r="D3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0.50695182400000005</v>
      </c>
      <c r="E3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0.50695182400000005</v>
      </c>
      <c r="AI3329">
        <v>50</v>
      </c>
      <c r="AJ3329" t="s">
        <v>315</v>
      </c>
      <c r="AK3329" t="s">
        <v>417</v>
      </c>
      <c r="AL3329" t="s">
        <v>292</v>
      </c>
      <c r="AM3329">
        <v>7</v>
      </c>
      <c r="AN3329">
        <v>15</v>
      </c>
      <c r="AO3329">
        <v>0.456432222</v>
      </c>
      <c r="AP3329">
        <v>0.48495015499999999</v>
      </c>
      <c r="AQ3329">
        <v>0.50695182400000005</v>
      </c>
      <c r="AR3329">
        <v>0.46914695899999997</v>
      </c>
      <c r="AS3329">
        <v>0.55009858899999997</v>
      </c>
      <c r="AT3329">
        <v>0.211008433</v>
      </c>
    </row>
    <row r="3330" spans="1:46" hidden="1" x14ac:dyDescent="0.25">
      <c r="A3330" t="s">
        <v>315</v>
      </c>
      <c r="B3330" t="s">
        <v>292</v>
      </c>
      <c r="C3330">
        <v>16</v>
      </c>
      <c r="D3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0.38678396799999998</v>
      </c>
      <c r="E3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0.38678396799999998</v>
      </c>
      <c r="AI3330">
        <v>50</v>
      </c>
      <c r="AJ3330" t="s">
        <v>315</v>
      </c>
      <c r="AK3330" t="s">
        <v>417</v>
      </c>
      <c r="AL3330" t="s">
        <v>292</v>
      </c>
      <c r="AM3330">
        <v>7</v>
      </c>
      <c r="AN3330">
        <v>16</v>
      </c>
      <c r="AO3330">
        <v>0.33502299899999999</v>
      </c>
      <c r="AP3330">
        <v>0.366739431</v>
      </c>
      <c r="AQ3330">
        <v>0.38678396799999998</v>
      </c>
      <c r="AR3330">
        <v>0.35237824800000001</v>
      </c>
      <c r="AS3330">
        <v>0.422175933</v>
      </c>
      <c r="AT3330">
        <v>0.125464033</v>
      </c>
    </row>
    <row r="3331" spans="1:46" hidden="1" x14ac:dyDescent="0.25">
      <c r="A3331" t="s">
        <v>315</v>
      </c>
      <c r="B3331" t="s">
        <v>292</v>
      </c>
      <c r="C3331">
        <v>17</v>
      </c>
      <c r="D3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0.23273321899999999</v>
      </c>
      <c r="E3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0.23273321899999999</v>
      </c>
      <c r="AI3331">
        <v>50</v>
      </c>
      <c r="AJ3331" t="s">
        <v>315</v>
      </c>
      <c r="AK3331" t="s">
        <v>417</v>
      </c>
      <c r="AL3331" t="s">
        <v>292</v>
      </c>
      <c r="AM3331">
        <v>7</v>
      </c>
      <c r="AN3331">
        <v>17</v>
      </c>
      <c r="AO3331">
        <v>0.19687070600000001</v>
      </c>
      <c r="AP3331">
        <v>0.21682648700000001</v>
      </c>
      <c r="AQ3331">
        <v>0.23273321899999999</v>
      </c>
      <c r="AR3331">
        <v>0.209513214</v>
      </c>
      <c r="AS3331">
        <v>0.25808194800000001</v>
      </c>
      <c r="AT3331">
        <v>6.2812657999999993E-2</v>
      </c>
    </row>
    <row r="3332" spans="1:46" hidden="1" x14ac:dyDescent="0.25">
      <c r="A3332" t="s">
        <v>315</v>
      </c>
      <c r="B3332" t="s">
        <v>292</v>
      </c>
      <c r="C3332">
        <v>18</v>
      </c>
      <c r="D3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7.8419143999999996E-2</v>
      </c>
      <c r="E3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7.8419143999999996E-2</v>
      </c>
      <c r="AI3332">
        <v>50</v>
      </c>
      <c r="AJ3332" t="s">
        <v>315</v>
      </c>
      <c r="AK3332" t="s">
        <v>417</v>
      </c>
      <c r="AL3332" t="s">
        <v>292</v>
      </c>
      <c r="AM3332">
        <v>7</v>
      </c>
      <c r="AN3332">
        <v>18</v>
      </c>
      <c r="AO3332">
        <v>6.1055778999999998E-2</v>
      </c>
      <c r="AP3332">
        <v>6.8120818E-2</v>
      </c>
      <c r="AQ3332">
        <v>7.8419143999999996E-2</v>
      </c>
      <c r="AR3332">
        <v>6.7581308000000007E-2</v>
      </c>
      <c r="AS3332">
        <v>9.0800765000000006E-2</v>
      </c>
      <c r="AT3332">
        <v>1.8933524E-2</v>
      </c>
    </row>
    <row r="3333" spans="1:46" hidden="1" x14ac:dyDescent="0.25">
      <c r="A3333" t="s">
        <v>315</v>
      </c>
      <c r="B3333" t="s">
        <v>292</v>
      </c>
      <c r="C3333">
        <v>19</v>
      </c>
      <c r="D3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1.807367E-3</v>
      </c>
      <c r="E3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1.807367E-3</v>
      </c>
      <c r="AI3333">
        <v>50</v>
      </c>
      <c r="AJ3333" t="s">
        <v>315</v>
      </c>
      <c r="AK3333" t="s">
        <v>417</v>
      </c>
      <c r="AL3333" t="s">
        <v>292</v>
      </c>
      <c r="AM3333">
        <v>7</v>
      </c>
      <c r="AN3333">
        <v>19</v>
      </c>
      <c r="AO3333">
        <v>6.6417099999999997E-4</v>
      </c>
      <c r="AP3333">
        <v>1.0811480000000001E-3</v>
      </c>
      <c r="AQ3333">
        <v>1.807367E-3</v>
      </c>
      <c r="AR3333">
        <v>1.246589E-3</v>
      </c>
      <c r="AS3333">
        <v>2.8466939999999999E-3</v>
      </c>
      <c r="AT3333">
        <v>1.2278699999999999E-4</v>
      </c>
    </row>
    <row r="3334" spans="1:46" hidden="1" x14ac:dyDescent="0.25">
      <c r="A3334" t="s">
        <v>315</v>
      </c>
      <c r="B3334" t="s">
        <v>292</v>
      </c>
      <c r="C3334">
        <v>20</v>
      </c>
      <c r="D3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4">
        <v>50</v>
      </c>
      <c r="AJ3334" t="s">
        <v>315</v>
      </c>
      <c r="AK3334" t="s">
        <v>417</v>
      </c>
      <c r="AL3334" t="s">
        <v>292</v>
      </c>
      <c r="AM3334">
        <v>7</v>
      </c>
      <c r="AN3334">
        <v>20</v>
      </c>
      <c r="AO3334">
        <v>0</v>
      </c>
      <c r="AP3334">
        <v>0</v>
      </c>
      <c r="AQ3334">
        <v>0</v>
      </c>
      <c r="AR3334">
        <v>0</v>
      </c>
      <c r="AS3334">
        <v>0</v>
      </c>
      <c r="AT3334">
        <v>0</v>
      </c>
    </row>
    <row r="3335" spans="1:46" hidden="1" x14ac:dyDescent="0.25">
      <c r="A3335" t="s">
        <v>315</v>
      </c>
      <c r="B3335" t="s">
        <v>292</v>
      </c>
      <c r="C3335">
        <v>21</v>
      </c>
      <c r="D3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5">
        <v>50</v>
      </c>
      <c r="AJ3335" t="s">
        <v>315</v>
      </c>
      <c r="AK3335" t="s">
        <v>417</v>
      </c>
      <c r="AL3335" t="s">
        <v>292</v>
      </c>
      <c r="AM3335">
        <v>7</v>
      </c>
      <c r="AN3335">
        <v>21</v>
      </c>
      <c r="AO3335">
        <v>0</v>
      </c>
      <c r="AP3335">
        <v>0</v>
      </c>
      <c r="AQ3335">
        <v>0</v>
      </c>
      <c r="AR3335">
        <v>0</v>
      </c>
      <c r="AS3335">
        <v>0</v>
      </c>
      <c r="AT3335">
        <v>0</v>
      </c>
    </row>
    <row r="3336" spans="1:46" hidden="1" x14ac:dyDescent="0.25">
      <c r="A3336" t="s">
        <v>315</v>
      </c>
      <c r="B3336" t="s">
        <v>292</v>
      </c>
      <c r="C3336">
        <v>22</v>
      </c>
      <c r="D3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6">
        <v>50</v>
      </c>
      <c r="AJ3336" t="s">
        <v>315</v>
      </c>
      <c r="AK3336" t="s">
        <v>417</v>
      </c>
      <c r="AL3336" t="s">
        <v>292</v>
      </c>
      <c r="AM3336">
        <v>7</v>
      </c>
      <c r="AN3336">
        <v>22</v>
      </c>
      <c r="AO3336">
        <v>0</v>
      </c>
      <c r="AP3336">
        <v>0</v>
      </c>
      <c r="AQ3336">
        <v>0</v>
      </c>
      <c r="AR3336">
        <v>0</v>
      </c>
      <c r="AS3336">
        <v>0</v>
      </c>
      <c r="AT3336">
        <v>0</v>
      </c>
    </row>
    <row r="3337" spans="1:46" hidden="1" x14ac:dyDescent="0.25">
      <c r="A3337" t="s">
        <v>315</v>
      </c>
      <c r="B3337" t="s">
        <v>292</v>
      </c>
      <c r="C3337">
        <v>23</v>
      </c>
      <c r="D3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7">
        <v>50</v>
      </c>
      <c r="AJ3337" t="s">
        <v>315</v>
      </c>
      <c r="AK3337" t="s">
        <v>417</v>
      </c>
      <c r="AL3337" t="s">
        <v>292</v>
      </c>
      <c r="AM3337">
        <v>7</v>
      </c>
      <c r="AN3337">
        <v>23</v>
      </c>
      <c r="AO3337">
        <v>0</v>
      </c>
      <c r="AP3337">
        <v>0</v>
      </c>
      <c r="AQ3337">
        <v>0</v>
      </c>
      <c r="AR3337">
        <v>0</v>
      </c>
      <c r="AS3337">
        <v>0</v>
      </c>
      <c r="AT3337">
        <v>0</v>
      </c>
    </row>
    <row r="3338" spans="1:46" hidden="1" x14ac:dyDescent="0.25">
      <c r="A3338" t="s">
        <v>315</v>
      </c>
      <c r="B3338" t="s">
        <v>292</v>
      </c>
      <c r="C3338">
        <v>24</v>
      </c>
      <c r="D3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8">
        <v>50</v>
      </c>
      <c r="AJ3338" t="s">
        <v>315</v>
      </c>
      <c r="AK3338" t="s">
        <v>417</v>
      </c>
      <c r="AL3338" t="s">
        <v>292</v>
      </c>
      <c r="AM3338">
        <v>7</v>
      </c>
      <c r="AN3338">
        <v>24</v>
      </c>
      <c r="AO3338">
        <v>0</v>
      </c>
      <c r="AP3338">
        <v>0</v>
      </c>
      <c r="AQ3338">
        <v>0</v>
      </c>
      <c r="AR3338">
        <v>0</v>
      </c>
      <c r="AS3338">
        <v>0</v>
      </c>
      <c r="AT3338">
        <v>0</v>
      </c>
    </row>
    <row r="3339" spans="1:46" hidden="1" x14ac:dyDescent="0.25">
      <c r="A3339" t="s">
        <v>315</v>
      </c>
      <c r="B3339" t="s">
        <v>293</v>
      </c>
      <c r="C3339">
        <v>1</v>
      </c>
      <c r="D3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9">
        <v>50</v>
      </c>
      <c r="AJ3339" t="s">
        <v>315</v>
      </c>
      <c r="AK3339" t="s">
        <v>417</v>
      </c>
      <c r="AL3339" t="s">
        <v>293</v>
      </c>
      <c r="AM3339">
        <v>8</v>
      </c>
      <c r="AN3339">
        <v>1</v>
      </c>
      <c r="AO3339">
        <v>0</v>
      </c>
      <c r="AP3339">
        <v>0</v>
      </c>
      <c r="AQ3339">
        <v>0</v>
      </c>
      <c r="AR3339">
        <v>0</v>
      </c>
      <c r="AS3339">
        <v>0</v>
      </c>
      <c r="AT3339">
        <v>0</v>
      </c>
    </row>
    <row r="3340" spans="1:46" hidden="1" x14ac:dyDescent="0.25">
      <c r="A3340" t="s">
        <v>315</v>
      </c>
      <c r="B3340" t="s">
        <v>293</v>
      </c>
      <c r="C3340">
        <v>2</v>
      </c>
      <c r="D3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0">
        <v>50</v>
      </c>
      <c r="AJ3340" t="s">
        <v>315</v>
      </c>
      <c r="AK3340" t="s">
        <v>417</v>
      </c>
      <c r="AL3340" t="s">
        <v>293</v>
      </c>
      <c r="AM3340">
        <v>8</v>
      </c>
      <c r="AN3340">
        <v>2</v>
      </c>
      <c r="AO3340">
        <v>0</v>
      </c>
      <c r="AP3340">
        <v>0</v>
      </c>
      <c r="AQ3340">
        <v>0</v>
      </c>
      <c r="AR3340">
        <v>0</v>
      </c>
      <c r="AS3340">
        <v>0</v>
      </c>
      <c r="AT3340">
        <v>0</v>
      </c>
    </row>
    <row r="3341" spans="1:46" hidden="1" x14ac:dyDescent="0.25">
      <c r="A3341" t="s">
        <v>315</v>
      </c>
      <c r="B3341" t="s">
        <v>293</v>
      </c>
      <c r="C3341">
        <v>3</v>
      </c>
      <c r="D3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1">
        <v>50</v>
      </c>
      <c r="AJ3341" t="s">
        <v>315</v>
      </c>
      <c r="AK3341" t="s">
        <v>417</v>
      </c>
      <c r="AL3341" t="s">
        <v>293</v>
      </c>
      <c r="AM3341">
        <v>8</v>
      </c>
      <c r="AN3341">
        <v>3</v>
      </c>
      <c r="AO3341">
        <v>0</v>
      </c>
      <c r="AP3341">
        <v>0</v>
      </c>
      <c r="AQ3341">
        <v>0</v>
      </c>
      <c r="AR3341">
        <v>0</v>
      </c>
      <c r="AS3341">
        <v>0</v>
      </c>
      <c r="AT3341">
        <v>0</v>
      </c>
    </row>
    <row r="3342" spans="1:46" hidden="1" x14ac:dyDescent="0.25">
      <c r="A3342" t="s">
        <v>315</v>
      </c>
      <c r="B3342" t="s">
        <v>293</v>
      </c>
      <c r="C3342">
        <v>4</v>
      </c>
      <c r="D3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2">
        <v>50</v>
      </c>
      <c r="AJ3342" t="s">
        <v>315</v>
      </c>
      <c r="AK3342" t="s">
        <v>417</v>
      </c>
      <c r="AL3342" t="s">
        <v>293</v>
      </c>
      <c r="AM3342">
        <v>8</v>
      </c>
      <c r="AN3342">
        <v>4</v>
      </c>
      <c r="AO3342">
        <v>0</v>
      </c>
      <c r="AP3342">
        <v>0</v>
      </c>
      <c r="AQ3342">
        <v>0</v>
      </c>
      <c r="AR3342">
        <v>0</v>
      </c>
      <c r="AS3342">
        <v>0</v>
      </c>
      <c r="AT3342">
        <v>0</v>
      </c>
    </row>
    <row r="3343" spans="1:46" hidden="1" x14ac:dyDescent="0.25">
      <c r="A3343" t="s">
        <v>315</v>
      </c>
      <c r="B3343" t="s">
        <v>293</v>
      </c>
      <c r="C3343">
        <v>5</v>
      </c>
      <c r="D3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3">
        <v>50</v>
      </c>
      <c r="AJ3343" t="s">
        <v>315</v>
      </c>
      <c r="AK3343" t="s">
        <v>417</v>
      </c>
      <c r="AL3343" t="s">
        <v>293</v>
      </c>
      <c r="AM3343">
        <v>8</v>
      </c>
      <c r="AN3343">
        <v>5</v>
      </c>
      <c r="AO3343">
        <v>0</v>
      </c>
      <c r="AP3343">
        <v>0</v>
      </c>
      <c r="AQ3343">
        <v>0</v>
      </c>
      <c r="AR3343">
        <v>0</v>
      </c>
      <c r="AS3343">
        <v>0</v>
      </c>
      <c r="AT3343">
        <v>0</v>
      </c>
    </row>
    <row r="3344" spans="1:46" hidden="1" x14ac:dyDescent="0.25">
      <c r="A3344" t="s">
        <v>315</v>
      </c>
      <c r="B3344" t="s">
        <v>293</v>
      </c>
      <c r="C3344">
        <v>6</v>
      </c>
      <c r="D3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4">
        <v>50</v>
      </c>
      <c r="AJ3344" t="s">
        <v>315</v>
      </c>
      <c r="AK3344" t="s">
        <v>417</v>
      </c>
      <c r="AL3344" t="s">
        <v>293</v>
      </c>
      <c r="AM3344">
        <v>8</v>
      </c>
      <c r="AN3344">
        <v>6</v>
      </c>
      <c r="AO3344">
        <v>0</v>
      </c>
      <c r="AP3344">
        <v>0</v>
      </c>
      <c r="AQ3344">
        <v>0</v>
      </c>
      <c r="AR3344">
        <v>0</v>
      </c>
      <c r="AS3344">
        <v>0</v>
      </c>
      <c r="AT3344">
        <v>0</v>
      </c>
    </row>
    <row r="3345" spans="1:46" hidden="1" x14ac:dyDescent="0.25">
      <c r="A3345" t="s">
        <v>315</v>
      </c>
      <c r="B3345" t="s">
        <v>293</v>
      </c>
      <c r="C3345">
        <v>7</v>
      </c>
      <c r="D3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1.6399999999999999E-5</v>
      </c>
      <c r="E3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1.6399999999999999E-5</v>
      </c>
      <c r="AI3345">
        <v>50</v>
      </c>
      <c r="AJ3345" t="s">
        <v>315</v>
      </c>
      <c r="AK3345" t="s">
        <v>417</v>
      </c>
      <c r="AL3345" t="s">
        <v>293</v>
      </c>
      <c r="AM3345">
        <v>8</v>
      </c>
      <c r="AN3345">
        <v>7</v>
      </c>
      <c r="AO3345">
        <v>1.6399999999999999E-5</v>
      </c>
      <c r="AP3345">
        <v>8.5599999999999994E-5</v>
      </c>
      <c r="AQ3345">
        <v>3.5075800000000001E-4</v>
      </c>
      <c r="AR3345">
        <v>2.5158800000000002E-4</v>
      </c>
      <c r="AS3345">
        <v>1.4083310000000001E-3</v>
      </c>
      <c r="AT3345">
        <v>0</v>
      </c>
    </row>
    <row r="3346" spans="1:46" hidden="1" x14ac:dyDescent="0.25">
      <c r="A3346" t="s">
        <v>315</v>
      </c>
      <c r="B3346" t="s">
        <v>293</v>
      </c>
      <c r="C3346">
        <v>8</v>
      </c>
      <c r="D3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3.5634541999999998E-2</v>
      </c>
      <c r="E3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3.5634541999999998E-2</v>
      </c>
      <c r="AI3346">
        <v>50</v>
      </c>
      <c r="AJ3346" t="s">
        <v>315</v>
      </c>
      <c r="AK3346" t="s">
        <v>417</v>
      </c>
      <c r="AL3346" t="s">
        <v>293</v>
      </c>
      <c r="AM3346">
        <v>8</v>
      </c>
      <c r="AN3346">
        <v>8</v>
      </c>
      <c r="AO3346" s="281">
        <v>3.5634541999999998E-2</v>
      </c>
      <c r="AP3346" s="281">
        <v>4.3423483999999998E-2</v>
      </c>
      <c r="AQ3346">
        <v>5.8462115000000002E-2</v>
      </c>
      <c r="AR3346">
        <v>4.7000603000000002E-2</v>
      </c>
      <c r="AS3346">
        <v>8.3207782999999994E-2</v>
      </c>
      <c r="AT3346">
        <v>1.3453774999999999E-2</v>
      </c>
    </row>
    <row r="3347" spans="1:46" hidden="1" x14ac:dyDescent="0.25">
      <c r="A3347" t="s">
        <v>315</v>
      </c>
      <c r="B3347" t="s">
        <v>293</v>
      </c>
      <c r="C3347">
        <v>9</v>
      </c>
      <c r="D3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0.217890061</v>
      </c>
      <c r="E3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0.16222347000000001</v>
      </c>
      <c r="AI3347">
        <v>50</v>
      </c>
      <c r="AJ3347" t="s">
        <v>315</v>
      </c>
      <c r="AK3347" t="s">
        <v>417</v>
      </c>
      <c r="AL3347" t="s">
        <v>293</v>
      </c>
      <c r="AM3347">
        <v>8</v>
      </c>
      <c r="AN3347">
        <v>9</v>
      </c>
      <c r="AO3347">
        <v>0.16222347000000001</v>
      </c>
      <c r="AP3347">
        <v>0.19113540700000001</v>
      </c>
      <c r="AQ3347">
        <v>0.217890061</v>
      </c>
      <c r="AR3347">
        <v>0.186172106</v>
      </c>
      <c r="AS3347">
        <v>0.26392664199999999</v>
      </c>
      <c r="AT3347">
        <v>6.9601342999999996E-2</v>
      </c>
    </row>
    <row r="3348" spans="1:46" hidden="1" x14ac:dyDescent="0.25">
      <c r="A3348" t="s">
        <v>315</v>
      </c>
      <c r="B3348" t="s">
        <v>293</v>
      </c>
      <c r="C3348">
        <v>10</v>
      </c>
      <c r="D3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0.391788735</v>
      </c>
      <c r="E3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0.391788735</v>
      </c>
      <c r="AI3348">
        <v>50</v>
      </c>
      <c r="AJ3348" t="s">
        <v>315</v>
      </c>
      <c r="AK3348" t="s">
        <v>417</v>
      </c>
      <c r="AL3348" t="s">
        <v>293</v>
      </c>
      <c r="AM3348">
        <v>8</v>
      </c>
      <c r="AN3348">
        <v>10</v>
      </c>
      <c r="AO3348">
        <v>0.30323397299999999</v>
      </c>
      <c r="AP3348">
        <v>0.35881548200000002</v>
      </c>
      <c r="AQ3348">
        <v>0.391788735</v>
      </c>
      <c r="AR3348">
        <v>0.33959550900000002</v>
      </c>
      <c r="AS3348">
        <v>0.44806904400000003</v>
      </c>
      <c r="AT3348">
        <v>0.123846361</v>
      </c>
    </row>
    <row r="3349" spans="1:46" hidden="1" x14ac:dyDescent="0.25">
      <c r="A3349" t="s">
        <v>315</v>
      </c>
      <c r="B3349" t="s">
        <v>293</v>
      </c>
      <c r="C3349">
        <v>11</v>
      </c>
      <c r="D3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0.53670417999999998</v>
      </c>
      <c r="E3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0.53670417999999998</v>
      </c>
      <c r="AI3349">
        <v>50</v>
      </c>
      <c r="AJ3349" t="s">
        <v>315</v>
      </c>
      <c r="AK3349" t="s">
        <v>417</v>
      </c>
      <c r="AL3349" t="s">
        <v>293</v>
      </c>
      <c r="AM3349">
        <v>8</v>
      </c>
      <c r="AN3349">
        <v>11</v>
      </c>
      <c r="AO3349">
        <v>0.42317464900000001</v>
      </c>
      <c r="AP3349">
        <v>0.497127863</v>
      </c>
      <c r="AQ3349">
        <v>0.53670417999999998</v>
      </c>
      <c r="AR3349">
        <v>0.470201223</v>
      </c>
      <c r="AS3349">
        <v>0.59992975100000001</v>
      </c>
      <c r="AT3349">
        <v>0.175998706</v>
      </c>
    </row>
    <row r="3350" spans="1:46" hidden="1" x14ac:dyDescent="0.25">
      <c r="A3350" t="s">
        <v>315</v>
      </c>
      <c r="B3350" t="s">
        <v>293</v>
      </c>
      <c r="C3350">
        <v>12</v>
      </c>
      <c r="D3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0.63305549999999999</v>
      </c>
      <c r="E3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0.63305549999999999</v>
      </c>
      <c r="AI3350">
        <v>50</v>
      </c>
      <c r="AJ3350" t="s">
        <v>315</v>
      </c>
      <c r="AK3350" t="s">
        <v>417</v>
      </c>
      <c r="AL3350" t="s">
        <v>293</v>
      </c>
      <c r="AM3350">
        <v>8</v>
      </c>
      <c r="AN3350">
        <v>12</v>
      </c>
      <c r="AO3350">
        <v>0.51432011099999997</v>
      </c>
      <c r="AP3350">
        <v>0.59811621299999995</v>
      </c>
      <c r="AQ3350">
        <v>0.63305549999999999</v>
      </c>
      <c r="AR3350">
        <v>0.56198310299999998</v>
      </c>
      <c r="AS3350">
        <v>0.700980571</v>
      </c>
      <c r="AT3350">
        <v>0.21966053699999999</v>
      </c>
    </row>
    <row r="3351" spans="1:46" hidden="1" x14ac:dyDescent="0.25">
      <c r="A3351" t="s">
        <v>315</v>
      </c>
      <c r="B3351" t="s">
        <v>293</v>
      </c>
      <c r="C3351">
        <v>13</v>
      </c>
      <c r="D3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0.67149378900000001</v>
      </c>
      <c r="E3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0.67149378900000001</v>
      </c>
      <c r="AI3351">
        <v>50</v>
      </c>
      <c r="AJ3351" t="s">
        <v>315</v>
      </c>
      <c r="AK3351" t="s">
        <v>417</v>
      </c>
      <c r="AL3351" t="s">
        <v>293</v>
      </c>
      <c r="AM3351">
        <v>8</v>
      </c>
      <c r="AN3351">
        <v>13</v>
      </c>
      <c r="AO3351">
        <v>0.54064553100000001</v>
      </c>
      <c r="AP3351">
        <v>0.63442153099999998</v>
      </c>
      <c r="AQ3351">
        <v>0.67149378900000001</v>
      </c>
      <c r="AR3351">
        <v>0.59625978800000001</v>
      </c>
      <c r="AS3351">
        <v>0.741666465</v>
      </c>
      <c r="AT3351">
        <v>0.23527315100000001</v>
      </c>
    </row>
    <row r="3352" spans="1:46" hidden="1" x14ac:dyDescent="0.25">
      <c r="A3352" t="s">
        <v>315</v>
      </c>
      <c r="B3352" t="s">
        <v>293</v>
      </c>
      <c r="C3352">
        <v>14</v>
      </c>
      <c r="D3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0.64998360300000002</v>
      </c>
      <c r="E3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0.64998360300000002</v>
      </c>
      <c r="AI3352">
        <v>50</v>
      </c>
      <c r="AJ3352" t="s">
        <v>315</v>
      </c>
      <c r="AK3352" t="s">
        <v>417</v>
      </c>
      <c r="AL3352" t="s">
        <v>293</v>
      </c>
      <c r="AM3352">
        <v>8</v>
      </c>
      <c r="AN3352">
        <v>14</v>
      </c>
      <c r="AO3352">
        <v>0.52703366399999996</v>
      </c>
      <c r="AP3352">
        <v>0.61011244600000003</v>
      </c>
      <c r="AQ3352">
        <v>0.64998360300000002</v>
      </c>
      <c r="AR3352">
        <v>0.57235002000000001</v>
      </c>
      <c r="AS3352">
        <v>0.71843565600000003</v>
      </c>
      <c r="AT3352">
        <v>0.21163694499999999</v>
      </c>
    </row>
    <row r="3353" spans="1:46" hidden="1" x14ac:dyDescent="0.25">
      <c r="A3353" t="s">
        <v>315</v>
      </c>
      <c r="B3353" t="s">
        <v>293</v>
      </c>
      <c r="C3353">
        <v>15</v>
      </c>
      <c r="D3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0.56875788599999999</v>
      </c>
      <c r="E3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0.56875788599999999</v>
      </c>
      <c r="AI3353">
        <v>50</v>
      </c>
      <c r="AJ3353" t="s">
        <v>315</v>
      </c>
      <c r="AK3353" t="s">
        <v>417</v>
      </c>
      <c r="AL3353" t="s">
        <v>293</v>
      </c>
      <c r="AM3353">
        <v>8</v>
      </c>
      <c r="AN3353">
        <v>15</v>
      </c>
      <c r="AO3353">
        <v>0.45014814199999997</v>
      </c>
      <c r="AP3353">
        <v>0.53229730500000005</v>
      </c>
      <c r="AQ3353">
        <v>0.56875788599999999</v>
      </c>
      <c r="AR3353">
        <v>0.497830722</v>
      </c>
      <c r="AS3353">
        <v>0.633452507</v>
      </c>
      <c r="AT3353">
        <v>0.155501261</v>
      </c>
    </row>
    <row r="3354" spans="1:46" hidden="1" x14ac:dyDescent="0.25">
      <c r="A3354" t="s">
        <v>315</v>
      </c>
      <c r="B3354" t="s">
        <v>293</v>
      </c>
      <c r="C3354">
        <v>16</v>
      </c>
      <c r="D3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0.43964260999999999</v>
      </c>
      <c r="E3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0.43964260999999999</v>
      </c>
      <c r="AI3354">
        <v>50</v>
      </c>
      <c r="AJ3354" t="s">
        <v>315</v>
      </c>
      <c r="AK3354" t="s">
        <v>417</v>
      </c>
      <c r="AL3354" t="s">
        <v>293</v>
      </c>
      <c r="AM3354">
        <v>8</v>
      </c>
      <c r="AN3354">
        <v>16</v>
      </c>
      <c r="AO3354">
        <v>0.33801053399999997</v>
      </c>
      <c r="AP3354">
        <v>0.40363607600000001</v>
      </c>
      <c r="AQ3354">
        <v>0.43964260999999999</v>
      </c>
      <c r="AR3354">
        <v>0.37968025799999999</v>
      </c>
      <c r="AS3354">
        <v>0.49511533899999999</v>
      </c>
      <c r="AT3354">
        <v>0.111827675</v>
      </c>
    </row>
    <row r="3355" spans="1:46" hidden="1" x14ac:dyDescent="0.25">
      <c r="A3355" t="s">
        <v>315</v>
      </c>
      <c r="B3355" t="s">
        <v>293</v>
      </c>
      <c r="C3355">
        <v>17</v>
      </c>
      <c r="D3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0.27466446</v>
      </c>
      <c r="E3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0.27466446</v>
      </c>
      <c r="AI3355">
        <v>50</v>
      </c>
      <c r="AJ3355" t="s">
        <v>315</v>
      </c>
      <c r="AK3355" t="s">
        <v>417</v>
      </c>
      <c r="AL3355" t="s">
        <v>293</v>
      </c>
      <c r="AM3355">
        <v>8</v>
      </c>
      <c r="AN3355">
        <v>17</v>
      </c>
      <c r="AO3355">
        <v>0.21155760100000001</v>
      </c>
      <c r="AP3355">
        <v>0.252851997</v>
      </c>
      <c r="AQ3355">
        <v>0.27466446</v>
      </c>
      <c r="AR3355">
        <v>0.23694493599999999</v>
      </c>
      <c r="AS3355">
        <v>0.31725376999999999</v>
      </c>
      <c r="AT3355">
        <v>5.8489869E-2</v>
      </c>
    </row>
    <row r="3356" spans="1:46" hidden="1" x14ac:dyDescent="0.25">
      <c r="A3356" t="s">
        <v>315</v>
      </c>
      <c r="B3356" t="s">
        <v>293</v>
      </c>
      <c r="C3356">
        <v>18</v>
      </c>
      <c r="D3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0.10466800599999999</v>
      </c>
      <c r="E3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0.10466800599999999</v>
      </c>
      <c r="AI3356">
        <v>50</v>
      </c>
      <c r="AJ3356" t="s">
        <v>315</v>
      </c>
      <c r="AK3356" t="s">
        <v>417</v>
      </c>
      <c r="AL3356" t="s">
        <v>293</v>
      </c>
      <c r="AM3356">
        <v>8</v>
      </c>
      <c r="AN3356">
        <v>18</v>
      </c>
      <c r="AO3356">
        <v>7.9859060999999995E-2</v>
      </c>
      <c r="AP3356">
        <v>9.3059062999999997E-2</v>
      </c>
      <c r="AQ3356">
        <v>0.10466800599999999</v>
      </c>
      <c r="AR3356">
        <v>9.0434332000000006E-2</v>
      </c>
      <c r="AS3356">
        <v>0.12839861299999999</v>
      </c>
      <c r="AT3356">
        <v>2.1891378999999999E-2</v>
      </c>
    </row>
    <row r="3357" spans="1:46" hidden="1" x14ac:dyDescent="0.25">
      <c r="A3357" t="s">
        <v>315</v>
      </c>
      <c r="B3357" t="s">
        <v>293</v>
      </c>
      <c r="C3357">
        <v>19</v>
      </c>
      <c r="D3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5.8243419999999997E-3</v>
      </c>
      <c r="E3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5.8243419999999997E-3</v>
      </c>
      <c r="AI3357">
        <v>50</v>
      </c>
      <c r="AJ3357" t="s">
        <v>315</v>
      </c>
      <c r="AK3357" t="s">
        <v>417</v>
      </c>
      <c r="AL3357" t="s">
        <v>293</v>
      </c>
      <c r="AM3357">
        <v>8</v>
      </c>
      <c r="AN3357">
        <v>19</v>
      </c>
      <c r="AO3357">
        <v>3.4149340000000001E-3</v>
      </c>
      <c r="AP3357">
        <v>4.5135879999999998E-3</v>
      </c>
      <c r="AQ3357">
        <v>5.8243419999999997E-3</v>
      </c>
      <c r="AR3357">
        <v>4.6893669999999998E-3</v>
      </c>
      <c r="AS3357">
        <v>8.6167299999999995E-3</v>
      </c>
      <c r="AT3357">
        <v>8.8619499999999999E-4</v>
      </c>
    </row>
    <row r="3358" spans="1:46" hidden="1" x14ac:dyDescent="0.25">
      <c r="A3358" t="s">
        <v>315</v>
      </c>
      <c r="B3358" t="s">
        <v>293</v>
      </c>
      <c r="C3358">
        <v>20</v>
      </c>
      <c r="D3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8">
        <v>50</v>
      </c>
      <c r="AJ3358" t="s">
        <v>315</v>
      </c>
      <c r="AK3358" t="s">
        <v>417</v>
      </c>
      <c r="AL3358" t="s">
        <v>293</v>
      </c>
      <c r="AM3358">
        <v>8</v>
      </c>
      <c r="AN3358">
        <v>20</v>
      </c>
      <c r="AO3358">
        <v>0</v>
      </c>
      <c r="AP3358">
        <v>0</v>
      </c>
      <c r="AQ3358">
        <v>0</v>
      </c>
      <c r="AR3358">
        <v>0</v>
      </c>
      <c r="AS3358">
        <v>0</v>
      </c>
      <c r="AT3358">
        <v>0</v>
      </c>
    </row>
    <row r="3359" spans="1:46" hidden="1" x14ac:dyDescent="0.25">
      <c r="A3359" t="s">
        <v>315</v>
      </c>
      <c r="B3359" t="s">
        <v>293</v>
      </c>
      <c r="C3359">
        <v>21</v>
      </c>
      <c r="D3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9">
        <v>50</v>
      </c>
      <c r="AJ3359" t="s">
        <v>315</v>
      </c>
      <c r="AK3359" t="s">
        <v>417</v>
      </c>
      <c r="AL3359" t="s">
        <v>293</v>
      </c>
      <c r="AM3359">
        <v>8</v>
      </c>
      <c r="AN3359">
        <v>21</v>
      </c>
      <c r="AO3359">
        <v>0</v>
      </c>
      <c r="AP3359">
        <v>0</v>
      </c>
      <c r="AQ3359">
        <v>0</v>
      </c>
      <c r="AR3359">
        <v>0</v>
      </c>
      <c r="AS3359">
        <v>0</v>
      </c>
      <c r="AT3359">
        <v>0</v>
      </c>
    </row>
    <row r="3360" spans="1:46" hidden="1" x14ac:dyDescent="0.25">
      <c r="A3360" t="s">
        <v>315</v>
      </c>
      <c r="B3360" t="s">
        <v>293</v>
      </c>
      <c r="C3360">
        <v>22</v>
      </c>
      <c r="D3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0">
        <v>50</v>
      </c>
      <c r="AJ3360" t="s">
        <v>315</v>
      </c>
      <c r="AK3360" t="s">
        <v>417</v>
      </c>
      <c r="AL3360" t="s">
        <v>293</v>
      </c>
      <c r="AM3360">
        <v>8</v>
      </c>
      <c r="AN3360">
        <v>22</v>
      </c>
      <c r="AO3360">
        <v>0</v>
      </c>
      <c r="AP3360">
        <v>0</v>
      </c>
      <c r="AQ3360">
        <v>0</v>
      </c>
      <c r="AR3360">
        <v>0</v>
      </c>
      <c r="AS3360">
        <v>0</v>
      </c>
      <c r="AT3360">
        <v>0</v>
      </c>
    </row>
    <row r="3361" spans="1:46" hidden="1" x14ac:dyDescent="0.25">
      <c r="A3361" t="s">
        <v>315</v>
      </c>
      <c r="B3361" t="s">
        <v>293</v>
      </c>
      <c r="C3361">
        <v>23</v>
      </c>
      <c r="D3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1">
        <v>50</v>
      </c>
      <c r="AJ3361" t="s">
        <v>315</v>
      </c>
      <c r="AK3361" t="s">
        <v>417</v>
      </c>
      <c r="AL3361" t="s">
        <v>293</v>
      </c>
      <c r="AM3361">
        <v>8</v>
      </c>
      <c r="AN3361">
        <v>23</v>
      </c>
      <c r="AO3361">
        <v>0</v>
      </c>
      <c r="AP3361">
        <v>0</v>
      </c>
      <c r="AQ3361">
        <v>0</v>
      </c>
      <c r="AR3361">
        <v>0</v>
      </c>
      <c r="AS3361">
        <v>0</v>
      </c>
      <c r="AT3361">
        <v>0</v>
      </c>
    </row>
    <row r="3362" spans="1:46" hidden="1" x14ac:dyDescent="0.25">
      <c r="A3362" t="s">
        <v>315</v>
      </c>
      <c r="B3362" t="s">
        <v>293</v>
      </c>
      <c r="C3362">
        <v>24</v>
      </c>
      <c r="D3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2">
        <v>50</v>
      </c>
      <c r="AJ3362" t="s">
        <v>315</v>
      </c>
      <c r="AK3362" t="s">
        <v>417</v>
      </c>
      <c r="AL3362" t="s">
        <v>293</v>
      </c>
      <c r="AM3362">
        <v>8</v>
      </c>
      <c r="AN3362">
        <v>24</v>
      </c>
      <c r="AO3362">
        <v>0</v>
      </c>
      <c r="AP3362">
        <v>0</v>
      </c>
      <c r="AQ3362">
        <v>0</v>
      </c>
      <c r="AR3362">
        <v>0</v>
      </c>
      <c r="AS3362">
        <v>0</v>
      </c>
      <c r="AT3362">
        <v>0</v>
      </c>
    </row>
    <row r="3363" spans="1:46" hidden="1" x14ac:dyDescent="0.25">
      <c r="A3363" t="s">
        <v>315</v>
      </c>
      <c r="B3363" t="s">
        <v>294</v>
      </c>
      <c r="C3363">
        <v>1</v>
      </c>
      <c r="D3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3">
        <v>50</v>
      </c>
      <c r="AJ3363" t="s">
        <v>315</v>
      </c>
      <c r="AK3363" t="s">
        <v>417</v>
      </c>
      <c r="AL3363" t="s">
        <v>294</v>
      </c>
      <c r="AM3363">
        <v>9</v>
      </c>
      <c r="AN3363">
        <v>1</v>
      </c>
      <c r="AO3363">
        <v>0</v>
      </c>
      <c r="AP3363">
        <v>0</v>
      </c>
      <c r="AQ3363">
        <v>0</v>
      </c>
      <c r="AR3363">
        <v>0</v>
      </c>
      <c r="AS3363">
        <v>0</v>
      </c>
      <c r="AT3363">
        <v>0</v>
      </c>
    </row>
    <row r="3364" spans="1:46" hidden="1" x14ac:dyDescent="0.25">
      <c r="A3364" t="s">
        <v>315</v>
      </c>
      <c r="B3364" t="s">
        <v>294</v>
      </c>
      <c r="C3364">
        <v>2</v>
      </c>
      <c r="D3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4">
        <v>50</v>
      </c>
      <c r="AJ3364" t="s">
        <v>315</v>
      </c>
      <c r="AK3364" t="s">
        <v>417</v>
      </c>
      <c r="AL3364" t="s">
        <v>294</v>
      </c>
      <c r="AM3364">
        <v>9</v>
      </c>
      <c r="AN3364">
        <v>2</v>
      </c>
      <c r="AO3364">
        <v>0</v>
      </c>
      <c r="AP3364">
        <v>0</v>
      </c>
      <c r="AQ3364">
        <v>0</v>
      </c>
      <c r="AR3364">
        <v>0</v>
      </c>
      <c r="AS3364">
        <v>0</v>
      </c>
      <c r="AT3364">
        <v>0</v>
      </c>
    </row>
    <row r="3365" spans="1:46" hidden="1" x14ac:dyDescent="0.25">
      <c r="A3365" t="s">
        <v>315</v>
      </c>
      <c r="B3365" t="s">
        <v>294</v>
      </c>
      <c r="C3365">
        <v>3</v>
      </c>
      <c r="D3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5">
        <v>50</v>
      </c>
      <c r="AJ3365" t="s">
        <v>315</v>
      </c>
      <c r="AK3365" t="s">
        <v>417</v>
      </c>
      <c r="AL3365" t="s">
        <v>294</v>
      </c>
      <c r="AM3365">
        <v>9</v>
      </c>
      <c r="AN3365">
        <v>3</v>
      </c>
      <c r="AO3365">
        <v>0</v>
      </c>
      <c r="AP3365">
        <v>0</v>
      </c>
      <c r="AQ3365">
        <v>0</v>
      </c>
      <c r="AR3365">
        <v>0</v>
      </c>
      <c r="AS3365">
        <v>0</v>
      </c>
      <c r="AT3365">
        <v>0</v>
      </c>
    </row>
    <row r="3366" spans="1:46" hidden="1" x14ac:dyDescent="0.25">
      <c r="A3366" t="s">
        <v>315</v>
      </c>
      <c r="B3366" t="s">
        <v>294</v>
      </c>
      <c r="C3366">
        <v>4</v>
      </c>
      <c r="D3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6">
        <v>50</v>
      </c>
      <c r="AJ3366" t="s">
        <v>315</v>
      </c>
      <c r="AK3366" t="s">
        <v>417</v>
      </c>
      <c r="AL3366" t="s">
        <v>294</v>
      </c>
      <c r="AM3366">
        <v>9</v>
      </c>
      <c r="AN3366">
        <v>4</v>
      </c>
      <c r="AO3366">
        <v>0</v>
      </c>
      <c r="AP3366">
        <v>0</v>
      </c>
      <c r="AQ3366">
        <v>0</v>
      </c>
      <c r="AR3366">
        <v>0</v>
      </c>
      <c r="AS3366">
        <v>0</v>
      </c>
      <c r="AT3366">
        <v>0</v>
      </c>
    </row>
    <row r="3367" spans="1:46" hidden="1" x14ac:dyDescent="0.25">
      <c r="A3367" t="s">
        <v>315</v>
      </c>
      <c r="B3367" t="s">
        <v>294</v>
      </c>
      <c r="C3367">
        <v>5</v>
      </c>
      <c r="D3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7">
        <v>50</v>
      </c>
      <c r="AJ3367" t="s">
        <v>315</v>
      </c>
      <c r="AK3367" t="s">
        <v>417</v>
      </c>
      <c r="AL3367" t="s">
        <v>294</v>
      </c>
      <c r="AM3367">
        <v>9</v>
      </c>
      <c r="AN3367">
        <v>5</v>
      </c>
      <c r="AO3367">
        <v>0</v>
      </c>
      <c r="AP3367">
        <v>0</v>
      </c>
      <c r="AQ3367">
        <v>0</v>
      </c>
      <c r="AR3367">
        <v>0</v>
      </c>
      <c r="AS3367">
        <v>0</v>
      </c>
      <c r="AT3367">
        <v>0</v>
      </c>
    </row>
    <row r="3368" spans="1:46" hidden="1" x14ac:dyDescent="0.25">
      <c r="A3368" t="s">
        <v>315</v>
      </c>
      <c r="B3368" t="s">
        <v>294</v>
      </c>
      <c r="C3368">
        <v>6</v>
      </c>
      <c r="D3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8">
        <v>50</v>
      </c>
      <c r="AJ3368" t="s">
        <v>315</v>
      </c>
      <c r="AK3368" t="s">
        <v>417</v>
      </c>
      <c r="AL3368" t="s">
        <v>294</v>
      </c>
      <c r="AM3368">
        <v>9</v>
      </c>
      <c r="AN3368">
        <v>6</v>
      </c>
      <c r="AO3368">
        <v>0</v>
      </c>
      <c r="AP3368">
        <v>0</v>
      </c>
      <c r="AQ3368">
        <v>0</v>
      </c>
      <c r="AR3368">
        <v>0</v>
      </c>
      <c r="AS3368">
        <v>0</v>
      </c>
      <c r="AT3368">
        <v>0</v>
      </c>
    </row>
    <row r="3369" spans="1:46" hidden="1" x14ac:dyDescent="0.25">
      <c r="A3369" t="s">
        <v>315</v>
      </c>
      <c r="B3369" t="s">
        <v>294</v>
      </c>
      <c r="C3369">
        <v>7</v>
      </c>
      <c r="D3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3.2899629999999999E-3</v>
      </c>
      <c r="E3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3.2899629999999999E-3</v>
      </c>
      <c r="AI3369">
        <v>50</v>
      </c>
      <c r="AJ3369" t="s">
        <v>315</v>
      </c>
      <c r="AK3369" t="s">
        <v>417</v>
      </c>
      <c r="AL3369" t="s">
        <v>294</v>
      </c>
      <c r="AM3369">
        <v>9</v>
      </c>
      <c r="AN3369">
        <v>7</v>
      </c>
      <c r="AO3369">
        <v>3.2899629999999999E-3</v>
      </c>
      <c r="AP3369">
        <v>6.4869430000000002E-3</v>
      </c>
      <c r="AQ3369">
        <v>1.1864652E-2</v>
      </c>
      <c r="AR3369">
        <v>7.9865409999999998E-3</v>
      </c>
      <c r="AS3369">
        <v>2.1761355999999999E-2</v>
      </c>
      <c r="AT3369">
        <v>6.9967499999999997E-4</v>
      </c>
    </row>
    <row r="3370" spans="1:46" hidden="1" x14ac:dyDescent="0.25">
      <c r="A3370" t="s">
        <v>315</v>
      </c>
      <c r="B3370" t="s">
        <v>294</v>
      </c>
      <c r="C3370">
        <v>8</v>
      </c>
      <c r="D3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9.2144308999999994E-2</v>
      </c>
      <c r="E3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9.2144308999999994E-2</v>
      </c>
      <c r="AI3370">
        <v>50</v>
      </c>
      <c r="AJ3370" t="s">
        <v>315</v>
      </c>
      <c r="AK3370" t="s">
        <v>417</v>
      </c>
      <c r="AL3370" t="s">
        <v>294</v>
      </c>
      <c r="AM3370">
        <v>9</v>
      </c>
      <c r="AN3370">
        <v>8</v>
      </c>
      <c r="AO3370">
        <v>9.2144308999999994E-2</v>
      </c>
      <c r="AP3370">
        <v>0.107578643</v>
      </c>
      <c r="AQ3370">
        <v>0.137194067</v>
      </c>
      <c r="AR3370">
        <v>0.111267776</v>
      </c>
      <c r="AS3370">
        <v>0.17203765800000001</v>
      </c>
      <c r="AT3370">
        <v>2.8283881E-2</v>
      </c>
    </row>
    <row r="3371" spans="1:46" hidden="1" x14ac:dyDescent="0.25">
      <c r="A3371" t="s">
        <v>315</v>
      </c>
      <c r="B3371" t="s">
        <v>294</v>
      </c>
      <c r="C3371">
        <v>9</v>
      </c>
      <c r="D3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0.322836073</v>
      </c>
      <c r="E3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0.25666739799999999</v>
      </c>
      <c r="AI3371">
        <v>50</v>
      </c>
      <c r="AJ3371" t="s">
        <v>315</v>
      </c>
      <c r="AK3371" t="s">
        <v>417</v>
      </c>
      <c r="AL3371" t="s">
        <v>294</v>
      </c>
      <c r="AM3371">
        <v>9</v>
      </c>
      <c r="AN3371">
        <v>9</v>
      </c>
      <c r="AO3371">
        <v>0.25666739799999999</v>
      </c>
      <c r="AP3371">
        <v>0.285395907</v>
      </c>
      <c r="AQ3371">
        <v>0.322836073</v>
      </c>
      <c r="AR3371">
        <v>0.28141351199999998</v>
      </c>
      <c r="AS3371">
        <v>0.37237013099999999</v>
      </c>
      <c r="AT3371">
        <v>8.3895599000000001E-2</v>
      </c>
    </row>
    <row r="3372" spans="1:46" hidden="1" x14ac:dyDescent="0.25">
      <c r="A3372" t="s">
        <v>315</v>
      </c>
      <c r="B3372" t="s">
        <v>294</v>
      </c>
      <c r="C3372">
        <v>10</v>
      </c>
      <c r="D3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0.50229627399999999</v>
      </c>
      <c r="E3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0.50229627399999999</v>
      </c>
      <c r="AI3372">
        <v>50</v>
      </c>
      <c r="AJ3372" t="s">
        <v>315</v>
      </c>
      <c r="AK3372" t="s">
        <v>417</v>
      </c>
      <c r="AL3372" t="s">
        <v>294</v>
      </c>
      <c r="AM3372">
        <v>9</v>
      </c>
      <c r="AN3372">
        <v>10</v>
      </c>
      <c r="AO3372">
        <v>0.41997992299999998</v>
      </c>
      <c r="AP3372">
        <v>0.466852981</v>
      </c>
      <c r="AQ3372">
        <v>0.50229627399999999</v>
      </c>
      <c r="AR3372">
        <v>0.44851228399999998</v>
      </c>
      <c r="AS3372">
        <v>0.55568894300000005</v>
      </c>
      <c r="AT3372">
        <v>0.13474699400000001</v>
      </c>
    </row>
    <row r="3373" spans="1:46" hidden="1" x14ac:dyDescent="0.25">
      <c r="A3373" t="s">
        <v>315</v>
      </c>
      <c r="B3373" t="s">
        <v>294</v>
      </c>
      <c r="C3373">
        <v>11</v>
      </c>
      <c r="D3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0.64739434900000004</v>
      </c>
      <c r="E3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0.64739434900000004</v>
      </c>
      <c r="AI3373">
        <v>50</v>
      </c>
      <c r="AJ3373" t="s">
        <v>315</v>
      </c>
      <c r="AK3373" t="s">
        <v>417</v>
      </c>
      <c r="AL3373" t="s">
        <v>294</v>
      </c>
      <c r="AM3373">
        <v>9</v>
      </c>
      <c r="AN3373">
        <v>11</v>
      </c>
      <c r="AO3373">
        <v>0.557850705</v>
      </c>
      <c r="AP3373">
        <v>0.60719648500000001</v>
      </c>
      <c r="AQ3373">
        <v>0.64739434900000004</v>
      </c>
      <c r="AR3373">
        <v>0.584181646</v>
      </c>
      <c r="AS3373">
        <v>0.70344261399999997</v>
      </c>
      <c r="AT3373">
        <v>0.17934325500000001</v>
      </c>
    </row>
    <row r="3374" spans="1:46" hidden="1" x14ac:dyDescent="0.25">
      <c r="A3374" t="s">
        <v>315</v>
      </c>
      <c r="B3374" t="s">
        <v>294</v>
      </c>
      <c r="C3374">
        <v>12</v>
      </c>
      <c r="D3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0.73862630600000001</v>
      </c>
      <c r="E3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0.73862630600000001</v>
      </c>
      <c r="AI3374">
        <v>50</v>
      </c>
      <c r="AJ3374" t="s">
        <v>315</v>
      </c>
      <c r="AK3374" t="s">
        <v>417</v>
      </c>
      <c r="AL3374" t="s">
        <v>294</v>
      </c>
      <c r="AM3374">
        <v>9</v>
      </c>
      <c r="AN3374">
        <v>12</v>
      </c>
      <c r="AO3374">
        <v>0.64181381299999996</v>
      </c>
      <c r="AP3374">
        <v>0.70352439499999997</v>
      </c>
      <c r="AQ3374">
        <v>0.73862630600000001</v>
      </c>
      <c r="AR3374">
        <v>0.66835297599999999</v>
      </c>
      <c r="AS3374">
        <v>0.79852056199999999</v>
      </c>
      <c r="AT3374">
        <v>0.215440358</v>
      </c>
    </row>
    <row r="3375" spans="1:46" hidden="1" x14ac:dyDescent="0.25">
      <c r="A3375" t="s">
        <v>315</v>
      </c>
      <c r="B3375" t="s">
        <v>294</v>
      </c>
      <c r="C3375">
        <v>13</v>
      </c>
      <c r="D3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0.76744939300000004</v>
      </c>
      <c r="E3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0.76744939300000004</v>
      </c>
      <c r="AI3375">
        <v>50</v>
      </c>
      <c r="AJ3375" t="s">
        <v>315</v>
      </c>
      <c r="AK3375" t="s">
        <v>417</v>
      </c>
      <c r="AL3375" t="s">
        <v>294</v>
      </c>
      <c r="AM3375">
        <v>9</v>
      </c>
      <c r="AN3375">
        <v>13</v>
      </c>
      <c r="AO3375">
        <v>0.65768164500000004</v>
      </c>
      <c r="AP3375">
        <v>0.72900797500000003</v>
      </c>
      <c r="AQ3375">
        <v>0.76744939300000004</v>
      </c>
      <c r="AR3375">
        <v>0.69050530399999999</v>
      </c>
      <c r="AS3375">
        <v>0.822944063</v>
      </c>
      <c r="AT3375">
        <v>0.21707510399999999</v>
      </c>
    </row>
    <row r="3376" spans="1:46" hidden="1" x14ac:dyDescent="0.25">
      <c r="A3376" t="s">
        <v>315</v>
      </c>
      <c r="B3376" t="s">
        <v>294</v>
      </c>
      <c r="C3376">
        <v>14</v>
      </c>
      <c r="D3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0.72414266599999999</v>
      </c>
      <c r="E3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0.72414266599999999</v>
      </c>
      <c r="AI3376">
        <v>50</v>
      </c>
      <c r="AJ3376" t="s">
        <v>315</v>
      </c>
      <c r="AK3376" t="s">
        <v>417</v>
      </c>
      <c r="AL3376" t="s">
        <v>294</v>
      </c>
      <c r="AM3376">
        <v>9</v>
      </c>
      <c r="AN3376">
        <v>14</v>
      </c>
      <c r="AO3376">
        <v>0.59611430399999998</v>
      </c>
      <c r="AP3376">
        <v>0.69189087999999999</v>
      </c>
      <c r="AQ3376">
        <v>0.72414266599999999</v>
      </c>
      <c r="AR3376">
        <v>0.65227830200000003</v>
      </c>
      <c r="AS3376">
        <v>0.78826792599999995</v>
      </c>
      <c r="AT3376">
        <v>0.20303422800000001</v>
      </c>
    </row>
    <row r="3377" spans="1:46" hidden="1" x14ac:dyDescent="0.25">
      <c r="A3377" t="s">
        <v>315</v>
      </c>
      <c r="B3377" t="s">
        <v>294</v>
      </c>
      <c r="C3377">
        <v>15</v>
      </c>
      <c r="D3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0.63177103599999995</v>
      </c>
      <c r="E3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0.63177103599999995</v>
      </c>
      <c r="AI3377">
        <v>50</v>
      </c>
      <c r="AJ3377" t="s">
        <v>315</v>
      </c>
      <c r="AK3377" t="s">
        <v>417</v>
      </c>
      <c r="AL3377" t="s">
        <v>294</v>
      </c>
      <c r="AM3377">
        <v>9</v>
      </c>
      <c r="AN3377">
        <v>15</v>
      </c>
      <c r="AO3377">
        <v>0.52068517000000003</v>
      </c>
      <c r="AP3377">
        <v>0.58979504599999999</v>
      </c>
      <c r="AQ3377">
        <v>0.63177103599999995</v>
      </c>
      <c r="AR3377">
        <v>0.56057010600000001</v>
      </c>
      <c r="AS3377">
        <v>0.69253501799999995</v>
      </c>
      <c r="AT3377">
        <v>0.19406247300000001</v>
      </c>
    </row>
    <row r="3378" spans="1:46" hidden="1" x14ac:dyDescent="0.25">
      <c r="A3378" t="s">
        <v>315</v>
      </c>
      <c r="B3378" t="s">
        <v>294</v>
      </c>
      <c r="C3378">
        <v>16</v>
      </c>
      <c r="D3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0.48873081299999999</v>
      </c>
      <c r="E3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0.48873081299999999</v>
      </c>
      <c r="AI3378">
        <v>50</v>
      </c>
      <c r="AJ3378" t="s">
        <v>315</v>
      </c>
      <c r="AK3378" t="s">
        <v>417</v>
      </c>
      <c r="AL3378" t="s">
        <v>294</v>
      </c>
      <c r="AM3378">
        <v>9</v>
      </c>
      <c r="AN3378">
        <v>16</v>
      </c>
      <c r="AO3378">
        <v>0.38794767699999999</v>
      </c>
      <c r="AP3378">
        <v>0.44346359299999999</v>
      </c>
      <c r="AQ3378">
        <v>0.48873081299999999</v>
      </c>
      <c r="AR3378">
        <v>0.42460546199999999</v>
      </c>
      <c r="AS3378">
        <v>0.54699548899999995</v>
      </c>
      <c r="AT3378">
        <v>0.124071792</v>
      </c>
    </row>
    <row r="3379" spans="1:46" hidden="1" x14ac:dyDescent="0.25">
      <c r="A3379" t="s">
        <v>315</v>
      </c>
      <c r="B3379" t="s">
        <v>294</v>
      </c>
      <c r="C3379">
        <v>17</v>
      </c>
      <c r="D3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0.31338632599999999</v>
      </c>
      <c r="E3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0.31338632599999999</v>
      </c>
      <c r="AI3379">
        <v>50</v>
      </c>
      <c r="AJ3379" t="s">
        <v>315</v>
      </c>
      <c r="AK3379" t="s">
        <v>417</v>
      </c>
      <c r="AL3379" t="s">
        <v>294</v>
      </c>
      <c r="AM3379">
        <v>9</v>
      </c>
      <c r="AN3379">
        <v>17</v>
      </c>
      <c r="AO3379">
        <v>0.24592576099999999</v>
      </c>
      <c r="AP3379">
        <v>0.28152319199999998</v>
      </c>
      <c r="AQ3379">
        <v>0.31338632599999999</v>
      </c>
      <c r="AR3379">
        <v>0.27082078999999998</v>
      </c>
      <c r="AS3379">
        <v>0.35786244099999998</v>
      </c>
      <c r="AT3379">
        <v>6.7704713E-2</v>
      </c>
    </row>
    <row r="3380" spans="1:46" hidden="1" x14ac:dyDescent="0.25">
      <c r="A3380" t="s">
        <v>315</v>
      </c>
      <c r="B3380" t="s">
        <v>294</v>
      </c>
      <c r="C3380">
        <v>18</v>
      </c>
      <c r="D3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0.13049770099999999</v>
      </c>
      <c r="E3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0.13049770099999999</v>
      </c>
      <c r="AI3380">
        <v>50</v>
      </c>
      <c r="AJ3380" t="s">
        <v>315</v>
      </c>
      <c r="AK3380" t="s">
        <v>417</v>
      </c>
      <c r="AL3380" t="s">
        <v>294</v>
      </c>
      <c r="AM3380">
        <v>9</v>
      </c>
      <c r="AN3380">
        <v>18</v>
      </c>
      <c r="AO3380">
        <v>0.10277544399999999</v>
      </c>
      <c r="AP3380">
        <v>0.118994382</v>
      </c>
      <c r="AQ3380">
        <v>0.13049770099999999</v>
      </c>
      <c r="AR3380">
        <v>0.11422206</v>
      </c>
      <c r="AS3380">
        <v>0.15708968500000001</v>
      </c>
      <c r="AT3380">
        <v>2.8290750999999999E-2</v>
      </c>
    </row>
    <row r="3381" spans="1:46" hidden="1" x14ac:dyDescent="0.25">
      <c r="A3381" t="s">
        <v>315</v>
      </c>
      <c r="B3381" t="s">
        <v>294</v>
      </c>
      <c r="C3381">
        <v>19</v>
      </c>
      <c r="D3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1.145068E-2</v>
      </c>
      <c r="E3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1.145068E-2</v>
      </c>
      <c r="AI3381">
        <v>50</v>
      </c>
      <c r="AJ3381" t="s">
        <v>315</v>
      </c>
      <c r="AK3381" t="s">
        <v>417</v>
      </c>
      <c r="AL3381" t="s">
        <v>294</v>
      </c>
      <c r="AM3381">
        <v>9</v>
      </c>
      <c r="AN3381">
        <v>19</v>
      </c>
      <c r="AO3381">
        <v>8.3161260000000001E-3</v>
      </c>
      <c r="AP3381">
        <v>9.8333050000000005E-3</v>
      </c>
      <c r="AQ3381">
        <v>1.145068E-2</v>
      </c>
      <c r="AR3381">
        <v>9.9212840000000007E-3</v>
      </c>
      <c r="AS3381">
        <v>1.5909342999999999E-2</v>
      </c>
      <c r="AT3381">
        <v>2.349608E-3</v>
      </c>
    </row>
    <row r="3382" spans="1:46" hidden="1" x14ac:dyDescent="0.25">
      <c r="A3382" t="s">
        <v>315</v>
      </c>
      <c r="B3382" t="s">
        <v>294</v>
      </c>
      <c r="C3382">
        <v>20</v>
      </c>
      <c r="D3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2">
        <v>50</v>
      </c>
      <c r="AJ3382" t="s">
        <v>315</v>
      </c>
      <c r="AK3382" t="s">
        <v>417</v>
      </c>
      <c r="AL3382" t="s">
        <v>294</v>
      </c>
      <c r="AM3382">
        <v>9</v>
      </c>
      <c r="AN3382">
        <v>20</v>
      </c>
      <c r="AO3382">
        <v>0</v>
      </c>
      <c r="AP3382">
        <v>0</v>
      </c>
      <c r="AQ3382">
        <v>0</v>
      </c>
      <c r="AR3382">
        <v>0</v>
      </c>
      <c r="AS3382">
        <v>0</v>
      </c>
      <c r="AT3382">
        <v>0</v>
      </c>
    </row>
    <row r="3383" spans="1:46" hidden="1" x14ac:dyDescent="0.25">
      <c r="A3383" t="s">
        <v>315</v>
      </c>
      <c r="B3383" t="s">
        <v>294</v>
      </c>
      <c r="C3383">
        <v>21</v>
      </c>
      <c r="D3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3">
        <v>50</v>
      </c>
      <c r="AJ3383" t="s">
        <v>315</v>
      </c>
      <c r="AK3383" t="s">
        <v>417</v>
      </c>
      <c r="AL3383" t="s">
        <v>294</v>
      </c>
      <c r="AM3383">
        <v>9</v>
      </c>
      <c r="AN3383">
        <v>21</v>
      </c>
      <c r="AO3383">
        <v>0</v>
      </c>
      <c r="AP3383">
        <v>0</v>
      </c>
      <c r="AQ3383">
        <v>0</v>
      </c>
      <c r="AR3383">
        <v>0</v>
      </c>
      <c r="AS3383">
        <v>0</v>
      </c>
      <c r="AT3383">
        <v>0</v>
      </c>
    </row>
    <row r="3384" spans="1:46" hidden="1" x14ac:dyDescent="0.25">
      <c r="A3384" t="s">
        <v>315</v>
      </c>
      <c r="B3384" t="s">
        <v>294</v>
      </c>
      <c r="C3384">
        <v>22</v>
      </c>
      <c r="D3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4">
        <v>50</v>
      </c>
      <c r="AJ3384" t="s">
        <v>315</v>
      </c>
      <c r="AK3384" t="s">
        <v>417</v>
      </c>
      <c r="AL3384" t="s">
        <v>294</v>
      </c>
      <c r="AM3384">
        <v>9</v>
      </c>
      <c r="AN3384">
        <v>22</v>
      </c>
      <c r="AO3384">
        <v>0</v>
      </c>
      <c r="AP3384">
        <v>0</v>
      </c>
      <c r="AQ3384">
        <v>0</v>
      </c>
      <c r="AR3384">
        <v>0</v>
      </c>
      <c r="AS3384">
        <v>0</v>
      </c>
      <c r="AT3384">
        <v>0</v>
      </c>
    </row>
    <row r="3385" spans="1:46" hidden="1" x14ac:dyDescent="0.25">
      <c r="A3385" t="s">
        <v>315</v>
      </c>
      <c r="B3385" t="s">
        <v>294</v>
      </c>
      <c r="C3385">
        <v>23</v>
      </c>
      <c r="D3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5">
        <v>50</v>
      </c>
      <c r="AJ3385" t="s">
        <v>315</v>
      </c>
      <c r="AK3385" t="s">
        <v>417</v>
      </c>
      <c r="AL3385" t="s">
        <v>294</v>
      </c>
      <c r="AM3385">
        <v>9</v>
      </c>
      <c r="AN3385">
        <v>23</v>
      </c>
      <c r="AO3385">
        <v>0</v>
      </c>
      <c r="AP3385">
        <v>0</v>
      </c>
      <c r="AQ3385">
        <v>0</v>
      </c>
      <c r="AR3385">
        <v>0</v>
      </c>
      <c r="AS3385">
        <v>0</v>
      </c>
      <c r="AT3385">
        <v>0</v>
      </c>
    </row>
    <row r="3386" spans="1:46" hidden="1" x14ac:dyDescent="0.25">
      <c r="A3386" t="s">
        <v>315</v>
      </c>
      <c r="B3386" t="s">
        <v>294</v>
      </c>
      <c r="C3386">
        <v>24</v>
      </c>
      <c r="D3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6">
        <v>50</v>
      </c>
      <c r="AJ3386" t="s">
        <v>315</v>
      </c>
      <c r="AK3386" t="s">
        <v>417</v>
      </c>
      <c r="AL3386" t="s">
        <v>294</v>
      </c>
      <c r="AM3386">
        <v>9</v>
      </c>
      <c r="AN3386">
        <v>24</v>
      </c>
      <c r="AO3386">
        <v>0</v>
      </c>
      <c r="AP3386">
        <v>0</v>
      </c>
      <c r="AQ3386">
        <v>0</v>
      </c>
      <c r="AR3386">
        <v>0</v>
      </c>
      <c r="AS3386">
        <v>0</v>
      </c>
      <c r="AT3386">
        <v>0</v>
      </c>
    </row>
    <row r="3387" spans="1:46" hidden="1" x14ac:dyDescent="0.25">
      <c r="A3387" t="s">
        <v>315</v>
      </c>
      <c r="B3387" t="s">
        <v>295</v>
      </c>
      <c r="C3387">
        <v>1</v>
      </c>
      <c r="D3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7">
        <v>50</v>
      </c>
      <c r="AJ3387" t="s">
        <v>315</v>
      </c>
      <c r="AK3387" t="s">
        <v>417</v>
      </c>
      <c r="AL3387" t="s">
        <v>295</v>
      </c>
      <c r="AM3387">
        <v>10</v>
      </c>
      <c r="AN3387">
        <v>1</v>
      </c>
      <c r="AO3387">
        <v>0</v>
      </c>
      <c r="AP3387">
        <v>0</v>
      </c>
      <c r="AQ3387">
        <v>0</v>
      </c>
      <c r="AR3387">
        <v>0</v>
      </c>
      <c r="AS3387">
        <v>0</v>
      </c>
      <c r="AT3387">
        <v>0</v>
      </c>
    </row>
    <row r="3388" spans="1:46" hidden="1" x14ac:dyDescent="0.25">
      <c r="A3388" t="s">
        <v>315</v>
      </c>
      <c r="B3388" t="s">
        <v>295</v>
      </c>
      <c r="C3388">
        <v>2</v>
      </c>
      <c r="D3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8">
        <v>50</v>
      </c>
      <c r="AJ3388" t="s">
        <v>315</v>
      </c>
      <c r="AK3388" t="s">
        <v>417</v>
      </c>
      <c r="AL3388" t="s">
        <v>295</v>
      </c>
      <c r="AM3388">
        <v>10</v>
      </c>
      <c r="AN3388">
        <v>2</v>
      </c>
      <c r="AO3388">
        <v>0</v>
      </c>
      <c r="AP3388">
        <v>0</v>
      </c>
      <c r="AQ3388">
        <v>0</v>
      </c>
      <c r="AR3388">
        <v>0</v>
      </c>
      <c r="AS3388">
        <v>0</v>
      </c>
      <c r="AT3388">
        <v>0</v>
      </c>
    </row>
    <row r="3389" spans="1:46" hidden="1" x14ac:dyDescent="0.25">
      <c r="A3389" t="s">
        <v>315</v>
      </c>
      <c r="B3389" t="s">
        <v>295</v>
      </c>
      <c r="C3389">
        <v>3</v>
      </c>
      <c r="D3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9">
        <v>50</v>
      </c>
      <c r="AJ3389" t="s">
        <v>315</v>
      </c>
      <c r="AK3389" t="s">
        <v>417</v>
      </c>
      <c r="AL3389" t="s">
        <v>295</v>
      </c>
      <c r="AM3389">
        <v>10</v>
      </c>
      <c r="AN3389">
        <v>3</v>
      </c>
      <c r="AO3389">
        <v>0</v>
      </c>
      <c r="AP3389">
        <v>0</v>
      </c>
      <c r="AQ3389">
        <v>0</v>
      </c>
      <c r="AR3389">
        <v>0</v>
      </c>
      <c r="AS3389">
        <v>0</v>
      </c>
      <c r="AT3389">
        <v>0</v>
      </c>
    </row>
    <row r="3390" spans="1:46" hidden="1" x14ac:dyDescent="0.25">
      <c r="A3390" t="s">
        <v>315</v>
      </c>
      <c r="B3390" t="s">
        <v>295</v>
      </c>
      <c r="C3390">
        <v>4</v>
      </c>
      <c r="D3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0">
        <v>50</v>
      </c>
      <c r="AJ3390" t="s">
        <v>315</v>
      </c>
      <c r="AK3390" t="s">
        <v>417</v>
      </c>
      <c r="AL3390" t="s">
        <v>295</v>
      </c>
      <c r="AM3390">
        <v>10</v>
      </c>
      <c r="AN3390">
        <v>4</v>
      </c>
      <c r="AO3390">
        <v>0</v>
      </c>
      <c r="AP3390">
        <v>0</v>
      </c>
      <c r="AQ3390">
        <v>0</v>
      </c>
      <c r="AR3390">
        <v>0</v>
      </c>
      <c r="AS3390">
        <v>0</v>
      </c>
      <c r="AT3390">
        <v>0</v>
      </c>
    </row>
    <row r="3391" spans="1:46" hidden="1" x14ac:dyDescent="0.25">
      <c r="A3391" t="s">
        <v>315</v>
      </c>
      <c r="B3391" t="s">
        <v>295</v>
      </c>
      <c r="C3391">
        <v>5</v>
      </c>
      <c r="D3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1">
        <v>50</v>
      </c>
      <c r="AJ3391" t="s">
        <v>315</v>
      </c>
      <c r="AK3391" t="s">
        <v>417</v>
      </c>
      <c r="AL3391" t="s">
        <v>295</v>
      </c>
      <c r="AM3391">
        <v>10</v>
      </c>
      <c r="AN3391">
        <v>5</v>
      </c>
      <c r="AO3391">
        <v>0</v>
      </c>
      <c r="AP3391">
        <v>0</v>
      </c>
      <c r="AQ3391">
        <v>0</v>
      </c>
      <c r="AR3391">
        <v>0</v>
      </c>
      <c r="AS3391">
        <v>0</v>
      </c>
      <c r="AT3391">
        <v>0</v>
      </c>
    </row>
    <row r="3392" spans="1:46" hidden="1" x14ac:dyDescent="0.25">
      <c r="A3392" t="s">
        <v>315</v>
      </c>
      <c r="B3392" t="s">
        <v>295</v>
      </c>
      <c r="C3392">
        <v>6</v>
      </c>
      <c r="D3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2">
        <v>50</v>
      </c>
      <c r="AJ3392" t="s">
        <v>315</v>
      </c>
      <c r="AK3392" t="s">
        <v>417</v>
      </c>
      <c r="AL3392" t="s">
        <v>295</v>
      </c>
      <c r="AM3392">
        <v>10</v>
      </c>
      <c r="AN3392">
        <v>6</v>
      </c>
      <c r="AO3392">
        <v>0</v>
      </c>
      <c r="AP3392">
        <v>7.0399999999999995E-8</v>
      </c>
      <c r="AQ3392">
        <v>2.8E-5</v>
      </c>
      <c r="AR3392">
        <v>2.9099999999999999E-5</v>
      </c>
      <c r="AS3392">
        <v>2.43685E-4</v>
      </c>
      <c r="AT3392">
        <v>0</v>
      </c>
    </row>
    <row r="3393" spans="1:46" hidden="1" x14ac:dyDescent="0.25">
      <c r="A3393" t="s">
        <v>315</v>
      </c>
      <c r="B3393" t="s">
        <v>295</v>
      </c>
      <c r="C3393">
        <v>7</v>
      </c>
      <c r="D3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2.0349705999999999E-2</v>
      </c>
      <c r="E3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2.0349705999999999E-2</v>
      </c>
      <c r="AI3393">
        <v>50</v>
      </c>
      <c r="AJ3393" t="s">
        <v>315</v>
      </c>
      <c r="AK3393" t="s">
        <v>417</v>
      </c>
      <c r="AL3393" t="s">
        <v>295</v>
      </c>
      <c r="AM3393">
        <v>10</v>
      </c>
      <c r="AN3393">
        <v>7</v>
      </c>
      <c r="AO3393">
        <v>2.0349705999999999E-2</v>
      </c>
      <c r="AP3393" s="281">
        <v>3.0288075000000001E-2</v>
      </c>
      <c r="AQ3393" s="281">
        <v>4.2655222999999999E-2</v>
      </c>
      <c r="AR3393" s="281">
        <v>3.1437310000000003E-2</v>
      </c>
      <c r="AS3393">
        <v>6.7280277999999999E-2</v>
      </c>
      <c r="AT3393">
        <v>0</v>
      </c>
    </row>
    <row r="3394" spans="1:46" hidden="1" x14ac:dyDescent="0.25">
      <c r="A3394" t="s">
        <v>315</v>
      </c>
      <c r="B3394" t="s">
        <v>295</v>
      </c>
      <c r="C3394">
        <v>8</v>
      </c>
      <c r="D3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0.12956256899999999</v>
      </c>
      <c r="E3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0.12956256899999999</v>
      </c>
      <c r="AI3394">
        <v>50</v>
      </c>
      <c r="AJ3394" t="s">
        <v>315</v>
      </c>
      <c r="AK3394" t="s">
        <v>417</v>
      </c>
      <c r="AL3394" t="s">
        <v>295</v>
      </c>
      <c r="AM3394">
        <v>10</v>
      </c>
      <c r="AN3394">
        <v>8</v>
      </c>
      <c r="AO3394">
        <v>0.12956256899999999</v>
      </c>
      <c r="AP3394">
        <v>0.17689243700000001</v>
      </c>
      <c r="AQ3394">
        <v>0.198265943</v>
      </c>
      <c r="AR3394">
        <v>0.158985505</v>
      </c>
      <c r="AS3394">
        <v>0.25349881200000002</v>
      </c>
      <c r="AT3394">
        <v>1.44937E-2</v>
      </c>
    </row>
    <row r="3395" spans="1:46" hidden="1" x14ac:dyDescent="0.25">
      <c r="A3395" t="s">
        <v>315</v>
      </c>
      <c r="B3395" t="s">
        <v>295</v>
      </c>
      <c r="C3395">
        <v>9</v>
      </c>
      <c r="D3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0.38799041099999998</v>
      </c>
      <c r="E3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0.26975417099999999</v>
      </c>
      <c r="AI3395">
        <v>50</v>
      </c>
      <c r="AJ3395" t="s">
        <v>315</v>
      </c>
      <c r="AK3395" t="s">
        <v>417</v>
      </c>
      <c r="AL3395" t="s">
        <v>295</v>
      </c>
      <c r="AM3395">
        <v>10</v>
      </c>
      <c r="AN3395">
        <v>9</v>
      </c>
      <c r="AO3395">
        <v>0.26975417099999999</v>
      </c>
      <c r="AP3395">
        <v>0.34681972700000002</v>
      </c>
      <c r="AQ3395">
        <v>0.38799041099999998</v>
      </c>
      <c r="AR3395">
        <v>0.322643291</v>
      </c>
      <c r="AS3395">
        <v>0.45673250100000001</v>
      </c>
      <c r="AT3395">
        <v>5.4249707000000001E-2</v>
      </c>
    </row>
    <row r="3396" spans="1:46" hidden="1" x14ac:dyDescent="0.25">
      <c r="A3396" t="s">
        <v>315</v>
      </c>
      <c r="B3396" t="s">
        <v>295</v>
      </c>
      <c r="C3396">
        <v>10</v>
      </c>
      <c r="D3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0.56762445699999997</v>
      </c>
      <c r="E3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0.56762445699999997</v>
      </c>
      <c r="AI3396">
        <v>50</v>
      </c>
      <c r="AJ3396" t="s">
        <v>315</v>
      </c>
      <c r="AK3396" t="s">
        <v>417</v>
      </c>
      <c r="AL3396" t="s">
        <v>295</v>
      </c>
      <c r="AM3396">
        <v>10</v>
      </c>
      <c r="AN3396">
        <v>10</v>
      </c>
      <c r="AO3396">
        <v>0.41226680300000002</v>
      </c>
      <c r="AP3396">
        <v>0.50993690599999997</v>
      </c>
      <c r="AQ3396">
        <v>0.56762445699999997</v>
      </c>
      <c r="AR3396">
        <v>0.477770955</v>
      </c>
      <c r="AS3396">
        <v>0.63656733600000004</v>
      </c>
      <c r="AT3396">
        <v>9.2908956000000001E-2</v>
      </c>
    </row>
    <row r="3397" spans="1:46" hidden="1" x14ac:dyDescent="0.25">
      <c r="A3397" t="s">
        <v>315</v>
      </c>
      <c r="B3397" t="s">
        <v>295</v>
      </c>
      <c r="C3397">
        <v>11</v>
      </c>
      <c r="D3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0.69758287799999996</v>
      </c>
      <c r="E3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0.69758287799999996</v>
      </c>
      <c r="AI3397">
        <v>50</v>
      </c>
      <c r="AJ3397" t="s">
        <v>315</v>
      </c>
      <c r="AK3397" t="s">
        <v>417</v>
      </c>
      <c r="AL3397" t="s">
        <v>295</v>
      </c>
      <c r="AM3397">
        <v>10</v>
      </c>
      <c r="AN3397">
        <v>11</v>
      </c>
      <c r="AO3397">
        <v>0.528976008</v>
      </c>
      <c r="AP3397">
        <v>0.64124896200000003</v>
      </c>
      <c r="AQ3397">
        <v>0.69758287799999996</v>
      </c>
      <c r="AR3397">
        <v>0.59971123999999998</v>
      </c>
      <c r="AS3397">
        <v>0.76434945899999995</v>
      </c>
      <c r="AT3397">
        <v>0.146900488</v>
      </c>
    </row>
    <row r="3398" spans="1:46" hidden="1" x14ac:dyDescent="0.25">
      <c r="A3398" t="s">
        <v>315</v>
      </c>
      <c r="B3398" t="s">
        <v>295</v>
      </c>
      <c r="C3398">
        <v>12</v>
      </c>
      <c r="D3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0.76723360799999996</v>
      </c>
      <c r="E3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0.76723360799999996</v>
      </c>
      <c r="AI3398">
        <v>50</v>
      </c>
      <c r="AJ3398" t="s">
        <v>315</v>
      </c>
      <c r="AK3398" t="s">
        <v>417</v>
      </c>
      <c r="AL3398" t="s">
        <v>295</v>
      </c>
      <c r="AM3398">
        <v>10</v>
      </c>
      <c r="AN3398">
        <v>12</v>
      </c>
      <c r="AO3398">
        <v>0.60776867199999995</v>
      </c>
      <c r="AP3398">
        <v>0.71643175100000001</v>
      </c>
      <c r="AQ3398">
        <v>0.76723360799999996</v>
      </c>
      <c r="AR3398">
        <v>0.66893104199999998</v>
      </c>
      <c r="AS3398">
        <v>0.850042933</v>
      </c>
      <c r="AT3398">
        <v>0.16908896200000001</v>
      </c>
    </row>
    <row r="3399" spans="1:46" hidden="1" x14ac:dyDescent="0.25">
      <c r="A3399" t="s">
        <v>315</v>
      </c>
      <c r="B3399" t="s">
        <v>295</v>
      </c>
      <c r="C3399">
        <v>13</v>
      </c>
      <c r="D3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0.77805739699999998</v>
      </c>
      <c r="E3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0.77805739699999998</v>
      </c>
      <c r="AI3399">
        <v>50</v>
      </c>
      <c r="AJ3399" t="s">
        <v>315</v>
      </c>
      <c r="AK3399" t="s">
        <v>417</v>
      </c>
      <c r="AL3399" t="s">
        <v>295</v>
      </c>
      <c r="AM3399">
        <v>10</v>
      </c>
      <c r="AN3399">
        <v>13</v>
      </c>
      <c r="AO3399">
        <v>0.62150146799999995</v>
      </c>
      <c r="AP3399">
        <v>0.71238256</v>
      </c>
      <c r="AQ3399">
        <v>0.77805739699999998</v>
      </c>
      <c r="AR3399">
        <v>0.67799661499999997</v>
      </c>
      <c r="AS3399">
        <v>0.87418560199999995</v>
      </c>
      <c r="AT3399">
        <v>0.20666018899999999</v>
      </c>
    </row>
    <row r="3400" spans="1:46" hidden="1" x14ac:dyDescent="0.25">
      <c r="A3400" t="s">
        <v>315</v>
      </c>
      <c r="B3400" t="s">
        <v>295</v>
      </c>
      <c r="C3400">
        <v>14</v>
      </c>
      <c r="D3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0.71362062599999998</v>
      </c>
      <c r="E3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0.71362062599999998</v>
      </c>
      <c r="AI3400">
        <v>50</v>
      </c>
      <c r="AJ3400" t="s">
        <v>315</v>
      </c>
      <c r="AK3400" t="s">
        <v>417</v>
      </c>
      <c r="AL3400" t="s">
        <v>295</v>
      </c>
      <c r="AM3400">
        <v>10</v>
      </c>
      <c r="AN3400">
        <v>14</v>
      </c>
      <c r="AO3400">
        <v>0.57626792599999999</v>
      </c>
      <c r="AP3400">
        <v>0.65923954399999996</v>
      </c>
      <c r="AQ3400">
        <v>0.71362062599999998</v>
      </c>
      <c r="AR3400">
        <v>0.63244800000000001</v>
      </c>
      <c r="AS3400">
        <v>0.83017464399999996</v>
      </c>
      <c r="AT3400">
        <v>0.19654597400000001</v>
      </c>
    </row>
    <row r="3401" spans="1:46" hidden="1" x14ac:dyDescent="0.25">
      <c r="A3401" t="s">
        <v>315</v>
      </c>
      <c r="B3401" t="s">
        <v>295</v>
      </c>
      <c r="C3401">
        <v>15</v>
      </c>
      <c r="D3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0.61441189799999996</v>
      </c>
      <c r="E3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0.61441189799999996</v>
      </c>
      <c r="AI3401">
        <v>50</v>
      </c>
      <c r="AJ3401" t="s">
        <v>315</v>
      </c>
      <c r="AK3401" t="s">
        <v>417</v>
      </c>
      <c r="AL3401" t="s">
        <v>295</v>
      </c>
      <c r="AM3401">
        <v>10</v>
      </c>
      <c r="AN3401">
        <v>15</v>
      </c>
      <c r="AO3401">
        <v>0.48984229299999998</v>
      </c>
      <c r="AP3401">
        <v>0.56259976199999995</v>
      </c>
      <c r="AQ3401">
        <v>0.61441189799999996</v>
      </c>
      <c r="AR3401">
        <v>0.54576412399999996</v>
      </c>
      <c r="AS3401">
        <v>0.801119303</v>
      </c>
      <c r="AT3401">
        <v>0.21848125900000001</v>
      </c>
    </row>
    <row r="3402" spans="1:46" hidden="1" x14ac:dyDescent="0.25">
      <c r="A3402" t="s">
        <v>315</v>
      </c>
      <c r="B3402" t="s">
        <v>295</v>
      </c>
      <c r="C3402">
        <v>16</v>
      </c>
      <c r="D3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0.48771295199999998</v>
      </c>
      <c r="E3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0.48771295199999998</v>
      </c>
      <c r="AI3402">
        <v>50</v>
      </c>
      <c r="AJ3402" t="s">
        <v>315</v>
      </c>
      <c r="AK3402" t="s">
        <v>417</v>
      </c>
      <c r="AL3402" t="s">
        <v>295</v>
      </c>
      <c r="AM3402">
        <v>10</v>
      </c>
      <c r="AN3402">
        <v>16</v>
      </c>
      <c r="AO3402">
        <v>0.36334561599999998</v>
      </c>
      <c r="AP3402">
        <v>0.440384424</v>
      </c>
      <c r="AQ3402">
        <v>0.48771295199999998</v>
      </c>
      <c r="AR3402">
        <v>0.423915239</v>
      </c>
      <c r="AS3402">
        <v>0.69286641699999996</v>
      </c>
      <c r="AT3402">
        <v>0.17142278499999999</v>
      </c>
    </row>
    <row r="3403" spans="1:46" hidden="1" x14ac:dyDescent="0.25">
      <c r="A3403" t="s">
        <v>315</v>
      </c>
      <c r="B3403" t="s">
        <v>295</v>
      </c>
      <c r="C3403">
        <v>17</v>
      </c>
      <c r="D3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0.32113888899999998</v>
      </c>
      <c r="E3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0.32113888899999998</v>
      </c>
      <c r="AI3403">
        <v>50</v>
      </c>
      <c r="AJ3403" t="s">
        <v>315</v>
      </c>
      <c r="AK3403" t="s">
        <v>417</v>
      </c>
      <c r="AL3403" t="s">
        <v>295</v>
      </c>
      <c r="AM3403">
        <v>10</v>
      </c>
      <c r="AN3403">
        <v>17</v>
      </c>
      <c r="AO3403">
        <v>0.23230114700000001</v>
      </c>
      <c r="AP3403">
        <v>0.27830757299999997</v>
      </c>
      <c r="AQ3403">
        <v>0.32113888899999998</v>
      </c>
      <c r="AR3403">
        <v>0.28055730299999998</v>
      </c>
      <c r="AS3403">
        <v>0.54459255500000003</v>
      </c>
      <c r="AT3403">
        <v>0.118460836</v>
      </c>
    </row>
    <row r="3404" spans="1:46" hidden="1" x14ac:dyDescent="0.25">
      <c r="A3404" t="s">
        <v>315</v>
      </c>
      <c r="B3404" t="s">
        <v>295</v>
      </c>
      <c r="C3404">
        <v>18</v>
      </c>
      <c r="D3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0.15175593000000001</v>
      </c>
      <c r="E3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0.15175593000000001</v>
      </c>
      <c r="AI3404">
        <v>50</v>
      </c>
      <c r="AJ3404" t="s">
        <v>315</v>
      </c>
      <c r="AK3404" t="s">
        <v>417</v>
      </c>
      <c r="AL3404" t="s">
        <v>295</v>
      </c>
      <c r="AM3404">
        <v>10</v>
      </c>
      <c r="AN3404">
        <v>18</v>
      </c>
      <c r="AO3404">
        <v>0.106281849</v>
      </c>
      <c r="AP3404">
        <v>0.12563801799999999</v>
      </c>
      <c r="AQ3404">
        <v>0.15175593000000001</v>
      </c>
      <c r="AR3404">
        <v>0.13545921</v>
      </c>
      <c r="AS3404">
        <v>0.36449622399999998</v>
      </c>
      <c r="AT3404">
        <v>5.3947571E-2</v>
      </c>
    </row>
    <row r="3405" spans="1:46" hidden="1" x14ac:dyDescent="0.25">
      <c r="A3405" t="s">
        <v>315</v>
      </c>
      <c r="B3405" t="s">
        <v>295</v>
      </c>
      <c r="C3405">
        <v>19</v>
      </c>
      <c r="D3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2.2443167999999999E-2</v>
      </c>
      <c r="E3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2.2443167999999999E-2</v>
      </c>
      <c r="AI3405">
        <v>50</v>
      </c>
      <c r="AJ3405" t="s">
        <v>315</v>
      </c>
      <c r="AK3405" t="s">
        <v>417</v>
      </c>
      <c r="AL3405" t="s">
        <v>295</v>
      </c>
      <c r="AM3405">
        <v>10</v>
      </c>
      <c r="AN3405">
        <v>19</v>
      </c>
      <c r="AO3405">
        <v>1.3386916E-2</v>
      </c>
      <c r="AP3405">
        <v>1.6435912E-2</v>
      </c>
      <c r="AQ3405">
        <v>2.2443167999999999E-2</v>
      </c>
      <c r="AR3405">
        <v>2.7341753E-2</v>
      </c>
      <c r="AS3405">
        <v>0.16582586499999999</v>
      </c>
      <c r="AT3405">
        <v>6.2649300000000002E-3</v>
      </c>
    </row>
    <row r="3406" spans="1:46" hidden="1" x14ac:dyDescent="0.25">
      <c r="A3406" t="s">
        <v>315</v>
      </c>
      <c r="B3406" t="s">
        <v>295</v>
      </c>
      <c r="C3406">
        <v>20</v>
      </c>
      <c r="D3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6">
        <v>50</v>
      </c>
      <c r="AJ3406" t="s">
        <v>315</v>
      </c>
      <c r="AK3406" t="s">
        <v>417</v>
      </c>
      <c r="AL3406" t="s">
        <v>295</v>
      </c>
      <c r="AM3406">
        <v>10</v>
      </c>
      <c r="AN3406">
        <v>20</v>
      </c>
      <c r="AO3406">
        <v>0</v>
      </c>
      <c r="AP3406">
        <v>0</v>
      </c>
      <c r="AQ3406">
        <v>0</v>
      </c>
      <c r="AR3406">
        <v>1.8912320000000001E-3</v>
      </c>
      <c r="AS3406">
        <v>2.3793815999999999E-2</v>
      </c>
      <c r="AT3406">
        <v>0</v>
      </c>
    </row>
    <row r="3407" spans="1:46" hidden="1" x14ac:dyDescent="0.25">
      <c r="A3407" t="s">
        <v>315</v>
      </c>
      <c r="B3407" t="s">
        <v>295</v>
      </c>
      <c r="C3407">
        <v>21</v>
      </c>
      <c r="D3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7">
        <v>50</v>
      </c>
      <c r="AJ3407" t="s">
        <v>315</v>
      </c>
      <c r="AK3407" t="s">
        <v>417</v>
      </c>
      <c r="AL3407" t="s">
        <v>295</v>
      </c>
      <c r="AM3407">
        <v>10</v>
      </c>
      <c r="AN3407">
        <v>21</v>
      </c>
      <c r="AO3407">
        <v>0</v>
      </c>
      <c r="AP3407">
        <v>0</v>
      </c>
      <c r="AQ3407">
        <v>0</v>
      </c>
      <c r="AR3407">
        <v>0</v>
      </c>
      <c r="AS3407">
        <v>0</v>
      </c>
      <c r="AT3407">
        <v>0</v>
      </c>
    </row>
    <row r="3408" spans="1:46" hidden="1" x14ac:dyDescent="0.25">
      <c r="A3408" t="s">
        <v>315</v>
      </c>
      <c r="B3408" t="s">
        <v>295</v>
      </c>
      <c r="C3408">
        <v>22</v>
      </c>
      <c r="D3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8">
        <v>50</v>
      </c>
      <c r="AJ3408" t="s">
        <v>315</v>
      </c>
      <c r="AK3408" t="s">
        <v>417</v>
      </c>
      <c r="AL3408" t="s">
        <v>295</v>
      </c>
      <c r="AM3408">
        <v>10</v>
      </c>
      <c r="AN3408">
        <v>22</v>
      </c>
      <c r="AO3408">
        <v>0</v>
      </c>
      <c r="AP3408">
        <v>0</v>
      </c>
      <c r="AQ3408">
        <v>0</v>
      </c>
      <c r="AR3408">
        <v>0</v>
      </c>
      <c r="AS3408">
        <v>0</v>
      </c>
      <c r="AT3408">
        <v>0</v>
      </c>
    </row>
    <row r="3409" spans="1:46" hidden="1" x14ac:dyDescent="0.25">
      <c r="A3409" t="s">
        <v>315</v>
      </c>
      <c r="B3409" t="s">
        <v>295</v>
      </c>
      <c r="C3409">
        <v>23</v>
      </c>
      <c r="D3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9">
        <v>50</v>
      </c>
      <c r="AJ3409" t="s">
        <v>315</v>
      </c>
      <c r="AK3409" t="s">
        <v>417</v>
      </c>
      <c r="AL3409" t="s">
        <v>295</v>
      </c>
      <c r="AM3409">
        <v>10</v>
      </c>
      <c r="AN3409">
        <v>23</v>
      </c>
      <c r="AO3409">
        <v>0</v>
      </c>
      <c r="AP3409">
        <v>0</v>
      </c>
      <c r="AQ3409">
        <v>0</v>
      </c>
      <c r="AR3409">
        <v>0</v>
      </c>
      <c r="AS3409">
        <v>0</v>
      </c>
      <c r="AT3409">
        <v>0</v>
      </c>
    </row>
    <row r="3410" spans="1:46" hidden="1" x14ac:dyDescent="0.25">
      <c r="A3410" t="s">
        <v>315</v>
      </c>
      <c r="B3410" t="s">
        <v>295</v>
      </c>
      <c r="C3410">
        <v>24</v>
      </c>
      <c r="D3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0">
        <v>50</v>
      </c>
      <c r="AJ3410" t="s">
        <v>315</v>
      </c>
      <c r="AK3410" t="s">
        <v>417</v>
      </c>
      <c r="AL3410" t="s">
        <v>295</v>
      </c>
      <c r="AM3410">
        <v>10</v>
      </c>
      <c r="AN3410">
        <v>24</v>
      </c>
      <c r="AO3410">
        <v>0</v>
      </c>
      <c r="AP3410">
        <v>0</v>
      </c>
      <c r="AQ3410">
        <v>0</v>
      </c>
      <c r="AR3410">
        <v>0</v>
      </c>
      <c r="AS3410">
        <v>0</v>
      </c>
      <c r="AT3410">
        <v>0</v>
      </c>
    </row>
    <row r="3411" spans="1:46" hidden="1" x14ac:dyDescent="0.25">
      <c r="A3411" t="s">
        <v>315</v>
      </c>
      <c r="B3411" t="s">
        <v>296</v>
      </c>
      <c r="C3411">
        <v>1</v>
      </c>
      <c r="D3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1">
        <v>50</v>
      </c>
      <c r="AJ3411" t="s">
        <v>315</v>
      </c>
      <c r="AK3411" t="s">
        <v>417</v>
      </c>
      <c r="AL3411" t="s">
        <v>296</v>
      </c>
      <c r="AM3411">
        <v>11</v>
      </c>
      <c r="AN3411">
        <v>1</v>
      </c>
      <c r="AO3411">
        <v>0</v>
      </c>
      <c r="AP3411">
        <v>0</v>
      </c>
      <c r="AQ3411">
        <v>0</v>
      </c>
      <c r="AR3411">
        <v>0</v>
      </c>
      <c r="AS3411">
        <v>0</v>
      </c>
      <c r="AT3411">
        <v>0</v>
      </c>
    </row>
    <row r="3412" spans="1:46" hidden="1" x14ac:dyDescent="0.25">
      <c r="A3412" t="s">
        <v>315</v>
      </c>
      <c r="B3412" t="s">
        <v>296</v>
      </c>
      <c r="C3412">
        <v>2</v>
      </c>
      <c r="D3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2">
        <v>50</v>
      </c>
      <c r="AJ3412" t="s">
        <v>315</v>
      </c>
      <c r="AK3412" t="s">
        <v>417</v>
      </c>
      <c r="AL3412" t="s">
        <v>296</v>
      </c>
      <c r="AM3412">
        <v>11</v>
      </c>
      <c r="AN3412">
        <v>2</v>
      </c>
      <c r="AO3412">
        <v>0</v>
      </c>
      <c r="AP3412">
        <v>0</v>
      </c>
      <c r="AQ3412">
        <v>0</v>
      </c>
      <c r="AR3412">
        <v>0</v>
      </c>
      <c r="AS3412">
        <v>0</v>
      </c>
      <c r="AT3412">
        <v>0</v>
      </c>
    </row>
    <row r="3413" spans="1:46" hidden="1" x14ac:dyDescent="0.25">
      <c r="A3413" t="s">
        <v>315</v>
      </c>
      <c r="B3413" t="s">
        <v>296</v>
      </c>
      <c r="C3413">
        <v>3</v>
      </c>
      <c r="D3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3">
        <v>50</v>
      </c>
      <c r="AJ3413" t="s">
        <v>315</v>
      </c>
      <c r="AK3413" t="s">
        <v>417</v>
      </c>
      <c r="AL3413" t="s">
        <v>296</v>
      </c>
      <c r="AM3413">
        <v>11</v>
      </c>
      <c r="AN3413">
        <v>3</v>
      </c>
      <c r="AO3413">
        <v>0</v>
      </c>
      <c r="AP3413">
        <v>0</v>
      </c>
      <c r="AQ3413">
        <v>0</v>
      </c>
      <c r="AR3413">
        <v>0</v>
      </c>
      <c r="AS3413">
        <v>0</v>
      </c>
      <c r="AT3413">
        <v>0</v>
      </c>
    </row>
    <row r="3414" spans="1:46" hidden="1" x14ac:dyDescent="0.25">
      <c r="A3414" t="s">
        <v>315</v>
      </c>
      <c r="B3414" t="s">
        <v>296</v>
      </c>
      <c r="C3414">
        <v>4</v>
      </c>
      <c r="D3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4">
        <v>50</v>
      </c>
      <c r="AJ3414" t="s">
        <v>315</v>
      </c>
      <c r="AK3414" t="s">
        <v>417</v>
      </c>
      <c r="AL3414" t="s">
        <v>296</v>
      </c>
      <c r="AM3414">
        <v>11</v>
      </c>
      <c r="AN3414">
        <v>4</v>
      </c>
      <c r="AO3414">
        <v>0</v>
      </c>
      <c r="AP3414">
        <v>0</v>
      </c>
      <c r="AQ3414">
        <v>0</v>
      </c>
      <c r="AR3414">
        <v>0</v>
      </c>
      <c r="AS3414">
        <v>0</v>
      </c>
      <c r="AT3414">
        <v>0</v>
      </c>
    </row>
    <row r="3415" spans="1:46" hidden="1" x14ac:dyDescent="0.25">
      <c r="A3415" t="s">
        <v>315</v>
      </c>
      <c r="B3415" t="s">
        <v>296</v>
      </c>
      <c r="C3415">
        <v>5</v>
      </c>
      <c r="D3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5">
        <v>50</v>
      </c>
      <c r="AJ3415" t="s">
        <v>315</v>
      </c>
      <c r="AK3415" t="s">
        <v>417</v>
      </c>
      <c r="AL3415" t="s">
        <v>296</v>
      </c>
      <c r="AM3415">
        <v>11</v>
      </c>
      <c r="AN3415">
        <v>5</v>
      </c>
      <c r="AO3415">
        <v>0</v>
      </c>
      <c r="AP3415">
        <v>0</v>
      </c>
      <c r="AQ3415">
        <v>0</v>
      </c>
      <c r="AR3415">
        <v>0</v>
      </c>
      <c r="AS3415">
        <v>0</v>
      </c>
      <c r="AT3415">
        <v>0</v>
      </c>
    </row>
    <row r="3416" spans="1:46" hidden="1" x14ac:dyDescent="0.25">
      <c r="A3416" t="s">
        <v>315</v>
      </c>
      <c r="B3416" t="s">
        <v>296</v>
      </c>
      <c r="C3416">
        <v>6</v>
      </c>
      <c r="D3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6">
        <v>50</v>
      </c>
      <c r="AJ3416" t="s">
        <v>315</v>
      </c>
      <c r="AK3416" t="s">
        <v>417</v>
      </c>
      <c r="AL3416" t="s">
        <v>296</v>
      </c>
      <c r="AM3416">
        <v>11</v>
      </c>
      <c r="AN3416">
        <v>6</v>
      </c>
      <c r="AO3416">
        <v>0</v>
      </c>
      <c r="AP3416">
        <v>3.9416800000000002E-4</v>
      </c>
      <c r="AQ3416">
        <v>9.2968300000000005E-4</v>
      </c>
      <c r="AR3416">
        <v>4.9732400000000005E-4</v>
      </c>
      <c r="AS3416">
        <v>1.4506740000000001E-3</v>
      </c>
      <c r="AT3416">
        <v>0</v>
      </c>
    </row>
    <row r="3417" spans="1:46" hidden="1" x14ac:dyDescent="0.25">
      <c r="A3417" t="s">
        <v>315</v>
      </c>
      <c r="B3417" t="s">
        <v>296</v>
      </c>
      <c r="C3417">
        <v>7</v>
      </c>
      <c r="D3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1.0004910000000001E-3</v>
      </c>
      <c r="E3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1.0004910000000001E-3</v>
      </c>
      <c r="AI3417">
        <v>50</v>
      </c>
      <c r="AJ3417" t="s">
        <v>315</v>
      </c>
      <c r="AK3417" t="s">
        <v>417</v>
      </c>
      <c r="AL3417" t="s">
        <v>296</v>
      </c>
      <c r="AM3417">
        <v>11</v>
      </c>
      <c r="AN3417">
        <v>7</v>
      </c>
      <c r="AO3417">
        <v>1.0004910000000001E-3</v>
      </c>
      <c r="AP3417">
        <v>5.1488351000000002E-2</v>
      </c>
      <c r="AQ3417">
        <v>7.1630984999999994E-2</v>
      </c>
      <c r="AR3417">
        <v>4.1624943999999997E-2</v>
      </c>
      <c r="AS3417">
        <v>9.1844621000000001E-2</v>
      </c>
      <c r="AT3417">
        <v>1.9508700000000001E-4</v>
      </c>
    </row>
    <row r="3418" spans="1:46" hidden="1" x14ac:dyDescent="0.25">
      <c r="A3418" t="s">
        <v>315</v>
      </c>
      <c r="B3418" t="s">
        <v>296</v>
      </c>
      <c r="C3418">
        <v>8</v>
      </c>
      <c r="D3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7.0422999E-2</v>
      </c>
      <c r="E3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7.0422999E-2</v>
      </c>
      <c r="AI3418">
        <v>50</v>
      </c>
      <c r="AJ3418" t="s">
        <v>315</v>
      </c>
      <c r="AK3418" t="s">
        <v>417</v>
      </c>
      <c r="AL3418" t="s">
        <v>296</v>
      </c>
      <c r="AM3418">
        <v>11</v>
      </c>
      <c r="AN3418">
        <v>8</v>
      </c>
      <c r="AO3418">
        <v>7.0422999E-2</v>
      </c>
      <c r="AP3418">
        <v>0.17037698500000001</v>
      </c>
      <c r="AQ3418">
        <v>0.247716886</v>
      </c>
      <c r="AR3418">
        <v>0.161371662</v>
      </c>
      <c r="AS3418">
        <v>0.28831659999999998</v>
      </c>
      <c r="AT3418">
        <v>1.3816234E-2</v>
      </c>
    </row>
    <row r="3419" spans="1:46" hidden="1" x14ac:dyDescent="0.25">
      <c r="A3419" t="s">
        <v>315</v>
      </c>
      <c r="B3419" t="s">
        <v>296</v>
      </c>
      <c r="C3419">
        <v>9</v>
      </c>
      <c r="D3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0.43607294099999999</v>
      </c>
      <c r="E3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0.225570466</v>
      </c>
      <c r="AI3419">
        <v>50</v>
      </c>
      <c r="AJ3419" t="s">
        <v>315</v>
      </c>
      <c r="AK3419" t="s">
        <v>417</v>
      </c>
      <c r="AL3419" t="s">
        <v>296</v>
      </c>
      <c r="AM3419">
        <v>11</v>
      </c>
      <c r="AN3419">
        <v>9</v>
      </c>
      <c r="AO3419">
        <v>0.225570466</v>
      </c>
      <c r="AP3419">
        <v>0.30487236000000001</v>
      </c>
      <c r="AQ3419">
        <v>0.43607294099999999</v>
      </c>
      <c r="AR3419">
        <v>0.319849139</v>
      </c>
      <c r="AS3419">
        <v>0.49290099900000001</v>
      </c>
      <c r="AT3419">
        <v>4.2985133000000002E-2</v>
      </c>
    </row>
    <row r="3420" spans="1:46" hidden="1" x14ac:dyDescent="0.25">
      <c r="A3420" t="s">
        <v>315</v>
      </c>
      <c r="B3420" t="s">
        <v>296</v>
      </c>
      <c r="C3420">
        <v>10</v>
      </c>
      <c r="D3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0.60260112600000004</v>
      </c>
      <c r="E3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0.60260112600000004</v>
      </c>
      <c r="AI3420">
        <v>50</v>
      </c>
      <c r="AJ3420" t="s">
        <v>315</v>
      </c>
      <c r="AK3420" t="s">
        <v>417</v>
      </c>
      <c r="AL3420" t="s">
        <v>296</v>
      </c>
      <c r="AM3420">
        <v>11</v>
      </c>
      <c r="AN3420">
        <v>10</v>
      </c>
      <c r="AO3420">
        <v>0.37274646500000003</v>
      </c>
      <c r="AP3420">
        <v>0.47859201299999998</v>
      </c>
      <c r="AQ3420">
        <v>0.60260112600000004</v>
      </c>
      <c r="AR3420">
        <v>0.470689782</v>
      </c>
      <c r="AS3420">
        <v>0.672871318</v>
      </c>
      <c r="AT3420">
        <v>8.8830570999999997E-2</v>
      </c>
    </row>
    <row r="3421" spans="1:46" hidden="1" x14ac:dyDescent="0.25">
      <c r="A3421" t="s">
        <v>315</v>
      </c>
      <c r="B3421" t="s">
        <v>296</v>
      </c>
      <c r="C3421">
        <v>11</v>
      </c>
      <c r="D3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0.71666345399999998</v>
      </c>
      <c r="E3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0.71666345399999998</v>
      </c>
      <c r="AI3421">
        <v>50</v>
      </c>
      <c r="AJ3421" t="s">
        <v>315</v>
      </c>
      <c r="AK3421" t="s">
        <v>417</v>
      </c>
      <c r="AL3421" t="s">
        <v>296</v>
      </c>
      <c r="AM3421">
        <v>11</v>
      </c>
      <c r="AN3421">
        <v>11</v>
      </c>
      <c r="AO3421">
        <v>0.46402908599999998</v>
      </c>
      <c r="AP3421">
        <v>0.61820391600000002</v>
      </c>
      <c r="AQ3421">
        <v>0.71666345399999998</v>
      </c>
      <c r="AR3421">
        <v>0.589427904</v>
      </c>
      <c r="AS3421">
        <v>0.81233561499999996</v>
      </c>
      <c r="AT3421">
        <v>0.15038876000000001</v>
      </c>
    </row>
    <row r="3422" spans="1:46" hidden="1" x14ac:dyDescent="0.25">
      <c r="A3422" t="s">
        <v>315</v>
      </c>
      <c r="B3422" t="s">
        <v>296</v>
      </c>
      <c r="C3422">
        <v>12</v>
      </c>
      <c r="D3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0.78461031699999995</v>
      </c>
      <c r="E3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0.78461031699999995</v>
      </c>
      <c r="AI3422">
        <v>50</v>
      </c>
      <c r="AJ3422" t="s">
        <v>315</v>
      </c>
      <c r="AK3422" t="s">
        <v>417</v>
      </c>
      <c r="AL3422" t="s">
        <v>296</v>
      </c>
      <c r="AM3422">
        <v>11</v>
      </c>
      <c r="AN3422">
        <v>12</v>
      </c>
      <c r="AO3422">
        <v>0.53202167899999997</v>
      </c>
      <c r="AP3422">
        <v>0.69200257499999995</v>
      </c>
      <c r="AQ3422">
        <v>0.78461031699999995</v>
      </c>
      <c r="AR3422">
        <v>0.65819435699999995</v>
      </c>
      <c r="AS3422">
        <v>0.896947571</v>
      </c>
      <c r="AT3422">
        <v>0.22116844799999999</v>
      </c>
    </row>
    <row r="3423" spans="1:46" hidden="1" x14ac:dyDescent="0.25">
      <c r="A3423" t="s">
        <v>315</v>
      </c>
      <c r="B3423" t="s">
        <v>296</v>
      </c>
      <c r="C3423">
        <v>13</v>
      </c>
      <c r="D3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0.78140549500000001</v>
      </c>
      <c r="E3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0.78140549500000001</v>
      </c>
      <c r="AI3423">
        <v>50</v>
      </c>
      <c r="AJ3423" t="s">
        <v>315</v>
      </c>
      <c r="AK3423" t="s">
        <v>417</v>
      </c>
      <c r="AL3423" t="s">
        <v>296</v>
      </c>
      <c r="AM3423">
        <v>11</v>
      </c>
      <c r="AN3423">
        <v>13</v>
      </c>
      <c r="AO3423">
        <v>0.570775225</v>
      </c>
      <c r="AP3423">
        <v>0.70718317900000005</v>
      </c>
      <c r="AQ3423">
        <v>0.78140549500000001</v>
      </c>
      <c r="AR3423">
        <v>0.67464230999999997</v>
      </c>
      <c r="AS3423">
        <v>0.92189873200000005</v>
      </c>
      <c r="AT3423">
        <v>0.268809462</v>
      </c>
    </row>
    <row r="3424" spans="1:46" hidden="1" x14ac:dyDescent="0.25">
      <c r="A3424" t="s">
        <v>315</v>
      </c>
      <c r="B3424" t="s">
        <v>296</v>
      </c>
      <c r="C3424">
        <v>14</v>
      </c>
      <c r="D3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0.73860259399999995</v>
      </c>
      <c r="E3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0.73860259399999995</v>
      </c>
      <c r="AI3424">
        <v>50</v>
      </c>
      <c r="AJ3424" t="s">
        <v>315</v>
      </c>
      <c r="AK3424" t="s">
        <v>417</v>
      </c>
      <c r="AL3424" t="s">
        <v>296</v>
      </c>
      <c r="AM3424">
        <v>11</v>
      </c>
      <c r="AN3424">
        <v>14</v>
      </c>
      <c r="AO3424">
        <v>0.541462585</v>
      </c>
      <c r="AP3424">
        <v>0.67181255699999998</v>
      </c>
      <c r="AQ3424">
        <v>0.73860259399999995</v>
      </c>
      <c r="AR3424">
        <v>0.64458276699999995</v>
      </c>
      <c r="AS3424">
        <v>0.92732213100000005</v>
      </c>
      <c r="AT3424">
        <v>0.28024971100000001</v>
      </c>
    </row>
    <row r="3425" spans="1:46" hidden="1" x14ac:dyDescent="0.25">
      <c r="A3425" t="s">
        <v>315</v>
      </c>
      <c r="B3425" t="s">
        <v>296</v>
      </c>
      <c r="C3425">
        <v>15</v>
      </c>
      <c r="D3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0.65970184399999998</v>
      </c>
      <c r="E3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0.65970184399999998</v>
      </c>
      <c r="AI3425">
        <v>50</v>
      </c>
      <c r="AJ3425" t="s">
        <v>315</v>
      </c>
      <c r="AK3425" t="s">
        <v>417</v>
      </c>
      <c r="AL3425" t="s">
        <v>296</v>
      </c>
      <c r="AM3425">
        <v>11</v>
      </c>
      <c r="AN3425">
        <v>15</v>
      </c>
      <c r="AO3425">
        <v>0.48846024399999999</v>
      </c>
      <c r="AP3425">
        <v>0.59848407100000001</v>
      </c>
      <c r="AQ3425">
        <v>0.65970184399999998</v>
      </c>
      <c r="AR3425">
        <v>0.57668208399999998</v>
      </c>
      <c r="AS3425">
        <v>0.88453596800000001</v>
      </c>
      <c r="AT3425">
        <v>0.27929569700000001</v>
      </c>
    </row>
    <row r="3426" spans="1:46" hidden="1" x14ac:dyDescent="0.25">
      <c r="A3426" t="s">
        <v>315</v>
      </c>
      <c r="B3426" t="s">
        <v>296</v>
      </c>
      <c r="C3426">
        <v>16</v>
      </c>
      <c r="D3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0.54783315099999996</v>
      </c>
      <c r="E3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0.54783315099999996</v>
      </c>
      <c r="AI3426">
        <v>50</v>
      </c>
      <c r="AJ3426" t="s">
        <v>315</v>
      </c>
      <c r="AK3426" t="s">
        <v>417</v>
      </c>
      <c r="AL3426" t="s">
        <v>296</v>
      </c>
      <c r="AM3426">
        <v>11</v>
      </c>
      <c r="AN3426">
        <v>16</v>
      </c>
      <c r="AO3426">
        <v>0.40065872899999999</v>
      </c>
      <c r="AP3426">
        <v>0.49060478000000002</v>
      </c>
      <c r="AQ3426">
        <v>0.54783315099999996</v>
      </c>
      <c r="AR3426">
        <v>0.47744009700000001</v>
      </c>
      <c r="AS3426">
        <v>0.78147375399999996</v>
      </c>
      <c r="AT3426">
        <v>0.19863784400000001</v>
      </c>
    </row>
    <row r="3427" spans="1:46" hidden="1" x14ac:dyDescent="0.25">
      <c r="A3427" t="s">
        <v>315</v>
      </c>
      <c r="B3427" t="s">
        <v>296</v>
      </c>
      <c r="C3427">
        <v>17</v>
      </c>
      <c r="D3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0.41266502399999999</v>
      </c>
      <c r="E3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0.41266502399999999</v>
      </c>
      <c r="AI3427">
        <v>50</v>
      </c>
      <c r="AJ3427" t="s">
        <v>315</v>
      </c>
      <c r="AK3427" t="s">
        <v>417</v>
      </c>
      <c r="AL3427" t="s">
        <v>296</v>
      </c>
      <c r="AM3427">
        <v>11</v>
      </c>
      <c r="AN3427">
        <v>17</v>
      </c>
      <c r="AO3427">
        <v>0.27878036299999998</v>
      </c>
      <c r="AP3427">
        <v>0.34070729300000002</v>
      </c>
      <c r="AQ3427">
        <v>0.41266502399999999</v>
      </c>
      <c r="AR3427">
        <v>0.34647199499999998</v>
      </c>
      <c r="AS3427">
        <v>0.62784907400000001</v>
      </c>
      <c r="AT3427">
        <v>0.13762105199999999</v>
      </c>
    </row>
    <row r="3428" spans="1:46" hidden="1" x14ac:dyDescent="0.25">
      <c r="A3428" t="s">
        <v>315</v>
      </c>
      <c r="B3428" t="s">
        <v>296</v>
      </c>
      <c r="C3428">
        <v>18</v>
      </c>
      <c r="D3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0.24010584700000001</v>
      </c>
      <c r="E3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0.24010584700000001</v>
      </c>
      <c r="AI3428">
        <v>50</v>
      </c>
      <c r="AJ3428" t="s">
        <v>315</v>
      </c>
      <c r="AK3428" t="s">
        <v>417</v>
      </c>
      <c r="AL3428" t="s">
        <v>296</v>
      </c>
      <c r="AM3428">
        <v>11</v>
      </c>
      <c r="AN3428">
        <v>18</v>
      </c>
      <c r="AO3428">
        <v>0.145626332</v>
      </c>
      <c r="AP3428">
        <v>0.18938265100000001</v>
      </c>
      <c r="AQ3428">
        <v>0.24010584700000001</v>
      </c>
      <c r="AR3428">
        <v>0.20369174300000001</v>
      </c>
      <c r="AS3428">
        <v>0.435191471</v>
      </c>
      <c r="AT3428">
        <v>6.3916035999999996E-2</v>
      </c>
    </row>
    <row r="3429" spans="1:46" hidden="1" x14ac:dyDescent="0.25">
      <c r="A3429" t="s">
        <v>315</v>
      </c>
      <c r="B3429" t="s">
        <v>296</v>
      </c>
      <c r="C3429">
        <v>19</v>
      </c>
      <c r="D3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0.12811181399999999</v>
      </c>
      <c r="E3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0.12811181399999999</v>
      </c>
      <c r="AI3429">
        <v>50</v>
      </c>
      <c r="AJ3429" t="s">
        <v>315</v>
      </c>
      <c r="AK3429" t="s">
        <v>417</v>
      </c>
      <c r="AL3429" t="s">
        <v>296</v>
      </c>
      <c r="AM3429">
        <v>11</v>
      </c>
      <c r="AN3429">
        <v>19</v>
      </c>
      <c r="AO3429">
        <v>2.9908217000000001E-2</v>
      </c>
      <c r="AP3429">
        <v>4.7000849999999997E-2</v>
      </c>
      <c r="AQ3429">
        <v>0.12811181399999999</v>
      </c>
      <c r="AR3429">
        <v>7.6075875000000001E-2</v>
      </c>
      <c r="AS3429">
        <v>0.22545356699999999</v>
      </c>
      <c r="AT3429">
        <v>1.3968332E-2</v>
      </c>
    </row>
    <row r="3430" spans="1:46" hidden="1" x14ac:dyDescent="0.25">
      <c r="A3430" t="s">
        <v>315</v>
      </c>
      <c r="B3430" t="s">
        <v>296</v>
      </c>
      <c r="C3430">
        <v>20</v>
      </c>
      <c r="D3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2.6370226E-2</v>
      </c>
      <c r="E3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2.6370226E-2</v>
      </c>
      <c r="AI3430">
        <v>50</v>
      </c>
      <c r="AJ3430" t="s">
        <v>315</v>
      </c>
      <c r="AK3430" t="s">
        <v>417</v>
      </c>
      <c r="AL3430" t="s">
        <v>296</v>
      </c>
      <c r="AM3430">
        <v>11</v>
      </c>
      <c r="AN3430">
        <v>20</v>
      </c>
      <c r="AO3430">
        <v>2.3099999999999999E-6</v>
      </c>
      <c r="AP3430">
        <v>9.7700000000000003E-5</v>
      </c>
      <c r="AQ3430">
        <v>2.6370226E-2</v>
      </c>
      <c r="AR3430">
        <v>1.2262415E-2</v>
      </c>
      <c r="AS3430">
        <v>5.7077375999999999E-2</v>
      </c>
      <c r="AT3430">
        <v>0</v>
      </c>
    </row>
    <row r="3431" spans="1:46" hidden="1" x14ac:dyDescent="0.25">
      <c r="A3431" t="s">
        <v>315</v>
      </c>
      <c r="B3431" t="s">
        <v>296</v>
      </c>
      <c r="C3431">
        <v>21</v>
      </c>
      <c r="D3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1">
        <v>50</v>
      </c>
      <c r="AJ3431" t="s">
        <v>315</v>
      </c>
      <c r="AK3431" t="s">
        <v>417</v>
      </c>
      <c r="AL3431" t="s">
        <v>296</v>
      </c>
      <c r="AM3431">
        <v>11</v>
      </c>
      <c r="AN3431">
        <v>21</v>
      </c>
      <c r="AO3431" s="281">
        <v>0</v>
      </c>
      <c r="AP3431" s="281">
        <v>0</v>
      </c>
      <c r="AQ3431">
        <v>0</v>
      </c>
      <c r="AR3431">
        <v>1.2799999999999999E-5</v>
      </c>
      <c r="AS3431">
        <v>2.1898800000000001E-4</v>
      </c>
      <c r="AT3431">
        <v>0</v>
      </c>
    </row>
    <row r="3432" spans="1:46" hidden="1" x14ac:dyDescent="0.25">
      <c r="A3432" t="s">
        <v>315</v>
      </c>
      <c r="B3432" t="s">
        <v>296</v>
      </c>
      <c r="C3432">
        <v>22</v>
      </c>
      <c r="D3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2">
        <v>50</v>
      </c>
      <c r="AJ3432" t="s">
        <v>315</v>
      </c>
      <c r="AK3432" t="s">
        <v>417</v>
      </c>
      <c r="AL3432" t="s">
        <v>296</v>
      </c>
      <c r="AM3432">
        <v>11</v>
      </c>
      <c r="AN3432">
        <v>22</v>
      </c>
      <c r="AO3432">
        <v>0</v>
      </c>
      <c r="AP3432">
        <v>0</v>
      </c>
      <c r="AQ3432">
        <v>0</v>
      </c>
      <c r="AR3432" s="281">
        <v>0</v>
      </c>
      <c r="AS3432">
        <v>0</v>
      </c>
      <c r="AT3432">
        <v>0</v>
      </c>
    </row>
    <row r="3433" spans="1:46" hidden="1" x14ac:dyDescent="0.25">
      <c r="A3433" t="s">
        <v>315</v>
      </c>
      <c r="B3433" t="s">
        <v>296</v>
      </c>
      <c r="C3433">
        <v>23</v>
      </c>
      <c r="D3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3">
        <v>50</v>
      </c>
      <c r="AJ3433" t="s">
        <v>315</v>
      </c>
      <c r="AK3433" t="s">
        <v>417</v>
      </c>
      <c r="AL3433" t="s">
        <v>296</v>
      </c>
      <c r="AM3433">
        <v>11</v>
      </c>
      <c r="AN3433">
        <v>23</v>
      </c>
      <c r="AO3433">
        <v>0</v>
      </c>
      <c r="AP3433">
        <v>0</v>
      </c>
      <c r="AQ3433">
        <v>0</v>
      </c>
      <c r="AR3433">
        <v>0</v>
      </c>
      <c r="AS3433">
        <v>0</v>
      </c>
      <c r="AT3433">
        <v>0</v>
      </c>
    </row>
    <row r="3434" spans="1:46" hidden="1" x14ac:dyDescent="0.25">
      <c r="A3434" t="s">
        <v>315</v>
      </c>
      <c r="B3434" t="s">
        <v>296</v>
      </c>
      <c r="C3434">
        <v>24</v>
      </c>
      <c r="D3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4">
        <v>50</v>
      </c>
      <c r="AJ3434" t="s">
        <v>315</v>
      </c>
      <c r="AK3434" t="s">
        <v>417</v>
      </c>
      <c r="AL3434" t="s">
        <v>296</v>
      </c>
      <c r="AM3434">
        <v>11</v>
      </c>
      <c r="AN3434">
        <v>24</v>
      </c>
      <c r="AO3434">
        <v>0</v>
      </c>
      <c r="AP3434">
        <v>0</v>
      </c>
      <c r="AQ3434">
        <v>0</v>
      </c>
      <c r="AR3434">
        <v>0</v>
      </c>
      <c r="AS3434">
        <v>0</v>
      </c>
      <c r="AT3434">
        <v>0</v>
      </c>
    </row>
    <row r="3435" spans="1:46" hidden="1" x14ac:dyDescent="0.25">
      <c r="A3435" t="s">
        <v>315</v>
      </c>
      <c r="B3435" t="s">
        <v>297</v>
      </c>
      <c r="C3435">
        <v>1</v>
      </c>
      <c r="D3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5">
        <v>50</v>
      </c>
      <c r="AJ3435" t="s">
        <v>315</v>
      </c>
      <c r="AK3435" t="s">
        <v>417</v>
      </c>
      <c r="AL3435" t="s">
        <v>297</v>
      </c>
      <c r="AM3435">
        <v>12</v>
      </c>
      <c r="AN3435">
        <v>1</v>
      </c>
      <c r="AO3435">
        <v>0</v>
      </c>
      <c r="AP3435">
        <v>0</v>
      </c>
      <c r="AQ3435">
        <v>0</v>
      </c>
      <c r="AR3435">
        <v>0</v>
      </c>
      <c r="AS3435">
        <v>0</v>
      </c>
      <c r="AT3435">
        <v>0</v>
      </c>
    </row>
    <row r="3436" spans="1:46" hidden="1" x14ac:dyDescent="0.25">
      <c r="A3436" t="s">
        <v>315</v>
      </c>
      <c r="B3436" t="s">
        <v>297</v>
      </c>
      <c r="C3436">
        <v>2</v>
      </c>
      <c r="D3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6">
        <v>50</v>
      </c>
      <c r="AJ3436" t="s">
        <v>315</v>
      </c>
      <c r="AK3436" t="s">
        <v>417</v>
      </c>
      <c r="AL3436" t="s">
        <v>297</v>
      </c>
      <c r="AM3436">
        <v>12</v>
      </c>
      <c r="AN3436">
        <v>2</v>
      </c>
      <c r="AO3436">
        <v>0</v>
      </c>
      <c r="AP3436">
        <v>0</v>
      </c>
      <c r="AQ3436">
        <v>0</v>
      </c>
      <c r="AR3436">
        <v>0</v>
      </c>
      <c r="AS3436">
        <v>0</v>
      </c>
      <c r="AT3436">
        <v>0</v>
      </c>
    </row>
    <row r="3437" spans="1:46" hidden="1" x14ac:dyDescent="0.25">
      <c r="A3437" t="s">
        <v>315</v>
      </c>
      <c r="B3437" t="s">
        <v>297</v>
      </c>
      <c r="C3437">
        <v>3</v>
      </c>
      <c r="D3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7">
        <v>50</v>
      </c>
      <c r="AJ3437" t="s">
        <v>315</v>
      </c>
      <c r="AK3437" t="s">
        <v>417</v>
      </c>
      <c r="AL3437" t="s">
        <v>297</v>
      </c>
      <c r="AM3437">
        <v>12</v>
      </c>
      <c r="AN3437">
        <v>3</v>
      </c>
      <c r="AO3437">
        <v>0</v>
      </c>
      <c r="AP3437">
        <v>0</v>
      </c>
      <c r="AQ3437">
        <v>0</v>
      </c>
      <c r="AR3437">
        <v>0</v>
      </c>
      <c r="AS3437">
        <v>0</v>
      </c>
      <c r="AT3437">
        <v>0</v>
      </c>
    </row>
    <row r="3438" spans="1:46" hidden="1" x14ac:dyDescent="0.25">
      <c r="A3438" t="s">
        <v>315</v>
      </c>
      <c r="B3438" t="s">
        <v>297</v>
      </c>
      <c r="C3438">
        <v>4</v>
      </c>
      <c r="D3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8">
        <v>50</v>
      </c>
      <c r="AJ3438" t="s">
        <v>315</v>
      </c>
      <c r="AK3438" t="s">
        <v>417</v>
      </c>
      <c r="AL3438" t="s">
        <v>297</v>
      </c>
      <c r="AM3438">
        <v>12</v>
      </c>
      <c r="AN3438">
        <v>4</v>
      </c>
      <c r="AO3438">
        <v>0</v>
      </c>
      <c r="AP3438">
        <v>0</v>
      </c>
      <c r="AQ3438">
        <v>0</v>
      </c>
      <c r="AR3438">
        <v>0</v>
      </c>
      <c r="AS3438">
        <v>0</v>
      </c>
      <c r="AT3438">
        <v>0</v>
      </c>
    </row>
    <row r="3439" spans="1:46" hidden="1" x14ac:dyDescent="0.25">
      <c r="A3439" t="s">
        <v>315</v>
      </c>
      <c r="B3439" t="s">
        <v>297</v>
      </c>
      <c r="C3439">
        <v>5</v>
      </c>
      <c r="D3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9">
        <v>50</v>
      </c>
      <c r="AJ3439" t="s">
        <v>315</v>
      </c>
      <c r="AK3439" t="s">
        <v>417</v>
      </c>
      <c r="AL3439" t="s">
        <v>297</v>
      </c>
      <c r="AM3439">
        <v>12</v>
      </c>
      <c r="AN3439">
        <v>5</v>
      </c>
      <c r="AO3439">
        <v>0</v>
      </c>
      <c r="AP3439">
        <v>0</v>
      </c>
      <c r="AQ3439">
        <v>0</v>
      </c>
      <c r="AR3439">
        <v>0</v>
      </c>
      <c r="AS3439">
        <v>0</v>
      </c>
      <c r="AT3439">
        <v>0</v>
      </c>
    </row>
    <row r="3440" spans="1:46" hidden="1" x14ac:dyDescent="0.25">
      <c r="A3440" t="s">
        <v>315</v>
      </c>
      <c r="B3440" t="s">
        <v>297</v>
      </c>
      <c r="C3440">
        <v>6</v>
      </c>
      <c r="D3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40">
        <v>50</v>
      </c>
      <c r="AJ3440" t="s">
        <v>315</v>
      </c>
      <c r="AK3440" t="s">
        <v>417</v>
      </c>
      <c r="AL3440" t="s">
        <v>297</v>
      </c>
      <c r="AM3440">
        <v>12</v>
      </c>
      <c r="AN3440">
        <v>6</v>
      </c>
      <c r="AO3440">
        <v>0</v>
      </c>
      <c r="AP3440">
        <v>1.6430500000000001E-4</v>
      </c>
      <c r="AQ3440">
        <v>4.8392599999999997E-4</v>
      </c>
      <c r="AR3440">
        <v>3.1317999999999998E-4</v>
      </c>
      <c r="AS3440">
        <v>1.307906E-3</v>
      </c>
      <c r="AT3440">
        <v>0</v>
      </c>
    </row>
    <row r="3441" spans="1:46" hidden="1" x14ac:dyDescent="0.25">
      <c r="A3441" t="s">
        <v>315</v>
      </c>
      <c r="B3441" t="s">
        <v>297</v>
      </c>
      <c r="C3441">
        <v>7</v>
      </c>
      <c r="D3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7.8374499999999997E-4</v>
      </c>
      <c r="E3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7.8374499999999997E-4</v>
      </c>
      <c r="AI3441">
        <v>50</v>
      </c>
      <c r="AJ3441" t="s">
        <v>315</v>
      </c>
      <c r="AK3441" t="s">
        <v>417</v>
      </c>
      <c r="AL3441" t="s">
        <v>297</v>
      </c>
      <c r="AM3441">
        <v>12</v>
      </c>
      <c r="AN3441">
        <v>7</v>
      </c>
      <c r="AO3441">
        <v>7.8374499999999997E-4</v>
      </c>
      <c r="AP3441">
        <v>4.4209602000000001E-2</v>
      </c>
      <c r="AQ3441">
        <v>6.0922490000000003E-2</v>
      </c>
      <c r="AR3441">
        <v>3.487113E-2</v>
      </c>
      <c r="AS3441">
        <v>8.5748609000000003E-2</v>
      </c>
      <c r="AT3441">
        <v>5.3100000000000003E-5</v>
      </c>
    </row>
    <row r="3442" spans="1:46" hidden="1" x14ac:dyDescent="0.25">
      <c r="A3442" t="s">
        <v>315</v>
      </c>
      <c r="B3442" t="s">
        <v>297</v>
      </c>
      <c r="C3442">
        <v>8</v>
      </c>
      <c r="D3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6.9327801999999994E-2</v>
      </c>
      <c r="E3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6.9327801999999994E-2</v>
      </c>
      <c r="AI3442">
        <v>50</v>
      </c>
      <c r="AJ3442" t="s">
        <v>315</v>
      </c>
      <c r="AK3442" t="s">
        <v>417</v>
      </c>
      <c r="AL3442" t="s">
        <v>297</v>
      </c>
      <c r="AM3442">
        <v>12</v>
      </c>
      <c r="AN3442">
        <v>8</v>
      </c>
      <c r="AO3442">
        <v>6.9327801999999994E-2</v>
      </c>
      <c r="AP3442">
        <v>0.15427538700000001</v>
      </c>
      <c r="AQ3442">
        <v>0.21705028700000001</v>
      </c>
      <c r="AR3442">
        <v>0.14391551899999999</v>
      </c>
      <c r="AS3442">
        <v>0.27731315499999998</v>
      </c>
      <c r="AT3442" s="281">
        <v>1.4736346000000001E-2</v>
      </c>
    </row>
    <row r="3443" spans="1:46" hidden="1" x14ac:dyDescent="0.25">
      <c r="A3443" t="s">
        <v>315</v>
      </c>
      <c r="B3443" t="s">
        <v>297</v>
      </c>
      <c r="C3443">
        <v>9</v>
      </c>
      <c r="D3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0.39963533800000001</v>
      </c>
      <c r="E3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0.213888304</v>
      </c>
      <c r="AI3443">
        <v>50</v>
      </c>
      <c r="AJ3443" t="s">
        <v>315</v>
      </c>
      <c r="AK3443" t="s">
        <v>417</v>
      </c>
      <c r="AL3443" t="s">
        <v>297</v>
      </c>
      <c r="AM3443">
        <v>12</v>
      </c>
      <c r="AN3443">
        <v>9</v>
      </c>
      <c r="AO3443">
        <v>0.213888304</v>
      </c>
      <c r="AP3443">
        <v>0.28185669200000002</v>
      </c>
      <c r="AQ3443">
        <v>0.39963533800000001</v>
      </c>
      <c r="AR3443">
        <v>0.296336506</v>
      </c>
      <c r="AS3443">
        <v>0.48086848599999998</v>
      </c>
      <c r="AT3443">
        <v>5.2595835000000001E-2</v>
      </c>
    </row>
    <row r="3444" spans="1:46" hidden="1" x14ac:dyDescent="0.25">
      <c r="A3444" t="s">
        <v>315</v>
      </c>
      <c r="B3444" t="s">
        <v>297</v>
      </c>
      <c r="C3444">
        <v>10</v>
      </c>
      <c r="D3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0.55954150599999997</v>
      </c>
      <c r="E3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0.55954150599999997</v>
      </c>
      <c r="AI3444">
        <v>50</v>
      </c>
      <c r="AJ3444" t="s">
        <v>315</v>
      </c>
      <c r="AK3444" t="s">
        <v>417</v>
      </c>
      <c r="AL3444" t="s">
        <v>297</v>
      </c>
      <c r="AM3444">
        <v>12</v>
      </c>
      <c r="AN3444">
        <v>10</v>
      </c>
      <c r="AO3444">
        <v>0.35741314200000002</v>
      </c>
      <c r="AP3444">
        <v>0.45613676199999997</v>
      </c>
      <c r="AQ3444">
        <v>0.55954150599999997</v>
      </c>
      <c r="AR3444">
        <v>0.44469665800000002</v>
      </c>
      <c r="AS3444">
        <v>0.66234346899999996</v>
      </c>
      <c r="AT3444">
        <v>0.10850038400000001</v>
      </c>
    </row>
    <row r="3445" spans="1:46" hidden="1" x14ac:dyDescent="0.25">
      <c r="A3445" t="s">
        <v>315</v>
      </c>
      <c r="B3445" t="s">
        <v>297</v>
      </c>
      <c r="C3445">
        <v>11</v>
      </c>
      <c r="D3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0.678211589</v>
      </c>
      <c r="E3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0.678211589</v>
      </c>
      <c r="AI3445">
        <v>50</v>
      </c>
      <c r="AJ3445" t="s">
        <v>315</v>
      </c>
      <c r="AK3445" t="s">
        <v>417</v>
      </c>
      <c r="AL3445" t="s">
        <v>297</v>
      </c>
      <c r="AM3445">
        <v>12</v>
      </c>
      <c r="AN3445">
        <v>11</v>
      </c>
      <c r="AO3445">
        <v>0.47165098999999999</v>
      </c>
      <c r="AP3445">
        <v>0.60182680200000005</v>
      </c>
      <c r="AQ3445">
        <v>0.678211589</v>
      </c>
      <c r="AR3445">
        <v>0.565616059</v>
      </c>
      <c r="AS3445">
        <v>0.80358941399999995</v>
      </c>
      <c r="AT3445">
        <v>0.144706002</v>
      </c>
    </row>
    <row r="3446" spans="1:46" hidden="1" x14ac:dyDescent="0.25">
      <c r="A3446" t="s">
        <v>315</v>
      </c>
      <c r="B3446" t="s">
        <v>297</v>
      </c>
      <c r="C3446">
        <v>12</v>
      </c>
      <c r="D3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0.76615125100000003</v>
      </c>
      <c r="E3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0.76615125100000003</v>
      </c>
      <c r="AI3446">
        <v>50</v>
      </c>
      <c r="AJ3446" t="s">
        <v>315</v>
      </c>
      <c r="AK3446" t="s">
        <v>417</v>
      </c>
      <c r="AL3446" t="s">
        <v>297</v>
      </c>
      <c r="AM3446">
        <v>12</v>
      </c>
      <c r="AN3446">
        <v>12</v>
      </c>
      <c r="AO3446">
        <v>0.54000463799999998</v>
      </c>
      <c r="AP3446">
        <v>0.70215867099999996</v>
      </c>
      <c r="AQ3446">
        <v>0.76615125100000003</v>
      </c>
      <c r="AR3446">
        <v>0.64307983199999996</v>
      </c>
      <c r="AS3446">
        <v>0.891909654</v>
      </c>
      <c r="AT3446">
        <v>0.20385423599999999</v>
      </c>
    </row>
    <row r="3447" spans="1:46" hidden="1" x14ac:dyDescent="0.25">
      <c r="A3447" t="s">
        <v>315</v>
      </c>
      <c r="B3447" t="s">
        <v>297</v>
      </c>
      <c r="C3447">
        <v>13</v>
      </c>
      <c r="D3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0.79253441099999999</v>
      </c>
      <c r="E3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0.79253441099999999</v>
      </c>
      <c r="AI3447">
        <v>50</v>
      </c>
      <c r="AJ3447" t="s">
        <v>315</v>
      </c>
      <c r="AK3447" t="s">
        <v>417</v>
      </c>
      <c r="AL3447" t="s">
        <v>297</v>
      </c>
      <c r="AM3447">
        <v>12</v>
      </c>
      <c r="AN3447">
        <v>13</v>
      </c>
      <c r="AO3447">
        <v>0.553336253</v>
      </c>
      <c r="AP3447">
        <v>0.72101804000000003</v>
      </c>
      <c r="AQ3447">
        <v>0.79253441099999999</v>
      </c>
      <c r="AR3447">
        <v>0.66968243500000002</v>
      </c>
      <c r="AS3447">
        <v>0.91485096899999996</v>
      </c>
      <c r="AT3447">
        <v>0.22863319300000001</v>
      </c>
    </row>
    <row r="3448" spans="1:46" hidden="1" x14ac:dyDescent="0.25">
      <c r="A3448" t="s">
        <v>315</v>
      </c>
      <c r="B3448" t="s">
        <v>297</v>
      </c>
      <c r="C3448">
        <v>14</v>
      </c>
      <c r="D3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0.763760777</v>
      </c>
      <c r="E3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0.763760777</v>
      </c>
      <c r="AI3448">
        <v>50</v>
      </c>
      <c r="AJ3448" t="s">
        <v>315</v>
      </c>
      <c r="AK3448" t="s">
        <v>417</v>
      </c>
      <c r="AL3448" t="s">
        <v>297</v>
      </c>
      <c r="AM3448">
        <v>12</v>
      </c>
      <c r="AN3448">
        <v>14</v>
      </c>
      <c r="AO3448">
        <v>0.55781430799999998</v>
      </c>
      <c r="AP3448">
        <v>0.69560834500000002</v>
      </c>
      <c r="AQ3448">
        <v>0.763760777</v>
      </c>
      <c r="AR3448">
        <v>0.65179283399999999</v>
      </c>
      <c r="AS3448">
        <v>0.88701205500000002</v>
      </c>
      <c r="AT3448">
        <v>0.27733699499999998</v>
      </c>
    </row>
    <row r="3449" spans="1:46" hidden="1" x14ac:dyDescent="0.25">
      <c r="A3449" t="s">
        <v>315</v>
      </c>
      <c r="B3449" t="s">
        <v>297</v>
      </c>
      <c r="C3449">
        <v>15</v>
      </c>
      <c r="D3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0.68546279799999998</v>
      </c>
      <c r="E3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0.68546279799999998</v>
      </c>
      <c r="AI3449">
        <v>50</v>
      </c>
      <c r="AJ3449" t="s">
        <v>315</v>
      </c>
      <c r="AK3449" t="s">
        <v>417</v>
      </c>
      <c r="AL3449" t="s">
        <v>297</v>
      </c>
      <c r="AM3449">
        <v>12</v>
      </c>
      <c r="AN3449">
        <v>15</v>
      </c>
      <c r="AO3449">
        <v>0.51635387200000005</v>
      </c>
      <c r="AP3449">
        <v>0.60301679600000002</v>
      </c>
      <c r="AQ3449">
        <v>0.68546279799999998</v>
      </c>
      <c r="AR3449">
        <v>0.594162949</v>
      </c>
      <c r="AS3449">
        <v>0.852578587</v>
      </c>
      <c r="AT3449">
        <v>0.25215912899999998</v>
      </c>
    </row>
    <row r="3450" spans="1:46" hidden="1" x14ac:dyDescent="0.25">
      <c r="A3450" t="s">
        <v>315</v>
      </c>
      <c r="B3450" t="s">
        <v>297</v>
      </c>
      <c r="C3450">
        <v>16</v>
      </c>
      <c r="D3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0.57635335799999998</v>
      </c>
      <c r="E3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0.57635335799999998</v>
      </c>
      <c r="AI3450">
        <v>50</v>
      </c>
      <c r="AJ3450" t="s">
        <v>315</v>
      </c>
      <c r="AK3450" t="s">
        <v>417</v>
      </c>
      <c r="AL3450" t="s">
        <v>297</v>
      </c>
      <c r="AM3450">
        <v>12</v>
      </c>
      <c r="AN3450">
        <v>16</v>
      </c>
      <c r="AO3450">
        <v>0.425515482</v>
      </c>
      <c r="AP3450">
        <v>0.51150153499999995</v>
      </c>
      <c r="AQ3450">
        <v>0.57635335799999998</v>
      </c>
      <c r="AR3450">
        <v>0.50044481600000001</v>
      </c>
      <c r="AS3450">
        <v>0.77265527199999995</v>
      </c>
      <c r="AT3450">
        <v>0.21125880599999999</v>
      </c>
    </row>
    <row r="3451" spans="1:46" hidden="1" x14ac:dyDescent="0.25">
      <c r="A3451" t="s">
        <v>315</v>
      </c>
      <c r="B3451" t="s">
        <v>297</v>
      </c>
      <c r="C3451">
        <v>17</v>
      </c>
      <c r="D3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0.44972302400000003</v>
      </c>
      <c r="E3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0.44972302400000003</v>
      </c>
      <c r="AI3451">
        <v>50</v>
      </c>
      <c r="AJ3451" t="s">
        <v>315</v>
      </c>
      <c r="AK3451" t="s">
        <v>417</v>
      </c>
      <c r="AL3451" t="s">
        <v>297</v>
      </c>
      <c r="AM3451">
        <v>12</v>
      </c>
      <c r="AN3451">
        <v>17</v>
      </c>
      <c r="AO3451">
        <v>0.31294418499999999</v>
      </c>
      <c r="AP3451">
        <v>0.37652755700000001</v>
      </c>
      <c r="AQ3451">
        <v>0.44972302400000003</v>
      </c>
      <c r="AR3451">
        <v>0.383326844</v>
      </c>
      <c r="AS3451">
        <v>0.63455196599999997</v>
      </c>
      <c r="AT3451">
        <v>0.144560095</v>
      </c>
    </row>
    <row r="3452" spans="1:46" hidden="1" x14ac:dyDescent="0.25">
      <c r="A3452" t="s">
        <v>315</v>
      </c>
      <c r="B3452" t="s">
        <v>297</v>
      </c>
      <c r="C3452">
        <v>18</v>
      </c>
      <c r="D3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0.31596989399999997</v>
      </c>
      <c r="E3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0.31596989399999997</v>
      </c>
      <c r="AI3452">
        <v>50</v>
      </c>
      <c r="AJ3452" t="s">
        <v>315</v>
      </c>
      <c r="AK3452" t="s">
        <v>417</v>
      </c>
      <c r="AL3452" t="s">
        <v>297</v>
      </c>
      <c r="AM3452">
        <v>12</v>
      </c>
      <c r="AN3452">
        <v>18</v>
      </c>
      <c r="AO3452">
        <v>0.18685290299999999</v>
      </c>
      <c r="AP3452">
        <v>0.22208950699999999</v>
      </c>
      <c r="AQ3452">
        <v>0.31596989399999997</v>
      </c>
      <c r="AR3452">
        <v>0.24560306700000001</v>
      </c>
      <c r="AS3452">
        <v>0.46043757000000002</v>
      </c>
      <c r="AT3452">
        <v>8.1462826000000002E-2</v>
      </c>
    </row>
    <row r="3453" spans="1:46" hidden="1" x14ac:dyDescent="0.25">
      <c r="A3453" t="s">
        <v>315</v>
      </c>
      <c r="B3453" t="s">
        <v>297</v>
      </c>
      <c r="C3453">
        <v>19</v>
      </c>
      <c r="D3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0.17451292800000001</v>
      </c>
      <c r="E3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0.17451292800000001</v>
      </c>
      <c r="AI3453">
        <v>50</v>
      </c>
      <c r="AJ3453" t="s">
        <v>315</v>
      </c>
      <c r="AK3453" t="s">
        <v>417</v>
      </c>
      <c r="AL3453" t="s">
        <v>297</v>
      </c>
      <c r="AM3453">
        <v>12</v>
      </c>
      <c r="AN3453">
        <v>19</v>
      </c>
      <c r="AO3453">
        <v>5.9984707999999998E-2</v>
      </c>
      <c r="AP3453">
        <v>8.0094375999999995E-2</v>
      </c>
      <c r="AQ3453">
        <v>0.17451292800000001</v>
      </c>
      <c r="AR3453">
        <v>0.110736855</v>
      </c>
      <c r="AS3453">
        <v>0.26611379699999999</v>
      </c>
      <c r="AT3453">
        <v>2.6582892E-2</v>
      </c>
    </row>
    <row r="3454" spans="1:46" hidden="1" x14ac:dyDescent="0.25">
      <c r="A3454" t="s">
        <v>315</v>
      </c>
      <c r="B3454" t="s">
        <v>297</v>
      </c>
      <c r="C3454">
        <v>20</v>
      </c>
      <c r="D3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5.5744887999999999E-2</v>
      </c>
      <c r="E3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5.5744887999999999E-2</v>
      </c>
      <c r="AI3454">
        <v>50</v>
      </c>
      <c r="AJ3454" t="s">
        <v>315</v>
      </c>
      <c r="AK3454" t="s">
        <v>417</v>
      </c>
      <c r="AL3454" t="s">
        <v>297</v>
      </c>
      <c r="AM3454">
        <v>12</v>
      </c>
      <c r="AN3454">
        <v>20</v>
      </c>
      <c r="AO3454">
        <v>1.249958E-3</v>
      </c>
      <c r="AP3454">
        <v>3.291675E-3</v>
      </c>
      <c r="AQ3454">
        <v>5.5744887999999999E-2</v>
      </c>
      <c r="AR3454">
        <v>2.5354716999999999E-2</v>
      </c>
      <c r="AS3454">
        <v>8.3777974000000005E-2</v>
      </c>
      <c r="AT3454">
        <v>2.6966700000000002E-4</v>
      </c>
    </row>
    <row r="3455" spans="1:46" hidden="1" x14ac:dyDescent="0.25">
      <c r="A3455" t="s">
        <v>315</v>
      </c>
      <c r="B3455" t="s">
        <v>297</v>
      </c>
      <c r="C3455">
        <v>21</v>
      </c>
      <c r="D3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1.2625869999999999E-3</v>
      </c>
      <c r="E3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1.2625869999999999E-3</v>
      </c>
      <c r="AI3455">
        <v>50</v>
      </c>
      <c r="AJ3455" t="s">
        <v>315</v>
      </c>
      <c r="AK3455" t="s">
        <v>417</v>
      </c>
      <c r="AL3455" t="s">
        <v>297</v>
      </c>
      <c r="AM3455">
        <v>12</v>
      </c>
      <c r="AN3455">
        <v>21</v>
      </c>
      <c r="AO3455">
        <v>0</v>
      </c>
      <c r="AP3455">
        <v>0</v>
      </c>
      <c r="AQ3455">
        <v>1.2625869999999999E-3</v>
      </c>
      <c r="AR3455">
        <v>6.3371100000000002E-4</v>
      </c>
      <c r="AS3455">
        <v>3.578562E-3</v>
      </c>
      <c r="AT3455">
        <v>0</v>
      </c>
    </row>
    <row r="3456" spans="1:46" hidden="1" x14ac:dyDescent="0.25">
      <c r="A3456" t="s">
        <v>315</v>
      </c>
      <c r="B3456" t="s">
        <v>297</v>
      </c>
      <c r="C3456">
        <v>22</v>
      </c>
      <c r="D3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6">
        <v>50</v>
      </c>
      <c r="AJ3456" t="s">
        <v>315</v>
      </c>
      <c r="AK3456" t="s">
        <v>417</v>
      </c>
      <c r="AL3456" t="s">
        <v>297</v>
      </c>
      <c r="AM3456">
        <v>12</v>
      </c>
      <c r="AN3456">
        <v>22</v>
      </c>
      <c r="AO3456">
        <v>0</v>
      </c>
      <c r="AP3456">
        <v>0</v>
      </c>
      <c r="AQ3456">
        <v>0</v>
      </c>
      <c r="AR3456">
        <v>0</v>
      </c>
      <c r="AS3456">
        <v>0</v>
      </c>
      <c r="AT3456">
        <v>0</v>
      </c>
    </row>
    <row r="3457" spans="1:46" hidden="1" x14ac:dyDescent="0.25">
      <c r="A3457" t="s">
        <v>315</v>
      </c>
      <c r="B3457" t="s">
        <v>297</v>
      </c>
      <c r="C3457">
        <v>23</v>
      </c>
      <c r="D3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7">
        <v>50</v>
      </c>
      <c r="AJ3457" t="s">
        <v>315</v>
      </c>
      <c r="AK3457" t="s">
        <v>417</v>
      </c>
      <c r="AL3457" t="s">
        <v>297</v>
      </c>
      <c r="AM3457">
        <v>12</v>
      </c>
      <c r="AN3457">
        <v>23</v>
      </c>
      <c r="AO3457">
        <v>0</v>
      </c>
      <c r="AP3457">
        <v>0</v>
      </c>
      <c r="AQ3457">
        <v>0</v>
      </c>
      <c r="AR3457">
        <v>0</v>
      </c>
      <c r="AS3457">
        <v>0</v>
      </c>
      <c r="AT3457">
        <v>0</v>
      </c>
    </row>
    <row r="3458" spans="1:46" hidden="1" x14ac:dyDescent="0.25">
      <c r="A3458" t="s">
        <v>315</v>
      </c>
      <c r="B3458" t="s">
        <v>297</v>
      </c>
      <c r="C3458">
        <v>24</v>
      </c>
      <c r="D3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8">
        <v>50</v>
      </c>
      <c r="AJ3458" t="s">
        <v>315</v>
      </c>
      <c r="AK3458" t="s">
        <v>417</v>
      </c>
      <c r="AL3458" t="s">
        <v>297</v>
      </c>
      <c r="AM3458">
        <v>12</v>
      </c>
      <c r="AN3458">
        <v>24</v>
      </c>
      <c r="AO3458">
        <v>0</v>
      </c>
      <c r="AP3458">
        <v>0</v>
      </c>
      <c r="AQ3458">
        <v>0</v>
      </c>
      <c r="AR3458">
        <v>0</v>
      </c>
      <c r="AS3458">
        <v>0</v>
      </c>
      <c r="AT3458">
        <v>0</v>
      </c>
    </row>
    <row r="3459" spans="1:46" hidden="1" x14ac:dyDescent="0.25">
      <c r="A3459" t="s">
        <v>316</v>
      </c>
      <c r="B3459" t="s">
        <v>286</v>
      </c>
      <c r="C3459">
        <v>1</v>
      </c>
      <c r="D3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9">
        <v>31</v>
      </c>
      <c r="AJ3459" t="s">
        <v>316</v>
      </c>
      <c r="AK3459" t="s">
        <v>418</v>
      </c>
      <c r="AL3459" t="s">
        <v>286</v>
      </c>
      <c r="AM3459">
        <v>1</v>
      </c>
      <c r="AN3459">
        <v>1</v>
      </c>
      <c r="AO3459">
        <v>0</v>
      </c>
      <c r="AP3459">
        <v>0</v>
      </c>
      <c r="AQ3459">
        <v>0</v>
      </c>
      <c r="AR3459">
        <v>0</v>
      </c>
      <c r="AS3459">
        <v>0</v>
      </c>
      <c r="AT3459">
        <v>0</v>
      </c>
    </row>
    <row r="3460" spans="1:46" hidden="1" x14ac:dyDescent="0.25">
      <c r="A3460" t="s">
        <v>316</v>
      </c>
      <c r="B3460" t="s">
        <v>286</v>
      </c>
      <c r="C3460">
        <v>2</v>
      </c>
      <c r="D3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0">
        <v>31</v>
      </c>
      <c r="AJ3460" t="s">
        <v>316</v>
      </c>
      <c r="AK3460" t="s">
        <v>418</v>
      </c>
      <c r="AL3460" t="s">
        <v>286</v>
      </c>
      <c r="AM3460">
        <v>1</v>
      </c>
      <c r="AN3460">
        <v>2</v>
      </c>
      <c r="AO3460">
        <v>0</v>
      </c>
      <c r="AP3460">
        <v>0</v>
      </c>
      <c r="AQ3460">
        <v>0</v>
      </c>
      <c r="AR3460">
        <v>0</v>
      </c>
      <c r="AS3460">
        <v>0</v>
      </c>
      <c r="AT3460">
        <v>0</v>
      </c>
    </row>
    <row r="3461" spans="1:46" hidden="1" x14ac:dyDescent="0.25">
      <c r="A3461" t="s">
        <v>316</v>
      </c>
      <c r="B3461" t="s">
        <v>286</v>
      </c>
      <c r="C3461">
        <v>3</v>
      </c>
      <c r="D3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1">
        <v>31</v>
      </c>
      <c r="AJ3461" t="s">
        <v>316</v>
      </c>
      <c r="AK3461" t="s">
        <v>418</v>
      </c>
      <c r="AL3461" t="s">
        <v>286</v>
      </c>
      <c r="AM3461">
        <v>1</v>
      </c>
      <c r="AN3461">
        <v>3</v>
      </c>
      <c r="AO3461">
        <v>0</v>
      </c>
      <c r="AP3461">
        <v>0</v>
      </c>
      <c r="AQ3461">
        <v>0</v>
      </c>
      <c r="AR3461">
        <v>0</v>
      </c>
      <c r="AS3461">
        <v>0</v>
      </c>
      <c r="AT3461">
        <v>0</v>
      </c>
    </row>
    <row r="3462" spans="1:46" hidden="1" x14ac:dyDescent="0.25">
      <c r="A3462" t="s">
        <v>316</v>
      </c>
      <c r="B3462" t="s">
        <v>286</v>
      </c>
      <c r="C3462">
        <v>4</v>
      </c>
      <c r="D3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2">
        <v>31</v>
      </c>
      <c r="AJ3462" t="s">
        <v>316</v>
      </c>
      <c r="AK3462" t="s">
        <v>418</v>
      </c>
      <c r="AL3462" t="s">
        <v>286</v>
      </c>
      <c r="AM3462">
        <v>1</v>
      </c>
      <c r="AN3462">
        <v>4</v>
      </c>
      <c r="AO3462">
        <v>0</v>
      </c>
      <c r="AP3462">
        <v>0</v>
      </c>
      <c r="AQ3462">
        <v>0</v>
      </c>
      <c r="AR3462">
        <v>0</v>
      </c>
      <c r="AS3462">
        <v>0</v>
      </c>
      <c r="AT3462">
        <v>0</v>
      </c>
    </row>
    <row r="3463" spans="1:46" hidden="1" x14ac:dyDescent="0.25">
      <c r="A3463" t="s">
        <v>316</v>
      </c>
      <c r="B3463" t="s">
        <v>286</v>
      </c>
      <c r="C3463">
        <v>5</v>
      </c>
      <c r="D3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3">
        <v>31</v>
      </c>
      <c r="AJ3463" t="s">
        <v>316</v>
      </c>
      <c r="AK3463" t="s">
        <v>418</v>
      </c>
      <c r="AL3463" t="s">
        <v>286</v>
      </c>
      <c r="AM3463">
        <v>1</v>
      </c>
      <c r="AN3463">
        <v>5</v>
      </c>
      <c r="AO3463">
        <v>0</v>
      </c>
      <c r="AP3463">
        <v>0</v>
      </c>
      <c r="AQ3463">
        <v>0</v>
      </c>
      <c r="AR3463">
        <v>0</v>
      </c>
      <c r="AS3463">
        <v>0</v>
      </c>
      <c r="AT3463">
        <v>0</v>
      </c>
    </row>
    <row r="3464" spans="1:46" hidden="1" x14ac:dyDescent="0.25">
      <c r="A3464" t="s">
        <v>316</v>
      </c>
      <c r="B3464" t="s">
        <v>286</v>
      </c>
      <c r="C3464">
        <v>6</v>
      </c>
      <c r="D3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4">
        <v>31</v>
      </c>
      <c r="AJ3464" t="s">
        <v>316</v>
      </c>
      <c r="AK3464" t="s">
        <v>418</v>
      </c>
      <c r="AL3464" t="s">
        <v>286</v>
      </c>
      <c r="AM3464">
        <v>1</v>
      </c>
      <c r="AN3464">
        <v>6</v>
      </c>
      <c r="AO3464">
        <v>0</v>
      </c>
      <c r="AP3464">
        <v>4.4925800000000001E-4</v>
      </c>
      <c r="AQ3464">
        <v>5.1596639999999996E-3</v>
      </c>
      <c r="AR3464">
        <v>2.7111449999999999E-3</v>
      </c>
      <c r="AS3464">
        <v>1.4636503E-2</v>
      </c>
      <c r="AT3464">
        <v>0</v>
      </c>
    </row>
    <row r="3465" spans="1:46" hidden="1" x14ac:dyDescent="0.25">
      <c r="A3465" t="s">
        <v>316</v>
      </c>
      <c r="B3465" t="s">
        <v>286</v>
      </c>
      <c r="C3465">
        <v>7</v>
      </c>
      <c r="D3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7.0023059999999998E-3</v>
      </c>
      <c r="E3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7.0023059999999998E-3</v>
      </c>
      <c r="AI3465">
        <v>31</v>
      </c>
      <c r="AJ3465" t="s">
        <v>316</v>
      </c>
      <c r="AK3465" t="s">
        <v>418</v>
      </c>
      <c r="AL3465" t="s">
        <v>286</v>
      </c>
      <c r="AM3465">
        <v>1</v>
      </c>
      <c r="AN3465">
        <v>7</v>
      </c>
      <c r="AO3465">
        <v>7.0023059999999998E-3</v>
      </c>
      <c r="AP3465">
        <v>1.9163613999999999E-2</v>
      </c>
      <c r="AQ3465">
        <v>8.9085874999999995E-2</v>
      </c>
      <c r="AR3465">
        <v>4.5825651000000002E-2</v>
      </c>
      <c r="AS3465">
        <v>0.13635935299999999</v>
      </c>
      <c r="AT3465">
        <v>9.7752100000000008E-4</v>
      </c>
    </row>
    <row r="3466" spans="1:46" hidden="1" x14ac:dyDescent="0.25">
      <c r="A3466" t="s">
        <v>316</v>
      </c>
      <c r="B3466" t="s">
        <v>286</v>
      </c>
      <c r="C3466">
        <v>8</v>
      </c>
      <c r="D3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0.102247422</v>
      </c>
      <c r="E3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0.102247422</v>
      </c>
      <c r="AI3466">
        <v>31</v>
      </c>
      <c r="AJ3466" t="s">
        <v>316</v>
      </c>
      <c r="AK3466" t="s">
        <v>418</v>
      </c>
      <c r="AL3466" t="s">
        <v>286</v>
      </c>
      <c r="AM3466">
        <v>1</v>
      </c>
      <c r="AN3466">
        <v>8</v>
      </c>
      <c r="AO3466">
        <v>0.102247422</v>
      </c>
      <c r="AP3466">
        <v>0.132892439</v>
      </c>
      <c r="AQ3466">
        <v>0.239227202</v>
      </c>
      <c r="AR3466">
        <v>0.163405247</v>
      </c>
      <c r="AS3466">
        <v>0.314696321</v>
      </c>
      <c r="AT3466">
        <v>3.4611208999999997E-2</v>
      </c>
    </row>
    <row r="3467" spans="1:46" hidden="1" x14ac:dyDescent="0.25">
      <c r="A3467" t="s">
        <v>316</v>
      </c>
      <c r="B3467" t="s">
        <v>286</v>
      </c>
      <c r="C3467">
        <v>9</v>
      </c>
      <c r="D3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0.401382342</v>
      </c>
      <c r="E3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0.25033714800000001</v>
      </c>
      <c r="AI3467">
        <v>31</v>
      </c>
      <c r="AJ3467" t="s">
        <v>316</v>
      </c>
      <c r="AK3467" t="s">
        <v>418</v>
      </c>
      <c r="AL3467" t="s">
        <v>286</v>
      </c>
      <c r="AM3467">
        <v>1</v>
      </c>
      <c r="AN3467">
        <v>9</v>
      </c>
      <c r="AO3467">
        <v>0.25033714800000001</v>
      </c>
      <c r="AP3467">
        <v>0.29656252999999999</v>
      </c>
      <c r="AQ3467">
        <v>0.401382342</v>
      </c>
      <c r="AR3467">
        <v>0.317866337</v>
      </c>
      <c r="AS3467">
        <v>0.49748540400000002</v>
      </c>
      <c r="AT3467">
        <v>9.5205181E-2</v>
      </c>
    </row>
    <row r="3468" spans="1:46" hidden="1" x14ac:dyDescent="0.25">
      <c r="A3468" t="s">
        <v>316</v>
      </c>
      <c r="B3468" t="s">
        <v>286</v>
      </c>
      <c r="C3468">
        <v>10</v>
      </c>
      <c r="D3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0.539304216</v>
      </c>
      <c r="E3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0.539304216</v>
      </c>
      <c r="AI3468">
        <v>31</v>
      </c>
      <c r="AJ3468" t="s">
        <v>316</v>
      </c>
      <c r="AK3468" t="s">
        <v>418</v>
      </c>
      <c r="AL3468" t="s">
        <v>286</v>
      </c>
      <c r="AM3468">
        <v>1</v>
      </c>
      <c r="AN3468">
        <v>10</v>
      </c>
      <c r="AO3468">
        <v>0.39970529399999999</v>
      </c>
      <c r="AP3468">
        <v>0.47849987100000002</v>
      </c>
      <c r="AQ3468">
        <v>0.539304216</v>
      </c>
      <c r="AR3468">
        <v>0.46803556699999999</v>
      </c>
      <c r="AS3468">
        <v>0.674606131</v>
      </c>
      <c r="AT3468">
        <v>0.15341908500000001</v>
      </c>
    </row>
    <row r="3469" spans="1:46" hidden="1" x14ac:dyDescent="0.25">
      <c r="A3469" t="s">
        <v>316</v>
      </c>
      <c r="B3469" t="s">
        <v>286</v>
      </c>
      <c r="C3469">
        <v>11</v>
      </c>
      <c r="D3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0.67604902600000005</v>
      </c>
      <c r="E3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0.67604902600000005</v>
      </c>
      <c r="AI3469">
        <v>31</v>
      </c>
      <c r="AJ3469" t="s">
        <v>316</v>
      </c>
      <c r="AK3469" t="s">
        <v>418</v>
      </c>
      <c r="AL3469" t="s">
        <v>286</v>
      </c>
      <c r="AM3469">
        <v>1</v>
      </c>
      <c r="AN3469">
        <v>11</v>
      </c>
      <c r="AO3469">
        <v>0.51716070199999997</v>
      </c>
      <c r="AP3469">
        <v>0.61204093299999995</v>
      </c>
      <c r="AQ3469">
        <v>0.67604902600000005</v>
      </c>
      <c r="AR3469">
        <v>0.58642603100000001</v>
      </c>
      <c r="AS3469">
        <v>0.80083407900000003</v>
      </c>
      <c r="AT3469">
        <v>0.19668223500000001</v>
      </c>
    </row>
    <row r="3470" spans="1:46" hidden="1" x14ac:dyDescent="0.25">
      <c r="A3470" t="s">
        <v>316</v>
      </c>
      <c r="B3470" t="s">
        <v>286</v>
      </c>
      <c r="C3470">
        <v>12</v>
      </c>
      <c r="D3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0.75761560100000003</v>
      </c>
      <c r="E3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0.75761560100000003</v>
      </c>
      <c r="AI3470">
        <v>31</v>
      </c>
      <c r="AJ3470" t="s">
        <v>316</v>
      </c>
      <c r="AK3470" t="s">
        <v>418</v>
      </c>
      <c r="AL3470" t="s">
        <v>286</v>
      </c>
      <c r="AM3470">
        <v>1</v>
      </c>
      <c r="AN3470">
        <v>12</v>
      </c>
      <c r="AO3470">
        <v>0.59466379700000005</v>
      </c>
      <c r="AP3470">
        <v>0.69034264300000003</v>
      </c>
      <c r="AQ3470">
        <v>0.75761560100000003</v>
      </c>
      <c r="AR3470">
        <v>0.65699283100000005</v>
      </c>
      <c r="AS3470">
        <v>0.86493304400000004</v>
      </c>
      <c r="AT3470">
        <v>0.22989375400000001</v>
      </c>
    </row>
    <row r="3471" spans="1:46" hidden="1" x14ac:dyDescent="0.25">
      <c r="A3471" t="s">
        <v>316</v>
      </c>
      <c r="B3471" t="s">
        <v>286</v>
      </c>
      <c r="C3471">
        <v>13</v>
      </c>
      <c r="D3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0.76875796900000004</v>
      </c>
      <c r="E3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0.76875796900000004</v>
      </c>
      <c r="AI3471">
        <v>31</v>
      </c>
      <c r="AJ3471" t="s">
        <v>316</v>
      </c>
      <c r="AK3471" t="s">
        <v>418</v>
      </c>
      <c r="AL3471" t="s">
        <v>286</v>
      </c>
      <c r="AM3471">
        <v>1</v>
      </c>
      <c r="AN3471">
        <v>13</v>
      </c>
      <c r="AO3471">
        <v>0.60491475400000005</v>
      </c>
      <c r="AP3471">
        <v>0.71565484700000004</v>
      </c>
      <c r="AQ3471">
        <v>0.76875796900000004</v>
      </c>
      <c r="AR3471">
        <v>0.67589709799999997</v>
      </c>
      <c r="AS3471">
        <v>0.85916564799999995</v>
      </c>
      <c r="AT3471">
        <v>0.23604245400000001</v>
      </c>
    </row>
    <row r="3472" spans="1:46" hidden="1" x14ac:dyDescent="0.25">
      <c r="A3472" t="s">
        <v>316</v>
      </c>
      <c r="B3472" t="s">
        <v>286</v>
      </c>
      <c r="C3472">
        <v>14</v>
      </c>
      <c r="D3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0.74423817999999997</v>
      </c>
      <c r="E3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0.74423817999999997</v>
      </c>
      <c r="AI3472">
        <v>31</v>
      </c>
      <c r="AJ3472" t="s">
        <v>316</v>
      </c>
      <c r="AK3472" t="s">
        <v>418</v>
      </c>
      <c r="AL3472" t="s">
        <v>286</v>
      </c>
      <c r="AM3472">
        <v>1</v>
      </c>
      <c r="AN3472">
        <v>14</v>
      </c>
      <c r="AO3472">
        <v>0.56451486200000001</v>
      </c>
      <c r="AP3472">
        <v>0.67641619600000003</v>
      </c>
      <c r="AQ3472">
        <v>0.74423817999999997</v>
      </c>
      <c r="AR3472">
        <v>0.64783898100000004</v>
      </c>
      <c r="AS3472">
        <v>0.86185914100000005</v>
      </c>
      <c r="AT3472">
        <v>0.25330893100000001</v>
      </c>
    </row>
    <row r="3473" spans="1:46" hidden="1" x14ac:dyDescent="0.25">
      <c r="A3473" t="s">
        <v>316</v>
      </c>
      <c r="B3473" t="s">
        <v>286</v>
      </c>
      <c r="C3473">
        <v>15</v>
      </c>
      <c r="D3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0.67792699000000001</v>
      </c>
      <c r="E3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0.67792699000000001</v>
      </c>
      <c r="AI3473">
        <v>31</v>
      </c>
      <c r="AJ3473" t="s">
        <v>316</v>
      </c>
      <c r="AK3473" t="s">
        <v>418</v>
      </c>
      <c r="AL3473" t="s">
        <v>286</v>
      </c>
      <c r="AM3473">
        <v>1</v>
      </c>
      <c r="AN3473">
        <v>15</v>
      </c>
      <c r="AO3473">
        <v>0.499811171</v>
      </c>
      <c r="AP3473">
        <v>0.59060726600000002</v>
      </c>
      <c r="AQ3473">
        <v>0.67792699000000001</v>
      </c>
      <c r="AR3473">
        <v>0.57982974200000004</v>
      </c>
      <c r="AS3473">
        <v>0.789889587</v>
      </c>
      <c r="AT3473">
        <v>0.22043625</v>
      </c>
    </row>
    <row r="3474" spans="1:46" hidden="1" x14ac:dyDescent="0.25">
      <c r="A3474" t="s">
        <v>316</v>
      </c>
      <c r="B3474" t="s">
        <v>286</v>
      </c>
      <c r="C3474">
        <v>16</v>
      </c>
      <c r="D3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0.56558732700000003</v>
      </c>
      <c r="E3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0.56558732700000003</v>
      </c>
      <c r="AI3474">
        <v>31</v>
      </c>
      <c r="AJ3474" t="s">
        <v>316</v>
      </c>
      <c r="AK3474" t="s">
        <v>418</v>
      </c>
      <c r="AL3474" t="s">
        <v>286</v>
      </c>
      <c r="AM3474">
        <v>1</v>
      </c>
      <c r="AN3474">
        <v>16</v>
      </c>
      <c r="AO3474">
        <v>0.391521167</v>
      </c>
      <c r="AP3474">
        <v>0.47404181299999998</v>
      </c>
      <c r="AQ3474">
        <v>0.56558732700000003</v>
      </c>
      <c r="AR3474">
        <v>0.47171587100000001</v>
      </c>
      <c r="AS3474">
        <v>0.68640391899999997</v>
      </c>
      <c r="AT3474">
        <v>0.16289904899999999</v>
      </c>
    </row>
    <row r="3475" spans="1:46" hidden="1" x14ac:dyDescent="0.25">
      <c r="A3475" t="s">
        <v>316</v>
      </c>
      <c r="B3475" t="s">
        <v>286</v>
      </c>
      <c r="C3475">
        <v>17</v>
      </c>
      <c r="D3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0.437403449</v>
      </c>
      <c r="E3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0.437403449</v>
      </c>
      <c r="AI3475">
        <v>31</v>
      </c>
      <c r="AJ3475" t="s">
        <v>316</v>
      </c>
      <c r="AK3475" t="s">
        <v>418</v>
      </c>
      <c r="AL3475" t="s">
        <v>286</v>
      </c>
      <c r="AM3475">
        <v>1</v>
      </c>
      <c r="AN3475">
        <v>17</v>
      </c>
      <c r="AO3475">
        <v>0.256131793</v>
      </c>
      <c r="AP3475">
        <v>0.32437010300000002</v>
      </c>
      <c r="AQ3475">
        <v>0.437403449</v>
      </c>
      <c r="AR3475">
        <v>0.34075495099999997</v>
      </c>
      <c r="AS3475">
        <v>0.53609553700000001</v>
      </c>
      <c r="AT3475">
        <v>0.10351695499999999</v>
      </c>
    </row>
    <row r="3476" spans="1:46" hidden="1" x14ac:dyDescent="0.25">
      <c r="A3476" t="s">
        <v>316</v>
      </c>
      <c r="B3476" t="s">
        <v>286</v>
      </c>
      <c r="C3476">
        <v>18</v>
      </c>
      <c r="D3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0.281007014</v>
      </c>
      <c r="E3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0.281007014</v>
      </c>
      <c r="AI3476">
        <v>31</v>
      </c>
      <c r="AJ3476" t="s">
        <v>316</v>
      </c>
      <c r="AK3476" t="s">
        <v>418</v>
      </c>
      <c r="AL3476" t="s">
        <v>286</v>
      </c>
      <c r="AM3476">
        <v>1</v>
      </c>
      <c r="AN3476">
        <v>18</v>
      </c>
      <c r="AO3476">
        <v>0.1163119</v>
      </c>
      <c r="AP3476">
        <v>0.16643634900000001</v>
      </c>
      <c r="AQ3476">
        <v>0.281007014</v>
      </c>
      <c r="AR3476">
        <v>0.19577059799999999</v>
      </c>
      <c r="AS3476">
        <v>0.35366487099999999</v>
      </c>
      <c r="AT3476">
        <v>4.9048636999999999E-2</v>
      </c>
    </row>
    <row r="3477" spans="1:46" hidden="1" x14ac:dyDescent="0.25">
      <c r="A3477" t="s">
        <v>316</v>
      </c>
      <c r="B3477" t="s">
        <v>286</v>
      </c>
      <c r="C3477">
        <v>19</v>
      </c>
      <c r="D3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0.124961867</v>
      </c>
      <c r="E3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0.124961867</v>
      </c>
      <c r="AI3477">
        <v>31</v>
      </c>
      <c r="AJ3477" t="s">
        <v>316</v>
      </c>
      <c r="AK3477" t="s">
        <v>418</v>
      </c>
      <c r="AL3477" t="s">
        <v>286</v>
      </c>
      <c r="AM3477">
        <v>1</v>
      </c>
      <c r="AN3477">
        <v>19</v>
      </c>
      <c r="AO3477">
        <v>1.6724976999999999E-2</v>
      </c>
      <c r="AP3477">
        <v>4.1373127000000003E-2</v>
      </c>
      <c r="AQ3477">
        <v>0.124961867</v>
      </c>
      <c r="AR3477">
        <v>7.0096620999999998E-2</v>
      </c>
      <c r="AS3477">
        <v>0.16577082100000001</v>
      </c>
      <c r="AT3477">
        <v>8.265639E-3</v>
      </c>
    </row>
    <row r="3478" spans="1:46" hidden="1" x14ac:dyDescent="0.25">
      <c r="A3478" t="s">
        <v>316</v>
      </c>
      <c r="B3478" t="s">
        <v>286</v>
      </c>
      <c r="C3478">
        <v>20</v>
      </c>
      <c r="D3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1.7083577999999999E-2</v>
      </c>
      <c r="E3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1.7083577999999999E-2</v>
      </c>
      <c r="AI3478">
        <v>31</v>
      </c>
      <c r="AJ3478" t="s">
        <v>316</v>
      </c>
      <c r="AK3478" t="s">
        <v>418</v>
      </c>
      <c r="AL3478" t="s">
        <v>286</v>
      </c>
      <c r="AM3478">
        <v>1</v>
      </c>
      <c r="AN3478">
        <v>20</v>
      </c>
      <c r="AO3478">
        <v>1.1200000000000001E-6</v>
      </c>
      <c r="AP3478">
        <v>3.7188170000000001E-3</v>
      </c>
      <c r="AQ3478">
        <v>1.7083577999999999E-2</v>
      </c>
      <c r="AR3478">
        <v>8.7187010000000006E-3</v>
      </c>
      <c r="AS3478">
        <v>2.5979624E-2</v>
      </c>
      <c r="AT3478">
        <v>1.3300000000000001E-7</v>
      </c>
    </row>
    <row r="3479" spans="1:46" hidden="1" x14ac:dyDescent="0.25">
      <c r="A3479" t="s">
        <v>316</v>
      </c>
      <c r="B3479" t="s">
        <v>286</v>
      </c>
      <c r="C3479">
        <v>21</v>
      </c>
      <c r="D3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2.48E-7</v>
      </c>
      <c r="E3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2.48E-7</v>
      </c>
      <c r="AI3479">
        <v>31</v>
      </c>
      <c r="AJ3479" t="s">
        <v>316</v>
      </c>
      <c r="AK3479" t="s">
        <v>418</v>
      </c>
      <c r="AL3479" t="s">
        <v>286</v>
      </c>
      <c r="AM3479">
        <v>1</v>
      </c>
      <c r="AN3479">
        <v>21</v>
      </c>
      <c r="AO3479" s="281">
        <v>0</v>
      </c>
      <c r="AP3479">
        <v>0</v>
      </c>
      <c r="AQ3479">
        <v>2.48E-7</v>
      </c>
      <c r="AR3479">
        <v>1.5200000000000001E-7</v>
      </c>
      <c r="AS3479">
        <v>1.1000000000000001E-6</v>
      </c>
      <c r="AT3479" s="281">
        <v>0</v>
      </c>
    </row>
    <row r="3480" spans="1:46" hidden="1" x14ac:dyDescent="0.25">
      <c r="A3480" t="s">
        <v>316</v>
      </c>
      <c r="B3480" t="s">
        <v>286</v>
      </c>
      <c r="C3480">
        <v>22</v>
      </c>
      <c r="D3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0">
        <v>31</v>
      </c>
      <c r="AJ3480" t="s">
        <v>316</v>
      </c>
      <c r="AK3480" t="s">
        <v>418</v>
      </c>
      <c r="AL3480" t="s">
        <v>286</v>
      </c>
      <c r="AM3480">
        <v>1</v>
      </c>
      <c r="AN3480">
        <v>22</v>
      </c>
      <c r="AO3480">
        <v>0</v>
      </c>
      <c r="AP3480">
        <v>0</v>
      </c>
      <c r="AQ3480" s="281">
        <v>0</v>
      </c>
      <c r="AR3480" s="281">
        <v>0</v>
      </c>
      <c r="AS3480" s="281">
        <v>0</v>
      </c>
      <c r="AT3480">
        <v>0</v>
      </c>
    </row>
    <row r="3481" spans="1:46" hidden="1" x14ac:dyDescent="0.25">
      <c r="A3481" t="s">
        <v>316</v>
      </c>
      <c r="B3481" t="s">
        <v>286</v>
      </c>
      <c r="C3481">
        <v>23</v>
      </c>
      <c r="D3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1">
        <v>31</v>
      </c>
      <c r="AJ3481" t="s">
        <v>316</v>
      </c>
      <c r="AK3481" t="s">
        <v>418</v>
      </c>
      <c r="AL3481" t="s">
        <v>286</v>
      </c>
      <c r="AM3481">
        <v>1</v>
      </c>
      <c r="AN3481">
        <v>23</v>
      </c>
      <c r="AO3481">
        <v>0</v>
      </c>
      <c r="AP3481">
        <v>0</v>
      </c>
      <c r="AQ3481">
        <v>0</v>
      </c>
      <c r="AR3481">
        <v>0</v>
      </c>
      <c r="AS3481">
        <v>0</v>
      </c>
      <c r="AT3481">
        <v>0</v>
      </c>
    </row>
    <row r="3482" spans="1:46" hidden="1" x14ac:dyDescent="0.25">
      <c r="A3482" t="s">
        <v>316</v>
      </c>
      <c r="B3482" t="s">
        <v>286</v>
      </c>
      <c r="C3482">
        <v>24</v>
      </c>
      <c r="D3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2">
        <v>31</v>
      </c>
      <c r="AJ3482" t="s">
        <v>316</v>
      </c>
      <c r="AK3482" t="s">
        <v>418</v>
      </c>
      <c r="AL3482" t="s">
        <v>286</v>
      </c>
      <c r="AM3482">
        <v>1</v>
      </c>
      <c r="AN3482">
        <v>24</v>
      </c>
      <c r="AO3482">
        <v>0</v>
      </c>
      <c r="AP3482">
        <v>0</v>
      </c>
      <c r="AQ3482">
        <v>0</v>
      </c>
      <c r="AR3482">
        <v>0</v>
      </c>
      <c r="AS3482">
        <v>0</v>
      </c>
      <c r="AT3482">
        <v>0</v>
      </c>
    </row>
    <row r="3483" spans="1:46" hidden="1" x14ac:dyDescent="0.25">
      <c r="A3483" t="s">
        <v>316</v>
      </c>
      <c r="B3483" t="s">
        <v>287</v>
      </c>
      <c r="C3483">
        <v>1</v>
      </c>
      <c r="D3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3">
        <v>31</v>
      </c>
      <c r="AJ3483" t="s">
        <v>316</v>
      </c>
      <c r="AK3483" t="s">
        <v>418</v>
      </c>
      <c r="AL3483" t="s">
        <v>287</v>
      </c>
      <c r="AM3483">
        <v>2</v>
      </c>
      <c r="AN3483">
        <v>1</v>
      </c>
      <c r="AO3483">
        <v>0</v>
      </c>
      <c r="AP3483">
        <v>0</v>
      </c>
      <c r="AQ3483">
        <v>0</v>
      </c>
      <c r="AR3483">
        <v>0</v>
      </c>
      <c r="AS3483">
        <v>0</v>
      </c>
      <c r="AT3483">
        <v>0</v>
      </c>
    </row>
    <row r="3484" spans="1:46" hidden="1" x14ac:dyDescent="0.25">
      <c r="A3484" t="s">
        <v>316</v>
      </c>
      <c r="B3484" t="s">
        <v>287</v>
      </c>
      <c r="C3484">
        <v>2</v>
      </c>
      <c r="D3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4">
        <v>31</v>
      </c>
      <c r="AJ3484" t="s">
        <v>316</v>
      </c>
      <c r="AK3484" t="s">
        <v>418</v>
      </c>
      <c r="AL3484" t="s">
        <v>287</v>
      </c>
      <c r="AM3484">
        <v>2</v>
      </c>
      <c r="AN3484">
        <v>2</v>
      </c>
      <c r="AO3484">
        <v>0</v>
      </c>
      <c r="AP3484">
        <v>0</v>
      </c>
      <c r="AQ3484">
        <v>0</v>
      </c>
      <c r="AR3484">
        <v>0</v>
      </c>
      <c r="AS3484">
        <v>0</v>
      </c>
      <c r="AT3484">
        <v>0</v>
      </c>
    </row>
    <row r="3485" spans="1:46" hidden="1" x14ac:dyDescent="0.25">
      <c r="A3485" t="s">
        <v>316</v>
      </c>
      <c r="B3485" t="s">
        <v>287</v>
      </c>
      <c r="C3485">
        <v>3</v>
      </c>
      <c r="D3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5">
        <v>31</v>
      </c>
      <c r="AJ3485" t="s">
        <v>316</v>
      </c>
      <c r="AK3485" t="s">
        <v>418</v>
      </c>
      <c r="AL3485" t="s">
        <v>287</v>
      </c>
      <c r="AM3485">
        <v>2</v>
      </c>
      <c r="AN3485">
        <v>3</v>
      </c>
      <c r="AO3485">
        <v>0</v>
      </c>
      <c r="AP3485">
        <v>0</v>
      </c>
      <c r="AQ3485">
        <v>0</v>
      </c>
      <c r="AR3485">
        <v>0</v>
      </c>
      <c r="AS3485">
        <v>0</v>
      </c>
      <c r="AT3485">
        <v>0</v>
      </c>
    </row>
    <row r="3486" spans="1:46" hidden="1" x14ac:dyDescent="0.25">
      <c r="A3486" t="s">
        <v>316</v>
      </c>
      <c r="B3486" t="s">
        <v>287</v>
      </c>
      <c r="C3486">
        <v>4</v>
      </c>
      <c r="D3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6">
        <v>31</v>
      </c>
      <c r="AJ3486" t="s">
        <v>316</v>
      </c>
      <c r="AK3486" t="s">
        <v>418</v>
      </c>
      <c r="AL3486" t="s">
        <v>287</v>
      </c>
      <c r="AM3486">
        <v>2</v>
      </c>
      <c r="AN3486">
        <v>4</v>
      </c>
      <c r="AO3486">
        <v>0</v>
      </c>
      <c r="AP3486">
        <v>0</v>
      </c>
      <c r="AQ3486">
        <v>0</v>
      </c>
      <c r="AR3486">
        <v>0</v>
      </c>
      <c r="AS3486">
        <v>0</v>
      </c>
      <c r="AT3486">
        <v>0</v>
      </c>
    </row>
    <row r="3487" spans="1:46" hidden="1" x14ac:dyDescent="0.25">
      <c r="A3487" t="s">
        <v>316</v>
      </c>
      <c r="B3487" t="s">
        <v>287</v>
      </c>
      <c r="C3487">
        <v>5</v>
      </c>
      <c r="D3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7">
        <v>31</v>
      </c>
      <c r="AJ3487" t="s">
        <v>316</v>
      </c>
      <c r="AK3487" t="s">
        <v>418</v>
      </c>
      <c r="AL3487" t="s">
        <v>287</v>
      </c>
      <c r="AM3487">
        <v>2</v>
      </c>
      <c r="AN3487">
        <v>5</v>
      </c>
      <c r="AO3487">
        <v>0</v>
      </c>
      <c r="AP3487">
        <v>0</v>
      </c>
      <c r="AQ3487">
        <v>0</v>
      </c>
      <c r="AR3487">
        <v>0</v>
      </c>
      <c r="AS3487">
        <v>0</v>
      </c>
      <c r="AT3487">
        <v>0</v>
      </c>
    </row>
    <row r="3488" spans="1:46" hidden="1" x14ac:dyDescent="0.25">
      <c r="A3488" t="s">
        <v>316</v>
      </c>
      <c r="B3488" t="s">
        <v>287</v>
      </c>
      <c r="C3488">
        <v>6</v>
      </c>
      <c r="D3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8">
        <v>31</v>
      </c>
      <c r="AJ3488" t="s">
        <v>316</v>
      </c>
      <c r="AK3488" t="s">
        <v>418</v>
      </c>
      <c r="AL3488" t="s">
        <v>287</v>
      </c>
      <c r="AM3488">
        <v>2</v>
      </c>
      <c r="AN3488">
        <v>6</v>
      </c>
      <c r="AO3488">
        <v>0</v>
      </c>
      <c r="AP3488">
        <v>3.8644699999999999E-4</v>
      </c>
      <c r="AQ3488">
        <v>6.1720099999999995E-4</v>
      </c>
      <c r="AR3488">
        <v>4.7375199999999997E-4</v>
      </c>
      <c r="AS3488">
        <v>2.8236329999999999E-3</v>
      </c>
      <c r="AT3488">
        <v>0</v>
      </c>
    </row>
    <row r="3489" spans="1:46" hidden="1" x14ac:dyDescent="0.25">
      <c r="A3489" t="s">
        <v>316</v>
      </c>
      <c r="B3489" t="s">
        <v>287</v>
      </c>
      <c r="C3489">
        <v>7</v>
      </c>
      <c r="D3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1.5068639999999999E-3</v>
      </c>
      <c r="E3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1.5068639999999999E-3</v>
      </c>
      <c r="AI3489">
        <v>31</v>
      </c>
      <c r="AJ3489" t="s">
        <v>316</v>
      </c>
      <c r="AK3489" t="s">
        <v>418</v>
      </c>
      <c r="AL3489" t="s">
        <v>287</v>
      </c>
      <c r="AM3489">
        <v>2</v>
      </c>
      <c r="AN3489">
        <v>7</v>
      </c>
      <c r="AO3489">
        <v>1.5068639999999999E-3</v>
      </c>
      <c r="AP3489">
        <v>4.1499434000000002E-2</v>
      </c>
      <c r="AQ3489">
        <v>5.4855622999999999E-2</v>
      </c>
      <c r="AR3489">
        <v>3.5469744999999997E-2</v>
      </c>
      <c r="AS3489">
        <v>8.7558425999999995E-2</v>
      </c>
      <c r="AT3489">
        <v>3.7703299999999998E-4</v>
      </c>
    </row>
    <row r="3490" spans="1:46" hidden="1" x14ac:dyDescent="0.25">
      <c r="A3490" t="s">
        <v>316</v>
      </c>
      <c r="B3490" t="s">
        <v>287</v>
      </c>
      <c r="C3490">
        <v>8</v>
      </c>
      <c r="D3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7.1423238E-2</v>
      </c>
      <c r="E3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7.1423238E-2</v>
      </c>
      <c r="AI3490">
        <v>31</v>
      </c>
      <c r="AJ3490" t="s">
        <v>316</v>
      </c>
      <c r="AK3490" t="s">
        <v>418</v>
      </c>
      <c r="AL3490" t="s">
        <v>287</v>
      </c>
      <c r="AM3490">
        <v>2</v>
      </c>
      <c r="AN3490">
        <v>8</v>
      </c>
      <c r="AO3490">
        <v>7.1423238E-2</v>
      </c>
      <c r="AP3490">
        <v>0.150327133</v>
      </c>
      <c r="AQ3490">
        <v>0.19379574399999999</v>
      </c>
      <c r="AR3490">
        <v>0.14235815199999999</v>
      </c>
      <c r="AS3490">
        <v>0.266056293</v>
      </c>
      <c r="AT3490">
        <v>2.3069329999999999E-2</v>
      </c>
    </row>
    <row r="3491" spans="1:46" hidden="1" x14ac:dyDescent="0.25">
      <c r="A3491" t="s">
        <v>316</v>
      </c>
      <c r="B3491" t="s">
        <v>287</v>
      </c>
      <c r="C3491">
        <v>9</v>
      </c>
      <c r="D3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0.35224950599999999</v>
      </c>
      <c r="E3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0.22361256700000001</v>
      </c>
      <c r="AI3491">
        <v>31</v>
      </c>
      <c r="AJ3491" t="s">
        <v>316</v>
      </c>
      <c r="AK3491" t="s">
        <v>418</v>
      </c>
      <c r="AL3491" t="s">
        <v>287</v>
      </c>
      <c r="AM3491">
        <v>2</v>
      </c>
      <c r="AN3491">
        <v>9</v>
      </c>
      <c r="AO3491">
        <v>0.22361256700000001</v>
      </c>
      <c r="AP3491">
        <v>0.278460755</v>
      </c>
      <c r="AQ3491">
        <v>0.35224950599999999</v>
      </c>
      <c r="AR3491">
        <v>0.28657153400000002</v>
      </c>
      <c r="AS3491">
        <v>0.47658958600000001</v>
      </c>
      <c r="AT3491">
        <v>8.3094297999999997E-2</v>
      </c>
    </row>
    <row r="3492" spans="1:46" hidden="1" x14ac:dyDescent="0.25">
      <c r="A3492" t="s">
        <v>316</v>
      </c>
      <c r="B3492" t="s">
        <v>287</v>
      </c>
      <c r="C3492">
        <v>10</v>
      </c>
      <c r="D3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0.50325863299999996</v>
      </c>
      <c r="E3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0.50325863299999996</v>
      </c>
      <c r="AI3492">
        <v>31</v>
      </c>
      <c r="AJ3492" t="s">
        <v>316</v>
      </c>
      <c r="AK3492" t="s">
        <v>418</v>
      </c>
      <c r="AL3492" t="s">
        <v>287</v>
      </c>
      <c r="AM3492">
        <v>2</v>
      </c>
      <c r="AN3492">
        <v>10</v>
      </c>
      <c r="AO3492">
        <v>0.34726894699999999</v>
      </c>
      <c r="AP3492">
        <v>0.42238182800000001</v>
      </c>
      <c r="AQ3492">
        <v>0.50325863299999996</v>
      </c>
      <c r="AR3492">
        <v>0.42483859499999999</v>
      </c>
      <c r="AS3492">
        <v>0.65677351900000003</v>
      </c>
      <c r="AT3492">
        <v>0.161365442</v>
      </c>
    </row>
    <row r="3493" spans="1:46" hidden="1" x14ac:dyDescent="0.25">
      <c r="A3493" t="s">
        <v>316</v>
      </c>
      <c r="B3493" t="s">
        <v>287</v>
      </c>
      <c r="C3493">
        <v>11</v>
      </c>
      <c r="D3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0.63151998099999995</v>
      </c>
      <c r="E3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0.63151998099999995</v>
      </c>
      <c r="AI3493">
        <v>31</v>
      </c>
      <c r="AJ3493" t="s">
        <v>316</v>
      </c>
      <c r="AK3493" t="s">
        <v>418</v>
      </c>
      <c r="AL3493" t="s">
        <v>287</v>
      </c>
      <c r="AM3493">
        <v>2</v>
      </c>
      <c r="AN3493">
        <v>11</v>
      </c>
      <c r="AO3493">
        <v>0.437321246</v>
      </c>
      <c r="AP3493">
        <v>0.542165499</v>
      </c>
      <c r="AQ3493">
        <v>0.63151998099999995</v>
      </c>
      <c r="AR3493">
        <v>0.53254883799999997</v>
      </c>
      <c r="AS3493">
        <v>0.77828717800000002</v>
      </c>
      <c r="AT3493">
        <v>0.21361106899999999</v>
      </c>
    </row>
    <row r="3494" spans="1:46" hidden="1" x14ac:dyDescent="0.25">
      <c r="A3494" t="s">
        <v>316</v>
      </c>
      <c r="B3494" t="s">
        <v>287</v>
      </c>
      <c r="C3494">
        <v>12</v>
      </c>
      <c r="D3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0.69891757499999996</v>
      </c>
      <c r="E3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0.69891757499999996</v>
      </c>
      <c r="AI3494">
        <v>31</v>
      </c>
      <c r="AJ3494" t="s">
        <v>316</v>
      </c>
      <c r="AK3494" t="s">
        <v>418</v>
      </c>
      <c r="AL3494" t="s">
        <v>287</v>
      </c>
      <c r="AM3494">
        <v>2</v>
      </c>
      <c r="AN3494">
        <v>12</v>
      </c>
      <c r="AO3494">
        <v>0.50554197700000003</v>
      </c>
      <c r="AP3494">
        <v>0.60548123300000001</v>
      </c>
      <c r="AQ3494">
        <v>0.69891757499999996</v>
      </c>
      <c r="AR3494">
        <v>0.59661575300000003</v>
      </c>
      <c r="AS3494">
        <v>0.82444741899999996</v>
      </c>
      <c r="AT3494">
        <v>0.24181440900000001</v>
      </c>
    </row>
    <row r="3495" spans="1:46" hidden="1" x14ac:dyDescent="0.25">
      <c r="A3495" t="s">
        <v>316</v>
      </c>
      <c r="B3495" t="s">
        <v>287</v>
      </c>
      <c r="C3495">
        <v>13</v>
      </c>
      <c r="D3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0.71882601999999995</v>
      </c>
      <c r="E3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0.71882601999999995</v>
      </c>
      <c r="AI3495">
        <v>31</v>
      </c>
      <c r="AJ3495" t="s">
        <v>316</v>
      </c>
      <c r="AK3495" t="s">
        <v>418</v>
      </c>
      <c r="AL3495" t="s">
        <v>287</v>
      </c>
      <c r="AM3495">
        <v>2</v>
      </c>
      <c r="AN3495">
        <v>13</v>
      </c>
      <c r="AO3495">
        <v>0.51293509900000001</v>
      </c>
      <c r="AP3495">
        <v>0.618033477</v>
      </c>
      <c r="AQ3495">
        <v>0.71882601999999995</v>
      </c>
      <c r="AR3495">
        <v>0.60719599000000002</v>
      </c>
      <c r="AS3495">
        <v>0.86620149199999996</v>
      </c>
      <c r="AT3495">
        <v>0.24580872200000001</v>
      </c>
    </row>
    <row r="3496" spans="1:46" hidden="1" x14ac:dyDescent="0.25">
      <c r="A3496" t="s">
        <v>316</v>
      </c>
      <c r="B3496" t="s">
        <v>287</v>
      </c>
      <c r="C3496">
        <v>14</v>
      </c>
      <c r="D3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0.68092735800000004</v>
      </c>
      <c r="E3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0.68092735800000004</v>
      </c>
      <c r="AI3496">
        <v>31</v>
      </c>
      <c r="AJ3496" t="s">
        <v>316</v>
      </c>
      <c r="AK3496" t="s">
        <v>418</v>
      </c>
      <c r="AL3496" t="s">
        <v>287</v>
      </c>
      <c r="AM3496">
        <v>2</v>
      </c>
      <c r="AN3496">
        <v>14</v>
      </c>
      <c r="AO3496">
        <v>0.49069533700000001</v>
      </c>
      <c r="AP3496">
        <v>0.58519858400000002</v>
      </c>
      <c r="AQ3496">
        <v>0.68092735800000004</v>
      </c>
      <c r="AR3496">
        <v>0.57828737900000005</v>
      </c>
      <c r="AS3496">
        <v>0.863186762</v>
      </c>
      <c r="AT3496">
        <v>0.25269972299999999</v>
      </c>
    </row>
    <row r="3497" spans="1:46" hidden="1" x14ac:dyDescent="0.25">
      <c r="A3497" t="s">
        <v>316</v>
      </c>
      <c r="B3497" t="s">
        <v>287</v>
      </c>
      <c r="C3497">
        <v>15</v>
      </c>
      <c r="D3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0.58509775500000005</v>
      </c>
      <c r="E3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0.58509775500000005</v>
      </c>
      <c r="AI3497">
        <v>31</v>
      </c>
      <c r="AJ3497" t="s">
        <v>316</v>
      </c>
      <c r="AK3497" t="s">
        <v>418</v>
      </c>
      <c r="AL3497" t="s">
        <v>287</v>
      </c>
      <c r="AM3497">
        <v>2</v>
      </c>
      <c r="AN3497">
        <v>15</v>
      </c>
      <c r="AO3497">
        <v>0.41954714999999998</v>
      </c>
      <c r="AP3497">
        <v>0.50246972499999998</v>
      </c>
      <c r="AQ3497">
        <v>0.58509775500000005</v>
      </c>
      <c r="AR3497">
        <v>0.50799902600000002</v>
      </c>
      <c r="AS3497">
        <v>0.80320130899999997</v>
      </c>
      <c r="AT3497">
        <v>0.23521683299999999</v>
      </c>
    </row>
    <row r="3498" spans="1:46" hidden="1" x14ac:dyDescent="0.25">
      <c r="A3498" t="s">
        <v>316</v>
      </c>
      <c r="B3498" t="s">
        <v>287</v>
      </c>
      <c r="C3498">
        <v>16</v>
      </c>
      <c r="D3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0.46114769799999999</v>
      </c>
      <c r="E3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0.46114769799999999</v>
      </c>
      <c r="AI3498">
        <v>31</v>
      </c>
      <c r="AJ3498" t="s">
        <v>316</v>
      </c>
      <c r="AK3498" t="s">
        <v>418</v>
      </c>
      <c r="AL3498" t="s">
        <v>287</v>
      </c>
      <c r="AM3498">
        <v>2</v>
      </c>
      <c r="AN3498">
        <v>16</v>
      </c>
      <c r="AO3498">
        <v>0.32569162899999998</v>
      </c>
      <c r="AP3498">
        <v>0.40384169599999997</v>
      </c>
      <c r="AQ3498">
        <v>0.46114769799999999</v>
      </c>
      <c r="AR3498">
        <v>0.40816524199999998</v>
      </c>
      <c r="AS3498">
        <v>0.696927517</v>
      </c>
      <c r="AT3498">
        <v>0.186088753</v>
      </c>
    </row>
    <row r="3499" spans="1:46" hidden="1" x14ac:dyDescent="0.25">
      <c r="A3499" t="s">
        <v>316</v>
      </c>
      <c r="B3499" t="s">
        <v>287</v>
      </c>
      <c r="C3499">
        <v>17</v>
      </c>
      <c r="D3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0.318477603</v>
      </c>
      <c r="E3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0.318477603</v>
      </c>
      <c r="AI3499">
        <v>31</v>
      </c>
      <c r="AJ3499" t="s">
        <v>316</v>
      </c>
      <c r="AK3499" t="s">
        <v>418</v>
      </c>
      <c r="AL3499" t="s">
        <v>287</v>
      </c>
      <c r="AM3499">
        <v>2</v>
      </c>
      <c r="AN3499">
        <v>17</v>
      </c>
      <c r="AO3499">
        <v>0.20487551900000001</v>
      </c>
      <c r="AP3499">
        <v>0.25749130100000001</v>
      </c>
      <c r="AQ3499">
        <v>0.318477603</v>
      </c>
      <c r="AR3499">
        <v>0.27958886900000002</v>
      </c>
      <c r="AS3499">
        <v>0.55181077000000001</v>
      </c>
      <c r="AT3499">
        <v>0.12343597100000001</v>
      </c>
    </row>
    <row r="3500" spans="1:46" hidden="1" x14ac:dyDescent="0.25">
      <c r="A3500" t="s">
        <v>316</v>
      </c>
      <c r="B3500" t="s">
        <v>287</v>
      </c>
      <c r="C3500">
        <v>18</v>
      </c>
      <c r="D3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0.20006726899999999</v>
      </c>
      <c r="E3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0.20006726899999999</v>
      </c>
      <c r="AI3500">
        <v>31</v>
      </c>
      <c r="AJ3500" t="s">
        <v>316</v>
      </c>
      <c r="AK3500" t="s">
        <v>418</v>
      </c>
      <c r="AL3500" t="s">
        <v>287</v>
      </c>
      <c r="AM3500">
        <v>2</v>
      </c>
      <c r="AN3500">
        <v>18</v>
      </c>
      <c r="AO3500">
        <v>8.512169E-2</v>
      </c>
      <c r="AP3500">
        <v>0.10861375199999999</v>
      </c>
      <c r="AQ3500">
        <v>0.20006726899999999</v>
      </c>
      <c r="AR3500">
        <v>0.142400202</v>
      </c>
      <c r="AS3500">
        <v>0.35546264399999999</v>
      </c>
      <c r="AT3500">
        <v>4.7935541999999998E-2</v>
      </c>
    </row>
    <row r="3501" spans="1:46" hidden="1" x14ac:dyDescent="0.25">
      <c r="A3501" t="s">
        <v>316</v>
      </c>
      <c r="B3501" t="s">
        <v>287</v>
      </c>
      <c r="C3501">
        <v>19</v>
      </c>
      <c r="D3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8.9413454000000003E-2</v>
      </c>
      <c r="E3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8.9413454000000003E-2</v>
      </c>
      <c r="AI3501">
        <v>31</v>
      </c>
      <c r="AJ3501" t="s">
        <v>316</v>
      </c>
      <c r="AK3501" t="s">
        <v>418</v>
      </c>
      <c r="AL3501" t="s">
        <v>287</v>
      </c>
      <c r="AM3501">
        <v>2</v>
      </c>
      <c r="AN3501">
        <v>19</v>
      </c>
      <c r="AO3501">
        <v>7.9306499999999992E-3</v>
      </c>
      <c r="AP3501">
        <v>1.1054407E-2</v>
      </c>
      <c r="AQ3501">
        <v>8.9413454000000003E-2</v>
      </c>
      <c r="AR3501">
        <v>4.0257040000000001E-2</v>
      </c>
      <c r="AS3501">
        <v>0.16419715200000001</v>
      </c>
      <c r="AT3501">
        <v>3.4208939999999998E-3</v>
      </c>
    </row>
    <row r="3502" spans="1:46" hidden="1" x14ac:dyDescent="0.25">
      <c r="A3502" t="s">
        <v>316</v>
      </c>
      <c r="B3502" t="s">
        <v>287</v>
      </c>
      <c r="C3502">
        <v>20</v>
      </c>
      <c r="D3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1.0465228E-2</v>
      </c>
      <c r="E3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1.0465228E-2</v>
      </c>
      <c r="AI3502">
        <v>31</v>
      </c>
      <c r="AJ3502" t="s">
        <v>316</v>
      </c>
      <c r="AK3502" t="s">
        <v>418</v>
      </c>
      <c r="AL3502" t="s">
        <v>287</v>
      </c>
      <c r="AM3502">
        <v>2</v>
      </c>
      <c r="AN3502">
        <v>20</v>
      </c>
      <c r="AO3502">
        <v>0</v>
      </c>
      <c r="AP3502">
        <v>0</v>
      </c>
      <c r="AQ3502">
        <v>1.0465228E-2</v>
      </c>
      <c r="AR3502">
        <v>4.0301979999999996E-3</v>
      </c>
      <c r="AS3502">
        <v>2.2170708000000001E-2</v>
      </c>
      <c r="AT3502">
        <v>0</v>
      </c>
    </row>
    <row r="3503" spans="1:46" hidden="1" x14ac:dyDescent="0.25">
      <c r="A3503" t="s">
        <v>316</v>
      </c>
      <c r="B3503" t="s">
        <v>287</v>
      </c>
      <c r="C3503">
        <v>21</v>
      </c>
      <c r="D3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3">
        <v>31</v>
      </c>
      <c r="AJ3503" t="s">
        <v>316</v>
      </c>
      <c r="AK3503" t="s">
        <v>418</v>
      </c>
      <c r="AL3503" t="s">
        <v>287</v>
      </c>
      <c r="AM3503">
        <v>2</v>
      </c>
      <c r="AN3503">
        <v>21</v>
      </c>
      <c r="AO3503">
        <v>0</v>
      </c>
      <c r="AP3503">
        <v>0</v>
      </c>
      <c r="AQ3503">
        <v>0</v>
      </c>
      <c r="AR3503">
        <v>1.03E-9</v>
      </c>
      <c r="AS3503">
        <v>6.9600000000000001E-8</v>
      </c>
      <c r="AT3503">
        <v>0</v>
      </c>
    </row>
    <row r="3504" spans="1:46" hidden="1" x14ac:dyDescent="0.25">
      <c r="A3504" t="s">
        <v>316</v>
      </c>
      <c r="B3504" t="s">
        <v>287</v>
      </c>
      <c r="C3504">
        <v>22</v>
      </c>
      <c r="D3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4">
        <v>31</v>
      </c>
      <c r="AJ3504" t="s">
        <v>316</v>
      </c>
      <c r="AK3504" t="s">
        <v>418</v>
      </c>
      <c r="AL3504" t="s">
        <v>287</v>
      </c>
      <c r="AM3504">
        <v>2</v>
      </c>
      <c r="AN3504">
        <v>22</v>
      </c>
      <c r="AO3504">
        <v>0</v>
      </c>
      <c r="AP3504">
        <v>0</v>
      </c>
      <c r="AQ3504">
        <v>0</v>
      </c>
      <c r="AR3504" s="281">
        <v>0</v>
      </c>
      <c r="AS3504" s="281">
        <v>0</v>
      </c>
      <c r="AT3504">
        <v>0</v>
      </c>
    </row>
    <row r="3505" spans="1:46" hidden="1" x14ac:dyDescent="0.25">
      <c r="A3505" t="s">
        <v>316</v>
      </c>
      <c r="B3505" t="s">
        <v>287</v>
      </c>
      <c r="C3505">
        <v>23</v>
      </c>
      <c r="D3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5">
        <v>31</v>
      </c>
      <c r="AJ3505" t="s">
        <v>316</v>
      </c>
      <c r="AK3505" t="s">
        <v>418</v>
      </c>
      <c r="AL3505" t="s">
        <v>287</v>
      </c>
      <c r="AM3505">
        <v>2</v>
      </c>
      <c r="AN3505">
        <v>23</v>
      </c>
      <c r="AO3505">
        <v>0</v>
      </c>
      <c r="AP3505">
        <v>0</v>
      </c>
      <c r="AQ3505">
        <v>0</v>
      </c>
      <c r="AR3505">
        <v>0</v>
      </c>
      <c r="AS3505">
        <v>0</v>
      </c>
      <c r="AT3505">
        <v>0</v>
      </c>
    </row>
    <row r="3506" spans="1:46" hidden="1" x14ac:dyDescent="0.25">
      <c r="A3506" t="s">
        <v>316</v>
      </c>
      <c r="B3506" t="s">
        <v>287</v>
      </c>
      <c r="C3506">
        <v>24</v>
      </c>
      <c r="D3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6">
        <v>31</v>
      </c>
      <c r="AJ3506" t="s">
        <v>316</v>
      </c>
      <c r="AK3506" t="s">
        <v>418</v>
      </c>
      <c r="AL3506" t="s">
        <v>287</v>
      </c>
      <c r="AM3506">
        <v>2</v>
      </c>
      <c r="AN3506">
        <v>24</v>
      </c>
      <c r="AO3506">
        <v>0</v>
      </c>
      <c r="AP3506">
        <v>0</v>
      </c>
      <c r="AQ3506">
        <v>0</v>
      </c>
      <c r="AR3506">
        <v>0</v>
      </c>
      <c r="AS3506">
        <v>0</v>
      </c>
      <c r="AT3506">
        <v>0</v>
      </c>
    </row>
    <row r="3507" spans="1:46" hidden="1" x14ac:dyDescent="0.25">
      <c r="A3507" t="s">
        <v>316</v>
      </c>
      <c r="B3507" t="s">
        <v>288</v>
      </c>
      <c r="C3507">
        <v>1</v>
      </c>
      <c r="D3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7">
        <v>31</v>
      </c>
      <c r="AJ3507" t="s">
        <v>316</v>
      </c>
      <c r="AK3507" t="s">
        <v>418</v>
      </c>
      <c r="AL3507" t="s">
        <v>288</v>
      </c>
      <c r="AM3507">
        <v>3</v>
      </c>
      <c r="AN3507">
        <v>1</v>
      </c>
      <c r="AO3507">
        <v>0</v>
      </c>
      <c r="AP3507">
        <v>0</v>
      </c>
      <c r="AQ3507">
        <v>0</v>
      </c>
      <c r="AR3507">
        <v>0</v>
      </c>
      <c r="AS3507">
        <v>0</v>
      </c>
      <c r="AT3507">
        <v>0</v>
      </c>
    </row>
    <row r="3508" spans="1:46" hidden="1" x14ac:dyDescent="0.25">
      <c r="A3508" t="s">
        <v>316</v>
      </c>
      <c r="B3508" t="s">
        <v>288</v>
      </c>
      <c r="C3508">
        <v>2</v>
      </c>
      <c r="D3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8">
        <v>31</v>
      </c>
      <c r="AJ3508" t="s">
        <v>316</v>
      </c>
      <c r="AK3508" t="s">
        <v>418</v>
      </c>
      <c r="AL3508" t="s">
        <v>288</v>
      </c>
      <c r="AM3508">
        <v>3</v>
      </c>
      <c r="AN3508">
        <v>2</v>
      </c>
      <c r="AO3508">
        <v>0</v>
      </c>
      <c r="AP3508">
        <v>0</v>
      </c>
      <c r="AQ3508">
        <v>0</v>
      </c>
      <c r="AR3508">
        <v>0</v>
      </c>
      <c r="AS3508">
        <v>0</v>
      </c>
      <c r="AT3508">
        <v>0</v>
      </c>
    </row>
    <row r="3509" spans="1:46" hidden="1" x14ac:dyDescent="0.25">
      <c r="A3509" t="s">
        <v>316</v>
      </c>
      <c r="B3509" t="s">
        <v>288</v>
      </c>
      <c r="C3509">
        <v>3</v>
      </c>
      <c r="D3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9">
        <v>31</v>
      </c>
      <c r="AJ3509" t="s">
        <v>316</v>
      </c>
      <c r="AK3509" t="s">
        <v>418</v>
      </c>
      <c r="AL3509" t="s">
        <v>288</v>
      </c>
      <c r="AM3509">
        <v>3</v>
      </c>
      <c r="AN3509">
        <v>3</v>
      </c>
      <c r="AO3509">
        <v>0</v>
      </c>
      <c r="AP3509">
        <v>0</v>
      </c>
      <c r="AQ3509">
        <v>0</v>
      </c>
      <c r="AR3509">
        <v>0</v>
      </c>
      <c r="AS3509">
        <v>0</v>
      </c>
      <c r="AT3509">
        <v>0</v>
      </c>
    </row>
    <row r="3510" spans="1:46" hidden="1" x14ac:dyDescent="0.25">
      <c r="A3510" t="s">
        <v>316</v>
      </c>
      <c r="B3510" t="s">
        <v>288</v>
      </c>
      <c r="C3510">
        <v>4</v>
      </c>
      <c r="D3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0">
        <v>31</v>
      </c>
      <c r="AJ3510" t="s">
        <v>316</v>
      </c>
      <c r="AK3510" t="s">
        <v>418</v>
      </c>
      <c r="AL3510" t="s">
        <v>288</v>
      </c>
      <c r="AM3510">
        <v>3</v>
      </c>
      <c r="AN3510">
        <v>4</v>
      </c>
      <c r="AO3510">
        <v>0</v>
      </c>
      <c r="AP3510">
        <v>0</v>
      </c>
      <c r="AQ3510">
        <v>0</v>
      </c>
      <c r="AR3510">
        <v>0</v>
      </c>
      <c r="AS3510">
        <v>0</v>
      </c>
      <c r="AT3510">
        <v>0</v>
      </c>
    </row>
    <row r="3511" spans="1:46" hidden="1" x14ac:dyDescent="0.25">
      <c r="A3511" t="s">
        <v>316</v>
      </c>
      <c r="B3511" t="s">
        <v>288</v>
      </c>
      <c r="C3511">
        <v>5</v>
      </c>
      <c r="D3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1">
        <v>31</v>
      </c>
      <c r="AJ3511" t="s">
        <v>316</v>
      </c>
      <c r="AK3511" t="s">
        <v>418</v>
      </c>
      <c r="AL3511" t="s">
        <v>288</v>
      </c>
      <c r="AM3511">
        <v>3</v>
      </c>
      <c r="AN3511">
        <v>5</v>
      </c>
      <c r="AO3511">
        <v>0</v>
      </c>
      <c r="AP3511">
        <v>0</v>
      </c>
      <c r="AQ3511">
        <v>0</v>
      </c>
      <c r="AR3511">
        <v>0</v>
      </c>
      <c r="AS3511">
        <v>0</v>
      </c>
      <c r="AT3511">
        <v>0</v>
      </c>
    </row>
    <row r="3512" spans="1:46" hidden="1" x14ac:dyDescent="0.25">
      <c r="A3512" t="s">
        <v>316</v>
      </c>
      <c r="B3512" t="s">
        <v>288</v>
      </c>
      <c r="C3512">
        <v>6</v>
      </c>
      <c r="D3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4.6E-5</v>
      </c>
      <c r="E3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4.6E-5</v>
      </c>
      <c r="AI3512">
        <v>31</v>
      </c>
      <c r="AJ3512" t="s">
        <v>316</v>
      </c>
      <c r="AK3512" t="s">
        <v>418</v>
      </c>
      <c r="AL3512" t="s">
        <v>288</v>
      </c>
      <c r="AM3512">
        <v>3</v>
      </c>
      <c r="AN3512">
        <v>6</v>
      </c>
      <c r="AO3512">
        <v>4.6E-5</v>
      </c>
      <c r="AP3512">
        <v>8.1799999999999996E-5</v>
      </c>
      <c r="AQ3512">
        <v>1.3572599999999999E-4</v>
      </c>
      <c r="AR3512">
        <v>1.03934E-4</v>
      </c>
      <c r="AS3512">
        <v>3.2095099999999998E-4</v>
      </c>
      <c r="AT3512">
        <v>1.36E-5</v>
      </c>
    </row>
    <row r="3513" spans="1:46" hidden="1" x14ac:dyDescent="0.25">
      <c r="A3513" t="s">
        <v>316</v>
      </c>
      <c r="B3513" t="s">
        <v>288</v>
      </c>
      <c r="C3513">
        <v>7</v>
      </c>
      <c r="D3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3.8264528999999999E-2</v>
      </c>
      <c r="E3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3.8264528999999999E-2</v>
      </c>
      <c r="AI3513">
        <v>31</v>
      </c>
      <c r="AJ3513" t="s">
        <v>316</v>
      </c>
      <c r="AK3513" t="s">
        <v>418</v>
      </c>
      <c r="AL3513" t="s">
        <v>288</v>
      </c>
      <c r="AM3513">
        <v>3</v>
      </c>
      <c r="AN3513">
        <v>7</v>
      </c>
      <c r="AO3513" s="281">
        <v>3.8264528999999999E-2</v>
      </c>
      <c r="AP3513" s="281">
        <v>4.5316121000000001E-2</v>
      </c>
      <c r="AQ3513">
        <v>5.1176683000000001E-2</v>
      </c>
      <c r="AR3513">
        <v>4.4212513000000002E-2</v>
      </c>
      <c r="AS3513">
        <v>6.7062887000000002E-2</v>
      </c>
      <c r="AT3513" s="281">
        <v>1.5768382000000001E-2</v>
      </c>
    </row>
    <row r="3514" spans="1:46" hidden="1" x14ac:dyDescent="0.25">
      <c r="A3514" t="s">
        <v>316</v>
      </c>
      <c r="B3514" t="s">
        <v>288</v>
      </c>
      <c r="C3514">
        <v>8</v>
      </c>
      <c r="D3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0.16907782399999999</v>
      </c>
      <c r="E3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0.16907782399999999</v>
      </c>
      <c r="AI3514">
        <v>31</v>
      </c>
      <c r="AJ3514" t="s">
        <v>316</v>
      </c>
      <c r="AK3514" t="s">
        <v>418</v>
      </c>
      <c r="AL3514" t="s">
        <v>288</v>
      </c>
      <c r="AM3514">
        <v>3</v>
      </c>
      <c r="AN3514">
        <v>8</v>
      </c>
      <c r="AO3514">
        <v>0.16907782399999999</v>
      </c>
      <c r="AP3514">
        <v>0.19850985199999999</v>
      </c>
      <c r="AQ3514">
        <v>0.21680232899999999</v>
      </c>
      <c r="AR3514">
        <v>0.18946772000000001</v>
      </c>
      <c r="AS3514">
        <v>0.25444939</v>
      </c>
      <c r="AT3514">
        <v>6.7226805000000001E-2</v>
      </c>
    </row>
    <row r="3515" spans="1:46" hidden="1" x14ac:dyDescent="0.25">
      <c r="A3515" t="s">
        <v>316</v>
      </c>
      <c r="B3515" t="s">
        <v>288</v>
      </c>
      <c r="C3515">
        <v>9</v>
      </c>
      <c r="D3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0.40372425499999998</v>
      </c>
      <c r="E3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0.32483636399999999</v>
      </c>
      <c r="AI3515">
        <v>31</v>
      </c>
      <c r="AJ3515" t="s">
        <v>316</v>
      </c>
      <c r="AK3515" t="s">
        <v>418</v>
      </c>
      <c r="AL3515" t="s">
        <v>288</v>
      </c>
      <c r="AM3515">
        <v>3</v>
      </c>
      <c r="AN3515">
        <v>9</v>
      </c>
      <c r="AO3515">
        <v>0.32483636399999999</v>
      </c>
      <c r="AP3515">
        <v>0.37718885099999999</v>
      </c>
      <c r="AQ3515">
        <v>0.40372425499999998</v>
      </c>
      <c r="AR3515">
        <v>0.35878838899999999</v>
      </c>
      <c r="AS3515">
        <v>0.46200026300000002</v>
      </c>
      <c r="AT3515">
        <v>0.14688944500000001</v>
      </c>
    </row>
    <row r="3516" spans="1:46" hidden="1" x14ac:dyDescent="0.25">
      <c r="A3516" t="s">
        <v>316</v>
      </c>
      <c r="B3516" t="s">
        <v>288</v>
      </c>
      <c r="C3516">
        <v>10</v>
      </c>
      <c r="D3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0.57629426699999997</v>
      </c>
      <c r="E3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0.57629426699999997</v>
      </c>
      <c r="AI3516">
        <v>31</v>
      </c>
      <c r="AJ3516" t="s">
        <v>316</v>
      </c>
      <c r="AK3516" t="s">
        <v>418</v>
      </c>
      <c r="AL3516" t="s">
        <v>288</v>
      </c>
      <c r="AM3516">
        <v>3</v>
      </c>
      <c r="AN3516">
        <v>10</v>
      </c>
      <c r="AO3516">
        <v>0.46067544300000002</v>
      </c>
      <c r="AP3516">
        <v>0.53642322899999995</v>
      </c>
      <c r="AQ3516">
        <v>0.57629426699999997</v>
      </c>
      <c r="AR3516">
        <v>0.50945644599999995</v>
      </c>
      <c r="AS3516">
        <v>0.63931450999999995</v>
      </c>
      <c r="AT3516">
        <v>0.219794346</v>
      </c>
    </row>
    <row r="3517" spans="1:46" hidden="1" x14ac:dyDescent="0.25">
      <c r="A3517" t="s">
        <v>316</v>
      </c>
      <c r="B3517" t="s">
        <v>288</v>
      </c>
      <c r="C3517">
        <v>11</v>
      </c>
      <c r="D3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0.69096977400000004</v>
      </c>
      <c r="E3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0.69096977400000004</v>
      </c>
      <c r="AI3517">
        <v>31</v>
      </c>
      <c r="AJ3517" t="s">
        <v>316</v>
      </c>
      <c r="AK3517" t="s">
        <v>418</v>
      </c>
      <c r="AL3517" t="s">
        <v>288</v>
      </c>
      <c r="AM3517">
        <v>3</v>
      </c>
      <c r="AN3517">
        <v>11</v>
      </c>
      <c r="AO3517">
        <v>0.56917733699999995</v>
      </c>
      <c r="AP3517">
        <v>0.63857245299999998</v>
      </c>
      <c r="AQ3517">
        <v>0.69096977400000004</v>
      </c>
      <c r="AR3517">
        <v>0.61389956499999998</v>
      </c>
      <c r="AS3517">
        <v>0.76846476200000002</v>
      </c>
      <c r="AT3517">
        <v>0.27718904</v>
      </c>
    </row>
    <row r="3518" spans="1:46" hidden="1" x14ac:dyDescent="0.25">
      <c r="A3518" t="s">
        <v>316</v>
      </c>
      <c r="B3518" t="s">
        <v>288</v>
      </c>
      <c r="C3518">
        <v>12</v>
      </c>
      <c r="D3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0.73637384100000003</v>
      </c>
      <c r="E3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0.73637384100000003</v>
      </c>
      <c r="AI3518">
        <v>31</v>
      </c>
      <c r="AJ3518" t="s">
        <v>316</v>
      </c>
      <c r="AK3518" t="s">
        <v>418</v>
      </c>
      <c r="AL3518" t="s">
        <v>288</v>
      </c>
      <c r="AM3518">
        <v>3</v>
      </c>
      <c r="AN3518">
        <v>12</v>
      </c>
      <c r="AO3518">
        <v>0.61181779400000003</v>
      </c>
      <c r="AP3518">
        <v>0.68452854200000002</v>
      </c>
      <c r="AQ3518">
        <v>0.73637384100000003</v>
      </c>
      <c r="AR3518">
        <v>0.65722361399999996</v>
      </c>
      <c r="AS3518">
        <v>0.83464918600000004</v>
      </c>
      <c r="AT3518">
        <v>0.31198277099999999</v>
      </c>
    </row>
    <row r="3519" spans="1:46" hidden="1" x14ac:dyDescent="0.25">
      <c r="A3519" t="s">
        <v>316</v>
      </c>
      <c r="B3519" t="s">
        <v>288</v>
      </c>
      <c r="C3519">
        <v>13</v>
      </c>
      <c r="D3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0.71982959400000002</v>
      </c>
      <c r="E3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0.71982959400000002</v>
      </c>
      <c r="AI3519">
        <v>31</v>
      </c>
      <c r="AJ3519" t="s">
        <v>316</v>
      </c>
      <c r="AK3519" t="s">
        <v>418</v>
      </c>
      <c r="AL3519" t="s">
        <v>288</v>
      </c>
      <c r="AM3519">
        <v>3</v>
      </c>
      <c r="AN3519">
        <v>13</v>
      </c>
      <c r="AO3519">
        <v>0.60530529</v>
      </c>
      <c r="AP3519">
        <v>0.67928631900000003</v>
      </c>
      <c r="AQ3519">
        <v>0.71982959400000002</v>
      </c>
      <c r="AR3519">
        <v>0.64803457499999995</v>
      </c>
      <c r="AS3519">
        <v>0.79245007700000003</v>
      </c>
      <c r="AT3519">
        <v>0.278597021</v>
      </c>
    </row>
    <row r="3520" spans="1:46" hidden="1" x14ac:dyDescent="0.25">
      <c r="A3520" t="s">
        <v>316</v>
      </c>
      <c r="B3520" t="s">
        <v>288</v>
      </c>
      <c r="C3520">
        <v>14</v>
      </c>
      <c r="D3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0.65424256700000005</v>
      </c>
      <c r="E3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0.65424256700000005</v>
      </c>
      <c r="AI3520">
        <v>31</v>
      </c>
      <c r="AJ3520" t="s">
        <v>316</v>
      </c>
      <c r="AK3520" t="s">
        <v>418</v>
      </c>
      <c r="AL3520" t="s">
        <v>288</v>
      </c>
      <c r="AM3520">
        <v>3</v>
      </c>
      <c r="AN3520">
        <v>14</v>
      </c>
      <c r="AO3520">
        <v>0.55321152699999998</v>
      </c>
      <c r="AP3520">
        <v>0.61698583500000004</v>
      </c>
      <c r="AQ3520">
        <v>0.65424256700000005</v>
      </c>
      <c r="AR3520">
        <v>0.59174657399999997</v>
      </c>
      <c r="AS3520">
        <v>0.73892617500000002</v>
      </c>
      <c r="AT3520">
        <v>0.256518264</v>
      </c>
    </row>
    <row r="3521" spans="1:46" hidden="1" x14ac:dyDescent="0.25">
      <c r="A3521" t="s">
        <v>316</v>
      </c>
      <c r="B3521" t="s">
        <v>288</v>
      </c>
      <c r="C3521">
        <v>15</v>
      </c>
      <c r="D3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0.54635311099999995</v>
      </c>
      <c r="E3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0.54635311099999995</v>
      </c>
      <c r="AI3521">
        <v>31</v>
      </c>
      <c r="AJ3521" t="s">
        <v>316</v>
      </c>
      <c r="AK3521" t="s">
        <v>418</v>
      </c>
      <c r="AL3521" t="s">
        <v>288</v>
      </c>
      <c r="AM3521">
        <v>3</v>
      </c>
      <c r="AN3521">
        <v>15</v>
      </c>
      <c r="AO3521">
        <v>0.45681627600000002</v>
      </c>
      <c r="AP3521">
        <v>0.51860518</v>
      </c>
      <c r="AQ3521">
        <v>0.54635311099999995</v>
      </c>
      <c r="AR3521">
        <v>0.49304667499999999</v>
      </c>
      <c r="AS3521">
        <v>0.616856717</v>
      </c>
      <c r="AT3521">
        <v>0.200930155</v>
      </c>
    </row>
    <row r="3522" spans="1:46" hidden="1" x14ac:dyDescent="0.25">
      <c r="A3522" t="s">
        <v>316</v>
      </c>
      <c r="B3522" t="s">
        <v>288</v>
      </c>
      <c r="C3522">
        <v>16</v>
      </c>
      <c r="D3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0.40372251199999998</v>
      </c>
      <c r="E3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0.40372251199999998</v>
      </c>
      <c r="AI3522">
        <v>31</v>
      </c>
      <c r="AJ3522" t="s">
        <v>316</v>
      </c>
      <c r="AK3522" t="s">
        <v>418</v>
      </c>
      <c r="AL3522" t="s">
        <v>288</v>
      </c>
      <c r="AM3522">
        <v>3</v>
      </c>
      <c r="AN3522">
        <v>16</v>
      </c>
      <c r="AO3522">
        <v>0.34166587700000001</v>
      </c>
      <c r="AP3522">
        <v>0.37405677500000001</v>
      </c>
      <c r="AQ3522">
        <v>0.40372251199999998</v>
      </c>
      <c r="AR3522">
        <v>0.36565838699999997</v>
      </c>
      <c r="AS3522">
        <v>0.46772504500000001</v>
      </c>
      <c r="AT3522">
        <v>0.19423463799999999</v>
      </c>
    </row>
    <row r="3523" spans="1:46" hidden="1" x14ac:dyDescent="0.25">
      <c r="A3523" t="s">
        <v>316</v>
      </c>
      <c r="B3523" t="s">
        <v>288</v>
      </c>
      <c r="C3523">
        <v>17</v>
      </c>
      <c r="D3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0.23737434099999999</v>
      </c>
      <c r="E3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0.23737434099999999</v>
      </c>
      <c r="AI3523">
        <v>31</v>
      </c>
      <c r="AJ3523" t="s">
        <v>316</v>
      </c>
      <c r="AK3523" t="s">
        <v>418</v>
      </c>
      <c r="AL3523" t="s">
        <v>288</v>
      </c>
      <c r="AM3523">
        <v>3</v>
      </c>
      <c r="AN3523">
        <v>17</v>
      </c>
      <c r="AO3523">
        <v>0.19246802499999999</v>
      </c>
      <c r="AP3523">
        <v>0.217399026</v>
      </c>
      <c r="AQ3523">
        <v>0.23737434099999999</v>
      </c>
      <c r="AR3523">
        <v>0.21442277700000001</v>
      </c>
      <c r="AS3523">
        <v>0.29656833100000002</v>
      </c>
      <c r="AT3523">
        <v>0.111668305</v>
      </c>
    </row>
    <row r="3524" spans="1:46" hidden="1" x14ac:dyDescent="0.25">
      <c r="A3524" t="s">
        <v>316</v>
      </c>
      <c r="B3524" t="s">
        <v>288</v>
      </c>
      <c r="C3524">
        <v>18</v>
      </c>
      <c r="D3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7.9603663000000005E-2</v>
      </c>
      <c r="E3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7.9603663000000005E-2</v>
      </c>
      <c r="AI3524">
        <v>31</v>
      </c>
      <c r="AJ3524" t="s">
        <v>316</v>
      </c>
      <c r="AK3524" t="s">
        <v>418</v>
      </c>
      <c r="AL3524" t="s">
        <v>288</v>
      </c>
      <c r="AM3524">
        <v>3</v>
      </c>
      <c r="AN3524">
        <v>18</v>
      </c>
      <c r="AO3524">
        <v>5.7674242000000001E-2</v>
      </c>
      <c r="AP3524">
        <v>6.8218600000000004E-2</v>
      </c>
      <c r="AQ3524">
        <v>7.9603663000000005E-2</v>
      </c>
      <c r="AR3524">
        <v>6.9742411000000004E-2</v>
      </c>
      <c r="AS3524">
        <v>0.113763577</v>
      </c>
      <c r="AT3524">
        <v>3.5348006000000001E-2</v>
      </c>
    </row>
    <row r="3525" spans="1:46" hidden="1" x14ac:dyDescent="0.25">
      <c r="A3525" t="s">
        <v>316</v>
      </c>
      <c r="B3525" t="s">
        <v>288</v>
      </c>
      <c r="C3525">
        <v>19</v>
      </c>
      <c r="D3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3.497151E-3</v>
      </c>
      <c r="E3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3.497151E-3</v>
      </c>
      <c r="AI3525">
        <v>31</v>
      </c>
      <c r="AJ3525" t="s">
        <v>316</v>
      </c>
      <c r="AK3525" t="s">
        <v>418</v>
      </c>
      <c r="AL3525" t="s">
        <v>288</v>
      </c>
      <c r="AM3525">
        <v>3</v>
      </c>
      <c r="AN3525">
        <v>19</v>
      </c>
      <c r="AO3525">
        <v>7.6176100000000001E-4</v>
      </c>
      <c r="AP3525">
        <v>1.7980509999999999E-3</v>
      </c>
      <c r="AQ3525">
        <v>3.497151E-3</v>
      </c>
      <c r="AR3525">
        <v>2.2452100000000001E-3</v>
      </c>
      <c r="AS3525">
        <v>7.4277550000000003E-3</v>
      </c>
      <c r="AT3525">
        <v>2.0049E-4</v>
      </c>
    </row>
    <row r="3526" spans="1:46" hidden="1" x14ac:dyDescent="0.25">
      <c r="A3526" t="s">
        <v>316</v>
      </c>
      <c r="B3526" t="s">
        <v>288</v>
      </c>
      <c r="C3526">
        <v>20</v>
      </c>
      <c r="D3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6">
        <v>31</v>
      </c>
      <c r="AJ3526" t="s">
        <v>316</v>
      </c>
      <c r="AK3526" t="s">
        <v>418</v>
      </c>
      <c r="AL3526" t="s">
        <v>288</v>
      </c>
      <c r="AM3526">
        <v>3</v>
      </c>
      <c r="AN3526">
        <v>20</v>
      </c>
      <c r="AO3526">
        <v>0</v>
      </c>
      <c r="AP3526">
        <v>0</v>
      </c>
      <c r="AQ3526">
        <v>0</v>
      </c>
      <c r="AR3526">
        <v>0</v>
      </c>
      <c r="AS3526">
        <v>0</v>
      </c>
      <c r="AT3526">
        <v>0</v>
      </c>
    </row>
    <row r="3527" spans="1:46" hidden="1" x14ac:dyDescent="0.25">
      <c r="A3527" t="s">
        <v>316</v>
      </c>
      <c r="B3527" t="s">
        <v>288</v>
      </c>
      <c r="C3527">
        <v>21</v>
      </c>
      <c r="D3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7">
        <v>31</v>
      </c>
      <c r="AJ3527" t="s">
        <v>316</v>
      </c>
      <c r="AK3527" t="s">
        <v>418</v>
      </c>
      <c r="AL3527" t="s">
        <v>288</v>
      </c>
      <c r="AM3527">
        <v>3</v>
      </c>
      <c r="AN3527">
        <v>21</v>
      </c>
      <c r="AO3527">
        <v>0</v>
      </c>
      <c r="AP3527">
        <v>0</v>
      </c>
      <c r="AQ3527">
        <v>0</v>
      </c>
      <c r="AR3527">
        <v>0</v>
      </c>
      <c r="AS3527">
        <v>0</v>
      </c>
      <c r="AT3527">
        <v>0</v>
      </c>
    </row>
    <row r="3528" spans="1:46" hidden="1" x14ac:dyDescent="0.25">
      <c r="A3528" t="s">
        <v>316</v>
      </c>
      <c r="B3528" t="s">
        <v>288</v>
      </c>
      <c r="C3528">
        <v>22</v>
      </c>
      <c r="D3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8">
        <v>31</v>
      </c>
      <c r="AJ3528" t="s">
        <v>316</v>
      </c>
      <c r="AK3528" t="s">
        <v>418</v>
      </c>
      <c r="AL3528" t="s">
        <v>288</v>
      </c>
      <c r="AM3528">
        <v>3</v>
      </c>
      <c r="AN3528">
        <v>22</v>
      </c>
      <c r="AO3528">
        <v>0</v>
      </c>
      <c r="AP3528">
        <v>0</v>
      </c>
      <c r="AQ3528">
        <v>0</v>
      </c>
      <c r="AR3528">
        <v>0</v>
      </c>
      <c r="AS3528">
        <v>0</v>
      </c>
      <c r="AT3528">
        <v>0</v>
      </c>
    </row>
    <row r="3529" spans="1:46" hidden="1" x14ac:dyDescent="0.25">
      <c r="A3529" t="s">
        <v>316</v>
      </c>
      <c r="B3529" t="s">
        <v>288</v>
      </c>
      <c r="C3529">
        <v>23</v>
      </c>
      <c r="D3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9">
        <v>31</v>
      </c>
      <c r="AJ3529" t="s">
        <v>316</v>
      </c>
      <c r="AK3529" t="s">
        <v>418</v>
      </c>
      <c r="AL3529" t="s">
        <v>288</v>
      </c>
      <c r="AM3529">
        <v>3</v>
      </c>
      <c r="AN3529">
        <v>23</v>
      </c>
      <c r="AO3529">
        <v>0</v>
      </c>
      <c r="AP3529">
        <v>0</v>
      </c>
      <c r="AQ3529">
        <v>0</v>
      </c>
      <c r="AR3529">
        <v>0</v>
      </c>
      <c r="AS3529">
        <v>0</v>
      </c>
      <c r="AT3529">
        <v>0</v>
      </c>
    </row>
    <row r="3530" spans="1:46" hidden="1" x14ac:dyDescent="0.25">
      <c r="A3530" t="s">
        <v>316</v>
      </c>
      <c r="B3530" t="s">
        <v>288</v>
      </c>
      <c r="C3530">
        <v>24</v>
      </c>
      <c r="D3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0">
        <v>31</v>
      </c>
      <c r="AJ3530" t="s">
        <v>316</v>
      </c>
      <c r="AK3530" t="s">
        <v>418</v>
      </c>
      <c r="AL3530" t="s">
        <v>288</v>
      </c>
      <c r="AM3530">
        <v>3</v>
      </c>
      <c r="AN3530">
        <v>24</v>
      </c>
      <c r="AO3530">
        <v>0</v>
      </c>
      <c r="AP3530">
        <v>0</v>
      </c>
      <c r="AQ3530">
        <v>0</v>
      </c>
      <c r="AR3530">
        <v>0</v>
      </c>
      <c r="AS3530">
        <v>0</v>
      </c>
      <c r="AT3530">
        <v>0</v>
      </c>
    </row>
    <row r="3531" spans="1:46" hidden="1" x14ac:dyDescent="0.25">
      <c r="A3531" t="s">
        <v>316</v>
      </c>
      <c r="B3531" t="s">
        <v>289</v>
      </c>
      <c r="C3531">
        <v>1</v>
      </c>
      <c r="D3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1">
        <v>31</v>
      </c>
      <c r="AJ3531" t="s">
        <v>316</v>
      </c>
      <c r="AK3531" t="s">
        <v>418</v>
      </c>
      <c r="AL3531" t="s">
        <v>289</v>
      </c>
      <c r="AM3531">
        <v>4</v>
      </c>
      <c r="AN3531">
        <v>1</v>
      </c>
      <c r="AO3531">
        <v>0</v>
      </c>
      <c r="AP3531">
        <v>0</v>
      </c>
      <c r="AQ3531">
        <v>0</v>
      </c>
      <c r="AR3531">
        <v>0</v>
      </c>
      <c r="AS3531">
        <v>0</v>
      </c>
      <c r="AT3531">
        <v>0</v>
      </c>
    </row>
    <row r="3532" spans="1:46" hidden="1" x14ac:dyDescent="0.25">
      <c r="A3532" t="s">
        <v>316</v>
      </c>
      <c r="B3532" t="s">
        <v>289</v>
      </c>
      <c r="C3532">
        <v>2</v>
      </c>
      <c r="D3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2">
        <v>31</v>
      </c>
      <c r="AJ3532" t="s">
        <v>316</v>
      </c>
      <c r="AK3532" t="s">
        <v>418</v>
      </c>
      <c r="AL3532" t="s">
        <v>289</v>
      </c>
      <c r="AM3532">
        <v>4</v>
      </c>
      <c r="AN3532">
        <v>2</v>
      </c>
      <c r="AO3532">
        <v>0</v>
      </c>
      <c r="AP3532">
        <v>0</v>
      </c>
      <c r="AQ3532">
        <v>0</v>
      </c>
      <c r="AR3532">
        <v>0</v>
      </c>
      <c r="AS3532">
        <v>0</v>
      </c>
      <c r="AT3532">
        <v>0</v>
      </c>
    </row>
    <row r="3533" spans="1:46" hidden="1" x14ac:dyDescent="0.25">
      <c r="A3533" t="s">
        <v>316</v>
      </c>
      <c r="B3533" t="s">
        <v>289</v>
      </c>
      <c r="C3533">
        <v>3</v>
      </c>
      <c r="D3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3">
        <v>31</v>
      </c>
      <c r="AJ3533" t="s">
        <v>316</v>
      </c>
      <c r="AK3533" t="s">
        <v>418</v>
      </c>
      <c r="AL3533" t="s">
        <v>289</v>
      </c>
      <c r="AM3533">
        <v>4</v>
      </c>
      <c r="AN3533">
        <v>3</v>
      </c>
      <c r="AO3533">
        <v>0</v>
      </c>
      <c r="AP3533">
        <v>0</v>
      </c>
      <c r="AQ3533">
        <v>0</v>
      </c>
      <c r="AR3533">
        <v>0</v>
      </c>
      <c r="AS3533">
        <v>0</v>
      </c>
      <c r="AT3533">
        <v>0</v>
      </c>
    </row>
    <row r="3534" spans="1:46" hidden="1" x14ac:dyDescent="0.25">
      <c r="A3534" t="s">
        <v>316</v>
      </c>
      <c r="B3534" t="s">
        <v>289</v>
      </c>
      <c r="C3534">
        <v>4</v>
      </c>
      <c r="D3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4">
        <v>31</v>
      </c>
      <c r="AJ3534" t="s">
        <v>316</v>
      </c>
      <c r="AK3534" t="s">
        <v>418</v>
      </c>
      <c r="AL3534" t="s">
        <v>289</v>
      </c>
      <c r="AM3534">
        <v>4</v>
      </c>
      <c r="AN3534">
        <v>4</v>
      </c>
      <c r="AO3534">
        <v>0</v>
      </c>
      <c r="AP3534">
        <v>0</v>
      </c>
      <c r="AQ3534">
        <v>0</v>
      </c>
      <c r="AR3534">
        <v>0</v>
      </c>
      <c r="AS3534">
        <v>0</v>
      </c>
      <c r="AT3534">
        <v>0</v>
      </c>
    </row>
    <row r="3535" spans="1:46" hidden="1" x14ac:dyDescent="0.25">
      <c r="A3535" t="s">
        <v>316</v>
      </c>
      <c r="B3535" t="s">
        <v>289</v>
      </c>
      <c r="C3535">
        <v>5</v>
      </c>
      <c r="D3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5">
        <v>31</v>
      </c>
      <c r="AJ3535" t="s">
        <v>316</v>
      </c>
      <c r="AK3535" t="s">
        <v>418</v>
      </c>
      <c r="AL3535" t="s">
        <v>289</v>
      </c>
      <c r="AM3535">
        <v>4</v>
      </c>
      <c r="AN3535">
        <v>5</v>
      </c>
      <c r="AO3535">
        <v>0</v>
      </c>
      <c r="AP3535">
        <v>0</v>
      </c>
      <c r="AQ3535">
        <v>0</v>
      </c>
      <c r="AR3535">
        <v>0</v>
      </c>
      <c r="AS3535">
        <v>0</v>
      </c>
      <c r="AT3535">
        <v>0</v>
      </c>
    </row>
    <row r="3536" spans="1:46" hidden="1" x14ac:dyDescent="0.25">
      <c r="A3536" t="s">
        <v>316</v>
      </c>
      <c r="B3536" t="s">
        <v>289</v>
      </c>
      <c r="C3536">
        <v>6</v>
      </c>
      <c r="D3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2.6000000000000001E-6</v>
      </c>
      <c r="E3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2.6000000000000001E-6</v>
      </c>
      <c r="AI3536">
        <v>31</v>
      </c>
      <c r="AJ3536" t="s">
        <v>316</v>
      </c>
      <c r="AK3536" t="s">
        <v>418</v>
      </c>
      <c r="AL3536" t="s">
        <v>289</v>
      </c>
      <c r="AM3536">
        <v>4</v>
      </c>
      <c r="AN3536">
        <v>6</v>
      </c>
      <c r="AO3536">
        <v>2.6000000000000001E-6</v>
      </c>
      <c r="AP3536">
        <v>5.0000000000000004E-6</v>
      </c>
      <c r="AQ3536">
        <v>1.33E-5</v>
      </c>
      <c r="AR3536">
        <v>8.8799999999999997E-6</v>
      </c>
      <c r="AS3536">
        <v>3.7599999999999999E-5</v>
      </c>
      <c r="AT3536">
        <v>7.0900000000000006E-8</v>
      </c>
    </row>
    <row r="3537" spans="1:46" hidden="1" x14ac:dyDescent="0.25">
      <c r="A3537" t="s">
        <v>316</v>
      </c>
      <c r="B3537" t="s">
        <v>289</v>
      </c>
      <c r="C3537">
        <v>7</v>
      </c>
      <c r="D3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2.6082083999999998E-2</v>
      </c>
      <c r="E3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2.6082083999999998E-2</v>
      </c>
      <c r="AI3537">
        <v>31</v>
      </c>
      <c r="AJ3537" t="s">
        <v>316</v>
      </c>
      <c r="AK3537" t="s">
        <v>418</v>
      </c>
      <c r="AL3537" t="s">
        <v>289</v>
      </c>
      <c r="AM3537">
        <v>4</v>
      </c>
      <c r="AN3537">
        <v>7</v>
      </c>
      <c r="AO3537" s="281">
        <v>2.6082083999999998E-2</v>
      </c>
      <c r="AP3537" s="281">
        <v>3.0178759999999999E-2</v>
      </c>
      <c r="AQ3537" s="281">
        <v>3.5162889000000003E-2</v>
      </c>
      <c r="AR3537" s="281">
        <v>3.0556331999999999E-2</v>
      </c>
      <c r="AS3537" s="281">
        <v>4.7608592999999998E-2</v>
      </c>
      <c r="AT3537" s="281">
        <v>1.1233724E-2</v>
      </c>
    </row>
    <row r="3538" spans="1:46" hidden="1" x14ac:dyDescent="0.25">
      <c r="A3538" t="s">
        <v>316</v>
      </c>
      <c r="B3538" t="s">
        <v>289</v>
      </c>
      <c r="C3538">
        <v>8</v>
      </c>
      <c r="D3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0.144618155</v>
      </c>
      <c r="E3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0.144618155</v>
      </c>
      <c r="AI3538">
        <v>31</v>
      </c>
      <c r="AJ3538" t="s">
        <v>316</v>
      </c>
      <c r="AK3538" t="s">
        <v>418</v>
      </c>
      <c r="AL3538" t="s">
        <v>289</v>
      </c>
      <c r="AM3538">
        <v>4</v>
      </c>
      <c r="AN3538">
        <v>8</v>
      </c>
      <c r="AO3538">
        <v>0.144618155</v>
      </c>
      <c r="AP3538">
        <v>0.16673928399999999</v>
      </c>
      <c r="AQ3538">
        <v>0.17880020299999999</v>
      </c>
      <c r="AR3538">
        <v>0.16136445499999999</v>
      </c>
      <c r="AS3538">
        <v>0.218741033</v>
      </c>
      <c r="AT3538">
        <v>7.3318236999999994E-2</v>
      </c>
    </row>
    <row r="3539" spans="1:46" hidden="1" x14ac:dyDescent="0.25">
      <c r="A3539" t="s">
        <v>316</v>
      </c>
      <c r="B3539" t="s">
        <v>289</v>
      </c>
      <c r="C3539">
        <v>9</v>
      </c>
      <c r="D3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0.35697493600000002</v>
      </c>
      <c r="E3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0.293328388</v>
      </c>
      <c r="AI3539">
        <v>31</v>
      </c>
      <c r="AJ3539" t="s">
        <v>316</v>
      </c>
      <c r="AK3539" t="s">
        <v>418</v>
      </c>
      <c r="AL3539" t="s">
        <v>289</v>
      </c>
      <c r="AM3539">
        <v>4</v>
      </c>
      <c r="AN3539">
        <v>9</v>
      </c>
      <c r="AO3539">
        <v>0.293328388</v>
      </c>
      <c r="AP3539">
        <v>0.33059405400000003</v>
      </c>
      <c r="AQ3539">
        <v>0.35697493600000002</v>
      </c>
      <c r="AR3539">
        <v>0.322656571</v>
      </c>
      <c r="AS3539">
        <v>0.41649689299999998</v>
      </c>
      <c r="AT3539">
        <v>0.15889708299999999</v>
      </c>
    </row>
    <row r="3540" spans="1:46" hidden="1" x14ac:dyDescent="0.25">
      <c r="A3540" t="s">
        <v>316</v>
      </c>
      <c r="B3540" t="s">
        <v>289</v>
      </c>
      <c r="C3540">
        <v>10</v>
      </c>
      <c r="D3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0.512814769</v>
      </c>
      <c r="E3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0.512814769</v>
      </c>
      <c r="AI3540">
        <v>31</v>
      </c>
      <c r="AJ3540" t="s">
        <v>316</v>
      </c>
      <c r="AK3540" t="s">
        <v>418</v>
      </c>
      <c r="AL3540" t="s">
        <v>289</v>
      </c>
      <c r="AM3540">
        <v>4</v>
      </c>
      <c r="AN3540">
        <v>10</v>
      </c>
      <c r="AO3540">
        <v>0.42200244199999998</v>
      </c>
      <c r="AP3540">
        <v>0.47929213900000001</v>
      </c>
      <c r="AQ3540">
        <v>0.512814769</v>
      </c>
      <c r="AR3540">
        <v>0.46385230199999999</v>
      </c>
      <c r="AS3540">
        <v>0.59134437299999998</v>
      </c>
      <c r="AT3540">
        <v>0.229458879</v>
      </c>
    </row>
    <row r="3541" spans="1:46" hidden="1" x14ac:dyDescent="0.25">
      <c r="A3541" t="s">
        <v>316</v>
      </c>
      <c r="B3541" t="s">
        <v>289</v>
      </c>
      <c r="C3541">
        <v>11</v>
      </c>
      <c r="D3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0.62105559499999996</v>
      </c>
      <c r="E3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0.62105559499999996</v>
      </c>
      <c r="AI3541">
        <v>31</v>
      </c>
      <c r="AJ3541" t="s">
        <v>316</v>
      </c>
      <c r="AK3541" t="s">
        <v>418</v>
      </c>
      <c r="AL3541" t="s">
        <v>289</v>
      </c>
      <c r="AM3541">
        <v>4</v>
      </c>
      <c r="AN3541">
        <v>11</v>
      </c>
      <c r="AO3541">
        <v>0.50593293900000003</v>
      </c>
      <c r="AP3541">
        <v>0.57446199099999995</v>
      </c>
      <c r="AQ3541">
        <v>0.62105559499999996</v>
      </c>
      <c r="AR3541">
        <v>0.55985665600000001</v>
      </c>
      <c r="AS3541">
        <v>0.71711267000000001</v>
      </c>
      <c r="AT3541">
        <v>0.26077072899999998</v>
      </c>
    </row>
    <row r="3542" spans="1:46" hidden="1" x14ac:dyDescent="0.25">
      <c r="A3542" t="s">
        <v>316</v>
      </c>
      <c r="B3542" t="s">
        <v>289</v>
      </c>
      <c r="C3542">
        <v>12</v>
      </c>
      <c r="D3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0.66391445800000004</v>
      </c>
      <c r="E3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0.66391445800000004</v>
      </c>
      <c r="AI3542">
        <v>31</v>
      </c>
      <c r="AJ3542" t="s">
        <v>316</v>
      </c>
      <c r="AK3542" t="s">
        <v>418</v>
      </c>
      <c r="AL3542" t="s">
        <v>289</v>
      </c>
      <c r="AM3542">
        <v>4</v>
      </c>
      <c r="AN3542">
        <v>12</v>
      </c>
      <c r="AO3542">
        <v>0.53677028000000004</v>
      </c>
      <c r="AP3542">
        <v>0.61024871700000005</v>
      </c>
      <c r="AQ3542">
        <v>0.66391445800000004</v>
      </c>
      <c r="AR3542">
        <v>0.59749503900000001</v>
      </c>
      <c r="AS3542">
        <v>0.77896964700000004</v>
      </c>
      <c r="AT3542">
        <v>0.29884328399999999</v>
      </c>
    </row>
    <row r="3543" spans="1:46" hidden="1" x14ac:dyDescent="0.25">
      <c r="A3543" t="s">
        <v>316</v>
      </c>
      <c r="B3543" t="s">
        <v>289</v>
      </c>
      <c r="C3543">
        <v>13</v>
      </c>
      <c r="D3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0.64971791800000001</v>
      </c>
      <c r="E3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0.64971791800000001</v>
      </c>
      <c r="AI3543">
        <v>31</v>
      </c>
      <c r="AJ3543" t="s">
        <v>316</v>
      </c>
      <c r="AK3543" t="s">
        <v>418</v>
      </c>
      <c r="AL3543" t="s">
        <v>289</v>
      </c>
      <c r="AM3543">
        <v>4</v>
      </c>
      <c r="AN3543">
        <v>13</v>
      </c>
      <c r="AO3543">
        <v>0.52963977600000001</v>
      </c>
      <c r="AP3543">
        <v>0.58650741200000001</v>
      </c>
      <c r="AQ3543">
        <v>0.64971791800000001</v>
      </c>
      <c r="AR3543">
        <v>0.57996195100000003</v>
      </c>
      <c r="AS3543">
        <v>0.77151011899999999</v>
      </c>
      <c r="AT3543">
        <v>0.312844656</v>
      </c>
    </row>
    <row r="3544" spans="1:46" hidden="1" x14ac:dyDescent="0.25">
      <c r="A3544" t="s">
        <v>316</v>
      </c>
      <c r="B3544" t="s">
        <v>289</v>
      </c>
      <c r="C3544">
        <v>14</v>
      </c>
      <c r="D3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0.57752634300000005</v>
      </c>
      <c r="E3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0.57752634300000005</v>
      </c>
      <c r="AI3544">
        <v>31</v>
      </c>
      <c r="AJ3544" t="s">
        <v>316</v>
      </c>
      <c r="AK3544" t="s">
        <v>418</v>
      </c>
      <c r="AL3544" t="s">
        <v>289</v>
      </c>
      <c r="AM3544">
        <v>4</v>
      </c>
      <c r="AN3544">
        <v>14</v>
      </c>
      <c r="AO3544">
        <v>0.47415403299999997</v>
      </c>
      <c r="AP3544">
        <v>0.53124841</v>
      </c>
      <c r="AQ3544">
        <v>0.57752634300000005</v>
      </c>
      <c r="AR3544">
        <v>0.51779124799999998</v>
      </c>
      <c r="AS3544">
        <v>0.69596572599999995</v>
      </c>
      <c r="AT3544">
        <v>0.26982442499999998</v>
      </c>
    </row>
    <row r="3545" spans="1:46" hidden="1" x14ac:dyDescent="0.25">
      <c r="A3545" t="s">
        <v>316</v>
      </c>
      <c r="B3545" t="s">
        <v>289</v>
      </c>
      <c r="C3545">
        <v>15</v>
      </c>
      <c r="D3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0.46107973000000002</v>
      </c>
      <c r="E3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0.46107973000000002</v>
      </c>
      <c r="AI3545">
        <v>31</v>
      </c>
      <c r="AJ3545" t="s">
        <v>316</v>
      </c>
      <c r="AK3545" t="s">
        <v>418</v>
      </c>
      <c r="AL3545" t="s">
        <v>289</v>
      </c>
      <c r="AM3545">
        <v>4</v>
      </c>
      <c r="AN3545">
        <v>15</v>
      </c>
      <c r="AO3545">
        <v>0.378304955</v>
      </c>
      <c r="AP3545">
        <v>0.426278979</v>
      </c>
      <c r="AQ3545">
        <v>0.46107973000000002</v>
      </c>
      <c r="AR3545">
        <v>0.41722290299999998</v>
      </c>
      <c r="AS3545">
        <v>0.57094808200000002</v>
      </c>
      <c r="AT3545">
        <v>0.21467188000000001</v>
      </c>
    </row>
    <row r="3546" spans="1:46" hidden="1" x14ac:dyDescent="0.25">
      <c r="A3546" t="s">
        <v>316</v>
      </c>
      <c r="B3546" t="s">
        <v>289</v>
      </c>
      <c r="C3546">
        <v>16</v>
      </c>
      <c r="D3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0.32248886599999999</v>
      </c>
      <c r="E3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0.32248886599999999</v>
      </c>
      <c r="AI3546">
        <v>31</v>
      </c>
      <c r="AJ3546" t="s">
        <v>316</v>
      </c>
      <c r="AK3546" t="s">
        <v>418</v>
      </c>
      <c r="AL3546" t="s">
        <v>289</v>
      </c>
      <c r="AM3546">
        <v>4</v>
      </c>
      <c r="AN3546">
        <v>16</v>
      </c>
      <c r="AO3546">
        <v>0.25387210700000001</v>
      </c>
      <c r="AP3546">
        <v>0.29314245300000003</v>
      </c>
      <c r="AQ3546">
        <v>0.32248886599999999</v>
      </c>
      <c r="AR3546">
        <v>0.28689041900000001</v>
      </c>
      <c r="AS3546">
        <v>0.40101567399999999</v>
      </c>
      <c r="AT3546">
        <v>0.13909933099999999</v>
      </c>
    </row>
    <row r="3547" spans="1:46" hidden="1" x14ac:dyDescent="0.25">
      <c r="A3547" t="s">
        <v>316</v>
      </c>
      <c r="B3547" t="s">
        <v>289</v>
      </c>
      <c r="C3547">
        <v>17</v>
      </c>
      <c r="D3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0.16792088399999999</v>
      </c>
      <c r="E3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0.16792088399999999</v>
      </c>
      <c r="AI3547">
        <v>31</v>
      </c>
      <c r="AJ3547" t="s">
        <v>316</v>
      </c>
      <c r="AK3547" t="s">
        <v>418</v>
      </c>
      <c r="AL3547" t="s">
        <v>289</v>
      </c>
      <c r="AM3547">
        <v>4</v>
      </c>
      <c r="AN3547">
        <v>17</v>
      </c>
      <c r="AO3547">
        <v>0.13009726699999999</v>
      </c>
      <c r="AP3547">
        <v>0.14735379700000001</v>
      </c>
      <c r="AQ3547">
        <v>0.16792088399999999</v>
      </c>
      <c r="AR3547">
        <v>0.147449842</v>
      </c>
      <c r="AS3547">
        <v>0.215307425</v>
      </c>
      <c r="AT3547">
        <v>7.3876162999999995E-2</v>
      </c>
    </row>
    <row r="3548" spans="1:46" hidden="1" x14ac:dyDescent="0.25">
      <c r="A3548" t="s">
        <v>316</v>
      </c>
      <c r="B3548" t="s">
        <v>289</v>
      </c>
      <c r="C3548">
        <v>18</v>
      </c>
      <c r="D3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3.4870566999999998E-2</v>
      </c>
      <c r="E3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3.4870566999999998E-2</v>
      </c>
      <c r="AI3548">
        <v>31</v>
      </c>
      <c r="AJ3548" t="s">
        <v>316</v>
      </c>
      <c r="AK3548" t="s">
        <v>418</v>
      </c>
      <c r="AL3548" t="s">
        <v>289</v>
      </c>
      <c r="AM3548">
        <v>4</v>
      </c>
      <c r="AN3548">
        <v>18</v>
      </c>
      <c r="AO3548">
        <v>1.9995479E-2</v>
      </c>
      <c r="AP3548">
        <v>2.6742233000000001E-2</v>
      </c>
      <c r="AQ3548">
        <v>3.4870566999999998E-2</v>
      </c>
      <c r="AR3548">
        <v>2.8208945999999999E-2</v>
      </c>
      <c r="AS3548">
        <v>5.1729988999999997E-2</v>
      </c>
      <c r="AT3548">
        <v>9.3125919999999997E-3</v>
      </c>
    </row>
    <row r="3549" spans="1:46" hidden="1" x14ac:dyDescent="0.25">
      <c r="A3549" t="s">
        <v>316</v>
      </c>
      <c r="B3549" t="s">
        <v>289</v>
      </c>
      <c r="C3549">
        <v>19</v>
      </c>
      <c r="D3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6.4800000000000003E-5</v>
      </c>
      <c r="E3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6.4800000000000003E-5</v>
      </c>
      <c r="AI3549">
        <v>31</v>
      </c>
      <c r="AJ3549" t="s">
        <v>316</v>
      </c>
      <c r="AK3549" t="s">
        <v>418</v>
      </c>
      <c r="AL3549" t="s">
        <v>289</v>
      </c>
      <c r="AM3549">
        <v>4</v>
      </c>
      <c r="AN3549">
        <v>19</v>
      </c>
      <c r="AO3549">
        <v>4.7899999999999999E-7</v>
      </c>
      <c r="AP3549">
        <v>1.0200000000000001E-5</v>
      </c>
      <c r="AQ3549">
        <v>6.4800000000000003E-5</v>
      </c>
      <c r="AR3549">
        <v>4.3600000000000003E-5</v>
      </c>
      <c r="AS3549">
        <v>2.75009E-4</v>
      </c>
      <c r="AT3549">
        <v>0</v>
      </c>
    </row>
    <row r="3550" spans="1:46" hidden="1" x14ac:dyDescent="0.25">
      <c r="A3550" t="s">
        <v>316</v>
      </c>
      <c r="B3550" t="s">
        <v>289</v>
      </c>
      <c r="C3550">
        <v>20</v>
      </c>
      <c r="D3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0">
        <v>31</v>
      </c>
      <c r="AJ3550" t="s">
        <v>316</v>
      </c>
      <c r="AK3550" t="s">
        <v>418</v>
      </c>
      <c r="AL3550" t="s">
        <v>289</v>
      </c>
      <c r="AM3550">
        <v>4</v>
      </c>
      <c r="AN3550">
        <v>20</v>
      </c>
      <c r="AO3550" s="281">
        <v>0</v>
      </c>
      <c r="AP3550" s="281">
        <v>0</v>
      </c>
      <c r="AQ3550" s="281">
        <v>0</v>
      </c>
      <c r="AR3550" s="281">
        <v>0</v>
      </c>
      <c r="AS3550">
        <v>0</v>
      </c>
      <c r="AT3550">
        <v>0</v>
      </c>
    </row>
    <row r="3551" spans="1:46" hidden="1" x14ac:dyDescent="0.25">
      <c r="A3551" t="s">
        <v>316</v>
      </c>
      <c r="B3551" t="s">
        <v>289</v>
      </c>
      <c r="C3551">
        <v>21</v>
      </c>
      <c r="D3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1">
        <v>31</v>
      </c>
      <c r="AJ3551" t="s">
        <v>316</v>
      </c>
      <c r="AK3551" t="s">
        <v>418</v>
      </c>
      <c r="AL3551" t="s">
        <v>289</v>
      </c>
      <c r="AM3551">
        <v>4</v>
      </c>
      <c r="AN3551">
        <v>21</v>
      </c>
      <c r="AO3551">
        <v>0</v>
      </c>
      <c r="AP3551">
        <v>0</v>
      </c>
      <c r="AQ3551">
        <v>0</v>
      </c>
      <c r="AR3551">
        <v>0</v>
      </c>
      <c r="AS3551">
        <v>0</v>
      </c>
      <c r="AT3551">
        <v>0</v>
      </c>
    </row>
    <row r="3552" spans="1:46" hidden="1" x14ac:dyDescent="0.25">
      <c r="A3552" t="s">
        <v>316</v>
      </c>
      <c r="B3552" t="s">
        <v>289</v>
      </c>
      <c r="C3552">
        <v>22</v>
      </c>
      <c r="D3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2">
        <v>31</v>
      </c>
      <c r="AJ3552" t="s">
        <v>316</v>
      </c>
      <c r="AK3552" t="s">
        <v>418</v>
      </c>
      <c r="AL3552" t="s">
        <v>289</v>
      </c>
      <c r="AM3552">
        <v>4</v>
      </c>
      <c r="AN3552">
        <v>22</v>
      </c>
      <c r="AO3552">
        <v>0</v>
      </c>
      <c r="AP3552">
        <v>0</v>
      </c>
      <c r="AQ3552">
        <v>0</v>
      </c>
      <c r="AR3552">
        <v>0</v>
      </c>
      <c r="AS3552">
        <v>0</v>
      </c>
      <c r="AT3552">
        <v>0</v>
      </c>
    </row>
    <row r="3553" spans="1:46" hidden="1" x14ac:dyDescent="0.25">
      <c r="A3553" t="s">
        <v>316</v>
      </c>
      <c r="B3553" t="s">
        <v>289</v>
      </c>
      <c r="C3553">
        <v>23</v>
      </c>
      <c r="D3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3">
        <v>31</v>
      </c>
      <c r="AJ3553" t="s">
        <v>316</v>
      </c>
      <c r="AK3553" t="s">
        <v>418</v>
      </c>
      <c r="AL3553" t="s">
        <v>289</v>
      </c>
      <c r="AM3553">
        <v>4</v>
      </c>
      <c r="AN3553">
        <v>23</v>
      </c>
      <c r="AO3553">
        <v>0</v>
      </c>
      <c r="AP3553">
        <v>0</v>
      </c>
      <c r="AQ3553">
        <v>0</v>
      </c>
      <c r="AR3553">
        <v>0</v>
      </c>
      <c r="AS3553">
        <v>0</v>
      </c>
      <c r="AT3553">
        <v>0</v>
      </c>
    </row>
    <row r="3554" spans="1:46" hidden="1" x14ac:dyDescent="0.25">
      <c r="A3554" t="s">
        <v>316</v>
      </c>
      <c r="B3554" t="s">
        <v>289</v>
      </c>
      <c r="C3554">
        <v>24</v>
      </c>
      <c r="D3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4">
        <v>31</v>
      </c>
      <c r="AJ3554" t="s">
        <v>316</v>
      </c>
      <c r="AK3554" t="s">
        <v>418</v>
      </c>
      <c r="AL3554" t="s">
        <v>289</v>
      </c>
      <c r="AM3554">
        <v>4</v>
      </c>
      <c r="AN3554">
        <v>24</v>
      </c>
      <c r="AO3554">
        <v>0</v>
      </c>
      <c r="AP3554">
        <v>0</v>
      </c>
      <c r="AQ3554">
        <v>0</v>
      </c>
      <c r="AR3554">
        <v>0</v>
      </c>
      <c r="AS3554">
        <v>0</v>
      </c>
      <c r="AT3554">
        <v>0</v>
      </c>
    </row>
    <row r="3555" spans="1:46" hidden="1" x14ac:dyDescent="0.25">
      <c r="A3555" t="s">
        <v>316</v>
      </c>
      <c r="B3555" t="s">
        <v>290</v>
      </c>
      <c r="C3555">
        <v>1</v>
      </c>
      <c r="D3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5">
        <v>31</v>
      </c>
      <c r="AJ3555" t="s">
        <v>316</v>
      </c>
      <c r="AK3555" t="s">
        <v>418</v>
      </c>
      <c r="AL3555" t="s">
        <v>290</v>
      </c>
      <c r="AM3555">
        <v>5</v>
      </c>
      <c r="AN3555">
        <v>1</v>
      </c>
      <c r="AO3555">
        <v>0</v>
      </c>
      <c r="AP3555">
        <v>0</v>
      </c>
      <c r="AQ3555">
        <v>0</v>
      </c>
      <c r="AR3555">
        <v>0</v>
      </c>
      <c r="AS3555">
        <v>0</v>
      </c>
      <c r="AT3555">
        <v>0</v>
      </c>
    </row>
    <row r="3556" spans="1:46" hidden="1" x14ac:dyDescent="0.25">
      <c r="A3556" t="s">
        <v>316</v>
      </c>
      <c r="B3556" t="s">
        <v>290</v>
      </c>
      <c r="C3556">
        <v>2</v>
      </c>
      <c r="D3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6">
        <v>31</v>
      </c>
      <c r="AJ3556" t="s">
        <v>316</v>
      </c>
      <c r="AK3556" t="s">
        <v>418</v>
      </c>
      <c r="AL3556" t="s">
        <v>290</v>
      </c>
      <c r="AM3556">
        <v>5</v>
      </c>
      <c r="AN3556">
        <v>2</v>
      </c>
      <c r="AO3556">
        <v>0</v>
      </c>
      <c r="AP3556">
        <v>0</v>
      </c>
      <c r="AQ3556">
        <v>0</v>
      </c>
      <c r="AR3556">
        <v>0</v>
      </c>
      <c r="AS3556">
        <v>0</v>
      </c>
      <c r="AT3556">
        <v>0</v>
      </c>
    </row>
    <row r="3557" spans="1:46" hidden="1" x14ac:dyDescent="0.25">
      <c r="A3557" t="s">
        <v>316</v>
      </c>
      <c r="B3557" t="s">
        <v>290</v>
      </c>
      <c r="C3557">
        <v>3</v>
      </c>
      <c r="D3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7">
        <v>31</v>
      </c>
      <c r="AJ3557" t="s">
        <v>316</v>
      </c>
      <c r="AK3557" t="s">
        <v>418</v>
      </c>
      <c r="AL3557" t="s">
        <v>290</v>
      </c>
      <c r="AM3557">
        <v>5</v>
      </c>
      <c r="AN3557">
        <v>3</v>
      </c>
      <c r="AO3557">
        <v>0</v>
      </c>
      <c r="AP3557">
        <v>0</v>
      </c>
      <c r="AQ3557">
        <v>0</v>
      </c>
      <c r="AR3557">
        <v>0</v>
      </c>
      <c r="AS3557">
        <v>0</v>
      </c>
      <c r="AT3557">
        <v>0</v>
      </c>
    </row>
    <row r="3558" spans="1:46" hidden="1" x14ac:dyDescent="0.25">
      <c r="A3558" t="s">
        <v>316</v>
      </c>
      <c r="B3558" t="s">
        <v>290</v>
      </c>
      <c r="C3558">
        <v>4</v>
      </c>
      <c r="D3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8">
        <v>31</v>
      </c>
      <c r="AJ3558" t="s">
        <v>316</v>
      </c>
      <c r="AK3558" t="s">
        <v>418</v>
      </c>
      <c r="AL3558" t="s">
        <v>290</v>
      </c>
      <c r="AM3558">
        <v>5</v>
      </c>
      <c r="AN3558">
        <v>4</v>
      </c>
      <c r="AO3558">
        <v>0</v>
      </c>
      <c r="AP3558">
        <v>0</v>
      </c>
      <c r="AQ3558">
        <v>0</v>
      </c>
      <c r="AR3558">
        <v>0</v>
      </c>
      <c r="AS3558">
        <v>0</v>
      </c>
      <c r="AT3558">
        <v>0</v>
      </c>
    </row>
    <row r="3559" spans="1:46" hidden="1" x14ac:dyDescent="0.25">
      <c r="A3559" t="s">
        <v>316</v>
      </c>
      <c r="B3559" t="s">
        <v>290</v>
      </c>
      <c r="C3559">
        <v>5</v>
      </c>
      <c r="D3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9">
        <v>31</v>
      </c>
      <c r="AJ3559" t="s">
        <v>316</v>
      </c>
      <c r="AK3559" t="s">
        <v>418</v>
      </c>
      <c r="AL3559" t="s">
        <v>290</v>
      </c>
      <c r="AM3559">
        <v>5</v>
      </c>
      <c r="AN3559">
        <v>5</v>
      </c>
      <c r="AO3559">
        <v>0</v>
      </c>
      <c r="AP3559">
        <v>0</v>
      </c>
      <c r="AQ3559">
        <v>0</v>
      </c>
      <c r="AR3559">
        <v>0</v>
      </c>
      <c r="AS3559">
        <v>0</v>
      </c>
      <c r="AT3559">
        <v>0</v>
      </c>
    </row>
    <row r="3560" spans="1:46" hidden="1" x14ac:dyDescent="0.25">
      <c r="A3560" t="s">
        <v>316</v>
      </c>
      <c r="B3560" t="s">
        <v>290</v>
      </c>
      <c r="C3560">
        <v>6</v>
      </c>
      <c r="D3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60">
        <v>31</v>
      </c>
      <c r="AJ3560" t="s">
        <v>316</v>
      </c>
      <c r="AK3560" t="s">
        <v>418</v>
      </c>
      <c r="AL3560" t="s">
        <v>290</v>
      </c>
      <c r="AM3560">
        <v>5</v>
      </c>
      <c r="AN3560">
        <v>6</v>
      </c>
      <c r="AO3560">
        <v>0</v>
      </c>
      <c r="AP3560">
        <v>0</v>
      </c>
      <c r="AQ3560">
        <v>7.0300000000000001E-8</v>
      </c>
      <c r="AR3560">
        <v>9.9699999999999999E-8</v>
      </c>
      <c r="AS3560">
        <v>1.2699999999999999E-6</v>
      </c>
      <c r="AT3560">
        <v>0</v>
      </c>
    </row>
    <row r="3561" spans="1:46" hidden="1" x14ac:dyDescent="0.25">
      <c r="A3561" t="s">
        <v>316</v>
      </c>
      <c r="B3561" t="s">
        <v>290</v>
      </c>
      <c r="C3561">
        <v>7</v>
      </c>
      <c r="D3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1.4228607000000001E-2</v>
      </c>
      <c r="E3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1.4228607000000001E-2</v>
      </c>
      <c r="AI3561">
        <v>31</v>
      </c>
      <c r="AJ3561" t="s">
        <v>316</v>
      </c>
      <c r="AK3561" t="s">
        <v>418</v>
      </c>
      <c r="AL3561" t="s">
        <v>290</v>
      </c>
      <c r="AM3561">
        <v>5</v>
      </c>
      <c r="AN3561">
        <v>7</v>
      </c>
      <c r="AO3561">
        <v>1.4228607000000001E-2</v>
      </c>
      <c r="AP3561">
        <v>1.8317302000000001E-2</v>
      </c>
      <c r="AQ3561" s="281">
        <v>2.2040338999999999E-2</v>
      </c>
      <c r="AR3561" s="281">
        <v>1.8364228E-2</v>
      </c>
      <c r="AS3561" s="281">
        <v>3.2465798999999997E-2</v>
      </c>
      <c r="AT3561">
        <v>5.6278320000000001E-3</v>
      </c>
    </row>
    <row r="3562" spans="1:46" hidden="1" x14ac:dyDescent="0.25">
      <c r="A3562" t="s">
        <v>316</v>
      </c>
      <c r="B3562" t="s">
        <v>290</v>
      </c>
      <c r="C3562">
        <v>8</v>
      </c>
      <c r="D3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0.116714559</v>
      </c>
      <c r="E3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0.116714559</v>
      </c>
      <c r="AI3562">
        <v>31</v>
      </c>
      <c r="AJ3562" t="s">
        <v>316</v>
      </c>
      <c r="AK3562" t="s">
        <v>418</v>
      </c>
      <c r="AL3562" t="s">
        <v>290</v>
      </c>
      <c r="AM3562">
        <v>5</v>
      </c>
      <c r="AN3562">
        <v>8</v>
      </c>
      <c r="AO3562">
        <v>0.116714559</v>
      </c>
      <c r="AP3562">
        <v>0.133693108</v>
      </c>
      <c r="AQ3562">
        <v>0.147747882</v>
      </c>
      <c r="AR3562">
        <v>0.13102261800000001</v>
      </c>
      <c r="AS3562">
        <v>0.191272529</v>
      </c>
      <c r="AT3562">
        <v>5.148689E-2</v>
      </c>
    </row>
    <row r="3563" spans="1:46" hidden="1" x14ac:dyDescent="0.25">
      <c r="A3563" t="s">
        <v>316</v>
      </c>
      <c r="B3563" t="s">
        <v>290</v>
      </c>
      <c r="C3563">
        <v>9</v>
      </c>
      <c r="D3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0.31453458200000001</v>
      </c>
      <c r="E3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0.26290373900000003</v>
      </c>
      <c r="AI3563">
        <v>31</v>
      </c>
      <c r="AJ3563" t="s">
        <v>316</v>
      </c>
      <c r="AK3563" t="s">
        <v>418</v>
      </c>
      <c r="AL3563" t="s">
        <v>290</v>
      </c>
      <c r="AM3563">
        <v>5</v>
      </c>
      <c r="AN3563">
        <v>9</v>
      </c>
      <c r="AO3563">
        <v>0.26290373900000003</v>
      </c>
      <c r="AP3563">
        <v>0.28799406500000002</v>
      </c>
      <c r="AQ3563">
        <v>0.31453458200000001</v>
      </c>
      <c r="AR3563">
        <v>0.28257068899999999</v>
      </c>
      <c r="AS3563">
        <v>0.37945157699999998</v>
      </c>
      <c r="AT3563">
        <v>0.114111368</v>
      </c>
    </row>
    <row r="3564" spans="1:46" hidden="1" x14ac:dyDescent="0.25">
      <c r="A3564" t="s">
        <v>316</v>
      </c>
      <c r="B3564" t="s">
        <v>290</v>
      </c>
      <c r="C3564">
        <v>10</v>
      </c>
      <c r="D3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0.46625183999999997</v>
      </c>
      <c r="E3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0.46625183999999997</v>
      </c>
      <c r="AI3564">
        <v>31</v>
      </c>
      <c r="AJ3564" t="s">
        <v>316</v>
      </c>
      <c r="AK3564" t="s">
        <v>418</v>
      </c>
      <c r="AL3564" t="s">
        <v>290</v>
      </c>
      <c r="AM3564">
        <v>5</v>
      </c>
      <c r="AN3564">
        <v>10</v>
      </c>
      <c r="AO3564">
        <v>0.38994969200000001</v>
      </c>
      <c r="AP3564">
        <v>0.42742052400000002</v>
      </c>
      <c r="AQ3564">
        <v>0.46625183999999997</v>
      </c>
      <c r="AR3564">
        <v>0.41787059300000001</v>
      </c>
      <c r="AS3564">
        <v>0.54267520800000002</v>
      </c>
      <c r="AT3564">
        <v>0.18556924799999999</v>
      </c>
    </row>
    <row r="3565" spans="1:46" hidden="1" x14ac:dyDescent="0.25">
      <c r="A3565" t="s">
        <v>316</v>
      </c>
      <c r="B3565" t="s">
        <v>290</v>
      </c>
      <c r="C3565">
        <v>11</v>
      </c>
      <c r="D3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0.57068961200000001</v>
      </c>
      <c r="E3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0.57068961200000001</v>
      </c>
      <c r="AI3565">
        <v>31</v>
      </c>
      <c r="AJ3565" t="s">
        <v>316</v>
      </c>
      <c r="AK3565" t="s">
        <v>418</v>
      </c>
      <c r="AL3565" t="s">
        <v>290</v>
      </c>
      <c r="AM3565">
        <v>5</v>
      </c>
      <c r="AN3565">
        <v>11</v>
      </c>
      <c r="AO3565">
        <v>0.480040676</v>
      </c>
      <c r="AP3565">
        <v>0.52996426900000004</v>
      </c>
      <c r="AQ3565">
        <v>0.57068961200000001</v>
      </c>
      <c r="AR3565">
        <v>0.51335705499999995</v>
      </c>
      <c r="AS3565">
        <v>0.65546346600000005</v>
      </c>
      <c r="AT3565">
        <v>0.227151467</v>
      </c>
    </row>
    <row r="3566" spans="1:46" hidden="1" x14ac:dyDescent="0.25">
      <c r="A3566" t="s">
        <v>316</v>
      </c>
      <c r="B3566" t="s">
        <v>290</v>
      </c>
      <c r="C3566">
        <v>12</v>
      </c>
      <c r="D3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0.61716160900000006</v>
      </c>
      <c r="E3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0.61716160900000006</v>
      </c>
      <c r="AI3566">
        <v>31</v>
      </c>
      <c r="AJ3566" t="s">
        <v>316</v>
      </c>
      <c r="AK3566" t="s">
        <v>418</v>
      </c>
      <c r="AL3566" t="s">
        <v>290</v>
      </c>
      <c r="AM3566">
        <v>5</v>
      </c>
      <c r="AN3566">
        <v>12</v>
      </c>
      <c r="AO3566">
        <v>0.51381050900000003</v>
      </c>
      <c r="AP3566">
        <v>0.57237623800000004</v>
      </c>
      <c r="AQ3566">
        <v>0.61716160900000006</v>
      </c>
      <c r="AR3566">
        <v>0.55302001599999995</v>
      </c>
      <c r="AS3566">
        <v>0.69887450399999995</v>
      </c>
      <c r="AT3566">
        <v>0.24279326600000001</v>
      </c>
    </row>
    <row r="3567" spans="1:46" hidden="1" x14ac:dyDescent="0.25">
      <c r="A3567" t="s">
        <v>316</v>
      </c>
      <c r="B3567" t="s">
        <v>290</v>
      </c>
      <c r="C3567">
        <v>13</v>
      </c>
      <c r="D3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0.59693094800000002</v>
      </c>
      <c r="E3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0.59693094800000002</v>
      </c>
      <c r="AI3567">
        <v>31</v>
      </c>
      <c r="AJ3567" t="s">
        <v>316</v>
      </c>
      <c r="AK3567" t="s">
        <v>418</v>
      </c>
      <c r="AL3567" t="s">
        <v>290</v>
      </c>
      <c r="AM3567">
        <v>5</v>
      </c>
      <c r="AN3567">
        <v>13</v>
      </c>
      <c r="AO3567">
        <v>0.48985869700000001</v>
      </c>
      <c r="AP3567">
        <v>0.55153753000000005</v>
      </c>
      <c r="AQ3567">
        <v>0.59693094800000002</v>
      </c>
      <c r="AR3567">
        <v>0.53588196499999996</v>
      </c>
      <c r="AS3567">
        <v>0.687759444</v>
      </c>
      <c r="AT3567">
        <v>0.238648689</v>
      </c>
    </row>
    <row r="3568" spans="1:46" hidden="1" x14ac:dyDescent="0.25">
      <c r="A3568" t="s">
        <v>316</v>
      </c>
      <c r="B3568" t="s">
        <v>290</v>
      </c>
      <c r="C3568">
        <v>14</v>
      </c>
      <c r="D3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0.52855183100000003</v>
      </c>
      <c r="E3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0.52855183100000003</v>
      </c>
      <c r="AI3568">
        <v>31</v>
      </c>
      <c r="AJ3568" t="s">
        <v>316</v>
      </c>
      <c r="AK3568" t="s">
        <v>418</v>
      </c>
      <c r="AL3568" t="s">
        <v>290</v>
      </c>
      <c r="AM3568">
        <v>5</v>
      </c>
      <c r="AN3568">
        <v>14</v>
      </c>
      <c r="AO3568">
        <v>0.43272981700000002</v>
      </c>
      <c r="AP3568">
        <v>0.48140629800000001</v>
      </c>
      <c r="AQ3568">
        <v>0.52855183100000003</v>
      </c>
      <c r="AR3568">
        <v>0.47386228899999999</v>
      </c>
      <c r="AS3568">
        <v>0.61016164500000003</v>
      </c>
      <c r="AT3568">
        <v>0.209267019</v>
      </c>
    </row>
    <row r="3569" spans="1:46" hidden="1" x14ac:dyDescent="0.25">
      <c r="A3569" t="s">
        <v>316</v>
      </c>
      <c r="B3569" t="s">
        <v>290</v>
      </c>
      <c r="C3569">
        <v>15</v>
      </c>
      <c r="D3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0.41883368700000001</v>
      </c>
      <c r="E3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0.41883368700000001</v>
      </c>
      <c r="AI3569">
        <v>31</v>
      </c>
      <c r="AJ3569" t="s">
        <v>316</v>
      </c>
      <c r="AK3569" t="s">
        <v>418</v>
      </c>
      <c r="AL3569" t="s">
        <v>290</v>
      </c>
      <c r="AM3569">
        <v>5</v>
      </c>
      <c r="AN3569">
        <v>15</v>
      </c>
      <c r="AO3569">
        <v>0.34014514200000001</v>
      </c>
      <c r="AP3569">
        <v>0.38065651499999997</v>
      </c>
      <c r="AQ3569">
        <v>0.41883368700000001</v>
      </c>
      <c r="AR3569">
        <v>0.37313899499999997</v>
      </c>
      <c r="AS3569">
        <v>0.49543442300000001</v>
      </c>
      <c r="AT3569">
        <v>0.16071698500000001</v>
      </c>
    </row>
    <row r="3570" spans="1:46" hidden="1" x14ac:dyDescent="0.25">
      <c r="A3570" t="s">
        <v>316</v>
      </c>
      <c r="B3570" t="s">
        <v>290</v>
      </c>
      <c r="C3570">
        <v>16</v>
      </c>
      <c r="D3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0.269646363</v>
      </c>
      <c r="E3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0.269646363</v>
      </c>
      <c r="AI3570">
        <v>31</v>
      </c>
      <c r="AJ3570" t="s">
        <v>316</v>
      </c>
      <c r="AK3570" t="s">
        <v>418</v>
      </c>
      <c r="AL3570" t="s">
        <v>290</v>
      </c>
      <c r="AM3570">
        <v>5</v>
      </c>
      <c r="AN3570">
        <v>16</v>
      </c>
      <c r="AO3570">
        <v>0.212941191</v>
      </c>
      <c r="AP3570">
        <v>0.24189396599999999</v>
      </c>
      <c r="AQ3570">
        <v>0.269646363</v>
      </c>
      <c r="AR3570">
        <v>0.23951145600000001</v>
      </c>
      <c r="AS3570">
        <v>0.32600633400000001</v>
      </c>
      <c r="AT3570">
        <v>7.0971656999999994E-2</v>
      </c>
    </row>
    <row r="3571" spans="1:46" hidden="1" x14ac:dyDescent="0.25">
      <c r="A3571" t="s">
        <v>316</v>
      </c>
      <c r="B3571" t="s">
        <v>290</v>
      </c>
      <c r="C3571">
        <v>17</v>
      </c>
      <c r="D3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0.12061416599999999</v>
      </c>
      <c r="E3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0.12061416599999999</v>
      </c>
      <c r="AI3571">
        <v>31</v>
      </c>
      <c r="AJ3571" t="s">
        <v>316</v>
      </c>
      <c r="AK3571" t="s">
        <v>418</v>
      </c>
      <c r="AL3571" t="s">
        <v>290</v>
      </c>
      <c r="AM3571">
        <v>5</v>
      </c>
      <c r="AN3571">
        <v>17</v>
      </c>
      <c r="AO3571">
        <v>9.4229063000000002E-2</v>
      </c>
      <c r="AP3571">
        <v>0.10847579</v>
      </c>
      <c r="AQ3571">
        <v>0.12061416599999999</v>
      </c>
      <c r="AR3571">
        <v>0.10668364800000001</v>
      </c>
      <c r="AS3571">
        <v>0.153902276</v>
      </c>
      <c r="AT3571">
        <v>3.0450169999999999E-2</v>
      </c>
    </row>
    <row r="3572" spans="1:46" hidden="1" x14ac:dyDescent="0.25">
      <c r="A3572" t="s">
        <v>316</v>
      </c>
      <c r="B3572" t="s">
        <v>290</v>
      </c>
      <c r="C3572">
        <v>18</v>
      </c>
      <c r="D3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1.2156902000000001E-2</v>
      </c>
      <c r="E3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1.2156902000000001E-2</v>
      </c>
      <c r="AI3572">
        <v>31</v>
      </c>
      <c r="AJ3572" t="s">
        <v>316</v>
      </c>
      <c r="AK3572" t="s">
        <v>418</v>
      </c>
      <c r="AL3572" t="s">
        <v>290</v>
      </c>
      <c r="AM3572">
        <v>5</v>
      </c>
      <c r="AN3572">
        <v>18</v>
      </c>
      <c r="AO3572">
        <v>8.3973559999999999E-3</v>
      </c>
      <c r="AP3572">
        <v>1.0206572000000001E-2</v>
      </c>
      <c r="AQ3572">
        <v>1.2156902000000001E-2</v>
      </c>
      <c r="AR3572">
        <v>1.0508455999999999E-2</v>
      </c>
      <c r="AS3572">
        <v>1.9879101999999999E-2</v>
      </c>
      <c r="AT3572">
        <v>2.8885590000000002E-3</v>
      </c>
    </row>
    <row r="3573" spans="1:46" hidden="1" x14ac:dyDescent="0.25">
      <c r="A3573" t="s">
        <v>316</v>
      </c>
      <c r="B3573" t="s">
        <v>290</v>
      </c>
      <c r="C3573">
        <v>19</v>
      </c>
      <c r="D3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3">
        <v>31</v>
      </c>
      <c r="AJ3573" t="s">
        <v>316</v>
      </c>
      <c r="AK3573" t="s">
        <v>418</v>
      </c>
      <c r="AL3573" t="s">
        <v>290</v>
      </c>
      <c r="AM3573">
        <v>5</v>
      </c>
      <c r="AN3573">
        <v>19</v>
      </c>
      <c r="AO3573">
        <v>0</v>
      </c>
      <c r="AP3573">
        <v>0</v>
      </c>
      <c r="AQ3573">
        <v>0</v>
      </c>
      <c r="AR3573">
        <v>0</v>
      </c>
      <c r="AS3573">
        <v>0</v>
      </c>
      <c r="AT3573">
        <v>0</v>
      </c>
    </row>
    <row r="3574" spans="1:46" hidden="1" x14ac:dyDescent="0.25">
      <c r="A3574" t="s">
        <v>316</v>
      </c>
      <c r="B3574" t="s">
        <v>290</v>
      </c>
      <c r="C3574">
        <v>20</v>
      </c>
      <c r="D3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4">
        <v>31</v>
      </c>
      <c r="AJ3574" t="s">
        <v>316</v>
      </c>
      <c r="AK3574" t="s">
        <v>418</v>
      </c>
      <c r="AL3574" t="s">
        <v>290</v>
      </c>
      <c r="AM3574">
        <v>5</v>
      </c>
      <c r="AN3574">
        <v>20</v>
      </c>
      <c r="AO3574">
        <v>0</v>
      </c>
      <c r="AP3574">
        <v>0</v>
      </c>
      <c r="AQ3574">
        <v>0</v>
      </c>
      <c r="AR3574">
        <v>0</v>
      </c>
      <c r="AS3574">
        <v>0</v>
      </c>
      <c r="AT3574">
        <v>0</v>
      </c>
    </row>
    <row r="3575" spans="1:46" hidden="1" x14ac:dyDescent="0.25">
      <c r="A3575" t="s">
        <v>316</v>
      </c>
      <c r="B3575" t="s">
        <v>290</v>
      </c>
      <c r="C3575">
        <v>21</v>
      </c>
      <c r="D3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5">
        <v>31</v>
      </c>
      <c r="AJ3575" t="s">
        <v>316</v>
      </c>
      <c r="AK3575" t="s">
        <v>418</v>
      </c>
      <c r="AL3575" t="s">
        <v>290</v>
      </c>
      <c r="AM3575">
        <v>5</v>
      </c>
      <c r="AN3575">
        <v>21</v>
      </c>
      <c r="AO3575">
        <v>0</v>
      </c>
      <c r="AP3575">
        <v>0</v>
      </c>
      <c r="AQ3575">
        <v>0</v>
      </c>
      <c r="AR3575">
        <v>0</v>
      </c>
      <c r="AS3575">
        <v>0</v>
      </c>
      <c r="AT3575">
        <v>0</v>
      </c>
    </row>
    <row r="3576" spans="1:46" hidden="1" x14ac:dyDescent="0.25">
      <c r="A3576" t="s">
        <v>316</v>
      </c>
      <c r="B3576" t="s">
        <v>290</v>
      </c>
      <c r="C3576">
        <v>22</v>
      </c>
      <c r="D3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6">
        <v>31</v>
      </c>
      <c r="AJ3576" t="s">
        <v>316</v>
      </c>
      <c r="AK3576" t="s">
        <v>418</v>
      </c>
      <c r="AL3576" t="s">
        <v>290</v>
      </c>
      <c r="AM3576">
        <v>5</v>
      </c>
      <c r="AN3576">
        <v>22</v>
      </c>
      <c r="AO3576">
        <v>0</v>
      </c>
      <c r="AP3576">
        <v>0</v>
      </c>
      <c r="AQ3576">
        <v>0</v>
      </c>
      <c r="AR3576">
        <v>0</v>
      </c>
      <c r="AS3576">
        <v>0</v>
      </c>
      <c r="AT3576">
        <v>0</v>
      </c>
    </row>
    <row r="3577" spans="1:46" hidden="1" x14ac:dyDescent="0.25">
      <c r="A3577" t="s">
        <v>316</v>
      </c>
      <c r="B3577" t="s">
        <v>290</v>
      </c>
      <c r="C3577">
        <v>23</v>
      </c>
      <c r="D3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7">
        <v>31</v>
      </c>
      <c r="AJ3577" t="s">
        <v>316</v>
      </c>
      <c r="AK3577" t="s">
        <v>418</v>
      </c>
      <c r="AL3577" t="s">
        <v>290</v>
      </c>
      <c r="AM3577">
        <v>5</v>
      </c>
      <c r="AN3577">
        <v>23</v>
      </c>
      <c r="AO3577">
        <v>0</v>
      </c>
      <c r="AP3577">
        <v>0</v>
      </c>
      <c r="AQ3577">
        <v>0</v>
      </c>
      <c r="AR3577">
        <v>0</v>
      </c>
      <c r="AS3577">
        <v>0</v>
      </c>
      <c r="AT3577">
        <v>0</v>
      </c>
    </row>
    <row r="3578" spans="1:46" hidden="1" x14ac:dyDescent="0.25">
      <c r="A3578" t="s">
        <v>316</v>
      </c>
      <c r="B3578" t="s">
        <v>290</v>
      </c>
      <c r="C3578">
        <v>24</v>
      </c>
      <c r="D3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8">
        <v>31</v>
      </c>
      <c r="AJ3578" t="s">
        <v>316</v>
      </c>
      <c r="AK3578" t="s">
        <v>418</v>
      </c>
      <c r="AL3578" t="s">
        <v>290</v>
      </c>
      <c r="AM3578">
        <v>5</v>
      </c>
      <c r="AN3578">
        <v>24</v>
      </c>
      <c r="AO3578">
        <v>0</v>
      </c>
      <c r="AP3578">
        <v>0</v>
      </c>
      <c r="AQ3578">
        <v>0</v>
      </c>
      <c r="AR3578">
        <v>0</v>
      </c>
      <c r="AS3578">
        <v>0</v>
      </c>
      <c r="AT3578">
        <v>0</v>
      </c>
    </row>
    <row r="3579" spans="1:46" hidden="1" x14ac:dyDescent="0.25">
      <c r="A3579" t="s">
        <v>316</v>
      </c>
      <c r="B3579" t="s">
        <v>291</v>
      </c>
      <c r="C3579">
        <v>1</v>
      </c>
      <c r="D3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9">
        <v>31</v>
      </c>
      <c r="AJ3579" t="s">
        <v>316</v>
      </c>
      <c r="AK3579" t="s">
        <v>418</v>
      </c>
      <c r="AL3579" t="s">
        <v>291</v>
      </c>
      <c r="AM3579">
        <v>6</v>
      </c>
      <c r="AN3579">
        <v>1</v>
      </c>
      <c r="AO3579">
        <v>0</v>
      </c>
      <c r="AP3579">
        <v>0</v>
      </c>
      <c r="AQ3579">
        <v>0</v>
      </c>
      <c r="AR3579">
        <v>0</v>
      </c>
      <c r="AS3579">
        <v>0</v>
      </c>
      <c r="AT3579">
        <v>0</v>
      </c>
    </row>
    <row r="3580" spans="1:46" hidden="1" x14ac:dyDescent="0.25">
      <c r="A3580" t="s">
        <v>316</v>
      </c>
      <c r="B3580" t="s">
        <v>291</v>
      </c>
      <c r="C3580">
        <v>2</v>
      </c>
      <c r="D3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0">
        <v>31</v>
      </c>
      <c r="AJ3580" t="s">
        <v>316</v>
      </c>
      <c r="AK3580" t="s">
        <v>418</v>
      </c>
      <c r="AL3580" t="s">
        <v>291</v>
      </c>
      <c r="AM3580">
        <v>6</v>
      </c>
      <c r="AN3580">
        <v>2</v>
      </c>
      <c r="AO3580">
        <v>0</v>
      </c>
      <c r="AP3580">
        <v>0</v>
      </c>
      <c r="AQ3580">
        <v>0</v>
      </c>
      <c r="AR3580">
        <v>0</v>
      </c>
      <c r="AS3580">
        <v>0</v>
      </c>
      <c r="AT3580">
        <v>0</v>
      </c>
    </row>
    <row r="3581" spans="1:46" hidden="1" x14ac:dyDescent="0.25">
      <c r="A3581" t="s">
        <v>316</v>
      </c>
      <c r="B3581" t="s">
        <v>291</v>
      </c>
      <c r="C3581">
        <v>3</v>
      </c>
      <c r="D3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1">
        <v>31</v>
      </c>
      <c r="AJ3581" t="s">
        <v>316</v>
      </c>
      <c r="AK3581" t="s">
        <v>418</v>
      </c>
      <c r="AL3581" t="s">
        <v>291</v>
      </c>
      <c r="AM3581">
        <v>6</v>
      </c>
      <c r="AN3581">
        <v>3</v>
      </c>
      <c r="AO3581">
        <v>0</v>
      </c>
      <c r="AP3581">
        <v>0</v>
      </c>
      <c r="AQ3581">
        <v>0</v>
      </c>
      <c r="AR3581">
        <v>0</v>
      </c>
      <c r="AS3581">
        <v>0</v>
      </c>
      <c r="AT3581">
        <v>0</v>
      </c>
    </row>
    <row r="3582" spans="1:46" hidden="1" x14ac:dyDescent="0.25">
      <c r="A3582" t="s">
        <v>316</v>
      </c>
      <c r="B3582" t="s">
        <v>291</v>
      </c>
      <c r="C3582">
        <v>4</v>
      </c>
      <c r="D3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2">
        <v>31</v>
      </c>
      <c r="AJ3582" t="s">
        <v>316</v>
      </c>
      <c r="AK3582" t="s">
        <v>418</v>
      </c>
      <c r="AL3582" t="s">
        <v>291</v>
      </c>
      <c r="AM3582">
        <v>6</v>
      </c>
      <c r="AN3582">
        <v>4</v>
      </c>
      <c r="AO3582">
        <v>0</v>
      </c>
      <c r="AP3582">
        <v>0</v>
      </c>
      <c r="AQ3582">
        <v>0</v>
      </c>
      <c r="AR3582">
        <v>0</v>
      </c>
      <c r="AS3582">
        <v>0</v>
      </c>
      <c r="AT3582">
        <v>0</v>
      </c>
    </row>
    <row r="3583" spans="1:46" hidden="1" x14ac:dyDescent="0.25">
      <c r="A3583" t="s">
        <v>316</v>
      </c>
      <c r="B3583" t="s">
        <v>291</v>
      </c>
      <c r="C3583">
        <v>5</v>
      </c>
      <c r="D3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3">
        <v>31</v>
      </c>
      <c r="AJ3583" t="s">
        <v>316</v>
      </c>
      <c r="AK3583" t="s">
        <v>418</v>
      </c>
      <c r="AL3583" t="s">
        <v>291</v>
      </c>
      <c r="AM3583">
        <v>6</v>
      </c>
      <c r="AN3583">
        <v>5</v>
      </c>
      <c r="AO3583">
        <v>0</v>
      </c>
      <c r="AP3583">
        <v>0</v>
      </c>
      <c r="AQ3583">
        <v>0</v>
      </c>
      <c r="AR3583">
        <v>0</v>
      </c>
      <c r="AS3583">
        <v>0</v>
      </c>
      <c r="AT3583">
        <v>0</v>
      </c>
    </row>
    <row r="3584" spans="1:46" hidden="1" x14ac:dyDescent="0.25">
      <c r="A3584" t="s">
        <v>316</v>
      </c>
      <c r="B3584" t="s">
        <v>291</v>
      </c>
      <c r="C3584">
        <v>6</v>
      </c>
      <c r="D3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4">
        <v>31</v>
      </c>
      <c r="AJ3584" t="s">
        <v>316</v>
      </c>
      <c r="AK3584" t="s">
        <v>418</v>
      </c>
      <c r="AL3584" t="s">
        <v>291</v>
      </c>
      <c r="AM3584">
        <v>6</v>
      </c>
      <c r="AN3584">
        <v>6</v>
      </c>
      <c r="AO3584">
        <v>0</v>
      </c>
      <c r="AP3584">
        <v>0</v>
      </c>
      <c r="AQ3584">
        <v>0</v>
      </c>
      <c r="AR3584">
        <v>0</v>
      </c>
      <c r="AS3584">
        <v>0</v>
      </c>
      <c r="AT3584">
        <v>0</v>
      </c>
    </row>
    <row r="3585" spans="1:46" hidden="1" x14ac:dyDescent="0.25">
      <c r="A3585" t="s">
        <v>316</v>
      </c>
      <c r="B3585" t="s">
        <v>291</v>
      </c>
      <c r="C3585">
        <v>7</v>
      </c>
      <c r="D3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7.4508179999999997E-3</v>
      </c>
      <c r="E3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7.4508179999999997E-3</v>
      </c>
      <c r="AI3585">
        <v>31</v>
      </c>
      <c r="AJ3585" t="s">
        <v>316</v>
      </c>
      <c r="AK3585" t="s">
        <v>418</v>
      </c>
      <c r="AL3585" t="s">
        <v>291</v>
      </c>
      <c r="AM3585">
        <v>6</v>
      </c>
      <c r="AN3585">
        <v>7</v>
      </c>
      <c r="AO3585">
        <v>7.4508179999999997E-3</v>
      </c>
      <c r="AP3585">
        <v>9.0835199999999994E-3</v>
      </c>
      <c r="AQ3585">
        <v>1.0962661E-2</v>
      </c>
      <c r="AR3585">
        <v>9.3084740000000006E-3</v>
      </c>
      <c r="AS3585">
        <v>1.5885242000000001E-2</v>
      </c>
      <c r="AT3585">
        <v>4.744514E-3</v>
      </c>
    </row>
    <row r="3586" spans="1:46" hidden="1" x14ac:dyDescent="0.25">
      <c r="A3586" t="s">
        <v>316</v>
      </c>
      <c r="B3586" t="s">
        <v>291</v>
      </c>
      <c r="C3586">
        <v>8</v>
      </c>
      <c r="D3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9.1981693000000003E-2</v>
      </c>
      <c r="E3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9.1981693000000003E-2</v>
      </c>
      <c r="AI3586">
        <v>31</v>
      </c>
      <c r="AJ3586" t="s">
        <v>316</v>
      </c>
      <c r="AK3586" t="s">
        <v>418</v>
      </c>
      <c r="AL3586" t="s">
        <v>291</v>
      </c>
      <c r="AM3586">
        <v>6</v>
      </c>
      <c r="AN3586">
        <v>8</v>
      </c>
      <c r="AO3586">
        <v>9.1981693000000003E-2</v>
      </c>
      <c r="AP3586">
        <v>0.104654355</v>
      </c>
      <c r="AQ3586">
        <v>0.114825864</v>
      </c>
      <c r="AR3586">
        <v>0.103955072</v>
      </c>
      <c r="AS3586">
        <v>0.14113168800000001</v>
      </c>
      <c r="AT3586">
        <v>6.3060570999999996E-2</v>
      </c>
    </row>
    <row r="3587" spans="1:46" hidden="1" x14ac:dyDescent="0.25">
      <c r="A3587" t="s">
        <v>316</v>
      </c>
      <c r="B3587" t="s">
        <v>291</v>
      </c>
      <c r="C3587">
        <v>9</v>
      </c>
      <c r="D3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0.27116536899999999</v>
      </c>
      <c r="E3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0.22777377600000001</v>
      </c>
      <c r="AI3587">
        <v>31</v>
      </c>
      <c r="AJ3587" t="s">
        <v>316</v>
      </c>
      <c r="AK3587" t="s">
        <v>418</v>
      </c>
      <c r="AL3587" t="s">
        <v>291</v>
      </c>
      <c r="AM3587">
        <v>6</v>
      </c>
      <c r="AN3587">
        <v>9</v>
      </c>
      <c r="AO3587">
        <v>0.22777377600000001</v>
      </c>
      <c r="AP3587">
        <v>0.25170820399999999</v>
      </c>
      <c r="AQ3587">
        <v>0.27116536899999999</v>
      </c>
      <c r="AR3587">
        <v>0.24880282200000001</v>
      </c>
      <c r="AS3587">
        <v>0.31088492400000001</v>
      </c>
      <c r="AT3587">
        <v>0.172701937</v>
      </c>
    </row>
    <row r="3588" spans="1:46" hidden="1" x14ac:dyDescent="0.25">
      <c r="A3588" t="s">
        <v>316</v>
      </c>
      <c r="B3588" t="s">
        <v>291</v>
      </c>
      <c r="C3588">
        <v>10</v>
      </c>
      <c r="D3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0.41868320599999997</v>
      </c>
      <c r="E3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0.41868320599999997</v>
      </c>
      <c r="AI3588">
        <v>31</v>
      </c>
      <c r="AJ3588" t="s">
        <v>316</v>
      </c>
      <c r="AK3588" t="s">
        <v>418</v>
      </c>
      <c r="AL3588" t="s">
        <v>291</v>
      </c>
      <c r="AM3588">
        <v>6</v>
      </c>
      <c r="AN3588">
        <v>10</v>
      </c>
      <c r="AO3588">
        <v>0.360071794</v>
      </c>
      <c r="AP3588">
        <v>0.39258930199999997</v>
      </c>
      <c r="AQ3588">
        <v>0.41868320599999997</v>
      </c>
      <c r="AR3588">
        <v>0.385939378</v>
      </c>
      <c r="AS3588">
        <v>0.46734837099999998</v>
      </c>
      <c r="AT3588">
        <v>0.26390849399999999</v>
      </c>
    </row>
    <row r="3589" spans="1:46" hidden="1" x14ac:dyDescent="0.25">
      <c r="A3589" t="s">
        <v>316</v>
      </c>
      <c r="B3589" t="s">
        <v>291</v>
      </c>
      <c r="C3589">
        <v>11</v>
      </c>
      <c r="D3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0.52539688100000004</v>
      </c>
      <c r="E3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0.52539688100000004</v>
      </c>
      <c r="AI3589">
        <v>31</v>
      </c>
      <c r="AJ3589" t="s">
        <v>316</v>
      </c>
      <c r="AK3589" t="s">
        <v>418</v>
      </c>
      <c r="AL3589" t="s">
        <v>291</v>
      </c>
      <c r="AM3589">
        <v>6</v>
      </c>
      <c r="AN3589">
        <v>11</v>
      </c>
      <c r="AO3589">
        <v>0.451918867</v>
      </c>
      <c r="AP3589">
        <v>0.49538946499999997</v>
      </c>
      <c r="AQ3589">
        <v>0.52539688100000004</v>
      </c>
      <c r="AR3589">
        <v>0.48670327699999999</v>
      </c>
      <c r="AS3589">
        <v>0.58244424299999997</v>
      </c>
      <c r="AT3589">
        <v>0.31947635800000002</v>
      </c>
    </row>
    <row r="3590" spans="1:46" hidden="1" x14ac:dyDescent="0.25">
      <c r="A3590" t="s">
        <v>316</v>
      </c>
      <c r="B3590" t="s">
        <v>291</v>
      </c>
      <c r="C3590">
        <v>12</v>
      </c>
      <c r="D3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0.57664597399999995</v>
      </c>
      <c r="E3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0.57664597399999995</v>
      </c>
      <c r="AI3590">
        <v>31</v>
      </c>
      <c r="AJ3590" t="s">
        <v>316</v>
      </c>
      <c r="AK3590" t="s">
        <v>418</v>
      </c>
      <c r="AL3590" t="s">
        <v>291</v>
      </c>
      <c r="AM3590">
        <v>6</v>
      </c>
      <c r="AN3590">
        <v>12</v>
      </c>
      <c r="AO3590">
        <v>0.49452192299999997</v>
      </c>
      <c r="AP3590">
        <v>0.54800239100000003</v>
      </c>
      <c r="AQ3590">
        <v>0.57664597399999995</v>
      </c>
      <c r="AR3590">
        <v>0.53528645600000002</v>
      </c>
      <c r="AS3590">
        <v>0.63741931399999996</v>
      </c>
      <c r="AT3590">
        <v>0.34709251299999999</v>
      </c>
    </row>
    <row r="3591" spans="1:46" hidden="1" x14ac:dyDescent="0.25">
      <c r="A3591" t="s">
        <v>316</v>
      </c>
      <c r="B3591" t="s">
        <v>291</v>
      </c>
      <c r="C3591">
        <v>13</v>
      </c>
      <c r="D3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0.57216833700000003</v>
      </c>
      <c r="E3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0.57216833700000003</v>
      </c>
      <c r="AI3591">
        <v>31</v>
      </c>
      <c r="AJ3591" t="s">
        <v>316</v>
      </c>
      <c r="AK3591" t="s">
        <v>418</v>
      </c>
      <c r="AL3591" t="s">
        <v>291</v>
      </c>
      <c r="AM3591">
        <v>6</v>
      </c>
      <c r="AN3591">
        <v>13</v>
      </c>
      <c r="AO3591">
        <v>0.48339700600000002</v>
      </c>
      <c r="AP3591">
        <v>0.53601272099999997</v>
      </c>
      <c r="AQ3591">
        <v>0.57216833700000003</v>
      </c>
      <c r="AR3591">
        <v>0.52462898199999997</v>
      </c>
      <c r="AS3591">
        <v>0.63485435300000004</v>
      </c>
      <c r="AT3591">
        <v>0.32513144399999999</v>
      </c>
    </row>
    <row r="3592" spans="1:46" hidden="1" x14ac:dyDescent="0.25">
      <c r="A3592" t="s">
        <v>316</v>
      </c>
      <c r="B3592" t="s">
        <v>291</v>
      </c>
      <c r="C3592">
        <v>14</v>
      </c>
      <c r="D3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0.51094327799999995</v>
      </c>
      <c r="E3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0.51094327799999995</v>
      </c>
      <c r="AI3592">
        <v>31</v>
      </c>
      <c r="AJ3592" t="s">
        <v>316</v>
      </c>
      <c r="AK3592" t="s">
        <v>418</v>
      </c>
      <c r="AL3592" t="s">
        <v>291</v>
      </c>
      <c r="AM3592">
        <v>6</v>
      </c>
      <c r="AN3592">
        <v>14</v>
      </c>
      <c r="AO3592">
        <v>0.42618212100000002</v>
      </c>
      <c r="AP3592">
        <v>0.46896253599999999</v>
      </c>
      <c r="AQ3592">
        <v>0.51094327799999995</v>
      </c>
      <c r="AR3592">
        <v>0.46463027899999998</v>
      </c>
      <c r="AS3592">
        <v>0.57043786299999999</v>
      </c>
      <c r="AT3592">
        <v>0.297714333</v>
      </c>
    </row>
    <row r="3593" spans="1:46" hidden="1" x14ac:dyDescent="0.25">
      <c r="A3593" t="s">
        <v>316</v>
      </c>
      <c r="B3593" t="s">
        <v>291</v>
      </c>
      <c r="C3593">
        <v>15</v>
      </c>
      <c r="D3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0.40292465999999999</v>
      </c>
      <c r="E3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0.40292465999999999</v>
      </c>
      <c r="AI3593">
        <v>31</v>
      </c>
      <c r="AJ3593" t="s">
        <v>316</v>
      </c>
      <c r="AK3593" t="s">
        <v>418</v>
      </c>
      <c r="AL3593" t="s">
        <v>291</v>
      </c>
      <c r="AM3593">
        <v>6</v>
      </c>
      <c r="AN3593">
        <v>15</v>
      </c>
      <c r="AO3593">
        <v>0.33275572799999997</v>
      </c>
      <c r="AP3593">
        <v>0.36552547000000002</v>
      </c>
      <c r="AQ3593">
        <v>0.40292465999999999</v>
      </c>
      <c r="AR3593">
        <v>0.36493009599999998</v>
      </c>
      <c r="AS3593">
        <v>0.45644229200000003</v>
      </c>
      <c r="AT3593">
        <v>0.24470577499999999</v>
      </c>
    </row>
    <row r="3594" spans="1:46" hidden="1" x14ac:dyDescent="0.25">
      <c r="A3594" t="s">
        <v>316</v>
      </c>
      <c r="B3594" t="s">
        <v>291</v>
      </c>
      <c r="C3594">
        <v>16</v>
      </c>
      <c r="D3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0.25870741200000003</v>
      </c>
      <c r="E3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0.25870741200000003</v>
      </c>
      <c r="AI3594">
        <v>31</v>
      </c>
      <c r="AJ3594" t="s">
        <v>316</v>
      </c>
      <c r="AK3594" t="s">
        <v>418</v>
      </c>
      <c r="AL3594" t="s">
        <v>291</v>
      </c>
      <c r="AM3594">
        <v>6</v>
      </c>
      <c r="AN3594">
        <v>16</v>
      </c>
      <c r="AO3594">
        <v>0.21061365600000001</v>
      </c>
      <c r="AP3594">
        <v>0.23528151999999999</v>
      </c>
      <c r="AQ3594">
        <v>0.25870741200000003</v>
      </c>
      <c r="AR3594">
        <v>0.23462951200000001</v>
      </c>
      <c r="AS3594">
        <v>0.304803308</v>
      </c>
      <c r="AT3594">
        <v>0.138932798</v>
      </c>
    </row>
    <row r="3595" spans="1:46" hidden="1" x14ac:dyDescent="0.25">
      <c r="A3595" t="s">
        <v>316</v>
      </c>
      <c r="B3595" t="s">
        <v>291</v>
      </c>
      <c r="C3595">
        <v>17</v>
      </c>
      <c r="D3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0.111070262</v>
      </c>
      <c r="E3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0.111070262</v>
      </c>
      <c r="AI3595">
        <v>31</v>
      </c>
      <c r="AJ3595" t="s">
        <v>316</v>
      </c>
      <c r="AK3595" t="s">
        <v>418</v>
      </c>
      <c r="AL3595" t="s">
        <v>291</v>
      </c>
      <c r="AM3595">
        <v>6</v>
      </c>
      <c r="AN3595">
        <v>17</v>
      </c>
      <c r="AO3595">
        <v>9.0826461999999997E-2</v>
      </c>
      <c r="AP3595">
        <v>0.10006063499999999</v>
      </c>
      <c r="AQ3595">
        <v>0.111070262</v>
      </c>
      <c r="AR3595">
        <v>0.100423426</v>
      </c>
      <c r="AS3595">
        <v>0.13393160100000001</v>
      </c>
      <c r="AT3595">
        <v>6.2807556E-2</v>
      </c>
    </row>
    <row r="3596" spans="1:46" hidden="1" x14ac:dyDescent="0.25">
      <c r="A3596" t="s">
        <v>316</v>
      </c>
      <c r="B3596" t="s">
        <v>291</v>
      </c>
      <c r="C3596">
        <v>18</v>
      </c>
      <c r="D3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9.5599010000000009E-3</v>
      </c>
      <c r="E3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9.5599010000000009E-3</v>
      </c>
      <c r="AI3596">
        <v>31</v>
      </c>
      <c r="AJ3596" t="s">
        <v>316</v>
      </c>
      <c r="AK3596" t="s">
        <v>418</v>
      </c>
      <c r="AL3596" t="s">
        <v>291</v>
      </c>
      <c r="AM3596">
        <v>6</v>
      </c>
      <c r="AN3596">
        <v>18</v>
      </c>
      <c r="AO3596">
        <v>7.3654740000000003E-3</v>
      </c>
      <c r="AP3596">
        <v>8.3167359999999999E-3</v>
      </c>
      <c r="AQ3596">
        <v>9.5599010000000009E-3</v>
      </c>
      <c r="AR3596">
        <v>8.5089810000000005E-3</v>
      </c>
      <c r="AS3596">
        <v>1.3069516E-2</v>
      </c>
      <c r="AT3596">
        <v>4.4376090000000003E-3</v>
      </c>
    </row>
    <row r="3597" spans="1:46" hidden="1" x14ac:dyDescent="0.25">
      <c r="A3597" t="s">
        <v>316</v>
      </c>
      <c r="B3597" t="s">
        <v>291</v>
      </c>
      <c r="C3597">
        <v>19</v>
      </c>
      <c r="D3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7">
        <v>31</v>
      </c>
      <c r="AJ3597" t="s">
        <v>316</v>
      </c>
      <c r="AK3597" t="s">
        <v>418</v>
      </c>
      <c r="AL3597" t="s">
        <v>291</v>
      </c>
      <c r="AM3597">
        <v>6</v>
      </c>
      <c r="AN3597">
        <v>19</v>
      </c>
      <c r="AO3597">
        <v>0</v>
      </c>
      <c r="AP3597">
        <v>0</v>
      </c>
      <c r="AQ3597">
        <v>0</v>
      </c>
      <c r="AR3597">
        <v>0</v>
      </c>
      <c r="AS3597">
        <v>0</v>
      </c>
      <c r="AT3597">
        <v>0</v>
      </c>
    </row>
    <row r="3598" spans="1:46" hidden="1" x14ac:dyDescent="0.25">
      <c r="A3598" t="s">
        <v>316</v>
      </c>
      <c r="B3598" t="s">
        <v>291</v>
      </c>
      <c r="C3598">
        <v>20</v>
      </c>
      <c r="D3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8">
        <v>31</v>
      </c>
      <c r="AJ3598" t="s">
        <v>316</v>
      </c>
      <c r="AK3598" t="s">
        <v>418</v>
      </c>
      <c r="AL3598" t="s">
        <v>291</v>
      </c>
      <c r="AM3598">
        <v>6</v>
      </c>
      <c r="AN3598">
        <v>20</v>
      </c>
      <c r="AO3598">
        <v>0</v>
      </c>
      <c r="AP3598">
        <v>0</v>
      </c>
      <c r="AQ3598">
        <v>0</v>
      </c>
      <c r="AR3598">
        <v>0</v>
      </c>
      <c r="AS3598">
        <v>0</v>
      </c>
      <c r="AT3598">
        <v>0</v>
      </c>
    </row>
    <row r="3599" spans="1:46" hidden="1" x14ac:dyDescent="0.25">
      <c r="A3599" t="s">
        <v>316</v>
      </c>
      <c r="B3599" t="s">
        <v>291</v>
      </c>
      <c r="C3599">
        <v>21</v>
      </c>
      <c r="D3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9">
        <v>31</v>
      </c>
      <c r="AJ3599" t="s">
        <v>316</v>
      </c>
      <c r="AK3599" t="s">
        <v>418</v>
      </c>
      <c r="AL3599" t="s">
        <v>291</v>
      </c>
      <c r="AM3599">
        <v>6</v>
      </c>
      <c r="AN3599">
        <v>21</v>
      </c>
      <c r="AO3599">
        <v>0</v>
      </c>
      <c r="AP3599">
        <v>0</v>
      </c>
      <c r="AQ3599">
        <v>0</v>
      </c>
      <c r="AR3599">
        <v>0</v>
      </c>
      <c r="AS3599">
        <v>0</v>
      </c>
      <c r="AT3599">
        <v>0</v>
      </c>
    </row>
    <row r="3600" spans="1:46" hidden="1" x14ac:dyDescent="0.25">
      <c r="A3600" t="s">
        <v>316</v>
      </c>
      <c r="B3600" t="s">
        <v>291</v>
      </c>
      <c r="C3600">
        <v>22</v>
      </c>
      <c r="D3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0">
        <v>31</v>
      </c>
      <c r="AJ3600" t="s">
        <v>316</v>
      </c>
      <c r="AK3600" t="s">
        <v>418</v>
      </c>
      <c r="AL3600" t="s">
        <v>291</v>
      </c>
      <c r="AM3600">
        <v>6</v>
      </c>
      <c r="AN3600">
        <v>22</v>
      </c>
      <c r="AO3600">
        <v>0</v>
      </c>
      <c r="AP3600">
        <v>0</v>
      </c>
      <c r="AQ3600">
        <v>0</v>
      </c>
      <c r="AR3600">
        <v>0</v>
      </c>
      <c r="AS3600">
        <v>0</v>
      </c>
      <c r="AT3600">
        <v>0</v>
      </c>
    </row>
    <row r="3601" spans="1:46" hidden="1" x14ac:dyDescent="0.25">
      <c r="A3601" t="s">
        <v>316</v>
      </c>
      <c r="B3601" t="s">
        <v>291</v>
      </c>
      <c r="C3601">
        <v>23</v>
      </c>
      <c r="D3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1">
        <v>31</v>
      </c>
      <c r="AJ3601" t="s">
        <v>316</v>
      </c>
      <c r="AK3601" t="s">
        <v>418</v>
      </c>
      <c r="AL3601" t="s">
        <v>291</v>
      </c>
      <c r="AM3601">
        <v>6</v>
      </c>
      <c r="AN3601">
        <v>23</v>
      </c>
      <c r="AO3601">
        <v>0</v>
      </c>
      <c r="AP3601">
        <v>0</v>
      </c>
      <c r="AQ3601">
        <v>0</v>
      </c>
      <c r="AR3601">
        <v>0</v>
      </c>
      <c r="AS3601">
        <v>0</v>
      </c>
      <c r="AT3601">
        <v>0</v>
      </c>
    </row>
    <row r="3602" spans="1:46" hidden="1" x14ac:dyDescent="0.25">
      <c r="A3602" t="s">
        <v>316</v>
      </c>
      <c r="B3602" t="s">
        <v>291</v>
      </c>
      <c r="C3602">
        <v>24</v>
      </c>
      <c r="D3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2">
        <v>31</v>
      </c>
      <c r="AJ3602" t="s">
        <v>316</v>
      </c>
      <c r="AK3602" t="s">
        <v>418</v>
      </c>
      <c r="AL3602" t="s">
        <v>291</v>
      </c>
      <c r="AM3602">
        <v>6</v>
      </c>
      <c r="AN3602">
        <v>24</v>
      </c>
      <c r="AO3602">
        <v>0</v>
      </c>
      <c r="AP3602">
        <v>0</v>
      </c>
      <c r="AQ3602">
        <v>0</v>
      </c>
      <c r="AR3602">
        <v>0</v>
      </c>
      <c r="AS3602">
        <v>0</v>
      </c>
      <c r="AT3602">
        <v>0</v>
      </c>
    </row>
    <row r="3603" spans="1:46" hidden="1" x14ac:dyDescent="0.25">
      <c r="A3603" t="s">
        <v>316</v>
      </c>
      <c r="B3603" t="s">
        <v>292</v>
      </c>
      <c r="C3603">
        <v>1</v>
      </c>
      <c r="D3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3">
        <v>31</v>
      </c>
      <c r="AJ3603" t="s">
        <v>316</v>
      </c>
      <c r="AK3603" t="s">
        <v>418</v>
      </c>
      <c r="AL3603" t="s">
        <v>292</v>
      </c>
      <c r="AM3603">
        <v>7</v>
      </c>
      <c r="AN3603">
        <v>1</v>
      </c>
      <c r="AO3603">
        <v>0</v>
      </c>
      <c r="AP3603">
        <v>0</v>
      </c>
      <c r="AQ3603">
        <v>0</v>
      </c>
      <c r="AR3603">
        <v>0</v>
      </c>
      <c r="AS3603">
        <v>0</v>
      </c>
      <c r="AT3603">
        <v>0</v>
      </c>
    </row>
    <row r="3604" spans="1:46" hidden="1" x14ac:dyDescent="0.25">
      <c r="A3604" t="s">
        <v>316</v>
      </c>
      <c r="B3604" t="s">
        <v>292</v>
      </c>
      <c r="C3604">
        <v>2</v>
      </c>
      <c r="D3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4">
        <v>31</v>
      </c>
      <c r="AJ3604" t="s">
        <v>316</v>
      </c>
      <c r="AK3604" t="s">
        <v>418</v>
      </c>
      <c r="AL3604" t="s">
        <v>292</v>
      </c>
      <c r="AM3604">
        <v>7</v>
      </c>
      <c r="AN3604">
        <v>2</v>
      </c>
      <c r="AO3604">
        <v>0</v>
      </c>
      <c r="AP3604">
        <v>0</v>
      </c>
      <c r="AQ3604">
        <v>0</v>
      </c>
      <c r="AR3604">
        <v>0</v>
      </c>
      <c r="AS3604">
        <v>0</v>
      </c>
      <c r="AT3604">
        <v>0</v>
      </c>
    </row>
    <row r="3605" spans="1:46" hidden="1" x14ac:dyDescent="0.25">
      <c r="A3605" t="s">
        <v>316</v>
      </c>
      <c r="B3605" t="s">
        <v>292</v>
      </c>
      <c r="C3605">
        <v>3</v>
      </c>
      <c r="D3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5">
        <v>31</v>
      </c>
      <c r="AJ3605" t="s">
        <v>316</v>
      </c>
      <c r="AK3605" t="s">
        <v>418</v>
      </c>
      <c r="AL3605" t="s">
        <v>292</v>
      </c>
      <c r="AM3605">
        <v>7</v>
      </c>
      <c r="AN3605">
        <v>3</v>
      </c>
      <c r="AO3605">
        <v>0</v>
      </c>
      <c r="AP3605">
        <v>0</v>
      </c>
      <c r="AQ3605">
        <v>0</v>
      </c>
      <c r="AR3605">
        <v>0</v>
      </c>
      <c r="AS3605">
        <v>0</v>
      </c>
      <c r="AT3605">
        <v>0</v>
      </c>
    </row>
    <row r="3606" spans="1:46" hidden="1" x14ac:dyDescent="0.25">
      <c r="A3606" t="s">
        <v>316</v>
      </c>
      <c r="B3606" t="s">
        <v>292</v>
      </c>
      <c r="C3606">
        <v>4</v>
      </c>
      <c r="D3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6">
        <v>31</v>
      </c>
      <c r="AJ3606" t="s">
        <v>316</v>
      </c>
      <c r="AK3606" t="s">
        <v>418</v>
      </c>
      <c r="AL3606" t="s">
        <v>292</v>
      </c>
      <c r="AM3606">
        <v>7</v>
      </c>
      <c r="AN3606">
        <v>4</v>
      </c>
      <c r="AO3606">
        <v>0</v>
      </c>
      <c r="AP3606">
        <v>0</v>
      </c>
      <c r="AQ3606">
        <v>0</v>
      </c>
      <c r="AR3606">
        <v>0</v>
      </c>
      <c r="AS3606">
        <v>0</v>
      </c>
      <c r="AT3606">
        <v>0</v>
      </c>
    </row>
    <row r="3607" spans="1:46" hidden="1" x14ac:dyDescent="0.25">
      <c r="A3607" t="s">
        <v>316</v>
      </c>
      <c r="B3607" t="s">
        <v>292</v>
      </c>
      <c r="C3607">
        <v>5</v>
      </c>
      <c r="D3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7">
        <v>31</v>
      </c>
      <c r="AJ3607" t="s">
        <v>316</v>
      </c>
      <c r="AK3607" t="s">
        <v>418</v>
      </c>
      <c r="AL3607" t="s">
        <v>292</v>
      </c>
      <c r="AM3607">
        <v>7</v>
      </c>
      <c r="AN3607">
        <v>5</v>
      </c>
      <c r="AO3607">
        <v>0</v>
      </c>
      <c r="AP3607">
        <v>0</v>
      </c>
      <c r="AQ3607">
        <v>0</v>
      </c>
      <c r="AR3607">
        <v>0</v>
      </c>
      <c r="AS3607">
        <v>0</v>
      </c>
      <c r="AT3607">
        <v>0</v>
      </c>
    </row>
    <row r="3608" spans="1:46" hidden="1" x14ac:dyDescent="0.25">
      <c r="A3608" t="s">
        <v>316</v>
      </c>
      <c r="B3608" t="s">
        <v>292</v>
      </c>
      <c r="C3608">
        <v>6</v>
      </c>
      <c r="D3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8">
        <v>31</v>
      </c>
      <c r="AJ3608" t="s">
        <v>316</v>
      </c>
      <c r="AK3608" t="s">
        <v>418</v>
      </c>
      <c r="AL3608" t="s">
        <v>292</v>
      </c>
      <c r="AM3608">
        <v>7</v>
      </c>
      <c r="AN3608">
        <v>6</v>
      </c>
      <c r="AO3608">
        <v>0</v>
      </c>
      <c r="AP3608">
        <v>0</v>
      </c>
      <c r="AQ3608">
        <v>0</v>
      </c>
      <c r="AR3608">
        <v>0</v>
      </c>
      <c r="AS3608">
        <v>0</v>
      </c>
      <c r="AT3608">
        <v>0</v>
      </c>
    </row>
    <row r="3609" spans="1:46" hidden="1" x14ac:dyDescent="0.25">
      <c r="A3609" t="s">
        <v>316</v>
      </c>
      <c r="B3609" t="s">
        <v>292</v>
      </c>
      <c r="C3609">
        <v>7</v>
      </c>
      <c r="D3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7.3631469999999996E-3</v>
      </c>
      <c r="E3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7.3631469999999996E-3</v>
      </c>
      <c r="AI3609">
        <v>31</v>
      </c>
      <c r="AJ3609" t="s">
        <v>316</v>
      </c>
      <c r="AK3609" t="s">
        <v>418</v>
      </c>
      <c r="AL3609" t="s">
        <v>292</v>
      </c>
      <c r="AM3609">
        <v>7</v>
      </c>
      <c r="AN3609">
        <v>7</v>
      </c>
      <c r="AO3609">
        <v>7.3631469999999996E-3</v>
      </c>
      <c r="AP3609">
        <v>8.3364990000000007E-3</v>
      </c>
      <c r="AQ3609">
        <v>9.2676809999999998E-3</v>
      </c>
      <c r="AR3609">
        <v>8.3938950000000002E-3</v>
      </c>
      <c r="AS3609">
        <v>1.2860606E-2</v>
      </c>
      <c r="AT3609">
        <v>4.26451E-3</v>
      </c>
    </row>
    <row r="3610" spans="1:46" hidden="1" x14ac:dyDescent="0.25">
      <c r="A3610" t="s">
        <v>316</v>
      </c>
      <c r="B3610" t="s">
        <v>292</v>
      </c>
      <c r="C3610">
        <v>8</v>
      </c>
      <c r="D3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9.7784027999999995E-2</v>
      </c>
      <c r="E3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9.7784027999999995E-2</v>
      </c>
      <c r="AI3610">
        <v>31</v>
      </c>
      <c r="AJ3610" t="s">
        <v>316</v>
      </c>
      <c r="AK3610" t="s">
        <v>418</v>
      </c>
      <c r="AL3610" t="s">
        <v>292</v>
      </c>
      <c r="AM3610">
        <v>7</v>
      </c>
      <c r="AN3610">
        <v>8</v>
      </c>
      <c r="AO3610">
        <v>9.7784027999999995E-2</v>
      </c>
      <c r="AP3610">
        <v>0.105957067</v>
      </c>
      <c r="AQ3610">
        <v>0.115003204</v>
      </c>
      <c r="AR3610">
        <v>0.10544552</v>
      </c>
      <c r="AS3610">
        <v>0.13446713699999999</v>
      </c>
      <c r="AT3610">
        <v>6.3314023999999997E-2</v>
      </c>
    </row>
    <row r="3611" spans="1:46" hidden="1" x14ac:dyDescent="0.25">
      <c r="A3611" t="s">
        <v>316</v>
      </c>
      <c r="B3611" t="s">
        <v>292</v>
      </c>
      <c r="C3611">
        <v>9</v>
      </c>
      <c r="D3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0.27965524899999999</v>
      </c>
      <c r="E3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0.245086358</v>
      </c>
      <c r="AI3611">
        <v>31</v>
      </c>
      <c r="AJ3611" t="s">
        <v>316</v>
      </c>
      <c r="AK3611" t="s">
        <v>418</v>
      </c>
      <c r="AL3611" t="s">
        <v>292</v>
      </c>
      <c r="AM3611">
        <v>7</v>
      </c>
      <c r="AN3611">
        <v>9</v>
      </c>
      <c r="AO3611">
        <v>0.245086358</v>
      </c>
      <c r="AP3611">
        <v>0.26035472199999998</v>
      </c>
      <c r="AQ3611">
        <v>0.27965524899999999</v>
      </c>
      <c r="AR3611">
        <v>0.25873280199999998</v>
      </c>
      <c r="AS3611">
        <v>0.31327073500000002</v>
      </c>
      <c r="AT3611">
        <v>0.178975895</v>
      </c>
    </row>
    <row r="3612" spans="1:46" hidden="1" x14ac:dyDescent="0.25">
      <c r="A3612" t="s">
        <v>316</v>
      </c>
      <c r="B3612" t="s">
        <v>292</v>
      </c>
      <c r="C3612">
        <v>10</v>
      </c>
      <c r="D3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0.43289942799999998</v>
      </c>
      <c r="E3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0.43289942799999998</v>
      </c>
      <c r="AI3612">
        <v>31</v>
      </c>
      <c r="AJ3612" t="s">
        <v>316</v>
      </c>
      <c r="AK3612" t="s">
        <v>418</v>
      </c>
      <c r="AL3612" t="s">
        <v>292</v>
      </c>
      <c r="AM3612">
        <v>7</v>
      </c>
      <c r="AN3612">
        <v>10</v>
      </c>
      <c r="AO3612">
        <v>0.38413561299999999</v>
      </c>
      <c r="AP3612">
        <v>0.40900431100000001</v>
      </c>
      <c r="AQ3612">
        <v>0.43289942799999998</v>
      </c>
      <c r="AR3612">
        <v>0.403705655</v>
      </c>
      <c r="AS3612">
        <v>0.47648293600000002</v>
      </c>
      <c r="AT3612">
        <v>0.27923523300000003</v>
      </c>
    </row>
    <row r="3613" spans="1:46" hidden="1" x14ac:dyDescent="0.25">
      <c r="A3613" t="s">
        <v>316</v>
      </c>
      <c r="B3613" t="s">
        <v>292</v>
      </c>
      <c r="C3613">
        <v>11</v>
      </c>
      <c r="D3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0.54852946499999999</v>
      </c>
      <c r="E3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0.54852946499999999</v>
      </c>
      <c r="AI3613">
        <v>31</v>
      </c>
      <c r="AJ3613" t="s">
        <v>316</v>
      </c>
      <c r="AK3613" t="s">
        <v>418</v>
      </c>
      <c r="AL3613" t="s">
        <v>292</v>
      </c>
      <c r="AM3613">
        <v>7</v>
      </c>
      <c r="AN3613">
        <v>11</v>
      </c>
      <c r="AO3613">
        <v>0.48495369500000002</v>
      </c>
      <c r="AP3613">
        <v>0.52066720399999999</v>
      </c>
      <c r="AQ3613">
        <v>0.54852946499999999</v>
      </c>
      <c r="AR3613">
        <v>0.51062401300000004</v>
      </c>
      <c r="AS3613">
        <v>0.59817080600000005</v>
      </c>
      <c r="AT3613">
        <v>0.33805170200000001</v>
      </c>
    </row>
    <row r="3614" spans="1:46" hidden="1" x14ac:dyDescent="0.25">
      <c r="A3614" t="s">
        <v>316</v>
      </c>
      <c r="B3614" t="s">
        <v>292</v>
      </c>
      <c r="C3614">
        <v>12</v>
      </c>
      <c r="D3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0.60983130200000002</v>
      </c>
      <c r="E3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0.60983130200000002</v>
      </c>
      <c r="AI3614">
        <v>31</v>
      </c>
      <c r="AJ3614" t="s">
        <v>316</v>
      </c>
      <c r="AK3614" t="s">
        <v>418</v>
      </c>
      <c r="AL3614" t="s">
        <v>292</v>
      </c>
      <c r="AM3614">
        <v>7</v>
      </c>
      <c r="AN3614">
        <v>12</v>
      </c>
      <c r="AO3614">
        <v>0.53711824799999996</v>
      </c>
      <c r="AP3614">
        <v>0.57626897600000004</v>
      </c>
      <c r="AQ3614">
        <v>0.60983130200000002</v>
      </c>
      <c r="AR3614">
        <v>0.56693648600000002</v>
      </c>
      <c r="AS3614">
        <v>0.66417911399999996</v>
      </c>
      <c r="AT3614">
        <v>0.37768490900000001</v>
      </c>
    </row>
    <row r="3615" spans="1:46" hidden="1" x14ac:dyDescent="0.25">
      <c r="A3615" t="s">
        <v>316</v>
      </c>
      <c r="B3615" t="s">
        <v>292</v>
      </c>
      <c r="C3615">
        <v>13</v>
      </c>
      <c r="D3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0.60736275200000001</v>
      </c>
      <c r="E3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0.60736275200000001</v>
      </c>
      <c r="AI3615">
        <v>31</v>
      </c>
      <c r="AJ3615" t="s">
        <v>316</v>
      </c>
      <c r="AK3615" t="s">
        <v>418</v>
      </c>
      <c r="AL3615" t="s">
        <v>292</v>
      </c>
      <c r="AM3615">
        <v>7</v>
      </c>
      <c r="AN3615">
        <v>13</v>
      </c>
      <c r="AO3615">
        <v>0.53428120700000004</v>
      </c>
      <c r="AP3615">
        <v>0.57076772899999995</v>
      </c>
      <c r="AQ3615">
        <v>0.60736275200000001</v>
      </c>
      <c r="AR3615">
        <v>0.56486694000000004</v>
      </c>
      <c r="AS3615">
        <v>0.66809143100000001</v>
      </c>
      <c r="AT3615">
        <v>0.37882587899999998</v>
      </c>
    </row>
    <row r="3616" spans="1:46" hidden="1" x14ac:dyDescent="0.25">
      <c r="A3616" t="s">
        <v>316</v>
      </c>
      <c r="B3616" t="s">
        <v>292</v>
      </c>
      <c r="C3616">
        <v>14</v>
      </c>
      <c r="D3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0.55301368900000003</v>
      </c>
      <c r="E3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0.55301368900000003</v>
      </c>
      <c r="AI3616">
        <v>31</v>
      </c>
      <c r="AJ3616" t="s">
        <v>316</v>
      </c>
      <c r="AK3616" t="s">
        <v>418</v>
      </c>
      <c r="AL3616" t="s">
        <v>292</v>
      </c>
      <c r="AM3616">
        <v>7</v>
      </c>
      <c r="AN3616">
        <v>14</v>
      </c>
      <c r="AO3616">
        <v>0.47731611899999998</v>
      </c>
      <c r="AP3616">
        <v>0.51132580699999997</v>
      </c>
      <c r="AQ3616">
        <v>0.55301368900000003</v>
      </c>
      <c r="AR3616">
        <v>0.50826508599999998</v>
      </c>
      <c r="AS3616">
        <v>0.60754766199999999</v>
      </c>
      <c r="AT3616">
        <v>0.31691156199999998</v>
      </c>
    </row>
    <row r="3617" spans="1:46" hidden="1" x14ac:dyDescent="0.25">
      <c r="A3617" t="s">
        <v>316</v>
      </c>
      <c r="B3617" t="s">
        <v>292</v>
      </c>
      <c r="C3617">
        <v>15</v>
      </c>
      <c r="D3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0.44854505099999997</v>
      </c>
      <c r="E3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0.44854505099999997</v>
      </c>
      <c r="AI3617">
        <v>31</v>
      </c>
      <c r="AJ3617" t="s">
        <v>316</v>
      </c>
      <c r="AK3617" t="s">
        <v>418</v>
      </c>
      <c r="AL3617" t="s">
        <v>292</v>
      </c>
      <c r="AM3617">
        <v>7</v>
      </c>
      <c r="AN3617">
        <v>15</v>
      </c>
      <c r="AO3617">
        <v>0.38181211399999998</v>
      </c>
      <c r="AP3617">
        <v>0.41441485900000002</v>
      </c>
      <c r="AQ3617">
        <v>0.44854505099999997</v>
      </c>
      <c r="AR3617">
        <v>0.40940465199999998</v>
      </c>
      <c r="AS3617">
        <v>0.49966610900000002</v>
      </c>
      <c r="AT3617">
        <v>0.27634842599999998</v>
      </c>
    </row>
    <row r="3618" spans="1:46" hidden="1" x14ac:dyDescent="0.25">
      <c r="A3618" t="s">
        <v>316</v>
      </c>
      <c r="B3618" t="s">
        <v>292</v>
      </c>
      <c r="C3618">
        <v>16</v>
      </c>
      <c r="D3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0.30259413600000001</v>
      </c>
      <c r="E3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0.30259413600000001</v>
      </c>
      <c r="AI3618">
        <v>31</v>
      </c>
      <c r="AJ3618" t="s">
        <v>316</v>
      </c>
      <c r="AK3618" t="s">
        <v>418</v>
      </c>
      <c r="AL3618" t="s">
        <v>292</v>
      </c>
      <c r="AM3618">
        <v>7</v>
      </c>
      <c r="AN3618">
        <v>16</v>
      </c>
      <c r="AO3618">
        <v>0.25308567500000001</v>
      </c>
      <c r="AP3618">
        <v>0.27792443500000003</v>
      </c>
      <c r="AQ3618">
        <v>0.30259413600000001</v>
      </c>
      <c r="AR3618">
        <v>0.27529623399999997</v>
      </c>
      <c r="AS3618">
        <v>0.34510959200000002</v>
      </c>
      <c r="AT3618">
        <v>0.152437777</v>
      </c>
    </row>
    <row r="3619" spans="1:46" hidden="1" x14ac:dyDescent="0.25">
      <c r="A3619" t="s">
        <v>316</v>
      </c>
      <c r="B3619" t="s">
        <v>292</v>
      </c>
      <c r="C3619">
        <v>17</v>
      </c>
      <c r="D3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0.14125228200000001</v>
      </c>
      <c r="E3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0.14125228200000001</v>
      </c>
      <c r="AI3619">
        <v>31</v>
      </c>
      <c r="AJ3619" t="s">
        <v>316</v>
      </c>
      <c r="AK3619" t="s">
        <v>418</v>
      </c>
      <c r="AL3619" t="s">
        <v>292</v>
      </c>
      <c r="AM3619">
        <v>7</v>
      </c>
      <c r="AN3619">
        <v>17</v>
      </c>
      <c r="AO3619">
        <v>0.118903464</v>
      </c>
      <c r="AP3619">
        <v>0.129597975</v>
      </c>
      <c r="AQ3619">
        <v>0.14125228200000001</v>
      </c>
      <c r="AR3619">
        <v>0.12912588999999999</v>
      </c>
      <c r="AS3619">
        <v>0.16797309499999999</v>
      </c>
      <c r="AT3619">
        <v>7.4055409000000003E-2</v>
      </c>
    </row>
    <row r="3620" spans="1:46" hidden="1" x14ac:dyDescent="0.25">
      <c r="A3620" t="s">
        <v>316</v>
      </c>
      <c r="B3620" t="s">
        <v>292</v>
      </c>
      <c r="C3620">
        <v>18</v>
      </c>
      <c r="D3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1.8845924E-2</v>
      </c>
      <c r="E3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1.8845924E-2</v>
      </c>
      <c r="AI3620">
        <v>31</v>
      </c>
      <c r="AJ3620" t="s">
        <v>316</v>
      </c>
      <c r="AK3620" t="s">
        <v>418</v>
      </c>
      <c r="AL3620" t="s">
        <v>292</v>
      </c>
      <c r="AM3620">
        <v>7</v>
      </c>
      <c r="AN3620">
        <v>18</v>
      </c>
      <c r="AO3620">
        <v>1.3929967999999999E-2</v>
      </c>
      <c r="AP3620">
        <v>1.6289212000000001E-2</v>
      </c>
      <c r="AQ3620">
        <v>1.8845924E-2</v>
      </c>
      <c r="AR3620">
        <v>1.6445254999999999E-2</v>
      </c>
      <c r="AS3620">
        <v>2.5043728000000001E-2</v>
      </c>
      <c r="AT3620">
        <v>8.2148940000000004E-3</v>
      </c>
    </row>
    <row r="3621" spans="1:46" hidden="1" x14ac:dyDescent="0.25">
      <c r="A3621" t="s">
        <v>316</v>
      </c>
      <c r="B3621" t="s">
        <v>292</v>
      </c>
      <c r="C3621">
        <v>19</v>
      </c>
      <c r="D3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1">
        <v>31</v>
      </c>
      <c r="AJ3621" t="s">
        <v>316</v>
      </c>
      <c r="AK3621" t="s">
        <v>418</v>
      </c>
      <c r="AL3621" t="s">
        <v>292</v>
      </c>
      <c r="AM3621">
        <v>7</v>
      </c>
      <c r="AN3621">
        <v>19</v>
      </c>
      <c r="AO3621">
        <v>0</v>
      </c>
      <c r="AP3621">
        <v>0</v>
      </c>
      <c r="AQ3621">
        <v>0</v>
      </c>
      <c r="AR3621">
        <v>7.0399999999999995E-8</v>
      </c>
      <c r="AS3621">
        <v>1.1799999999999999E-6</v>
      </c>
      <c r="AT3621">
        <v>0</v>
      </c>
    </row>
    <row r="3622" spans="1:46" hidden="1" x14ac:dyDescent="0.25">
      <c r="A3622" t="s">
        <v>316</v>
      </c>
      <c r="B3622" t="s">
        <v>292</v>
      </c>
      <c r="C3622">
        <v>20</v>
      </c>
      <c r="D3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2">
        <v>31</v>
      </c>
      <c r="AJ3622" t="s">
        <v>316</v>
      </c>
      <c r="AK3622" t="s">
        <v>418</v>
      </c>
      <c r="AL3622" t="s">
        <v>292</v>
      </c>
      <c r="AM3622">
        <v>7</v>
      </c>
      <c r="AN3622">
        <v>20</v>
      </c>
      <c r="AO3622">
        <v>0</v>
      </c>
      <c r="AP3622">
        <v>0</v>
      </c>
      <c r="AQ3622">
        <v>0</v>
      </c>
      <c r="AR3622" s="281">
        <v>0</v>
      </c>
      <c r="AS3622" s="281">
        <v>0</v>
      </c>
      <c r="AT3622">
        <v>0</v>
      </c>
    </row>
    <row r="3623" spans="1:46" hidden="1" x14ac:dyDescent="0.25">
      <c r="A3623" t="s">
        <v>316</v>
      </c>
      <c r="B3623" t="s">
        <v>292</v>
      </c>
      <c r="C3623">
        <v>21</v>
      </c>
      <c r="D3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3">
        <v>31</v>
      </c>
      <c r="AJ3623" t="s">
        <v>316</v>
      </c>
      <c r="AK3623" t="s">
        <v>418</v>
      </c>
      <c r="AL3623" t="s">
        <v>292</v>
      </c>
      <c r="AM3623">
        <v>7</v>
      </c>
      <c r="AN3623">
        <v>21</v>
      </c>
      <c r="AO3623">
        <v>0</v>
      </c>
      <c r="AP3623">
        <v>0</v>
      </c>
      <c r="AQ3623">
        <v>0</v>
      </c>
      <c r="AR3623">
        <v>0</v>
      </c>
      <c r="AS3623">
        <v>0</v>
      </c>
      <c r="AT3623">
        <v>0</v>
      </c>
    </row>
    <row r="3624" spans="1:46" hidden="1" x14ac:dyDescent="0.25">
      <c r="A3624" t="s">
        <v>316</v>
      </c>
      <c r="B3624" t="s">
        <v>292</v>
      </c>
      <c r="C3624">
        <v>22</v>
      </c>
      <c r="D3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4">
        <v>31</v>
      </c>
      <c r="AJ3624" t="s">
        <v>316</v>
      </c>
      <c r="AK3624" t="s">
        <v>418</v>
      </c>
      <c r="AL3624" t="s">
        <v>292</v>
      </c>
      <c r="AM3624">
        <v>7</v>
      </c>
      <c r="AN3624">
        <v>22</v>
      </c>
      <c r="AO3624">
        <v>0</v>
      </c>
      <c r="AP3624">
        <v>0</v>
      </c>
      <c r="AQ3624">
        <v>0</v>
      </c>
      <c r="AR3624">
        <v>0</v>
      </c>
      <c r="AS3624">
        <v>0</v>
      </c>
      <c r="AT3624">
        <v>0</v>
      </c>
    </row>
    <row r="3625" spans="1:46" hidden="1" x14ac:dyDescent="0.25">
      <c r="A3625" t="s">
        <v>316</v>
      </c>
      <c r="B3625" t="s">
        <v>292</v>
      </c>
      <c r="C3625">
        <v>23</v>
      </c>
      <c r="D3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5">
        <v>31</v>
      </c>
      <c r="AJ3625" t="s">
        <v>316</v>
      </c>
      <c r="AK3625" t="s">
        <v>418</v>
      </c>
      <c r="AL3625" t="s">
        <v>292</v>
      </c>
      <c r="AM3625">
        <v>7</v>
      </c>
      <c r="AN3625">
        <v>23</v>
      </c>
      <c r="AO3625">
        <v>0</v>
      </c>
      <c r="AP3625">
        <v>0</v>
      </c>
      <c r="AQ3625">
        <v>0</v>
      </c>
      <c r="AR3625">
        <v>0</v>
      </c>
      <c r="AS3625">
        <v>0</v>
      </c>
      <c r="AT3625">
        <v>0</v>
      </c>
    </row>
    <row r="3626" spans="1:46" hidden="1" x14ac:dyDescent="0.25">
      <c r="A3626" t="s">
        <v>316</v>
      </c>
      <c r="B3626" t="s">
        <v>292</v>
      </c>
      <c r="C3626">
        <v>24</v>
      </c>
      <c r="D3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6">
        <v>31</v>
      </c>
      <c r="AJ3626" t="s">
        <v>316</v>
      </c>
      <c r="AK3626" t="s">
        <v>418</v>
      </c>
      <c r="AL3626" t="s">
        <v>292</v>
      </c>
      <c r="AM3626">
        <v>7</v>
      </c>
      <c r="AN3626">
        <v>24</v>
      </c>
      <c r="AO3626">
        <v>0</v>
      </c>
      <c r="AP3626">
        <v>0</v>
      </c>
      <c r="AQ3626">
        <v>0</v>
      </c>
      <c r="AR3626">
        <v>0</v>
      </c>
      <c r="AS3626">
        <v>0</v>
      </c>
      <c r="AT3626">
        <v>0</v>
      </c>
    </row>
    <row r="3627" spans="1:46" hidden="1" x14ac:dyDescent="0.25">
      <c r="A3627" t="s">
        <v>316</v>
      </c>
      <c r="B3627" t="s">
        <v>293</v>
      </c>
      <c r="C3627">
        <v>1</v>
      </c>
      <c r="D3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7">
        <v>31</v>
      </c>
      <c r="AJ3627" t="s">
        <v>316</v>
      </c>
      <c r="AK3627" t="s">
        <v>418</v>
      </c>
      <c r="AL3627" t="s">
        <v>293</v>
      </c>
      <c r="AM3627">
        <v>8</v>
      </c>
      <c r="AN3627">
        <v>1</v>
      </c>
      <c r="AO3627">
        <v>0</v>
      </c>
      <c r="AP3627">
        <v>0</v>
      </c>
      <c r="AQ3627">
        <v>0</v>
      </c>
      <c r="AR3627">
        <v>0</v>
      </c>
      <c r="AS3627">
        <v>0</v>
      </c>
      <c r="AT3627">
        <v>0</v>
      </c>
    </row>
    <row r="3628" spans="1:46" hidden="1" x14ac:dyDescent="0.25">
      <c r="A3628" t="s">
        <v>316</v>
      </c>
      <c r="B3628" t="s">
        <v>293</v>
      </c>
      <c r="C3628">
        <v>2</v>
      </c>
      <c r="D3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8">
        <v>31</v>
      </c>
      <c r="AJ3628" t="s">
        <v>316</v>
      </c>
      <c r="AK3628" t="s">
        <v>418</v>
      </c>
      <c r="AL3628" t="s">
        <v>293</v>
      </c>
      <c r="AM3628">
        <v>8</v>
      </c>
      <c r="AN3628">
        <v>2</v>
      </c>
      <c r="AO3628">
        <v>0</v>
      </c>
      <c r="AP3628">
        <v>0</v>
      </c>
      <c r="AQ3628">
        <v>0</v>
      </c>
      <c r="AR3628">
        <v>0</v>
      </c>
      <c r="AS3628">
        <v>0</v>
      </c>
      <c r="AT3628">
        <v>0</v>
      </c>
    </row>
    <row r="3629" spans="1:46" hidden="1" x14ac:dyDescent="0.25">
      <c r="A3629" t="s">
        <v>316</v>
      </c>
      <c r="B3629" t="s">
        <v>293</v>
      </c>
      <c r="C3629">
        <v>3</v>
      </c>
      <c r="D3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9">
        <v>31</v>
      </c>
      <c r="AJ3629" t="s">
        <v>316</v>
      </c>
      <c r="AK3629" t="s">
        <v>418</v>
      </c>
      <c r="AL3629" t="s">
        <v>293</v>
      </c>
      <c r="AM3629">
        <v>8</v>
      </c>
      <c r="AN3629">
        <v>3</v>
      </c>
      <c r="AO3629">
        <v>0</v>
      </c>
      <c r="AP3629">
        <v>0</v>
      </c>
      <c r="AQ3629">
        <v>0</v>
      </c>
      <c r="AR3629">
        <v>0</v>
      </c>
      <c r="AS3629">
        <v>0</v>
      </c>
      <c r="AT3629">
        <v>0</v>
      </c>
    </row>
    <row r="3630" spans="1:46" hidden="1" x14ac:dyDescent="0.25">
      <c r="A3630" t="s">
        <v>316</v>
      </c>
      <c r="B3630" t="s">
        <v>293</v>
      </c>
      <c r="C3630">
        <v>4</v>
      </c>
      <c r="D3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0">
        <v>31</v>
      </c>
      <c r="AJ3630" t="s">
        <v>316</v>
      </c>
      <c r="AK3630" t="s">
        <v>418</v>
      </c>
      <c r="AL3630" t="s">
        <v>293</v>
      </c>
      <c r="AM3630">
        <v>8</v>
      </c>
      <c r="AN3630">
        <v>4</v>
      </c>
      <c r="AO3630">
        <v>0</v>
      </c>
      <c r="AP3630">
        <v>0</v>
      </c>
      <c r="AQ3630">
        <v>0</v>
      </c>
      <c r="AR3630">
        <v>0</v>
      </c>
      <c r="AS3630">
        <v>0</v>
      </c>
      <c r="AT3630">
        <v>0</v>
      </c>
    </row>
    <row r="3631" spans="1:46" hidden="1" x14ac:dyDescent="0.25">
      <c r="A3631" t="s">
        <v>316</v>
      </c>
      <c r="B3631" t="s">
        <v>293</v>
      </c>
      <c r="C3631">
        <v>5</v>
      </c>
      <c r="D3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1">
        <v>31</v>
      </c>
      <c r="AJ3631" t="s">
        <v>316</v>
      </c>
      <c r="AK3631" t="s">
        <v>418</v>
      </c>
      <c r="AL3631" t="s">
        <v>293</v>
      </c>
      <c r="AM3631">
        <v>8</v>
      </c>
      <c r="AN3631">
        <v>5</v>
      </c>
      <c r="AO3631">
        <v>0</v>
      </c>
      <c r="AP3631">
        <v>0</v>
      </c>
      <c r="AQ3631">
        <v>0</v>
      </c>
      <c r="AR3631">
        <v>0</v>
      </c>
      <c r="AS3631">
        <v>0</v>
      </c>
      <c r="AT3631">
        <v>0</v>
      </c>
    </row>
    <row r="3632" spans="1:46" hidden="1" x14ac:dyDescent="0.25">
      <c r="A3632" t="s">
        <v>316</v>
      </c>
      <c r="B3632" t="s">
        <v>293</v>
      </c>
      <c r="C3632">
        <v>6</v>
      </c>
      <c r="D3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2">
        <v>31</v>
      </c>
      <c r="AJ3632" t="s">
        <v>316</v>
      </c>
      <c r="AK3632" t="s">
        <v>418</v>
      </c>
      <c r="AL3632" t="s">
        <v>293</v>
      </c>
      <c r="AM3632">
        <v>8</v>
      </c>
      <c r="AN3632">
        <v>6</v>
      </c>
      <c r="AO3632">
        <v>0</v>
      </c>
      <c r="AP3632">
        <v>0</v>
      </c>
      <c r="AQ3632">
        <v>3.5199999999999998E-7</v>
      </c>
      <c r="AR3632">
        <v>1.3799999999999999E-6</v>
      </c>
      <c r="AS3632">
        <v>2.2399999999999999E-5</v>
      </c>
      <c r="AT3632">
        <v>0</v>
      </c>
    </row>
    <row r="3633" spans="1:46" hidden="1" x14ac:dyDescent="0.25">
      <c r="A3633" t="s">
        <v>316</v>
      </c>
      <c r="B3633" t="s">
        <v>293</v>
      </c>
      <c r="C3633">
        <v>7</v>
      </c>
      <c r="D3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1.3462445999999999E-2</v>
      </c>
      <c r="E3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1.3462445999999999E-2</v>
      </c>
      <c r="AI3633">
        <v>31</v>
      </c>
      <c r="AJ3633" t="s">
        <v>316</v>
      </c>
      <c r="AK3633" t="s">
        <v>418</v>
      </c>
      <c r="AL3633" t="s">
        <v>293</v>
      </c>
      <c r="AM3633">
        <v>8</v>
      </c>
      <c r="AN3633">
        <v>7</v>
      </c>
      <c r="AO3633">
        <v>1.3462445999999999E-2</v>
      </c>
      <c r="AP3633">
        <v>1.8905443000000001E-2</v>
      </c>
      <c r="AQ3633" s="281">
        <v>2.4716091999999999E-2</v>
      </c>
      <c r="AR3633" s="281">
        <v>2.0061323999999998E-2</v>
      </c>
      <c r="AS3633" s="281">
        <v>4.5258758000000003E-2</v>
      </c>
      <c r="AT3633">
        <v>6.3871600000000002E-3</v>
      </c>
    </row>
    <row r="3634" spans="1:46" hidden="1" x14ac:dyDescent="0.25">
      <c r="A3634" t="s">
        <v>316</v>
      </c>
      <c r="B3634" t="s">
        <v>293</v>
      </c>
      <c r="C3634">
        <v>8</v>
      </c>
      <c r="D3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0.121068825</v>
      </c>
      <c r="E3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0.121068825</v>
      </c>
      <c r="AI3634">
        <v>31</v>
      </c>
      <c r="AJ3634" t="s">
        <v>316</v>
      </c>
      <c r="AK3634" t="s">
        <v>418</v>
      </c>
      <c r="AL3634" t="s">
        <v>293</v>
      </c>
      <c r="AM3634">
        <v>8</v>
      </c>
      <c r="AN3634">
        <v>8</v>
      </c>
      <c r="AO3634">
        <v>0.121068825</v>
      </c>
      <c r="AP3634">
        <v>0.136942023</v>
      </c>
      <c r="AQ3634">
        <v>0.15749888000000001</v>
      </c>
      <c r="AR3634">
        <v>0.138451669</v>
      </c>
      <c r="AS3634">
        <v>0.21827152</v>
      </c>
      <c r="AT3634">
        <v>6.4686996999999996E-2</v>
      </c>
    </row>
    <row r="3635" spans="1:46" hidden="1" x14ac:dyDescent="0.25">
      <c r="A3635" t="s">
        <v>316</v>
      </c>
      <c r="B3635" t="s">
        <v>293</v>
      </c>
      <c r="C3635">
        <v>9</v>
      </c>
      <c r="D3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0.33189294200000002</v>
      </c>
      <c r="E3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0.26805066599999999</v>
      </c>
      <c r="AI3635">
        <v>31</v>
      </c>
      <c r="AJ3635" t="s">
        <v>316</v>
      </c>
      <c r="AK3635" t="s">
        <v>418</v>
      </c>
      <c r="AL3635" t="s">
        <v>293</v>
      </c>
      <c r="AM3635">
        <v>8</v>
      </c>
      <c r="AN3635">
        <v>9</v>
      </c>
      <c r="AO3635">
        <v>0.26805066599999999</v>
      </c>
      <c r="AP3635">
        <v>0.29952443699999998</v>
      </c>
      <c r="AQ3635">
        <v>0.33189294200000002</v>
      </c>
      <c r="AR3635">
        <v>0.29676102199999999</v>
      </c>
      <c r="AS3635">
        <v>0.41387393099999997</v>
      </c>
      <c r="AT3635">
        <v>0.14190855499999999</v>
      </c>
    </row>
    <row r="3636" spans="1:46" hidden="1" x14ac:dyDescent="0.25">
      <c r="A3636" t="s">
        <v>316</v>
      </c>
      <c r="B3636" t="s">
        <v>293</v>
      </c>
      <c r="C3636">
        <v>10</v>
      </c>
      <c r="D3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0.49005333600000001</v>
      </c>
      <c r="E3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0.49005333600000001</v>
      </c>
      <c r="AI3636">
        <v>31</v>
      </c>
      <c r="AJ3636" t="s">
        <v>316</v>
      </c>
      <c r="AK3636" t="s">
        <v>418</v>
      </c>
      <c r="AL3636" t="s">
        <v>293</v>
      </c>
      <c r="AM3636">
        <v>8</v>
      </c>
      <c r="AN3636">
        <v>10</v>
      </c>
      <c r="AO3636">
        <v>0.40492212500000002</v>
      </c>
      <c r="AP3636">
        <v>0.44777742599999998</v>
      </c>
      <c r="AQ3636">
        <v>0.49005333600000001</v>
      </c>
      <c r="AR3636">
        <v>0.44190727699999999</v>
      </c>
      <c r="AS3636">
        <v>0.581982781</v>
      </c>
      <c r="AT3636">
        <v>0.21559329499999999</v>
      </c>
    </row>
    <row r="3637" spans="1:46" hidden="1" x14ac:dyDescent="0.25">
      <c r="A3637" t="s">
        <v>316</v>
      </c>
      <c r="B3637" t="s">
        <v>293</v>
      </c>
      <c r="C3637">
        <v>11</v>
      </c>
      <c r="D3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0.60751128300000001</v>
      </c>
      <c r="E3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0.60751128300000001</v>
      </c>
      <c r="AI3637">
        <v>31</v>
      </c>
      <c r="AJ3637" t="s">
        <v>316</v>
      </c>
      <c r="AK3637" t="s">
        <v>418</v>
      </c>
      <c r="AL3637" t="s">
        <v>293</v>
      </c>
      <c r="AM3637">
        <v>8</v>
      </c>
      <c r="AN3637">
        <v>11</v>
      </c>
      <c r="AO3637">
        <v>0.50250554700000005</v>
      </c>
      <c r="AP3637">
        <v>0.56176624600000002</v>
      </c>
      <c r="AQ3637">
        <v>0.60751128300000001</v>
      </c>
      <c r="AR3637">
        <v>0.55037656400000001</v>
      </c>
      <c r="AS3637">
        <v>0.704670134</v>
      </c>
      <c r="AT3637">
        <v>0.28138900500000003</v>
      </c>
    </row>
    <row r="3638" spans="1:46" hidden="1" x14ac:dyDescent="0.25">
      <c r="A3638" t="s">
        <v>316</v>
      </c>
      <c r="B3638" t="s">
        <v>293</v>
      </c>
      <c r="C3638">
        <v>12</v>
      </c>
      <c r="D3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0.67659050099999996</v>
      </c>
      <c r="E3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0.67659050099999996</v>
      </c>
      <c r="AI3638">
        <v>31</v>
      </c>
      <c r="AJ3638" t="s">
        <v>316</v>
      </c>
      <c r="AK3638" t="s">
        <v>418</v>
      </c>
      <c r="AL3638" t="s">
        <v>293</v>
      </c>
      <c r="AM3638">
        <v>8</v>
      </c>
      <c r="AN3638">
        <v>12</v>
      </c>
      <c r="AO3638">
        <v>0.55044028899999997</v>
      </c>
      <c r="AP3638">
        <v>0.62334229799999996</v>
      </c>
      <c r="AQ3638">
        <v>0.67659050099999996</v>
      </c>
      <c r="AR3638">
        <v>0.60582751199999996</v>
      </c>
      <c r="AS3638">
        <v>0.76972706999999996</v>
      </c>
      <c r="AT3638">
        <v>0.30356021799999999</v>
      </c>
    </row>
    <row r="3639" spans="1:46" hidden="1" x14ac:dyDescent="0.25">
      <c r="A3639" t="s">
        <v>316</v>
      </c>
      <c r="B3639" t="s">
        <v>293</v>
      </c>
      <c r="C3639">
        <v>13</v>
      </c>
      <c r="D3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0.67128012199999998</v>
      </c>
      <c r="E3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0.67128012199999998</v>
      </c>
      <c r="AI3639">
        <v>31</v>
      </c>
      <c r="AJ3639" t="s">
        <v>316</v>
      </c>
      <c r="AK3639" t="s">
        <v>418</v>
      </c>
      <c r="AL3639" t="s">
        <v>293</v>
      </c>
      <c r="AM3639">
        <v>8</v>
      </c>
      <c r="AN3639">
        <v>13</v>
      </c>
      <c r="AO3639">
        <v>0.52990869900000004</v>
      </c>
      <c r="AP3639">
        <v>0.61757841800000002</v>
      </c>
      <c r="AQ3639">
        <v>0.67128012199999998</v>
      </c>
      <c r="AR3639">
        <v>0.59824480700000005</v>
      </c>
      <c r="AS3639">
        <v>0.76698346299999998</v>
      </c>
      <c r="AT3639">
        <v>0.26636137799999998</v>
      </c>
    </row>
    <row r="3640" spans="1:46" hidden="1" x14ac:dyDescent="0.25">
      <c r="A3640" t="s">
        <v>316</v>
      </c>
      <c r="B3640" t="s">
        <v>293</v>
      </c>
      <c r="C3640">
        <v>14</v>
      </c>
      <c r="D3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0.60918999600000001</v>
      </c>
      <c r="E3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0.60918999600000001</v>
      </c>
      <c r="AI3640">
        <v>31</v>
      </c>
      <c r="AJ3640" t="s">
        <v>316</v>
      </c>
      <c r="AK3640" t="s">
        <v>418</v>
      </c>
      <c r="AL3640" t="s">
        <v>293</v>
      </c>
      <c r="AM3640">
        <v>8</v>
      </c>
      <c r="AN3640">
        <v>14</v>
      </c>
      <c r="AO3640">
        <v>0.47588432800000002</v>
      </c>
      <c r="AP3640">
        <v>0.55715641699999996</v>
      </c>
      <c r="AQ3640">
        <v>0.60918999600000001</v>
      </c>
      <c r="AR3640">
        <v>0.53876797499999995</v>
      </c>
      <c r="AS3640">
        <v>0.70129777000000004</v>
      </c>
      <c r="AT3640">
        <v>0.24457131200000001</v>
      </c>
    </row>
    <row r="3641" spans="1:46" hidden="1" x14ac:dyDescent="0.25">
      <c r="A3641" t="s">
        <v>316</v>
      </c>
      <c r="B3641" t="s">
        <v>293</v>
      </c>
      <c r="C3641">
        <v>15</v>
      </c>
      <c r="D3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0.50227570799999999</v>
      </c>
      <c r="E3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0.50227570799999999</v>
      </c>
      <c r="AI3641">
        <v>31</v>
      </c>
      <c r="AJ3641" t="s">
        <v>316</v>
      </c>
      <c r="AK3641" t="s">
        <v>418</v>
      </c>
      <c r="AL3641" t="s">
        <v>293</v>
      </c>
      <c r="AM3641">
        <v>8</v>
      </c>
      <c r="AN3641">
        <v>15</v>
      </c>
      <c r="AO3641">
        <v>0.38076837200000002</v>
      </c>
      <c r="AP3641">
        <v>0.44829804600000001</v>
      </c>
      <c r="AQ3641">
        <v>0.50227570799999999</v>
      </c>
      <c r="AR3641">
        <v>0.43427367300000003</v>
      </c>
      <c r="AS3641">
        <v>0.57839006400000004</v>
      </c>
      <c r="AT3641">
        <v>0.18688533900000001</v>
      </c>
    </row>
    <row r="3642" spans="1:46" hidden="1" x14ac:dyDescent="0.25">
      <c r="A3642" t="s">
        <v>316</v>
      </c>
      <c r="B3642" t="s">
        <v>293</v>
      </c>
      <c r="C3642">
        <v>16</v>
      </c>
      <c r="D3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0.34687083699999999</v>
      </c>
      <c r="E3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0.34687083699999999</v>
      </c>
      <c r="AI3642">
        <v>31</v>
      </c>
      <c r="AJ3642" t="s">
        <v>316</v>
      </c>
      <c r="AK3642" t="s">
        <v>418</v>
      </c>
      <c r="AL3642" t="s">
        <v>293</v>
      </c>
      <c r="AM3642">
        <v>8</v>
      </c>
      <c r="AN3642">
        <v>16</v>
      </c>
      <c r="AO3642">
        <v>0.25579240600000003</v>
      </c>
      <c r="AP3642">
        <v>0.30504676200000003</v>
      </c>
      <c r="AQ3642">
        <v>0.34687083699999999</v>
      </c>
      <c r="AR3642">
        <v>0.29689555200000001</v>
      </c>
      <c r="AS3642">
        <v>0.406554476</v>
      </c>
      <c r="AT3642">
        <v>0.10692386500000001</v>
      </c>
    </row>
    <row r="3643" spans="1:46" hidden="1" x14ac:dyDescent="0.25">
      <c r="A3643" t="s">
        <v>316</v>
      </c>
      <c r="B3643" t="s">
        <v>293</v>
      </c>
      <c r="C3643">
        <v>17</v>
      </c>
      <c r="D3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0.176794745</v>
      </c>
      <c r="E3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0.176794745</v>
      </c>
      <c r="AI3643">
        <v>31</v>
      </c>
      <c r="AJ3643" t="s">
        <v>316</v>
      </c>
      <c r="AK3643" t="s">
        <v>418</v>
      </c>
      <c r="AL3643" t="s">
        <v>293</v>
      </c>
      <c r="AM3643">
        <v>8</v>
      </c>
      <c r="AN3643">
        <v>17</v>
      </c>
      <c r="AO3643">
        <v>0.12718802200000001</v>
      </c>
      <c r="AP3643">
        <v>0.15360362699999999</v>
      </c>
      <c r="AQ3643">
        <v>0.176794745</v>
      </c>
      <c r="AR3643">
        <v>0.15071857399999999</v>
      </c>
      <c r="AS3643">
        <v>0.210013545</v>
      </c>
      <c r="AT3643">
        <v>5.2129517E-2</v>
      </c>
    </row>
    <row r="3644" spans="1:46" hidden="1" x14ac:dyDescent="0.25">
      <c r="A3644" t="s">
        <v>316</v>
      </c>
      <c r="B3644" t="s">
        <v>293</v>
      </c>
      <c r="C3644">
        <v>18</v>
      </c>
      <c r="D3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3.0896508999999999E-2</v>
      </c>
      <c r="E3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3.0896508999999999E-2</v>
      </c>
      <c r="AI3644">
        <v>31</v>
      </c>
      <c r="AJ3644" t="s">
        <v>316</v>
      </c>
      <c r="AK3644" t="s">
        <v>418</v>
      </c>
      <c r="AL3644" t="s">
        <v>293</v>
      </c>
      <c r="AM3644">
        <v>8</v>
      </c>
      <c r="AN3644">
        <v>18</v>
      </c>
      <c r="AO3644">
        <v>2.247008E-2</v>
      </c>
      <c r="AP3644">
        <v>2.7061980999999999E-2</v>
      </c>
      <c r="AQ3644">
        <v>3.0896508999999999E-2</v>
      </c>
      <c r="AR3644">
        <v>2.7029455000000001E-2</v>
      </c>
      <c r="AS3644">
        <v>4.0169305000000002E-2</v>
      </c>
      <c r="AT3644">
        <v>1.0707332999999999E-2</v>
      </c>
    </row>
    <row r="3645" spans="1:46" hidden="1" x14ac:dyDescent="0.25">
      <c r="A3645" t="s">
        <v>316</v>
      </c>
      <c r="B3645" t="s">
        <v>293</v>
      </c>
      <c r="C3645">
        <v>19</v>
      </c>
      <c r="D3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1.9300000000000002E-5</v>
      </c>
      <c r="E3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1.9300000000000002E-5</v>
      </c>
      <c r="AI3645">
        <v>31</v>
      </c>
      <c r="AJ3645" t="s">
        <v>316</v>
      </c>
      <c r="AK3645" t="s">
        <v>418</v>
      </c>
      <c r="AL3645" t="s">
        <v>293</v>
      </c>
      <c r="AM3645">
        <v>8</v>
      </c>
      <c r="AN3645">
        <v>19</v>
      </c>
      <c r="AO3645">
        <v>3.0699999999999998E-6</v>
      </c>
      <c r="AP3645">
        <v>9.1200000000000008E-6</v>
      </c>
      <c r="AQ3645">
        <v>1.9300000000000002E-5</v>
      </c>
      <c r="AR3645">
        <v>1.24E-5</v>
      </c>
      <c r="AS3645">
        <v>4.8099999999999997E-5</v>
      </c>
      <c r="AT3645">
        <v>2.4600000000000001E-7</v>
      </c>
    </row>
    <row r="3646" spans="1:46" hidden="1" x14ac:dyDescent="0.25">
      <c r="A3646" t="s">
        <v>316</v>
      </c>
      <c r="B3646" t="s">
        <v>293</v>
      </c>
      <c r="C3646">
        <v>20</v>
      </c>
      <c r="D3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6">
        <v>31</v>
      </c>
      <c r="AJ3646" t="s">
        <v>316</v>
      </c>
      <c r="AK3646" t="s">
        <v>418</v>
      </c>
      <c r="AL3646" t="s">
        <v>293</v>
      </c>
      <c r="AM3646">
        <v>8</v>
      </c>
      <c r="AN3646">
        <v>20</v>
      </c>
      <c r="AO3646" s="281">
        <v>0</v>
      </c>
      <c r="AP3646" s="281">
        <v>0</v>
      </c>
      <c r="AQ3646" s="281">
        <v>0</v>
      </c>
      <c r="AR3646" s="281">
        <v>0</v>
      </c>
      <c r="AS3646" s="281">
        <v>0</v>
      </c>
      <c r="AT3646" s="281">
        <v>0</v>
      </c>
    </row>
    <row r="3647" spans="1:46" hidden="1" x14ac:dyDescent="0.25">
      <c r="A3647" t="s">
        <v>316</v>
      </c>
      <c r="B3647" t="s">
        <v>293</v>
      </c>
      <c r="C3647">
        <v>21</v>
      </c>
      <c r="D3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7">
        <v>31</v>
      </c>
      <c r="AJ3647" t="s">
        <v>316</v>
      </c>
      <c r="AK3647" t="s">
        <v>418</v>
      </c>
      <c r="AL3647" t="s">
        <v>293</v>
      </c>
      <c r="AM3647">
        <v>8</v>
      </c>
      <c r="AN3647">
        <v>21</v>
      </c>
      <c r="AO3647">
        <v>0</v>
      </c>
      <c r="AP3647">
        <v>0</v>
      </c>
      <c r="AQ3647">
        <v>0</v>
      </c>
      <c r="AR3647">
        <v>0</v>
      </c>
      <c r="AS3647">
        <v>0</v>
      </c>
      <c r="AT3647">
        <v>0</v>
      </c>
    </row>
    <row r="3648" spans="1:46" hidden="1" x14ac:dyDescent="0.25">
      <c r="A3648" t="s">
        <v>316</v>
      </c>
      <c r="B3648" t="s">
        <v>293</v>
      </c>
      <c r="C3648">
        <v>22</v>
      </c>
      <c r="D3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8">
        <v>31</v>
      </c>
      <c r="AJ3648" t="s">
        <v>316</v>
      </c>
      <c r="AK3648" t="s">
        <v>418</v>
      </c>
      <c r="AL3648" t="s">
        <v>293</v>
      </c>
      <c r="AM3648">
        <v>8</v>
      </c>
      <c r="AN3648">
        <v>22</v>
      </c>
      <c r="AO3648">
        <v>0</v>
      </c>
      <c r="AP3648">
        <v>0</v>
      </c>
      <c r="AQ3648">
        <v>0</v>
      </c>
      <c r="AR3648">
        <v>0</v>
      </c>
      <c r="AS3648">
        <v>0</v>
      </c>
      <c r="AT3648">
        <v>0</v>
      </c>
    </row>
    <row r="3649" spans="1:46" hidden="1" x14ac:dyDescent="0.25">
      <c r="A3649" t="s">
        <v>316</v>
      </c>
      <c r="B3649" t="s">
        <v>293</v>
      </c>
      <c r="C3649">
        <v>23</v>
      </c>
      <c r="D3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9">
        <v>31</v>
      </c>
      <c r="AJ3649" t="s">
        <v>316</v>
      </c>
      <c r="AK3649" t="s">
        <v>418</v>
      </c>
      <c r="AL3649" t="s">
        <v>293</v>
      </c>
      <c r="AM3649">
        <v>8</v>
      </c>
      <c r="AN3649">
        <v>23</v>
      </c>
      <c r="AO3649">
        <v>0</v>
      </c>
      <c r="AP3649">
        <v>0</v>
      </c>
      <c r="AQ3649">
        <v>0</v>
      </c>
      <c r="AR3649">
        <v>0</v>
      </c>
      <c r="AS3649">
        <v>0</v>
      </c>
      <c r="AT3649">
        <v>0</v>
      </c>
    </row>
    <row r="3650" spans="1:46" hidden="1" x14ac:dyDescent="0.25">
      <c r="A3650" t="s">
        <v>316</v>
      </c>
      <c r="B3650" t="s">
        <v>293</v>
      </c>
      <c r="C3650">
        <v>24</v>
      </c>
      <c r="D3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0">
        <v>31</v>
      </c>
      <c r="AJ3650" t="s">
        <v>316</v>
      </c>
      <c r="AK3650" t="s">
        <v>418</v>
      </c>
      <c r="AL3650" t="s">
        <v>293</v>
      </c>
      <c r="AM3650">
        <v>8</v>
      </c>
      <c r="AN3650">
        <v>24</v>
      </c>
      <c r="AO3650">
        <v>0</v>
      </c>
      <c r="AP3650">
        <v>0</v>
      </c>
      <c r="AQ3650">
        <v>0</v>
      </c>
      <c r="AR3650">
        <v>0</v>
      </c>
      <c r="AS3650">
        <v>0</v>
      </c>
      <c r="AT3650">
        <v>0</v>
      </c>
    </row>
    <row r="3651" spans="1:46" hidden="1" x14ac:dyDescent="0.25">
      <c r="A3651" t="s">
        <v>316</v>
      </c>
      <c r="B3651" t="s">
        <v>294</v>
      </c>
      <c r="C3651">
        <v>1</v>
      </c>
      <c r="D3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1">
        <v>31</v>
      </c>
      <c r="AJ3651" t="s">
        <v>316</v>
      </c>
      <c r="AK3651" t="s">
        <v>418</v>
      </c>
      <c r="AL3651" t="s">
        <v>294</v>
      </c>
      <c r="AM3651">
        <v>9</v>
      </c>
      <c r="AN3651">
        <v>1</v>
      </c>
      <c r="AO3651">
        <v>0</v>
      </c>
      <c r="AP3651">
        <v>0</v>
      </c>
      <c r="AQ3651">
        <v>0</v>
      </c>
      <c r="AR3651">
        <v>0</v>
      </c>
      <c r="AS3651">
        <v>0</v>
      </c>
      <c r="AT3651">
        <v>0</v>
      </c>
    </row>
    <row r="3652" spans="1:46" hidden="1" x14ac:dyDescent="0.25">
      <c r="A3652" t="s">
        <v>316</v>
      </c>
      <c r="B3652" t="s">
        <v>294</v>
      </c>
      <c r="C3652">
        <v>2</v>
      </c>
      <c r="D3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2">
        <v>31</v>
      </c>
      <c r="AJ3652" t="s">
        <v>316</v>
      </c>
      <c r="AK3652" t="s">
        <v>418</v>
      </c>
      <c r="AL3652" t="s">
        <v>294</v>
      </c>
      <c r="AM3652">
        <v>9</v>
      </c>
      <c r="AN3652">
        <v>2</v>
      </c>
      <c r="AO3652">
        <v>0</v>
      </c>
      <c r="AP3652">
        <v>0</v>
      </c>
      <c r="AQ3652">
        <v>0</v>
      </c>
      <c r="AR3652">
        <v>0</v>
      </c>
      <c r="AS3652">
        <v>0</v>
      </c>
      <c r="AT3652">
        <v>0</v>
      </c>
    </row>
    <row r="3653" spans="1:46" hidden="1" x14ac:dyDescent="0.25">
      <c r="A3653" t="s">
        <v>316</v>
      </c>
      <c r="B3653" t="s">
        <v>294</v>
      </c>
      <c r="C3653">
        <v>3</v>
      </c>
      <c r="D3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3">
        <v>31</v>
      </c>
      <c r="AJ3653" t="s">
        <v>316</v>
      </c>
      <c r="AK3653" t="s">
        <v>418</v>
      </c>
      <c r="AL3653" t="s">
        <v>294</v>
      </c>
      <c r="AM3653">
        <v>9</v>
      </c>
      <c r="AN3653">
        <v>3</v>
      </c>
      <c r="AO3653">
        <v>0</v>
      </c>
      <c r="AP3653">
        <v>0</v>
      </c>
      <c r="AQ3653">
        <v>0</v>
      </c>
      <c r="AR3653">
        <v>0</v>
      </c>
      <c r="AS3653">
        <v>0</v>
      </c>
      <c r="AT3653">
        <v>0</v>
      </c>
    </row>
    <row r="3654" spans="1:46" hidden="1" x14ac:dyDescent="0.25">
      <c r="A3654" t="s">
        <v>316</v>
      </c>
      <c r="B3654" t="s">
        <v>294</v>
      </c>
      <c r="C3654">
        <v>4</v>
      </c>
      <c r="D3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4">
        <v>31</v>
      </c>
      <c r="AJ3654" t="s">
        <v>316</v>
      </c>
      <c r="AK3654" t="s">
        <v>418</v>
      </c>
      <c r="AL3654" t="s">
        <v>294</v>
      </c>
      <c r="AM3654">
        <v>9</v>
      </c>
      <c r="AN3654">
        <v>4</v>
      </c>
      <c r="AO3654">
        <v>0</v>
      </c>
      <c r="AP3654">
        <v>0</v>
      </c>
      <c r="AQ3654">
        <v>0</v>
      </c>
      <c r="AR3654">
        <v>0</v>
      </c>
      <c r="AS3654">
        <v>0</v>
      </c>
      <c r="AT3654">
        <v>0</v>
      </c>
    </row>
    <row r="3655" spans="1:46" hidden="1" x14ac:dyDescent="0.25">
      <c r="A3655" t="s">
        <v>316</v>
      </c>
      <c r="B3655" t="s">
        <v>294</v>
      </c>
      <c r="C3655">
        <v>5</v>
      </c>
      <c r="D3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5">
        <v>31</v>
      </c>
      <c r="AJ3655" t="s">
        <v>316</v>
      </c>
      <c r="AK3655" t="s">
        <v>418</v>
      </c>
      <c r="AL3655" t="s">
        <v>294</v>
      </c>
      <c r="AM3655">
        <v>9</v>
      </c>
      <c r="AN3655">
        <v>5</v>
      </c>
      <c r="AO3655">
        <v>0</v>
      </c>
      <c r="AP3655">
        <v>0</v>
      </c>
      <c r="AQ3655">
        <v>0</v>
      </c>
      <c r="AR3655">
        <v>0</v>
      </c>
      <c r="AS3655">
        <v>0</v>
      </c>
      <c r="AT3655">
        <v>0</v>
      </c>
    </row>
    <row r="3656" spans="1:46" hidden="1" x14ac:dyDescent="0.25">
      <c r="A3656" t="s">
        <v>316</v>
      </c>
      <c r="B3656" t="s">
        <v>294</v>
      </c>
      <c r="C3656">
        <v>6</v>
      </c>
      <c r="D3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1.3030600000000001E-4</v>
      </c>
      <c r="E3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1.3030600000000001E-4</v>
      </c>
      <c r="AI3656">
        <v>31</v>
      </c>
      <c r="AJ3656" t="s">
        <v>316</v>
      </c>
      <c r="AK3656" t="s">
        <v>418</v>
      </c>
      <c r="AL3656" t="s">
        <v>294</v>
      </c>
      <c r="AM3656">
        <v>9</v>
      </c>
      <c r="AN3656">
        <v>6</v>
      </c>
      <c r="AO3656">
        <v>1.3030600000000001E-4</v>
      </c>
      <c r="AP3656">
        <v>5.6068299999999997E-4</v>
      </c>
      <c r="AQ3656">
        <v>1.3737560000000001E-3</v>
      </c>
      <c r="AR3656">
        <v>9.3293800000000002E-4</v>
      </c>
      <c r="AS3656">
        <v>4.0439120000000002E-3</v>
      </c>
      <c r="AT3656">
        <v>9.2E-6</v>
      </c>
    </row>
    <row r="3657" spans="1:46" hidden="1" x14ac:dyDescent="0.25">
      <c r="A3657" t="s">
        <v>316</v>
      </c>
      <c r="B3657" t="s">
        <v>294</v>
      </c>
      <c r="C3657">
        <v>7</v>
      </c>
      <c r="D3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4.8091689999999999E-2</v>
      </c>
      <c r="E3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4.8091689999999999E-2</v>
      </c>
      <c r="AI3657">
        <v>31</v>
      </c>
      <c r="AJ3657" t="s">
        <v>316</v>
      </c>
      <c r="AK3657" t="s">
        <v>418</v>
      </c>
      <c r="AL3657" t="s">
        <v>294</v>
      </c>
      <c r="AM3657">
        <v>9</v>
      </c>
      <c r="AN3657">
        <v>7</v>
      </c>
      <c r="AO3657">
        <v>4.8091689999999999E-2</v>
      </c>
      <c r="AP3657">
        <v>5.9932869E-2</v>
      </c>
      <c r="AQ3657">
        <v>7.5732782999999998E-2</v>
      </c>
      <c r="AR3657">
        <v>6.2167453999999997E-2</v>
      </c>
      <c r="AS3657">
        <v>0.110378666</v>
      </c>
      <c r="AT3657" s="281">
        <v>2.6930435999999999E-2</v>
      </c>
    </row>
    <row r="3658" spans="1:46" hidden="1" x14ac:dyDescent="0.25">
      <c r="A3658" t="s">
        <v>316</v>
      </c>
      <c r="B3658" t="s">
        <v>294</v>
      </c>
      <c r="C3658">
        <v>8</v>
      </c>
      <c r="D3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0.197722591</v>
      </c>
      <c r="E3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0.197722591</v>
      </c>
      <c r="AI3658">
        <v>31</v>
      </c>
      <c r="AJ3658" t="s">
        <v>316</v>
      </c>
      <c r="AK3658" t="s">
        <v>418</v>
      </c>
      <c r="AL3658" t="s">
        <v>294</v>
      </c>
      <c r="AM3658">
        <v>9</v>
      </c>
      <c r="AN3658">
        <v>8</v>
      </c>
      <c r="AO3658">
        <v>0.197722591</v>
      </c>
      <c r="AP3658">
        <v>0.226558432</v>
      </c>
      <c r="AQ3658">
        <v>0.24999391000000001</v>
      </c>
      <c r="AR3658">
        <v>0.22278097699999999</v>
      </c>
      <c r="AS3658">
        <v>0.31364860500000002</v>
      </c>
      <c r="AT3658">
        <v>0.11041996699999999</v>
      </c>
    </row>
    <row r="3659" spans="1:46" hidden="1" x14ac:dyDescent="0.25">
      <c r="A3659" t="s">
        <v>316</v>
      </c>
      <c r="B3659" t="s">
        <v>294</v>
      </c>
      <c r="C3659">
        <v>9</v>
      </c>
      <c r="D3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0.43802641199999998</v>
      </c>
      <c r="E3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0.369266594</v>
      </c>
      <c r="AI3659">
        <v>31</v>
      </c>
      <c r="AJ3659" t="s">
        <v>316</v>
      </c>
      <c r="AK3659" t="s">
        <v>418</v>
      </c>
      <c r="AL3659" t="s">
        <v>294</v>
      </c>
      <c r="AM3659">
        <v>9</v>
      </c>
      <c r="AN3659">
        <v>9</v>
      </c>
      <c r="AO3659">
        <v>0.369266594</v>
      </c>
      <c r="AP3659">
        <v>0.41070470199999998</v>
      </c>
      <c r="AQ3659">
        <v>0.43802641199999998</v>
      </c>
      <c r="AR3659">
        <v>0.40009318900000002</v>
      </c>
      <c r="AS3659">
        <v>0.51769207100000003</v>
      </c>
      <c r="AT3659">
        <v>0.18604605599999999</v>
      </c>
    </row>
    <row r="3660" spans="1:46" hidden="1" x14ac:dyDescent="0.25">
      <c r="A3660" t="s">
        <v>316</v>
      </c>
      <c r="B3660" t="s">
        <v>294</v>
      </c>
      <c r="C3660">
        <v>10</v>
      </c>
      <c r="D3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0.60154327100000005</v>
      </c>
      <c r="E3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0.60154327100000005</v>
      </c>
      <c r="AI3660">
        <v>31</v>
      </c>
      <c r="AJ3660" t="s">
        <v>316</v>
      </c>
      <c r="AK3660" t="s">
        <v>418</v>
      </c>
      <c r="AL3660" t="s">
        <v>294</v>
      </c>
      <c r="AM3660">
        <v>9</v>
      </c>
      <c r="AN3660">
        <v>10</v>
      </c>
      <c r="AO3660">
        <v>0.51859712499999999</v>
      </c>
      <c r="AP3660">
        <v>0.57039157699999998</v>
      </c>
      <c r="AQ3660">
        <v>0.60154327100000005</v>
      </c>
      <c r="AR3660">
        <v>0.55397637899999996</v>
      </c>
      <c r="AS3660">
        <v>0.68780423599999996</v>
      </c>
      <c r="AT3660">
        <v>0.27334013899999998</v>
      </c>
    </row>
    <row r="3661" spans="1:46" hidden="1" x14ac:dyDescent="0.25">
      <c r="A3661" t="s">
        <v>316</v>
      </c>
      <c r="B3661" t="s">
        <v>294</v>
      </c>
      <c r="C3661">
        <v>11</v>
      </c>
      <c r="D3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0.72560419899999995</v>
      </c>
      <c r="E3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0.72560419899999995</v>
      </c>
      <c r="AI3661">
        <v>31</v>
      </c>
      <c r="AJ3661" t="s">
        <v>316</v>
      </c>
      <c r="AK3661" t="s">
        <v>418</v>
      </c>
      <c r="AL3661" t="s">
        <v>294</v>
      </c>
      <c r="AM3661">
        <v>9</v>
      </c>
      <c r="AN3661">
        <v>11</v>
      </c>
      <c r="AO3661">
        <v>0.62503052699999995</v>
      </c>
      <c r="AP3661">
        <v>0.68660088100000005</v>
      </c>
      <c r="AQ3661">
        <v>0.72560419899999995</v>
      </c>
      <c r="AR3661">
        <v>0.66404808699999995</v>
      </c>
      <c r="AS3661">
        <v>0.80482685799999998</v>
      </c>
      <c r="AT3661">
        <v>0.328892252</v>
      </c>
    </row>
    <row r="3662" spans="1:46" hidden="1" x14ac:dyDescent="0.25">
      <c r="A3662" t="s">
        <v>316</v>
      </c>
      <c r="B3662" t="s">
        <v>294</v>
      </c>
      <c r="C3662">
        <v>12</v>
      </c>
      <c r="D3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0.78561695300000001</v>
      </c>
      <c r="E3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0.78561695300000001</v>
      </c>
      <c r="AI3662">
        <v>31</v>
      </c>
      <c r="AJ3662" t="s">
        <v>316</v>
      </c>
      <c r="AK3662" t="s">
        <v>418</v>
      </c>
      <c r="AL3662" t="s">
        <v>294</v>
      </c>
      <c r="AM3662">
        <v>9</v>
      </c>
      <c r="AN3662">
        <v>12</v>
      </c>
      <c r="AO3662">
        <v>0.67835379699999998</v>
      </c>
      <c r="AP3662">
        <v>0.73973250700000004</v>
      </c>
      <c r="AQ3662">
        <v>0.78561695300000001</v>
      </c>
      <c r="AR3662">
        <v>0.71621291300000001</v>
      </c>
      <c r="AS3662">
        <v>0.85954968600000003</v>
      </c>
      <c r="AT3662">
        <v>0.34478901200000001</v>
      </c>
    </row>
    <row r="3663" spans="1:46" hidden="1" x14ac:dyDescent="0.25">
      <c r="A3663" t="s">
        <v>316</v>
      </c>
      <c r="B3663" t="s">
        <v>294</v>
      </c>
      <c r="C3663">
        <v>13</v>
      </c>
      <c r="D3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0.77260546500000005</v>
      </c>
      <c r="E3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0.77260546500000005</v>
      </c>
      <c r="AI3663">
        <v>31</v>
      </c>
      <c r="AJ3663" t="s">
        <v>316</v>
      </c>
      <c r="AK3663" t="s">
        <v>418</v>
      </c>
      <c r="AL3663" t="s">
        <v>294</v>
      </c>
      <c r="AM3663">
        <v>9</v>
      </c>
      <c r="AN3663">
        <v>13</v>
      </c>
      <c r="AO3663">
        <v>0.66912677300000001</v>
      </c>
      <c r="AP3663">
        <v>0.72772921999999995</v>
      </c>
      <c r="AQ3663">
        <v>0.77260546500000005</v>
      </c>
      <c r="AR3663">
        <v>0.70304955099999999</v>
      </c>
      <c r="AS3663">
        <v>0.84722991800000003</v>
      </c>
      <c r="AT3663">
        <v>0.33042338900000001</v>
      </c>
    </row>
    <row r="3664" spans="1:46" hidden="1" x14ac:dyDescent="0.25">
      <c r="A3664" t="s">
        <v>316</v>
      </c>
      <c r="B3664" t="s">
        <v>294</v>
      </c>
      <c r="C3664">
        <v>14</v>
      </c>
      <c r="D3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0.70050442700000004</v>
      </c>
      <c r="E3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0.70050442700000004</v>
      </c>
      <c r="AI3664">
        <v>31</v>
      </c>
      <c r="AJ3664" t="s">
        <v>316</v>
      </c>
      <c r="AK3664" t="s">
        <v>418</v>
      </c>
      <c r="AL3664" t="s">
        <v>294</v>
      </c>
      <c r="AM3664">
        <v>9</v>
      </c>
      <c r="AN3664">
        <v>14</v>
      </c>
      <c r="AO3664">
        <v>0.605062345</v>
      </c>
      <c r="AP3664">
        <v>0.65187478499999996</v>
      </c>
      <c r="AQ3664">
        <v>0.70050442700000004</v>
      </c>
      <c r="AR3664">
        <v>0.632705038</v>
      </c>
      <c r="AS3664">
        <v>0.76708860800000001</v>
      </c>
      <c r="AT3664">
        <v>0.27252922800000001</v>
      </c>
    </row>
    <row r="3665" spans="1:46" hidden="1" x14ac:dyDescent="0.25">
      <c r="A3665" t="s">
        <v>316</v>
      </c>
      <c r="B3665" t="s">
        <v>294</v>
      </c>
      <c r="C3665">
        <v>15</v>
      </c>
      <c r="D3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0.57088242300000003</v>
      </c>
      <c r="E3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0.57088242300000003</v>
      </c>
      <c r="AI3665">
        <v>31</v>
      </c>
      <c r="AJ3665" t="s">
        <v>316</v>
      </c>
      <c r="AK3665" t="s">
        <v>418</v>
      </c>
      <c r="AL3665" t="s">
        <v>294</v>
      </c>
      <c r="AM3665">
        <v>9</v>
      </c>
      <c r="AN3665">
        <v>15</v>
      </c>
      <c r="AO3665">
        <v>0.47959221099999999</v>
      </c>
      <c r="AP3665">
        <v>0.52484863500000001</v>
      </c>
      <c r="AQ3665">
        <v>0.57088242300000003</v>
      </c>
      <c r="AR3665">
        <v>0.51342857799999997</v>
      </c>
      <c r="AS3665">
        <v>0.62433274299999997</v>
      </c>
      <c r="AT3665">
        <v>0.22300151400000001</v>
      </c>
    </row>
    <row r="3666" spans="1:46" hidden="1" x14ac:dyDescent="0.25">
      <c r="A3666" t="s">
        <v>316</v>
      </c>
      <c r="B3666" t="s">
        <v>294</v>
      </c>
      <c r="C3666">
        <v>16</v>
      </c>
      <c r="D3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0.40014265799999998</v>
      </c>
      <c r="E3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0.40014265799999998</v>
      </c>
      <c r="AI3666">
        <v>31</v>
      </c>
      <c r="AJ3666" t="s">
        <v>316</v>
      </c>
      <c r="AK3666" t="s">
        <v>418</v>
      </c>
      <c r="AL3666" t="s">
        <v>294</v>
      </c>
      <c r="AM3666">
        <v>9</v>
      </c>
      <c r="AN3666">
        <v>16</v>
      </c>
      <c r="AO3666">
        <v>0.33373688000000001</v>
      </c>
      <c r="AP3666">
        <v>0.36647375399999998</v>
      </c>
      <c r="AQ3666">
        <v>0.40014265799999998</v>
      </c>
      <c r="AR3666">
        <v>0.35528967900000002</v>
      </c>
      <c r="AS3666">
        <v>0.44304813999999998</v>
      </c>
      <c r="AT3666">
        <v>0.15416543699999999</v>
      </c>
    </row>
    <row r="3667" spans="1:46" hidden="1" x14ac:dyDescent="0.25">
      <c r="A3667" t="s">
        <v>316</v>
      </c>
      <c r="B3667" t="s">
        <v>294</v>
      </c>
      <c r="C3667">
        <v>17</v>
      </c>
      <c r="D3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0.20913680100000001</v>
      </c>
      <c r="E3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0.20913680100000001</v>
      </c>
      <c r="AI3667">
        <v>31</v>
      </c>
      <c r="AJ3667" t="s">
        <v>316</v>
      </c>
      <c r="AK3667" t="s">
        <v>418</v>
      </c>
      <c r="AL3667" t="s">
        <v>294</v>
      </c>
      <c r="AM3667">
        <v>9</v>
      </c>
      <c r="AN3667">
        <v>17</v>
      </c>
      <c r="AO3667">
        <v>0.17421668700000001</v>
      </c>
      <c r="AP3667">
        <v>0.191831001</v>
      </c>
      <c r="AQ3667">
        <v>0.20913680100000001</v>
      </c>
      <c r="AR3667">
        <v>0.18615473499999999</v>
      </c>
      <c r="AS3667">
        <v>0.23580652299999999</v>
      </c>
      <c r="AT3667">
        <v>7.8571668999999997E-2</v>
      </c>
    </row>
    <row r="3668" spans="1:46" hidden="1" x14ac:dyDescent="0.25">
      <c r="A3668" t="s">
        <v>316</v>
      </c>
      <c r="B3668" t="s">
        <v>294</v>
      </c>
      <c r="C3668">
        <v>18</v>
      </c>
      <c r="D3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4.4434422000000001E-2</v>
      </c>
      <c r="E3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4.4434422000000001E-2</v>
      </c>
      <c r="AI3668">
        <v>31</v>
      </c>
      <c r="AJ3668" t="s">
        <v>316</v>
      </c>
      <c r="AK3668" t="s">
        <v>418</v>
      </c>
      <c r="AL3668" t="s">
        <v>294</v>
      </c>
      <c r="AM3668">
        <v>9</v>
      </c>
      <c r="AN3668">
        <v>18</v>
      </c>
      <c r="AO3668">
        <v>3.6007114E-2</v>
      </c>
      <c r="AP3668">
        <v>4.0578001000000002E-2</v>
      </c>
      <c r="AQ3668">
        <v>4.4434422000000001E-2</v>
      </c>
      <c r="AR3668">
        <v>3.9485118999999999E-2</v>
      </c>
      <c r="AS3668">
        <v>5.3357266E-2</v>
      </c>
      <c r="AT3668">
        <v>1.7530193999999999E-2</v>
      </c>
    </row>
    <row r="3669" spans="1:46" hidden="1" x14ac:dyDescent="0.25">
      <c r="A3669" t="s">
        <v>316</v>
      </c>
      <c r="B3669" t="s">
        <v>294</v>
      </c>
      <c r="C3669">
        <v>19</v>
      </c>
      <c r="D3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9.59E-5</v>
      </c>
      <c r="E3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9.59E-5</v>
      </c>
      <c r="AI3669">
        <v>31</v>
      </c>
      <c r="AJ3669" t="s">
        <v>316</v>
      </c>
      <c r="AK3669" t="s">
        <v>418</v>
      </c>
      <c r="AL3669" t="s">
        <v>294</v>
      </c>
      <c r="AM3669">
        <v>9</v>
      </c>
      <c r="AN3669">
        <v>19</v>
      </c>
      <c r="AO3669">
        <v>4.9400000000000001E-5</v>
      </c>
      <c r="AP3669">
        <v>6.7299999999999996E-5</v>
      </c>
      <c r="AQ3669">
        <v>9.59E-5</v>
      </c>
      <c r="AR3669">
        <v>7.5099999999999996E-5</v>
      </c>
      <c r="AS3669">
        <v>1.83487E-4</v>
      </c>
      <c r="AT3669">
        <v>1.9599999999999999E-5</v>
      </c>
    </row>
    <row r="3670" spans="1:46" hidden="1" x14ac:dyDescent="0.25">
      <c r="A3670" t="s">
        <v>316</v>
      </c>
      <c r="B3670" t="s">
        <v>294</v>
      </c>
      <c r="C3670">
        <v>20</v>
      </c>
      <c r="D3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0">
        <v>31</v>
      </c>
      <c r="AJ3670" t="s">
        <v>316</v>
      </c>
      <c r="AK3670" t="s">
        <v>418</v>
      </c>
      <c r="AL3670" t="s">
        <v>294</v>
      </c>
      <c r="AM3670">
        <v>9</v>
      </c>
      <c r="AN3670">
        <v>20</v>
      </c>
      <c r="AO3670" s="281">
        <v>0</v>
      </c>
      <c r="AP3670" s="281">
        <v>0</v>
      </c>
      <c r="AQ3670" s="281">
        <v>0</v>
      </c>
      <c r="AR3670" s="281">
        <v>0</v>
      </c>
      <c r="AS3670">
        <v>0</v>
      </c>
      <c r="AT3670" s="281">
        <v>0</v>
      </c>
    </row>
    <row r="3671" spans="1:46" hidden="1" x14ac:dyDescent="0.25">
      <c r="A3671" t="s">
        <v>316</v>
      </c>
      <c r="B3671" t="s">
        <v>294</v>
      </c>
      <c r="C3671">
        <v>21</v>
      </c>
      <c r="D3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1">
        <v>31</v>
      </c>
      <c r="AJ3671" t="s">
        <v>316</v>
      </c>
      <c r="AK3671" t="s">
        <v>418</v>
      </c>
      <c r="AL3671" t="s">
        <v>294</v>
      </c>
      <c r="AM3671">
        <v>9</v>
      </c>
      <c r="AN3671">
        <v>21</v>
      </c>
      <c r="AO3671">
        <v>0</v>
      </c>
      <c r="AP3671">
        <v>0</v>
      </c>
      <c r="AQ3671">
        <v>0</v>
      </c>
      <c r="AR3671">
        <v>0</v>
      </c>
      <c r="AS3671">
        <v>0</v>
      </c>
      <c r="AT3671">
        <v>0</v>
      </c>
    </row>
    <row r="3672" spans="1:46" hidden="1" x14ac:dyDescent="0.25">
      <c r="A3672" t="s">
        <v>316</v>
      </c>
      <c r="B3672" t="s">
        <v>294</v>
      </c>
      <c r="C3672">
        <v>22</v>
      </c>
      <c r="D3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2">
        <v>31</v>
      </c>
      <c r="AJ3672" t="s">
        <v>316</v>
      </c>
      <c r="AK3672" t="s">
        <v>418</v>
      </c>
      <c r="AL3672" t="s">
        <v>294</v>
      </c>
      <c r="AM3672">
        <v>9</v>
      </c>
      <c r="AN3672">
        <v>22</v>
      </c>
      <c r="AO3672">
        <v>0</v>
      </c>
      <c r="AP3672">
        <v>0</v>
      </c>
      <c r="AQ3672">
        <v>0</v>
      </c>
      <c r="AR3672">
        <v>0</v>
      </c>
      <c r="AS3672">
        <v>0</v>
      </c>
      <c r="AT3672">
        <v>0</v>
      </c>
    </row>
    <row r="3673" spans="1:46" hidden="1" x14ac:dyDescent="0.25">
      <c r="A3673" t="s">
        <v>316</v>
      </c>
      <c r="B3673" t="s">
        <v>294</v>
      </c>
      <c r="C3673">
        <v>23</v>
      </c>
      <c r="D3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3">
        <v>31</v>
      </c>
      <c r="AJ3673" t="s">
        <v>316</v>
      </c>
      <c r="AK3673" t="s">
        <v>418</v>
      </c>
      <c r="AL3673" t="s">
        <v>294</v>
      </c>
      <c r="AM3673">
        <v>9</v>
      </c>
      <c r="AN3673">
        <v>23</v>
      </c>
      <c r="AO3673">
        <v>0</v>
      </c>
      <c r="AP3673">
        <v>0</v>
      </c>
      <c r="AQ3673">
        <v>0</v>
      </c>
      <c r="AR3673">
        <v>0</v>
      </c>
      <c r="AS3673">
        <v>0</v>
      </c>
      <c r="AT3673">
        <v>0</v>
      </c>
    </row>
    <row r="3674" spans="1:46" hidden="1" x14ac:dyDescent="0.25">
      <c r="A3674" t="s">
        <v>316</v>
      </c>
      <c r="B3674" t="s">
        <v>294</v>
      </c>
      <c r="C3674">
        <v>24</v>
      </c>
      <c r="D3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4">
        <v>31</v>
      </c>
      <c r="AJ3674" t="s">
        <v>316</v>
      </c>
      <c r="AK3674" t="s">
        <v>418</v>
      </c>
      <c r="AL3674" t="s">
        <v>294</v>
      </c>
      <c r="AM3674">
        <v>9</v>
      </c>
      <c r="AN3674">
        <v>24</v>
      </c>
      <c r="AO3674">
        <v>0</v>
      </c>
      <c r="AP3674">
        <v>0</v>
      </c>
      <c r="AQ3674">
        <v>0</v>
      </c>
      <c r="AR3674">
        <v>0</v>
      </c>
      <c r="AS3674">
        <v>0</v>
      </c>
      <c r="AT3674">
        <v>0</v>
      </c>
    </row>
    <row r="3675" spans="1:46" hidden="1" x14ac:dyDescent="0.25">
      <c r="A3675" t="s">
        <v>316</v>
      </c>
      <c r="B3675" t="s">
        <v>295</v>
      </c>
      <c r="C3675">
        <v>1</v>
      </c>
      <c r="D3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5">
        <v>31</v>
      </c>
      <c r="AJ3675" t="s">
        <v>316</v>
      </c>
      <c r="AK3675" t="s">
        <v>418</v>
      </c>
      <c r="AL3675" t="s">
        <v>295</v>
      </c>
      <c r="AM3675">
        <v>10</v>
      </c>
      <c r="AN3675">
        <v>1</v>
      </c>
      <c r="AO3675">
        <v>0</v>
      </c>
      <c r="AP3675">
        <v>0</v>
      </c>
      <c r="AQ3675">
        <v>0</v>
      </c>
      <c r="AR3675">
        <v>0</v>
      </c>
      <c r="AS3675">
        <v>0</v>
      </c>
      <c r="AT3675">
        <v>0</v>
      </c>
    </row>
    <row r="3676" spans="1:46" hidden="1" x14ac:dyDescent="0.25">
      <c r="A3676" t="s">
        <v>316</v>
      </c>
      <c r="B3676" t="s">
        <v>295</v>
      </c>
      <c r="C3676">
        <v>2</v>
      </c>
      <c r="D3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6">
        <v>31</v>
      </c>
      <c r="AJ3676" t="s">
        <v>316</v>
      </c>
      <c r="AK3676" t="s">
        <v>418</v>
      </c>
      <c r="AL3676" t="s">
        <v>295</v>
      </c>
      <c r="AM3676">
        <v>10</v>
      </c>
      <c r="AN3676">
        <v>2</v>
      </c>
      <c r="AO3676">
        <v>0</v>
      </c>
      <c r="AP3676">
        <v>0</v>
      </c>
      <c r="AQ3676">
        <v>0</v>
      </c>
      <c r="AR3676">
        <v>0</v>
      </c>
      <c r="AS3676">
        <v>0</v>
      </c>
      <c r="AT3676">
        <v>0</v>
      </c>
    </row>
    <row r="3677" spans="1:46" hidden="1" x14ac:dyDescent="0.25">
      <c r="A3677" t="s">
        <v>316</v>
      </c>
      <c r="B3677" t="s">
        <v>295</v>
      </c>
      <c r="C3677">
        <v>3</v>
      </c>
      <c r="D3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7">
        <v>31</v>
      </c>
      <c r="AJ3677" t="s">
        <v>316</v>
      </c>
      <c r="AK3677" t="s">
        <v>418</v>
      </c>
      <c r="AL3677" t="s">
        <v>295</v>
      </c>
      <c r="AM3677">
        <v>10</v>
      </c>
      <c r="AN3677">
        <v>3</v>
      </c>
      <c r="AO3677">
        <v>0</v>
      </c>
      <c r="AP3677">
        <v>0</v>
      </c>
      <c r="AQ3677">
        <v>0</v>
      </c>
      <c r="AR3677">
        <v>0</v>
      </c>
      <c r="AS3677">
        <v>0</v>
      </c>
      <c r="AT3677">
        <v>0</v>
      </c>
    </row>
    <row r="3678" spans="1:46" hidden="1" x14ac:dyDescent="0.25">
      <c r="A3678" t="s">
        <v>316</v>
      </c>
      <c r="B3678" t="s">
        <v>295</v>
      </c>
      <c r="C3678">
        <v>4</v>
      </c>
      <c r="D3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8">
        <v>31</v>
      </c>
      <c r="AJ3678" t="s">
        <v>316</v>
      </c>
      <c r="AK3678" t="s">
        <v>418</v>
      </c>
      <c r="AL3678" t="s">
        <v>295</v>
      </c>
      <c r="AM3678">
        <v>10</v>
      </c>
      <c r="AN3678">
        <v>4</v>
      </c>
      <c r="AO3678">
        <v>0</v>
      </c>
      <c r="AP3678">
        <v>0</v>
      </c>
      <c r="AQ3678">
        <v>0</v>
      </c>
      <c r="AR3678">
        <v>0</v>
      </c>
      <c r="AS3678">
        <v>0</v>
      </c>
      <c r="AT3678">
        <v>0</v>
      </c>
    </row>
    <row r="3679" spans="1:46" hidden="1" x14ac:dyDescent="0.25">
      <c r="A3679" t="s">
        <v>316</v>
      </c>
      <c r="B3679" t="s">
        <v>295</v>
      </c>
      <c r="C3679">
        <v>5</v>
      </c>
      <c r="D3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9">
        <v>31</v>
      </c>
      <c r="AJ3679" t="s">
        <v>316</v>
      </c>
      <c r="AK3679" t="s">
        <v>418</v>
      </c>
      <c r="AL3679" t="s">
        <v>295</v>
      </c>
      <c r="AM3679">
        <v>10</v>
      </c>
      <c r="AN3679">
        <v>5</v>
      </c>
      <c r="AO3679">
        <v>0</v>
      </c>
      <c r="AP3679">
        <v>0</v>
      </c>
      <c r="AQ3679">
        <v>0</v>
      </c>
      <c r="AR3679">
        <v>0</v>
      </c>
      <c r="AS3679">
        <v>0</v>
      </c>
      <c r="AT3679">
        <v>0</v>
      </c>
    </row>
    <row r="3680" spans="1:46" hidden="1" x14ac:dyDescent="0.25">
      <c r="A3680" t="s">
        <v>316</v>
      </c>
      <c r="B3680" t="s">
        <v>295</v>
      </c>
      <c r="C3680">
        <v>6</v>
      </c>
      <c r="D3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4.5885229999999997E-3</v>
      </c>
      <c r="E3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4.5885229999999997E-3</v>
      </c>
      <c r="AI3680">
        <v>31</v>
      </c>
      <c r="AJ3680" t="s">
        <v>316</v>
      </c>
      <c r="AK3680" t="s">
        <v>418</v>
      </c>
      <c r="AL3680" t="s">
        <v>295</v>
      </c>
      <c r="AM3680">
        <v>10</v>
      </c>
      <c r="AN3680">
        <v>6</v>
      </c>
      <c r="AO3680">
        <v>4.5885229999999997E-3</v>
      </c>
      <c r="AP3680">
        <v>7.0488720000000003E-3</v>
      </c>
      <c r="AQ3680">
        <v>1.0138051E-2</v>
      </c>
      <c r="AR3680">
        <v>7.4899399999999996E-3</v>
      </c>
      <c r="AS3680">
        <v>2.0925109000000001E-2</v>
      </c>
      <c r="AT3680">
        <v>0</v>
      </c>
    </row>
    <row r="3681" spans="1:46" hidden="1" x14ac:dyDescent="0.25">
      <c r="A3681" t="s">
        <v>316</v>
      </c>
      <c r="B3681" t="s">
        <v>295</v>
      </c>
      <c r="C3681">
        <v>7</v>
      </c>
      <c r="D3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7.5694311E-2</v>
      </c>
      <c r="E3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7.5694311E-2</v>
      </c>
      <c r="AI3681">
        <v>31</v>
      </c>
      <c r="AJ3681" t="s">
        <v>316</v>
      </c>
      <c r="AK3681" t="s">
        <v>418</v>
      </c>
      <c r="AL3681" t="s">
        <v>295</v>
      </c>
      <c r="AM3681">
        <v>10</v>
      </c>
      <c r="AN3681">
        <v>7</v>
      </c>
      <c r="AO3681">
        <v>7.5694311E-2</v>
      </c>
      <c r="AP3681">
        <v>9.3671628000000007E-2</v>
      </c>
      <c r="AQ3681">
        <v>0.117053381</v>
      </c>
      <c r="AR3681">
        <v>9.1336610999999998E-2</v>
      </c>
      <c r="AS3681">
        <v>0.163514681</v>
      </c>
      <c r="AT3681">
        <v>8.3409729999999998E-3</v>
      </c>
    </row>
    <row r="3682" spans="1:46" hidden="1" x14ac:dyDescent="0.25">
      <c r="A3682" t="s">
        <v>316</v>
      </c>
      <c r="B3682" t="s">
        <v>295</v>
      </c>
      <c r="C3682">
        <v>8</v>
      </c>
      <c r="D3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0.18785158599999999</v>
      </c>
      <c r="E3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0.18785158599999999</v>
      </c>
      <c r="AI3682">
        <v>31</v>
      </c>
      <c r="AJ3682" t="s">
        <v>316</v>
      </c>
      <c r="AK3682" t="s">
        <v>418</v>
      </c>
      <c r="AL3682" t="s">
        <v>295</v>
      </c>
      <c r="AM3682">
        <v>10</v>
      </c>
      <c r="AN3682">
        <v>8</v>
      </c>
      <c r="AO3682">
        <v>0.18785158599999999</v>
      </c>
      <c r="AP3682">
        <v>0.241743661</v>
      </c>
      <c r="AQ3682">
        <v>0.29555401799999997</v>
      </c>
      <c r="AR3682">
        <v>0.23850376500000001</v>
      </c>
      <c r="AS3682">
        <v>0.36552444299999998</v>
      </c>
      <c r="AT3682">
        <v>6.7336046999999996E-2</v>
      </c>
    </row>
    <row r="3683" spans="1:46" hidden="1" x14ac:dyDescent="0.25">
      <c r="A3683" t="s">
        <v>316</v>
      </c>
      <c r="B3683" t="s">
        <v>295</v>
      </c>
      <c r="C3683">
        <v>9</v>
      </c>
      <c r="D3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0.47117733699999997</v>
      </c>
      <c r="E3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0.32071253700000002</v>
      </c>
      <c r="AI3683">
        <v>31</v>
      </c>
      <c r="AJ3683" t="s">
        <v>316</v>
      </c>
      <c r="AK3683" t="s">
        <v>418</v>
      </c>
      <c r="AL3683" t="s">
        <v>295</v>
      </c>
      <c r="AM3683">
        <v>10</v>
      </c>
      <c r="AN3683">
        <v>9</v>
      </c>
      <c r="AO3683">
        <v>0.32071253700000002</v>
      </c>
      <c r="AP3683">
        <v>0.391258834</v>
      </c>
      <c r="AQ3683">
        <v>0.47117733699999997</v>
      </c>
      <c r="AR3683">
        <v>0.39233992499999998</v>
      </c>
      <c r="AS3683">
        <v>0.55624463199999996</v>
      </c>
      <c r="AT3683">
        <v>0.131516404</v>
      </c>
    </row>
    <row r="3684" spans="1:46" hidden="1" x14ac:dyDescent="0.25">
      <c r="A3684" t="s">
        <v>316</v>
      </c>
      <c r="B3684" t="s">
        <v>295</v>
      </c>
      <c r="C3684">
        <v>10</v>
      </c>
      <c r="D3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0.62955618899999999</v>
      </c>
      <c r="E3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0.62955618899999999</v>
      </c>
      <c r="AI3684">
        <v>31</v>
      </c>
      <c r="AJ3684" t="s">
        <v>316</v>
      </c>
      <c r="AK3684" t="s">
        <v>418</v>
      </c>
      <c r="AL3684" t="s">
        <v>295</v>
      </c>
      <c r="AM3684">
        <v>10</v>
      </c>
      <c r="AN3684">
        <v>10</v>
      </c>
      <c r="AO3684">
        <v>0.43946569699999999</v>
      </c>
      <c r="AP3684">
        <v>0.52513798599999995</v>
      </c>
      <c r="AQ3684">
        <v>0.62955618899999999</v>
      </c>
      <c r="AR3684">
        <v>0.52316553300000002</v>
      </c>
      <c r="AS3684">
        <v>0.72594517800000002</v>
      </c>
      <c r="AT3684">
        <v>0.19334463299999999</v>
      </c>
    </row>
    <row r="3685" spans="1:46" hidden="1" x14ac:dyDescent="0.25">
      <c r="A3685" t="s">
        <v>316</v>
      </c>
      <c r="B3685" t="s">
        <v>295</v>
      </c>
      <c r="C3685">
        <v>11</v>
      </c>
      <c r="D3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0.730441864</v>
      </c>
      <c r="E3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0.730441864</v>
      </c>
      <c r="AI3685">
        <v>31</v>
      </c>
      <c r="AJ3685" t="s">
        <v>316</v>
      </c>
      <c r="AK3685" t="s">
        <v>418</v>
      </c>
      <c r="AL3685" t="s">
        <v>295</v>
      </c>
      <c r="AM3685">
        <v>10</v>
      </c>
      <c r="AN3685">
        <v>11</v>
      </c>
      <c r="AO3685">
        <v>0.52745042900000005</v>
      </c>
      <c r="AP3685">
        <v>0.62705639300000005</v>
      </c>
      <c r="AQ3685">
        <v>0.730441864</v>
      </c>
      <c r="AR3685">
        <v>0.61842573999999995</v>
      </c>
      <c r="AS3685">
        <v>0.84194873100000001</v>
      </c>
      <c r="AT3685">
        <v>0.24405761200000001</v>
      </c>
    </row>
    <row r="3686" spans="1:46" hidden="1" x14ac:dyDescent="0.25">
      <c r="A3686" t="s">
        <v>316</v>
      </c>
      <c r="B3686" t="s">
        <v>295</v>
      </c>
      <c r="C3686">
        <v>12</v>
      </c>
      <c r="D3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0.76691616399999996</v>
      </c>
      <c r="E3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0.76691616399999996</v>
      </c>
      <c r="AI3686">
        <v>31</v>
      </c>
      <c r="AJ3686" t="s">
        <v>316</v>
      </c>
      <c r="AK3686" t="s">
        <v>418</v>
      </c>
      <c r="AL3686" t="s">
        <v>295</v>
      </c>
      <c r="AM3686">
        <v>10</v>
      </c>
      <c r="AN3686">
        <v>12</v>
      </c>
      <c r="AO3686">
        <v>0.56895661900000005</v>
      </c>
      <c r="AP3686">
        <v>0.67098434600000001</v>
      </c>
      <c r="AQ3686">
        <v>0.76691616399999996</v>
      </c>
      <c r="AR3686">
        <v>0.65842224299999996</v>
      </c>
      <c r="AS3686">
        <v>0.89247905199999999</v>
      </c>
      <c r="AT3686">
        <v>0.26218145300000001</v>
      </c>
    </row>
    <row r="3687" spans="1:46" hidden="1" x14ac:dyDescent="0.25">
      <c r="A3687" t="s">
        <v>316</v>
      </c>
      <c r="B3687" t="s">
        <v>295</v>
      </c>
      <c r="C3687">
        <v>13</v>
      </c>
      <c r="D3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0.75378362700000001</v>
      </c>
      <c r="E3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0.75378362700000001</v>
      </c>
      <c r="AI3687">
        <v>31</v>
      </c>
      <c r="AJ3687" t="s">
        <v>316</v>
      </c>
      <c r="AK3687" t="s">
        <v>418</v>
      </c>
      <c r="AL3687" t="s">
        <v>295</v>
      </c>
      <c r="AM3687">
        <v>10</v>
      </c>
      <c r="AN3687">
        <v>13</v>
      </c>
      <c r="AO3687">
        <v>0.56027800400000005</v>
      </c>
      <c r="AP3687">
        <v>0.65698558699999998</v>
      </c>
      <c r="AQ3687">
        <v>0.75378362700000001</v>
      </c>
      <c r="AR3687">
        <v>0.64277232100000004</v>
      </c>
      <c r="AS3687">
        <v>0.869696515</v>
      </c>
      <c r="AT3687">
        <v>0.23829383400000001</v>
      </c>
    </row>
    <row r="3688" spans="1:46" hidden="1" x14ac:dyDescent="0.25">
      <c r="A3688" t="s">
        <v>316</v>
      </c>
      <c r="B3688" t="s">
        <v>295</v>
      </c>
      <c r="C3688">
        <v>14</v>
      </c>
      <c r="D3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0.66438053699999999</v>
      </c>
      <c r="E3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0.66438053699999999</v>
      </c>
      <c r="AI3688">
        <v>31</v>
      </c>
      <c r="AJ3688" t="s">
        <v>316</v>
      </c>
      <c r="AK3688" t="s">
        <v>418</v>
      </c>
      <c r="AL3688" t="s">
        <v>295</v>
      </c>
      <c r="AM3688">
        <v>10</v>
      </c>
      <c r="AN3688">
        <v>14</v>
      </c>
      <c r="AO3688">
        <v>0.49887143699999997</v>
      </c>
      <c r="AP3688">
        <v>0.59682105699999999</v>
      </c>
      <c r="AQ3688">
        <v>0.66438053699999999</v>
      </c>
      <c r="AR3688">
        <v>0.57603017000000001</v>
      </c>
      <c r="AS3688">
        <v>0.83699412200000001</v>
      </c>
      <c r="AT3688">
        <v>0.196057853</v>
      </c>
    </row>
    <row r="3689" spans="1:46" hidden="1" x14ac:dyDescent="0.25">
      <c r="A3689" t="s">
        <v>316</v>
      </c>
      <c r="B3689" t="s">
        <v>295</v>
      </c>
      <c r="C3689">
        <v>15</v>
      </c>
      <c r="D3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0.53145558900000001</v>
      </c>
      <c r="E3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0.53145558900000001</v>
      </c>
      <c r="AI3689">
        <v>31</v>
      </c>
      <c r="AJ3689" t="s">
        <v>316</v>
      </c>
      <c r="AK3689" t="s">
        <v>418</v>
      </c>
      <c r="AL3689" t="s">
        <v>295</v>
      </c>
      <c r="AM3689">
        <v>10</v>
      </c>
      <c r="AN3689">
        <v>15</v>
      </c>
      <c r="AO3689">
        <v>0.40045526300000001</v>
      </c>
      <c r="AP3689">
        <v>0.47610570299999999</v>
      </c>
      <c r="AQ3689">
        <v>0.53145558900000001</v>
      </c>
      <c r="AR3689">
        <v>0.47010786599999999</v>
      </c>
      <c r="AS3689">
        <v>0.74492851000000004</v>
      </c>
      <c r="AT3689">
        <v>0.16471038199999999</v>
      </c>
    </row>
    <row r="3690" spans="1:46" hidden="1" x14ac:dyDescent="0.25">
      <c r="A3690" t="s">
        <v>316</v>
      </c>
      <c r="B3690" t="s">
        <v>295</v>
      </c>
      <c r="C3690">
        <v>16</v>
      </c>
      <c r="D3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0.38695513500000001</v>
      </c>
      <c r="E3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0.38695513500000001</v>
      </c>
      <c r="AI3690">
        <v>31</v>
      </c>
      <c r="AJ3690" t="s">
        <v>316</v>
      </c>
      <c r="AK3690" t="s">
        <v>418</v>
      </c>
      <c r="AL3690" t="s">
        <v>295</v>
      </c>
      <c r="AM3690">
        <v>10</v>
      </c>
      <c r="AN3690">
        <v>16</v>
      </c>
      <c r="AO3690">
        <v>0.27523384699999998</v>
      </c>
      <c r="AP3690">
        <v>0.34115745200000003</v>
      </c>
      <c r="AQ3690">
        <v>0.38695513500000001</v>
      </c>
      <c r="AR3690">
        <v>0.33746754200000001</v>
      </c>
      <c r="AS3690">
        <v>0.59922631999999998</v>
      </c>
      <c r="AT3690">
        <v>0.12200920699999999</v>
      </c>
    </row>
    <row r="3691" spans="1:46" hidden="1" x14ac:dyDescent="0.25">
      <c r="A3691" t="s">
        <v>316</v>
      </c>
      <c r="B3691" t="s">
        <v>295</v>
      </c>
      <c r="C3691">
        <v>17</v>
      </c>
      <c r="D3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0.209363454</v>
      </c>
      <c r="E3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0.209363454</v>
      </c>
      <c r="AI3691">
        <v>31</v>
      </c>
      <c r="AJ3691" t="s">
        <v>316</v>
      </c>
      <c r="AK3691" t="s">
        <v>418</v>
      </c>
      <c r="AL3691" t="s">
        <v>295</v>
      </c>
      <c r="AM3691">
        <v>10</v>
      </c>
      <c r="AN3691">
        <v>17</v>
      </c>
      <c r="AO3691">
        <v>0.15265046800000001</v>
      </c>
      <c r="AP3691">
        <v>0.18193250899999999</v>
      </c>
      <c r="AQ3691">
        <v>0.209363454</v>
      </c>
      <c r="AR3691">
        <v>0.19072542200000001</v>
      </c>
      <c r="AS3691">
        <v>0.41686019899999999</v>
      </c>
      <c r="AT3691">
        <v>5.8018799000000003E-2</v>
      </c>
    </row>
    <row r="3692" spans="1:46" hidden="1" x14ac:dyDescent="0.25">
      <c r="A3692" t="s">
        <v>316</v>
      </c>
      <c r="B3692" t="s">
        <v>295</v>
      </c>
      <c r="C3692">
        <v>18</v>
      </c>
      <c r="D3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5.3858202000000001E-2</v>
      </c>
      <c r="E3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5.3858202000000001E-2</v>
      </c>
      <c r="AI3692">
        <v>31</v>
      </c>
      <c r="AJ3692" t="s">
        <v>316</v>
      </c>
      <c r="AK3692" t="s">
        <v>418</v>
      </c>
      <c r="AL3692" t="s">
        <v>295</v>
      </c>
      <c r="AM3692">
        <v>10</v>
      </c>
      <c r="AN3692">
        <v>18</v>
      </c>
      <c r="AO3692">
        <v>3.8658311000000001E-2</v>
      </c>
      <c r="AP3692">
        <v>4.5537602000000003E-2</v>
      </c>
      <c r="AQ3692">
        <v>5.3858202000000001E-2</v>
      </c>
      <c r="AR3692">
        <v>5.8634762999999999E-2</v>
      </c>
      <c r="AS3692">
        <v>0.234383972</v>
      </c>
      <c r="AT3692">
        <v>1.2930608E-2</v>
      </c>
    </row>
    <row r="3693" spans="1:46" hidden="1" x14ac:dyDescent="0.25">
      <c r="A3693" t="s">
        <v>316</v>
      </c>
      <c r="B3693" t="s">
        <v>295</v>
      </c>
      <c r="C3693">
        <v>19</v>
      </c>
      <c r="D3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5.6966899999999997E-4</v>
      </c>
      <c r="E3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5.6966899999999997E-4</v>
      </c>
      <c r="AI3693">
        <v>31</v>
      </c>
      <c r="AJ3693" t="s">
        <v>316</v>
      </c>
      <c r="AK3693" t="s">
        <v>418</v>
      </c>
      <c r="AL3693" t="s">
        <v>295</v>
      </c>
      <c r="AM3693">
        <v>10</v>
      </c>
      <c r="AN3693">
        <v>19</v>
      </c>
      <c r="AO3693">
        <v>1.8165499999999999E-4</v>
      </c>
      <c r="AP3693">
        <v>3.0550400000000001E-4</v>
      </c>
      <c r="AQ3693">
        <v>5.6966899999999997E-4</v>
      </c>
      <c r="AR3693">
        <v>5.4234119999999999E-3</v>
      </c>
      <c r="AS3693">
        <v>6.3044008999999998E-2</v>
      </c>
      <c r="AT3693">
        <v>4.35E-5</v>
      </c>
    </row>
    <row r="3694" spans="1:46" hidden="1" x14ac:dyDescent="0.25">
      <c r="A3694" t="s">
        <v>316</v>
      </c>
      <c r="B3694" t="s">
        <v>295</v>
      </c>
      <c r="C3694">
        <v>20</v>
      </c>
      <c r="D3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4">
        <v>31</v>
      </c>
      <c r="AJ3694" t="s">
        <v>316</v>
      </c>
      <c r="AK3694" t="s">
        <v>418</v>
      </c>
      <c r="AL3694" t="s">
        <v>295</v>
      </c>
      <c r="AM3694">
        <v>10</v>
      </c>
      <c r="AN3694">
        <v>20</v>
      </c>
      <c r="AO3694">
        <v>0</v>
      </c>
      <c r="AP3694">
        <v>0</v>
      </c>
      <c r="AQ3694">
        <v>0</v>
      </c>
      <c r="AR3694">
        <v>3.7200000000000003E-5</v>
      </c>
      <c r="AS3694">
        <v>5.3944099999999999E-4</v>
      </c>
      <c r="AT3694" s="281">
        <v>0</v>
      </c>
    </row>
    <row r="3695" spans="1:46" hidden="1" x14ac:dyDescent="0.25">
      <c r="A3695" t="s">
        <v>316</v>
      </c>
      <c r="B3695" t="s">
        <v>295</v>
      </c>
      <c r="C3695">
        <v>21</v>
      </c>
      <c r="D3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5">
        <v>31</v>
      </c>
      <c r="AJ3695" t="s">
        <v>316</v>
      </c>
      <c r="AK3695" t="s">
        <v>418</v>
      </c>
      <c r="AL3695" t="s">
        <v>295</v>
      </c>
      <c r="AM3695">
        <v>10</v>
      </c>
      <c r="AN3695">
        <v>21</v>
      </c>
      <c r="AO3695">
        <v>0</v>
      </c>
      <c r="AP3695">
        <v>0</v>
      </c>
      <c r="AQ3695">
        <v>0</v>
      </c>
      <c r="AR3695" s="281">
        <v>0</v>
      </c>
      <c r="AS3695">
        <v>0</v>
      </c>
      <c r="AT3695">
        <v>0</v>
      </c>
    </row>
    <row r="3696" spans="1:46" hidden="1" x14ac:dyDescent="0.25">
      <c r="A3696" t="s">
        <v>316</v>
      </c>
      <c r="B3696" t="s">
        <v>295</v>
      </c>
      <c r="C3696">
        <v>22</v>
      </c>
      <c r="D3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6">
        <v>31</v>
      </c>
      <c r="AJ3696" t="s">
        <v>316</v>
      </c>
      <c r="AK3696" t="s">
        <v>418</v>
      </c>
      <c r="AL3696" t="s">
        <v>295</v>
      </c>
      <c r="AM3696">
        <v>10</v>
      </c>
      <c r="AN3696">
        <v>22</v>
      </c>
      <c r="AO3696">
        <v>0</v>
      </c>
      <c r="AP3696">
        <v>0</v>
      </c>
      <c r="AQ3696">
        <v>0</v>
      </c>
      <c r="AR3696">
        <v>0</v>
      </c>
      <c r="AS3696">
        <v>0</v>
      </c>
      <c r="AT3696">
        <v>0</v>
      </c>
    </row>
    <row r="3697" spans="1:46" hidden="1" x14ac:dyDescent="0.25">
      <c r="A3697" t="s">
        <v>316</v>
      </c>
      <c r="B3697" t="s">
        <v>295</v>
      </c>
      <c r="C3697">
        <v>23</v>
      </c>
      <c r="D3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7">
        <v>31</v>
      </c>
      <c r="AJ3697" t="s">
        <v>316</v>
      </c>
      <c r="AK3697" t="s">
        <v>418</v>
      </c>
      <c r="AL3697" t="s">
        <v>295</v>
      </c>
      <c r="AM3697">
        <v>10</v>
      </c>
      <c r="AN3697">
        <v>23</v>
      </c>
      <c r="AO3697">
        <v>0</v>
      </c>
      <c r="AP3697">
        <v>0</v>
      </c>
      <c r="AQ3697">
        <v>0</v>
      </c>
      <c r="AR3697">
        <v>0</v>
      </c>
      <c r="AS3697">
        <v>0</v>
      </c>
      <c r="AT3697">
        <v>0</v>
      </c>
    </row>
    <row r="3698" spans="1:46" hidden="1" x14ac:dyDescent="0.25">
      <c r="A3698" t="s">
        <v>316</v>
      </c>
      <c r="B3698" t="s">
        <v>295</v>
      </c>
      <c r="C3698">
        <v>24</v>
      </c>
      <c r="D3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8">
        <v>31</v>
      </c>
      <c r="AJ3698" t="s">
        <v>316</v>
      </c>
      <c r="AK3698" t="s">
        <v>418</v>
      </c>
      <c r="AL3698" t="s">
        <v>295</v>
      </c>
      <c r="AM3698">
        <v>10</v>
      </c>
      <c r="AN3698">
        <v>24</v>
      </c>
      <c r="AO3698">
        <v>0</v>
      </c>
      <c r="AP3698">
        <v>0</v>
      </c>
      <c r="AQ3698">
        <v>0</v>
      </c>
      <c r="AR3698">
        <v>0</v>
      </c>
      <c r="AS3698">
        <v>0</v>
      </c>
      <c r="AT3698">
        <v>0</v>
      </c>
    </row>
    <row r="3699" spans="1:46" hidden="1" x14ac:dyDescent="0.25">
      <c r="A3699" t="s">
        <v>316</v>
      </c>
      <c r="B3699" t="s">
        <v>296</v>
      </c>
      <c r="C3699">
        <v>1</v>
      </c>
      <c r="D3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9">
        <v>31</v>
      </c>
      <c r="AJ3699" t="s">
        <v>316</v>
      </c>
      <c r="AK3699" t="s">
        <v>418</v>
      </c>
      <c r="AL3699" t="s">
        <v>296</v>
      </c>
      <c r="AM3699">
        <v>11</v>
      </c>
      <c r="AN3699">
        <v>1</v>
      </c>
      <c r="AO3699">
        <v>0</v>
      </c>
      <c r="AP3699">
        <v>0</v>
      </c>
      <c r="AQ3699">
        <v>0</v>
      </c>
      <c r="AR3699">
        <v>0</v>
      </c>
      <c r="AS3699">
        <v>0</v>
      </c>
      <c r="AT3699">
        <v>0</v>
      </c>
    </row>
    <row r="3700" spans="1:46" hidden="1" x14ac:dyDescent="0.25">
      <c r="A3700" t="s">
        <v>316</v>
      </c>
      <c r="B3700" t="s">
        <v>296</v>
      </c>
      <c r="C3700">
        <v>2</v>
      </c>
      <c r="D3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0">
        <v>31</v>
      </c>
      <c r="AJ3700" t="s">
        <v>316</v>
      </c>
      <c r="AK3700" t="s">
        <v>418</v>
      </c>
      <c r="AL3700" t="s">
        <v>296</v>
      </c>
      <c r="AM3700">
        <v>11</v>
      </c>
      <c r="AN3700">
        <v>2</v>
      </c>
      <c r="AO3700">
        <v>0</v>
      </c>
      <c r="AP3700">
        <v>0</v>
      </c>
      <c r="AQ3700">
        <v>0</v>
      </c>
      <c r="AR3700">
        <v>0</v>
      </c>
      <c r="AS3700">
        <v>0</v>
      </c>
      <c r="AT3700">
        <v>0</v>
      </c>
    </row>
    <row r="3701" spans="1:46" hidden="1" x14ac:dyDescent="0.25">
      <c r="A3701" t="s">
        <v>316</v>
      </c>
      <c r="B3701" t="s">
        <v>296</v>
      </c>
      <c r="C3701">
        <v>3</v>
      </c>
      <c r="D3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1">
        <v>31</v>
      </c>
      <c r="AJ3701" t="s">
        <v>316</v>
      </c>
      <c r="AK3701" t="s">
        <v>418</v>
      </c>
      <c r="AL3701" t="s">
        <v>296</v>
      </c>
      <c r="AM3701">
        <v>11</v>
      </c>
      <c r="AN3701">
        <v>3</v>
      </c>
      <c r="AO3701">
        <v>0</v>
      </c>
      <c r="AP3701">
        <v>0</v>
      </c>
      <c r="AQ3701">
        <v>0</v>
      </c>
      <c r="AR3701">
        <v>0</v>
      </c>
      <c r="AS3701">
        <v>0</v>
      </c>
      <c r="AT3701">
        <v>0</v>
      </c>
    </row>
    <row r="3702" spans="1:46" hidden="1" x14ac:dyDescent="0.25">
      <c r="A3702" t="s">
        <v>316</v>
      </c>
      <c r="B3702" t="s">
        <v>296</v>
      </c>
      <c r="C3702">
        <v>4</v>
      </c>
      <c r="D3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2">
        <v>31</v>
      </c>
      <c r="AJ3702" t="s">
        <v>316</v>
      </c>
      <c r="AK3702" t="s">
        <v>418</v>
      </c>
      <c r="AL3702" t="s">
        <v>296</v>
      </c>
      <c r="AM3702">
        <v>11</v>
      </c>
      <c r="AN3702">
        <v>4</v>
      </c>
      <c r="AO3702">
        <v>0</v>
      </c>
      <c r="AP3702">
        <v>0</v>
      </c>
      <c r="AQ3702">
        <v>0</v>
      </c>
      <c r="AR3702">
        <v>0</v>
      </c>
      <c r="AS3702">
        <v>0</v>
      </c>
      <c r="AT3702">
        <v>0</v>
      </c>
    </row>
    <row r="3703" spans="1:46" hidden="1" x14ac:dyDescent="0.25">
      <c r="A3703" t="s">
        <v>316</v>
      </c>
      <c r="B3703" t="s">
        <v>296</v>
      </c>
      <c r="C3703">
        <v>5</v>
      </c>
      <c r="D3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3">
        <v>31</v>
      </c>
      <c r="AJ3703" t="s">
        <v>316</v>
      </c>
      <c r="AK3703" t="s">
        <v>418</v>
      </c>
      <c r="AL3703" t="s">
        <v>296</v>
      </c>
      <c r="AM3703">
        <v>11</v>
      </c>
      <c r="AN3703">
        <v>5</v>
      </c>
      <c r="AO3703">
        <v>0</v>
      </c>
      <c r="AP3703">
        <v>0</v>
      </c>
      <c r="AQ3703">
        <v>0</v>
      </c>
      <c r="AR3703">
        <v>0</v>
      </c>
      <c r="AS3703">
        <v>0</v>
      </c>
      <c r="AT3703">
        <v>0</v>
      </c>
    </row>
    <row r="3704" spans="1:46" hidden="1" x14ac:dyDescent="0.25">
      <c r="A3704" t="s">
        <v>316</v>
      </c>
      <c r="B3704" t="s">
        <v>296</v>
      </c>
      <c r="C3704">
        <v>6</v>
      </c>
      <c r="D3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4">
        <v>31</v>
      </c>
      <c r="AJ3704" t="s">
        <v>316</v>
      </c>
      <c r="AK3704" t="s">
        <v>418</v>
      </c>
      <c r="AL3704" t="s">
        <v>296</v>
      </c>
      <c r="AM3704">
        <v>11</v>
      </c>
      <c r="AN3704">
        <v>6</v>
      </c>
      <c r="AO3704">
        <v>0</v>
      </c>
      <c r="AP3704">
        <v>1.3992859E-2</v>
      </c>
      <c r="AQ3704">
        <v>1.9430586E-2</v>
      </c>
      <c r="AR3704">
        <v>1.1592982E-2</v>
      </c>
      <c r="AS3704">
        <v>3.3357825000000001E-2</v>
      </c>
      <c r="AT3704">
        <v>0</v>
      </c>
    </row>
    <row r="3705" spans="1:46" hidden="1" x14ac:dyDescent="0.25">
      <c r="A3705" t="s">
        <v>316</v>
      </c>
      <c r="B3705" t="s">
        <v>296</v>
      </c>
      <c r="C3705">
        <v>7</v>
      </c>
      <c r="D3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2.0164973999999999E-2</v>
      </c>
      <c r="E3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2.0164973999999999E-2</v>
      </c>
      <c r="AI3705">
        <v>31</v>
      </c>
      <c r="AJ3705" t="s">
        <v>316</v>
      </c>
      <c r="AK3705" t="s">
        <v>418</v>
      </c>
      <c r="AL3705" t="s">
        <v>296</v>
      </c>
      <c r="AM3705">
        <v>11</v>
      </c>
      <c r="AN3705">
        <v>7</v>
      </c>
      <c r="AO3705">
        <v>2.0164973999999999E-2</v>
      </c>
      <c r="AP3705">
        <v>9.5895015E-2</v>
      </c>
      <c r="AQ3705">
        <v>0.133598786</v>
      </c>
      <c r="AR3705">
        <v>8.2774363000000004E-2</v>
      </c>
      <c r="AS3705">
        <v>0.191627883</v>
      </c>
      <c r="AT3705">
        <v>5.5284699999999997E-3</v>
      </c>
    </row>
    <row r="3706" spans="1:46" hidden="1" x14ac:dyDescent="0.25">
      <c r="A3706" t="s">
        <v>316</v>
      </c>
      <c r="B3706" t="s">
        <v>296</v>
      </c>
      <c r="C3706">
        <v>8</v>
      </c>
      <c r="D3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0.12230144499999999</v>
      </c>
      <c r="E3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0.12230144499999999</v>
      </c>
      <c r="AI3706">
        <v>31</v>
      </c>
      <c r="AJ3706" t="s">
        <v>316</v>
      </c>
      <c r="AK3706" t="s">
        <v>418</v>
      </c>
      <c r="AL3706" t="s">
        <v>296</v>
      </c>
      <c r="AM3706">
        <v>11</v>
      </c>
      <c r="AN3706">
        <v>8</v>
      </c>
      <c r="AO3706">
        <v>0.12230144499999999</v>
      </c>
      <c r="AP3706">
        <v>0.20747584999999999</v>
      </c>
      <c r="AQ3706">
        <v>0.29286126000000001</v>
      </c>
      <c r="AR3706">
        <v>0.20667868</v>
      </c>
      <c r="AS3706">
        <v>0.39093855999999999</v>
      </c>
      <c r="AT3706">
        <v>3.7938080999999998E-2</v>
      </c>
    </row>
    <row r="3707" spans="1:46" hidden="1" x14ac:dyDescent="0.25">
      <c r="A3707" t="s">
        <v>316</v>
      </c>
      <c r="B3707" t="s">
        <v>296</v>
      </c>
      <c r="C3707">
        <v>9</v>
      </c>
      <c r="D3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0.44298491600000001</v>
      </c>
      <c r="E3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0.243131293</v>
      </c>
      <c r="AI3707">
        <v>31</v>
      </c>
      <c r="AJ3707" t="s">
        <v>316</v>
      </c>
      <c r="AK3707" t="s">
        <v>418</v>
      </c>
      <c r="AL3707" t="s">
        <v>296</v>
      </c>
      <c r="AM3707">
        <v>11</v>
      </c>
      <c r="AN3707">
        <v>9</v>
      </c>
      <c r="AO3707">
        <v>0.243131293</v>
      </c>
      <c r="AP3707">
        <v>0.35158970899999997</v>
      </c>
      <c r="AQ3707">
        <v>0.44298491600000001</v>
      </c>
      <c r="AR3707">
        <v>0.34174231500000002</v>
      </c>
      <c r="AS3707">
        <v>0.58315951799999999</v>
      </c>
      <c r="AT3707">
        <v>7.4894561999999998E-2</v>
      </c>
    </row>
    <row r="3708" spans="1:46" hidden="1" x14ac:dyDescent="0.25">
      <c r="A3708" t="s">
        <v>316</v>
      </c>
      <c r="B3708" t="s">
        <v>296</v>
      </c>
      <c r="C3708">
        <v>10</v>
      </c>
      <c r="D3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0.569883052</v>
      </c>
      <c r="E3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0.569883052</v>
      </c>
      <c r="AI3708">
        <v>31</v>
      </c>
      <c r="AJ3708" t="s">
        <v>316</v>
      </c>
      <c r="AK3708" t="s">
        <v>418</v>
      </c>
      <c r="AL3708" t="s">
        <v>296</v>
      </c>
      <c r="AM3708">
        <v>11</v>
      </c>
      <c r="AN3708">
        <v>10</v>
      </c>
      <c r="AO3708">
        <v>0.34738883599999998</v>
      </c>
      <c r="AP3708">
        <v>0.48063583799999998</v>
      </c>
      <c r="AQ3708">
        <v>0.569883052</v>
      </c>
      <c r="AR3708">
        <v>0.46038753300000002</v>
      </c>
      <c r="AS3708">
        <v>0.74398417500000003</v>
      </c>
      <c r="AT3708">
        <v>0.119041962</v>
      </c>
    </row>
    <row r="3709" spans="1:46" hidden="1" x14ac:dyDescent="0.25">
      <c r="A3709" t="s">
        <v>316</v>
      </c>
      <c r="B3709" t="s">
        <v>296</v>
      </c>
      <c r="C3709">
        <v>11</v>
      </c>
      <c r="D3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0.66742606100000001</v>
      </c>
      <c r="E3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0.66742606100000001</v>
      </c>
      <c r="AI3709">
        <v>31</v>
      </c>
      <c r="AJ3709" t="s">
        <v>316</v>
      </c>
      <c r="AK3709" t="s">
        <v>418</v>
      </c>
      <c r="AL3709" t="s">
        <v>296</v>
      </c>
      <c r="AM3709">
        <v>11</v>
      </c>
      <c r="AN3709">
        <v>11</v>
      </c>
      <c r="AO3709">
        <v>0.41341099999999997</v>
      </c>
      <c r="AP3709">
        <v>0.56186559999999997</v>
      </c>
      <c r="AQ3709">
        <v>0.66742606100000001</v>
      </c>
      <c r="AR3709">
        <v>0.54526808999999998</v>
      </c>
      <c r="AS3709">
        <v>0.83696566800000005</v>
      </c>
      <c r="AT3709">
        <v>0.138312829</v>
      </c>
    </row>
    <row r="3710" spans="1:46" hidden="1" x14ac:dyDescent="0.25">
      <c r="A3710" t="s">
        <v>316</v>
      </c>
      <c r="B3710" t="s">
        <v>296</v>
      </c>
      <c r="C3710">
        <v>12</v>
      </c>
      <c r="D3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0.71480142000000002</v>
      </c>
      <c r="E3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0.71480142000000002</v>
      </c>
      <c r="AI3710">
        <v>31</v>
      </c>
      <c r="AJ3710" t="s">
        <v>316</v>
      </c>
      <c r="AK3710" t="s">
        <v>418</v>
      </c>
      <c r="AL3710" t="s">
        <v>296</v>
      </c>
      <c r="AM3710">
        <v>11</v>
      </c>
      <c r="AN3710">
        <v>12</v>
      </c>
      <c r="AO3710">
        <v>0.46661219399999998</v>
      </c>
      <c r="AP3710">
        <v>0.60654960599999996</v>
      </c>
      <c r="AQ3710">
        <v>0.71480142000000002</v>
      </c>
      <c r="AR3710">
        <v>0.58506972199999996</v>
      </c>
      <c r="AS3710">
        <v>0.84920166399999997</v>
      </c>
      <c r="AT3710">
        <v>0.17239193999999999</v>
      </c>
    </row>
    <row r="3711" spans="1:46" hidden="1" x14ac:dyDescent="0.25">
      <c r="A3711" t="s">
        <v>316</v>
      </c>
      <c r="B3711" t="s">
        <v>296</v>
      </c>
      <c r="C3711">
        <v>13</v>
      </c>
      <c r="D3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0.70290977300000002</v>
      </c>
      <c r="E3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0.70290977300000002</v>
      </c>
      <c r="AI3711">
        <v>31</v>
      </c>
      <c r="AJ3711" t="s">
        <v>316</v>
      </c>
      <c r="AK3711" t="s">
        <v>418</v>
      </c>
      <c r="AL3711" t="s">
        <v>296</v>
      </c>
      <c r="AM3711">
        <v>11</v>
      </c>
      <c r="AN3711">
        <v>13</v>
      </c>
      <c r="AO3711">
        <v>0.48194432799999998</v>
      </c>
      <c r="AP3711">
        <v>0.60679450199999996</v>
      </c>
      <c r="AQ3711">
        <v>0.70290977300000002</v>
      </c>
      <c r="AR3711">
        <v>0.58326399500000004</v>
      </c>
      <c r="AS3711">
        <v>0.85365723400000004</v>
      </c>
      <c r="AT3711">
        <v>0.18005685699999999</v>
      </c>
    </row>
    <row r="3712" spans="1:46" hidden="1" x14ac:dyDescent="0.25">
      <c r="A3712" t="s">
        <v>316</v>
      </c>
      <c r="B3712" t="s">
        <v>296</v>
      </c>
      <c r="C3712">
        <v>14</v>
      </c>
      <c r="D3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0.65228234100000004</v>
      </c>
      <c r="E3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0.65228234100000004</v>
      </c>
      <c r="AI3712">
        <v>31</v>
      </c>
      <c r="AJ3712" t="s">
        <v>316</v>
      </c>
      <c r="AK3712" t="s">
        <v>418</v>
      </c>
      <c r="AL3712" t="s">
        <v>296</v>
      </c>
      <c r="AM3712">
        <v>11</v>
      </c>
      <c r="AN3712">
        <v>14</v>
      </c>
      <c r="AO3712">
        <v>0.45484431600000003</v>
      </c>
      <c r="AP3712">
        <v>0.55704284000000004</v>
      </c>
      <c r="AQ3712">
        <v>0.65228234100000004</v>
      </c>
      <c r="AR3712">
        <v>0.53997679499999995</v>
      </c>
      <c r="AS3712">
        <v>0.83355320600000005</v>
      </c>
      <c r="AT3712">
        <v>0.161487769</v>
      </c>
    </row>
    <row r="3713" spans="1:46" hidden="1" x14ac:dyDescent="0.25">
      <c r="A3713" t="s">
        <v>316</v>
      </c>
      <c r="B3713" t="s">
        <v>296</v>
      </c>
      <c r="C3713">
        <v>15</v>
      </c>
      <c r="D3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0.53776641700000005</v>
      </c>
      <c r="E3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0.53776641700000005</v>
      </c>
      <c r="AI3713">
        <v>31</v>
      </c>
      <c r="AJ3713" t="s">
        <v>316</v>
      </c>
      <c r="AK3713" t="s">
        <v>418</v>
      </c>
      <c r="AL3713" t="s">
        <v>296</v>
      </c>
      <c r="AM3713">
        <v>11</v>
      </c>
      <c r="AN3713">
        <v>15</v>
      </c>
      <c r="AO3713">
        <v>0.38140021600000001</v>
      </c>
      <c r="AP3713">
        <v>0.46536618800000001</v>
      </c>
      <c r="AQ3713">
        <v>0.53776641700000005</v>
      </c>
      <c r="AR3713">
        <v>0.45942801100000003</v>
      </c>
      <c r="AS3713">
        <v>0.76802991200000004</v>
      </c>
      <c r="AT3713">
        <v>0.13475283699999999</v>
      </c>
    </row>
    <row r="3714" spans="1:46" hidden="1" x14ac:dyDescent="0.25">
      <c r="A3714" t="s">
        <v>316</v>
      </c>
      <c r="B3714" t="s">
        <v>296</v>
      </c>
      <c r="C3714">
        <v>16</v>
      </c>
      <c r="D3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0.39847633100000002</v>
      </c>
      <c r="E3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0.39847633100000002</v>
      </c>
      <c r="AI3714">
        <v>31</v>
      </c>
      <c r="AJ3714" t="s">
        <v>316</v>
      </c>
      <c r="AK3714" t="s">
        <v>418</v>
      </c>
      <c r="AL3714" t="s">
        <v>296</v>
      </c>
      <c r="AM3714">
        <v>11</v>
      </c>
      <c r="AN3714">
        <v>16</v>
      </c>
      <c r="AO3714">
        <v>0.28586717</v>
      </c>
      <c r="AP3714">
        <v>0.34080729700000001</v>
      </c>
      <c r="AQ3714">
        <v>0.39847633100000002</v>
      </c>
      <c r="AR3714">
        <v>0.34872766500000002</v>
      </c>
      <c r="AS3714">
        <v>0.63075262399999998</v>
      </c>
      <c r="AT3714">
        <v>0.121637211</v>
      </c>
    </row>
    <row r="3715" spans="1:46" hidden="1" x14ac:dyDescent="0.25">
      <c r="A3715" t="s">
        <v>316</v>
      </c>
      <c r="B3715" t="s">
        <v>296</v>
      </c>
      <c r="C3715">
        <v>17</v>
      </c>
      <c r="D3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0.25352220399999997</v>
      </c>
      <c r="E3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0.25352220399999997</v>
      </c>
      <c r="AI3715">
        <v>31</v>
      </c>
      <c r="AJ3715" t="s">
        <v>316</v>
      </c>
      <c r="AK3715" t="s">
        <v>418</v>
      </c>
      <c r="AL3715" t="s">
        <v>296</v>
      </c>
      <c r="AM3715">
        <v>11</v>
      </c>
      <c r="AN3715">
        <v>17</v>
      </c>
      <c r="AO3715">
        <v>0.175390351</v>
      </c>
      <c r="AP3715">
        <v>0.202215748</v>
      </c>
      <c r="AQ3715">
        <v>0.25352220399999997</v>
      </c>
      <c r="AR3715">
        <v>0.226354522</v>
      </c>
      <c r="AS3715">
        <v>0.46946190999999998</v>
      </c>
      <c r="AT3715">
        <v>6.1763288E-2</v>
      </c>
    </row>
    <row r="3716" spans="1:46" hidden="1" x14ac:dyDescent="0.25">
      <c r="A3716" t="s">
        <v>316</v>
      </c>
      <c r="B3716" t="s">
        <v>296</v>
      </c>
      <c r="C3716">
        <v>18</v>
      </c>
      <c r="D3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0.132090922</v>
      </c>
      <c r="E3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0.132090922</v>
      </c>
      <c r="AI3716">
        <v>31</v>
      </c>
      <c r="AJ3716" t="s">
        <v>316</v>
      </c>
      <c r="AK3716" t="s">
        <v>418</v>
      </c>
      <c r="AL3716" t="s">
        <v>296</v>
      </c>
      <c r="AM3716">
        <v>11</v>
      </c>
      <c r="AN3716">
        <v>18</v>
      </c>
      <c r="AO3716">
        <v>5.7707092000000001E-2</v>
      </c>
      <c r="AP3716">
        <v>7.1042743000000005E-2</v>
      </c>
      <c r="AQ3716">
        <v>0.132090922</v>
      </c>
      <c r="AR3716">
        <v>0.102110481</v>
      </c>
      <c r="AS3716">
        <v>0.27845673500000001</v>
      </c>
      <c r="AT3716">
        <v>2.0898916999999999E-2</v>
      </c>
    </row>
    <row r="3717" spans="1:46" hidden="1" x14ac:dyDescent="0.25">
      <c r="A3717" t="s">
        <v>316</v>
      </c>
      <c r="B3717" t="s">
        <v>296</v>
      </c>
      <c r="C3717">
        <v>19</v>
      </c>
      <c r="D3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4.5920015000000002E-2</v>
      </c>
      <c r="E3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4.5920015000000002E-2</v>
      </c>
      <c r="AI3717">
        <v>31</v>
      </c>
      <c r="AJ3717" t="s">
        <v>316</v>
      </c>
      <c r="AK3717" t="s">
        <v>418</v>
      </c>
      <c r="AL3717" t="s">
        <v>296</v>
      </c>
      <c r="AM3717">
        <v>11</v>
      </c>
      <c r="AN3717">
        <v>19</v>
      </c>
      <c r="AO3717">
        <v>1.5518719999999999E-3</v>
      </c>
      <c r="AP3717">
        <v>3.63313E-3</v>
      </c>
      <c r="AQ3717">
        <v>4.5920015000000002E-2</v>
      </c>
      <c r="AR3717">
        <v>2.2768971999999998E-2</v>
      </c>
      <c r="AS3717">
        <v>0.10083911800000001</v>
      </c>
      <c r="AT3717">
        <v>5.4275899999999997E-4</v>
      </c>
    </row>
    <row r="3718" spans="1:46" hidden="1" x14ac:dyDescent="0.25">
      <c r="A3718" t="s">
        <v>316</v>
      </c>
      <c r="B3718" t="s">
        <v>296</v>
      </c>
      <c r="C3718">
        <v>20</v>
      </c>
      <c r="D3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1.1483789999999999E-3</v>
      </c>
      <c r="E3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1.1483789999999999E-3</v>
      </c>
      <c r="AI3718">
        <v>31</v>
      </c>
      <c r="AJ3718" t="s">
        <v>316</v>
      </c>
      <c r="AK3718" t="s">
        <v>418</v>
      </c>
      <c r="AL3718" t="s">
        <v>296</v>
      </c>
      <c r="AM3718">
        <v>11</v>
      </c>
      <c r="AN3718">
        <v>20</v>
      </c>
      <c r="AO3718">
        <v>0</v>
      </c>
      <c r="AP3718">
        <v>0</v>
      </c>
      <c r="AQ3718">
        <v>1.1483789999999999E-3</v>
      </c>
      <c r="AR3718">
        <v>7.6773599999999998E-4</v>
      </c>
      <c r="AS3718">
        <v>5.5444659999999996E-3</v>
      </c>
      <c r="AT3718">
        <v>0</v>
      </c>
    </row>
    <row r="3719" spans="1:46" hidden="1" x14ac:dyDescent="0.25">
      <c r="A3719" t="s">
        <v>316</v>
      </c>
      <c r="B3719" t="s">
        <v>296</v>
      </c>
      <c r="C3719">
        <v>21</v>
      </c>
      <c r="D3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19">
        <v>31</v>
      </c>
      <c r="AJ3719" t="s">
        <v>316</v>
      </c>
      <c r="AK3719" t="s">
        <v>418</v>
      </c>
      <c r="AL3719" t="s">
        <v>296</v>
      </c>
      <c r="AM3719">
        <v>11</v>
      </c>
      <c r="AN3719">
        <v>21</v>
      </c>
      <c r="AO3719">
        <v>0</v>
      </c>
      <c r="AP3719">
        <v>0</v>
      </c>
      <c r="AQ3719">
        <v>0</v>
      </c>
      <c r="AR3719">
        <v>0</v>
      </c>
      <c r="AS3719">
        <v>0</v>
      </c>
      <c r="AT3719">
        <v>0</v>
      </c>
    </row>
    <row r="3720" spans="1:46" hidden="1" x14ac:dyDescent="0.25">
      <c r="A3720" t="s">
        <v>316</v>
      </c>
      <c r="B3720" t="s">
        <v>296</v>
      </c>
      <c r="C3720">
        <v>22</v>
      </c>
      <c r="D3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0">
        <v>31</v>
      </c>
      <c r="AJ3720" t="s">
        <v>316</v>
      </c>
      <c r="AK3720" t="s">
        <v>418</v>
      </c>
      <c r="AL3720" t="s">
        <v>296</v>
      </c>
      <c r="AM3720">
        <v>11</v>
      </c>
      <c r="AN3720">
        <v>22</v>
      </c>
      <c r="AO3720">
        <v>0</v>
      </c>
      <c r="AP3720">
        <v>0</v>
      </c>
      <c r="AQ3720">
        <v>0</v>
      </c>
      <c r="AR3720">
        <v>0</v>
      </c>
      <c r="AS3720">
        <v>0</v>
      </c>
      <c r="AT3720">
        <v>0</v>
      </c>
    </row>
    <row r="3721" spans="1:46" hidden="1" x14ac:dyDescent="0.25">
      <c r="A3721" t="s">
        <v>316</v>
      </c>
      <c r="B3721" t="s">
        <v>296</v>
      </c>
      <c r="C3721">
        <v>23</v>
      </c>
      <c r="D3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1">
        <v>31</v>
      </c>
      <c r="AJ3721" t="s">
        <v>316</v>
      </c>
      <c r="AK3721" t="s">
        <v>418</v>
      </c>
      <c r="AL3721" t="s">
        <v>296</v>
      </c>
      <c r="AM3721">
        <v>11</v>
      </c>
      <c r="AN3721">
        <v>23</v>
      </c>
      <c r="AO3721">
        <v>0</v>
      </c>
      <c r="AP3721">
        <v>0</v>
      </c>
      <c r="AQ3721">
        <v>0</v>
      </c>
      <c r="AR3721">
        <v>0</v>
      </c>
      <c r="AS3721">
        <v>0</v>
      </c>
      <c r="AT3721">
        <v>0</v>
      </c>
    </row>
    <row r="3722" spans="1:46" hidden="1" x14ac:dyDescent="0.25">
      <c r="A3722" t="s">
        <v>316</v>
      </c>
      <c r="B3722" t="s">
        <v>296</v>
      </c>
      <c r="C3722">
        <v>24</v>
      </c>
      <c r="D3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2">
        <v>31</v>
      </c>
      <c r="AJ3722" t="s">
        <v>316</v>
      </c>
      <c r="AK3722" t="s">
        <v>418</v>
      </c>
      <c r="AL3722" t="s">
        <v>296</v>
      </c>
      <c r="AM3722">
        <v>11</v>
      </c>
      <c r="AN3722">
        <v>24</v>
      </c>
      <c r="AO3722">
        <v>0</v>
      </c>
      <c r="AP3722">
        <v>0</v>
      </c>
      <c r="AQ3722">
        <v>0</v>
      </c>
      <c r="AR3722">
        <v>0</v>
      </c>
      <c r="AS3722">
        <v>0</v>
      </c>
      <c r="AT3722">
        <v>0</v>
      </c>
    </row>
    <row r="3723" spans="1:46" hidden="1" x14ac:dyDescent="0.25">
      <c r="A3723" t="s">
        <v>316</v>
      </c>
      <c r="B3723" t="s">
        <v>297</v>
      </c>
      <c r="C3723">
        <v>1</v>
      </c>
      <c r="D3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3">
        <v>31</v>
      </c>
      <c r="AJ3723" t="s">
        <v>316</v>
      </c>
      <c r="AK3723" t="s">
        <v>418</v>
      </c>
      <c r="AL3723" t="s">
        <v>297</v>
      </c>
      <c r="AM3723">
        <v>12</v>
      </c>
      <c r="AN3723">
        <v>1</v>
      </c>
      <c r="AO3723">
        <v>0</v>
      </c>
      <c r="AP3723">
        <v>0</v>
      </c>
      <c r="AQ3723">
        <v>0</v>
      </c>
      <c r="AR3723">
        <v>0</v>
      </c>
      <c r="AS3723">
        <v>0</v>
      </c>
      <c r="AT3723">
        <v>0</v>
      </c>
    </row>
    <row r="3724" spans="1:46" hidden="1" x14ac:dyDescent="0.25">
      <c r="A3724" t="s">
        <v>316</v>
      </c>
      <c r="B3724" t="s">
        <v>297</v>
      </c>
      <c r="C3724">
        <v>2</v>
      </c>
      <c r="D3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4">
        <v>31</v>
      </c>
      <c r="AJ3724" t="s">
        <v>316</v>
      </c>
      <c r="AK3724" t="s">
        <v>418</v>
      </c>
      <c r="AL3724" t="s">
        <v>297</v>
      </c>
      <c r="AM3724">
        <v>12</v>
      </c>
      <c r="AN3724">
        <v>2</v>
      </c>
      <c r="AO3724">
        <v>0</v>
      </c>
      <c r="AP3724">
        <v>0</v>
      </c>
      <c r="AQ3724">
        <v>0</v>
      </c>
      <c r="AR3724">
        <v>0</v>
      </c>
      <c r="AS3724">
        <v>0</v>
      </c>
      <c r="AT3724">
        <v>0</v>
      </c>
    </row>
    <row r="3725" spans="1:46" hidden="1" x14ac:dyDescent="0.25">
      <c r="A3725" t="s">
        <v>316</v>
      </c>
      <c r="B3725" t="s">
        <v>297</v>
      </c>
      <c r="C3725">
        <v>3</v>
      </c>
      <c r="D3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5">
        <v>31</v>
      </c>
      <c r="AJ3725" t="s">
        <v>316</v>
      </c>
      <c r="AK3725" t="s">
        <v>418</v>
      </c>
      <c r="AL3725" t="s">
        <v>297</v>
      </c>
      <c r="AM3725">
        <v>12</v>
      </c>
      <c r="AN3725">
        <v>3</v>
      </c>
      <c r="AO3725">
        <v>0</v>
      </c>
      <c r="AP3725">
        <v>0</v>
      </c>
      <c r="AQ3725">
        <v>0</v>
      </c>
      <c r="AR3725">
        <v>0</v>
      </c>
      <c r="AS3725">
        <v>0</v>
      </c>
      <c r="AT3725">
        <v>0</v>
      </c>
    </row>
    <row r="3726" spans="1:46" hidden="1" x14ac:dyDescent="0.25">
      <c r="A3726" t="s">
        <v>316</v>
      </c>
      <c r="B3726" t="s">
        <v>297</v>
      </c>
      <c r="C3726">
        <v>4</v>
      </c>
      <c r="D3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6">
        <v>31</v>
      </c>
      <c r="AJ3726" t="s">
        <v>316</v>
      </c>
      <c r="AK3726" t="s">
        <v>418</v>
      </c>
      <c r="AL3726" t="s">
        <v>297</v>
      </c>
      <c r="AM3726">
        <v>12</v>
      </c>
      <c r="AN3726">
        <v>4</v>
      </c>
      <c r="AO3726">
        <v>0</v>
      </c>
      <c r="AP3726">
        <v>0</v>
      </c>
      <c r="AQ3726">
        <v>0</v>
      </c>
      <c r="AR3726">
        <v>0</v>
      </c>
      <c r="AS3726">
        <v>0</v>
      </c>
      <c r="AT3726">
        <v>0</v>
      </c>
    </row>
    <row r="3727" spans="1:46" hidden="1" x14ac:dyDescent="0.25">
      <c r="A3727" t="s">
        <v>316</v>
      </c>
      <c r="B3727" t="s">
        <v>297</v>
      </c>
      <c r="C3727">
        <v>5</v>
      </c>
      <c r="D3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7">
        <v>31</v>
      </c>
      <c r="AJ3727" t="s">
        <v>316</v>
      </c>
      <c r="AK3727" t="s">
        <v>418</v>
      </c>
      <c r="AL3727" t="s">
        <v>297</v>
      </c>
      <c r="AM3727">
        <v>12</v>
      </c>
      <c r="AN3727">
        <v>5</v>
      </c>
      <c r="AO3727">
        <v>0</v>
      </c>
      <c r="AP3727">
        <v>0</v>
      </c>
      <c r="AQ3727">
        <v>0</v>
      </c>
      <c r="AR3727">
        <v>0</v>
      </c>
      <c r="AS3727">
        <v>0</v>
      </c>
      <c r="AT3727">
        <v>0</v>
      </c>
    </row>
    <row r="3728" spans="1:46" hidden="1" x14ac:dyDescent="0.25">
      <c r="A3728" t="s">
        <v>316</v>
      </c>
      <c r="B3728" t="s">
        <v>297</v>
      </c>
      <c r="C3728">
        <v>6</v>
      </c>
      <c r="D3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8">
        <v>31</v>
      </c>
      <c r="AJ3728" t="s">
        <v>316</v>
      </c>
      <c r="AK3728" t="s">
        <v>418</v>
      </c>
      <c r="AL3728" t="s">
        <v>297</v>
      </c>
      <c r="AM3728">
        <v>12</v>
      </c>
      <c r="AN3728">
        <v>6</v>
      </c>
      <c r="AO3728">
        <v>0</v>
      </c>
      <c r="AP3728">
        <v>1.1107896000000001E-2</v>
      </c>
      <c r="AQ3728">
        <v>1.5526615000000001E-2</v>
      </c>
      <c r="AR3728">
        <v>9.4040979999999996E-3</v>
      </c>
      <c r="AS3728">
        <v>2.6169141E-2</v>
      </c>
      <c r="AT3728">
        <v>0</v>
      </c>
    </row>
    <row r="3729" spans="1:46" hidden="1" x14ac:dyDescent="0.25">
      <c r="A3729" t="s">
        <v>316</v>
      </c>
      <c r="B3729" t="s">
        <v>297</v>
      </c>
      <c r="C3729">
        <v>7</v>
      </c>
      <c r="D3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1.9274949999999999E-2</v>
      </c>
      <c r="E3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1.9274949999999999E-2</v>
      </c>
      <c r="AI3729">
        <v>31</v>
      </c>
      <c r="AJ3729" t="s">
        <v>316</v>
      </c>
      <c r="AK3729" t="s">
        <v>418</v>
      </c>
      <c r="AL3729" t="s">
        <v>297</v>
      </c>
      <c r="AM3729">
        <v>12</v>
      </c>
      <c r="AN3729">
        <v>7</v>
      </c>
      <c r="AO3729">
        <v>1.9274949999999999E-2</v>
      </c>
      <c r="AP3729">
        <v>7.8462339000000006E-2</v>
      </c>
      <c r="AQ3729">
        <v>0.119152226</v>
      </c>
      <c r="AR3729">
        <v>7.283953E-2</v>
      </c>
      <c r="AS3729">
        <v>0.17554589600000001</v>
      </c>
      <c r="AT3729">
        <v>5.8299190000000002E-3</v>
      </c>
    </row>
    <row r="3730" spans="1:46" hidden="1" x14ac:dyDescent="0.25">
      <c r="A3730" t="s">
        <v>316</v>
      </c>
      <c r="B3730" t="s">
        <v>297</v>
      </c>
      <c r="C3730">
        <v>8</v>
      </c>
      <c r="D3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0.13269994800000001</v>
      </c>
      <c r="E3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0.13269994800000001</v>
      </c>
      <c r="AI3730">
        <v>31</v>
      </c>
      <c r="AJ3730" t="s">
        <v>316</v>
      </c>
      <c r="AK3730" t="s">
        <v>418</v>
      </c>
      <c r="AL3730" t="s">
        <v>297</v>
      </c>
      <c r="AM3730">
        <v>12</v>
      </c>
      <c r="AN3730">
        <v>8</v>
      </c>
      <c r="AO3730">
        <v>0.13269994800000001</v>
      </c>
      <c r="AP3730">
        <v>0.178912245</v>
      </c>
      <c r="AQ3730">
        <v>0.25636815499999999</v>
      </c>
      <c r="AR3730">
        <v>0.193069237</v>
      </c>
      <c r="AS3730">
        <v>0.36978526099999998</v>
      </c>
      <c r="AT3730">
        <v>4.0587623000000003E-2</v>
      </c>
    </row>
    <row r="3731" spans="1:46" hidden="1" x14ac:dyDescent="0.25">
      <c r="A3731" t="s">
        <v>316</v>
      </c>
      <c r="B3731" t="s">
        <v>297</v>
      </c>
      <c r="C3731">
        <v>9</v>
      </c>
      <c r="D3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0.39118288299999998</v>
      </c>
      <c r="E3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0.25844424900000001</v>
      </c>
      <c r="AI3731">
        <v>31</v>
      </c>
      <c r="AJ3731" t="s">
        <v>316</v>
      </c>
      <c r="AK3731" t="s">
        <v>418</v>
      </c>
      <c r="AL3731" t="s">
        <v>297</v>
      </c>
      <c r="AM3731">
        <v>12</v>
      </c>
      <c r="AN3731">
        <v>9</v>
      </c>
      <c r="AO3731">
        <v>0.25844424900000001</v>
      </c>
      <c r="AP3731">
        <v>0.323601213</v>
      </c>
      <c r="AQ3731">
        <v>0.39118288299999998</v>
      </c>
      <c r="AR3731">
        <v>0.329027338</v>
      </c>
      <c r="AS3731">
        <v>0.55710954099999999</v>
      </c>
      <c r="AT3731">
        <v>8.6469439999999995E-2</v>
      </c>
    </row>
    <row r="3732" spans="1:46" hidden="1" x14ac:dyDescent="0.25">
      <c r="A3732" t="s">
        <v>316</v>
      </c>
      <c r="B3732" t="s">
        <v>297</v>
      </c>
      <c r="C3732">
        <v>10</v>
      </c>
      <c r="D3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0.53321816300000002</v>
      </c>
      <c r="E3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0.53321816300000002</v>
      </c>
      <c r="AI3732">
        <v>31</v>
      </c>
      <c r="AJ3732" t="s">
        <v>316</v>
      </c>
      <c r="AK3732" t="s">
        <v>418</v>
      </c>
      <c r="AL3732" t="s">
        <v>297</v>
      </c>
      <c r="AM3732">
        <v>12</v>
      </c>
      <c r="AN3732">
        <v>10</v>
      </c>
      <c r="AO3732">
        <v>0.35936586999999998</v>
      </c>
      <c r="AP3732">
        <v>0.46408400100000002</v>
      </c>
      <c r="AQ3732">
        <v>0.53321816300000002</v>
      </c>
      <c r="AR3732">
        <v>0.45230464100000001</v>
      </c>
      <c r="AS3732">
        <v>0.71307883400000005</v>
      </c>
      <c r="AT3732">
        <v>0.13548712199999999</v>
      </c>
    </row>
    <row r="3733" spans="1:46" hidden="1" x14ac:dyDescent="0.25">
      <c r="A3733" t="s">
        <v>316</v>
      </c>
      <c r="B3733" t="s">
        <v>297</v>
      </c>
      <c r="C3733">
        <v>11</v>
      </c>
      <c r="D3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0.65355533700000001</v>
      </c>
      <c r="E3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0.65355533700000001</v>
      </c>
      <c r="AI3733">
        <v>31</v>
      </c>
      <c r="AJ3733" t="s">
        <v>316</v>
      </c>
      <c r="AK3733" t="s">
        <v>418</v>
      </c>
      <c r="AL3733" t="s">
        <v>297</v>
      </c>
      <c r="AM3733">
        <v>12</v>
      </c>
      <c r="AN3733">
        <v>11</v>
      </c>
      <c r="AO3733">
        <v>0.43952419199999998</v>
      </c>
      <c r="AP3733">
        <v>0.55511119600000003</v>
      </c>
      <c r="AQ3733">
        <v>0.65355533700000001</v>
      </c>
      <c r="AR3733">
        <v>0.54458600800000001</v>
      </c>
      <c r="AS3733">
        <v>0.82844504799999996</v>
      </c>
      <c r="AT3733">
        <v>0.18438415699999999</v>
      </c>
    </row>
    <row r="3734" spans="1:46" hidden="1" x14ac:dyDescent="0.25">
      <c r="A3734" t="s">
        <v>316</v>
      </c>
      <c r="B3734" t="s">
        <v>297</v>
      </c>
      <c r="C3734">
        <v>12</v>
      </c>
      <c r="D3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0.71504649600000003</v>
      </c>
      <c r="E3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0.71504649600000003</v>
      </c>
      <c r="AI3734">
        <v>31</v>
      </c>
      <c r="AJ3734" t="s">
        <v>316</v>
      </c>
      <c r="AK3734" t="s">
        <v>418</v>
      </c>
      <c r="AL3734" t="s">
        <v>297</v>
      </c>
      <c r="AM3734">
        <v>12</v>
      </c>
      <c r="AN3734">
        <v>12</v>
      </c>
      <c r="AO3734">
        <v>0.48844010399999999</v>
      </c>
      <c r="AP3734">
        <v>0.60349196299999996</v>
      </c>
      <c r="AQ3734">
        <v>0.71504649600000003</v>
      </c>
      <c r="AR3734">
        <v>0.59741672099999998</v>
      </c>
      <c r="AS3734">
        <v>0.86168309799999998</v>
      </c>
      <c r="AT3734">
        <v>0.24247036</v>
      </c>
    </row>
    <row r="3735" spans="1:46" hidden="1" x14ac:dyDescent="0.25">
      <c r="A3735" t="s">
        <v>316</v>
      </c>
      <c r="B3735" t="s">
        <v>297</v>
      </c>
      <c r="C3735">
        <v>13</v>
      </c>
      <c r="D3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0.722466995</v>
      </c>
      <c r="E3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0.722466995</v>
      </c>
      <c r="AI3735">
        <v>31</v>
      </c>
      <c r="AJ3735" t="s">
        <v>316</v>
      </c>
      <c r="AK3735" t="s">
        <v>418</v>
      </c>
      <c r="AL3735" t="s">
        <v>297</v>
      </c>
      <c r="AM3735">
        <v>12</v>
      </c>
      <c r="AN3735">
        <v>13</v>
      </c>
      <c r="AO3735">
        <v>0.498962568</v>
      </c>
      <c r="AP3735">
        <v>0.60817230200000005</v>
      </c>
      <c r="AQ3735">
        <v>0.722466995</v>
      </c>
      <c r="AR3735">
        <v>0.60445661399999995</v>
      </c>
      <c r="AS3735">
        <v>0.85859344100000001</v>
      </c>
      <c r="AT3735">
        <v>0.26034491900000001</v>
      </c>
    </row>
    <row r="3736" spans="1:46" hidden="1" x14ac:dyDescent="0.25">
      <c r="A3736" t="s">
        <v>316</v>
      </c>
      <c r="B3736" t="s">
        <v>297</v>
      </c>
      <c r="C3736">
        <v>14</v>
      </c>
      <c r="D3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0.67909530500000004</v>
      </c>
      <c r="E3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0.67909530500000004</v>
      </c>
      <c r="AI3736">
        <v>31</v>
      </c>
      <c r="AJ3736" t="s">
        <v>316</v>
      </c>
      <c r="AK3736" t="s">
        <v>418</v>
      </c>
      <c r="AL3736" t="s">
        <v>297</v>
      </c>
      <c r="AM3736">
        <v>12</v>
      </c>
      <c r="AN3736">
        <v>14</v>
      </c>
      <c r="AO3736">
        <v>0.47298494099999999</v>
      </c>
      <c r="AP3736">
        <v>0.57069970699999995</v>
      </c>
      <c r="AQ3736">
        <v>0.67909530500000004</v>
      </c>
      <c r="AR3736">
        <v>0.57236114299999996</v>
      </c>
      <c r="AS3736">
        <v>0.80468059999999997</v>
      </c>
      <c r="AT3736">
        <v>0.26304432599999999</v>
      </c>
    </row>
    <row r="3737" spans="1:46" hidden="1" x14ac:dyDescent="0.25">
      <c r="A3737" t="s">
        <v>316</v>
      </c>
      <c r="B3737" t="s">
        <v>297</v>
      </c>
      <c r="C3737">
        <v>15</v>
      </c>
      <c r="D3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0.58687440700000004</v>
      </c>
      <c r="E3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0.58687440700000004</v>
      </c>
      <c r="AI3737">
        <v>31</v>
      </c>
      <c r="AJ3737" t="s">
        <v>316</v>
      </c>
      <c r="AK3737" t="s">
        <v>418</v>
      </c>
      <c r="AL3737" t="s">
        <v>297</v>
      </c>
      <c r="AM3737">
        <v>12</v>
      </c>
      <c r="AN3737">
        <v>15</v>
      </c>
      <c r="AO3737">
        <v>0.40951136599999999</v>
      </c>
      <c r="AP3737">
        <v>0.49627058699999999</v>
      </c>
      <c r="AQ3737">
        <v>0.58687440700000004</v>
      </c>
      <c r="AR3737">
        <v>0.50113738299999999</v>
      </c>
      <c r="AS3737">
        <v>0.74271324100000002</v>
      </c>
      <c r="AT3737">
        <v>0.25269421800000003</v>
      </c>
    </row>
    <row r="3738" spans="1:46" hidden="1" x14ac:dyDescent="0.25">
      <c r="A3738" t="s">
        <v>316</v>
      </c>
      <c r="B3738" t="s">
        <v>297</v>
      </c>
      <c r="C3738">
        <v>16</v>
      </c>
      <c r="D3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0.47585631099999998</v>
      </c>
      <c r="E3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0.47585631099999998</v>
      </c>
      <c r="AI3738">
        <v>31</v>
      </c>
      <c r="AJ3738" t="s">
        <v>316</v>
      </c>
      <c r="AK3738" t="s">
        <v>418</v>
      </c>
      <c r="AL3738" t="s">
        <v>297</v>
      </c>
      <c r="AM3738">
        <v>12</v>
      </c>
      <c r="AN3738">
        <v>16</v>
      </c>
      <c r="AO3738">
        <v>0.322475811</v>
      </c>
      <c r="AP3738">
        <v>0.38316536600000001</v>
      </c>
      <c r="AQ3738">
        <v>0.47585631099999998</v>
      </c>
      <c r="AR3738">
        <v>0.40094655299999998</v>
      </c>
      <c r="AS3738">
        <v>0.63187900200000002</v>
      </c>
      <c r="AT3738">
        <v>0.19755492499999999</v>
      </c>
    </row>
    <row r="3739" spans="1:46" hidden="1" x14ac:dyDescent="0.25">
      <c r="A3739" t="s">
        <v>316</v>
      </c>
      <c r="B3739" t="s">
        <v>297</v>
      </c>
      <c r="C3739">
        <v>17</v>
      </c>
      <c r="D3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0.34968712499999999</v>
      </c>
      <c r="E3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0.34968712499999999</v>
      </c>
      <c r="AI3739">
        <v>31</v>
      </c>
      <c r="AJ3739" t="s">
        <v>316</v>
      </c>
      <c r="AK3739" t="s">
        <v>418</v>
      </c>
      <c r="AL3739" t="s">
        <v>297</v>
      </c>
      <c r="AM3739">
        <v>12</v>
      </c>
      <c r="AN3739">
        <v>17</v>
      </c>
      <c r="AO3739">
        <v>0.20347912500000001</v>
      </c>
      <c r="AP3739">
        <v>0.247317174</v>
      </c>
      <c r="AQ3739">
        <v>0.34968712499999999</v>
      </c>
      <c r="AR3739">
        <v>0.27601592600000002</v>
      </c>
      <c r="AS3739">
        <v>0.48965434600000002</v>
      </c>
      <c r="AT3739">
        <v>0.117715322</v>
      </c>
    </row>
    <row r="3740" spans="1:46" hidden="1" x14ac:dyDescent="0.25">
      <c r="A3740" t="s">
        <v>316</v>
      </c>
      <c r="B3740" t="s">
        <v>297</v>
      </c>
      <c r="C3740">
        <v>18</v>
      </c>
      <c r="D3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0.208358038</v>
      </c>
      <c r="E3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0.208358038</v>
      </c>
      <c r="AI3740">
        <v>31</v>
      </c>
      <c r="AJ3740" t="s">
        <v>316</v>
      </c>
      <c r="AK3740" t="s">
        <v>418</v>
      </c>
      <c r="AL3740" t="s">
        <v>297</v>
      </c>
      <c r="AM3740">
        <v>12</v>
      </c>
      <c r="AN3740">
        <v>18</v>
      </c>
      <c r="AO3740">
        <v>8.2175311000000001E-2</v>
      </c>
      <c r="AP3740">
        <v>0.115068067</v>
      </c>
      <c r="AQ3740">
        <v>0.208358038</v>
      </c>
      <c r="AR3740">
        <v>0.143156546</v>
      </c>
      <c r="AS3740">
        <v>0.31138594400000003</v>
      </c>
      <c r="AT3740">
        <v>4.5898894000000003E-2</v>
      </c>
    </row>
    <row r="3741" spans="1:46" hidden="1" x14ac:dyDescent="0.25">
      <c r="A3741" t="s">
        <v>316</v>
      </c>
      <c r="B3741" t="s">
        <v>297</v>
      </c>
      <c r="C3741">
        <v>19</v>
      </c>
      <c r="D3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8.5068435999999997E-2</v>
      </c>
      <c r="E3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8.5068435999999997E-2</v>
      </c>
      <c r="AI3741">
        <v>31</v>
      </c>
      <c r="AJ3741" t="s">
        <v>316</v>
      </c>
      <c r="AK3741" t="s">
        <v>418</v>
      </c>
      <c r="AL3741" t="s">
        <v>297</v>
      </c>
      <c r="AM3741">
        <v>12</v>
      </c>
      <c r="AN3741">
        <v>19</v>
      </c>
      <c r="AO3741">
        <v>7.4849189999999996E-3</v>
      </c>
      <c r="AP3741">
        <v>1.3369176E-2</v>
      </c>
      <c r="AQ3741">
        <v>8.5068435999999997E-2</v>
      </c>
      <c r="AR3741">
        <v>4.2412667000000001E-2</v>
      </c>
      <c r="AS3741">
        <v>0.13352141200000001</v>
      </c>
      <c r="AT3741">
        <v>3.5924210000000002E-3</v>
      </c>
    </row>
    <row r="3742" spans="1:46" hidden="1" x14ac:dyDescent="0.25">
      <c r="A3742" t="s">
        <v>316</v>
      </c>
      <c r="B3742" t="s">
        <v>297</v>
      </c>
      <c r="C3742">
        <v>20</v>
      </c>
      <c r="D3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8.5847470000000002E-3</v>
      </c>
      <c r="E3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8.5847470000000002E-3</v>
      </c>
      <c r="AI3742">
        <v>31</v>
      </c>
      <c r="AJ3742" t="s">
        <v>316</v>
      </c>
      <c r="AK3742" t="s">
        <v>418</v>
      </c>
      <c r="AL3742" t="s">
        <v>297</v>
      </c>
      <c r="AM3742">
        <v>12</v>
      </c>
      <c r="AN3742">
        <v>20</v>
      </c>
      <c r="AO3742">
        <v>0</v>
      </c>
      <c r="AP3742">
        <v>0</v>
      </c>
      <c r="AQ3742">
        <v>8.5847470000000002E-3</v>
      </c>
      <c r="AR3742">
        <v>3.8960190000000001E-3</v>
      </c>
      <c r="AS3742">
        <v>1.6403803000000002E-2</v>
      </c>
      <c r="AT3742">
        <v>0</v>
      </c>
    </row>
    <row r="3743" spans="1:46" hidden="1" x14ac:dyDescent="0.25">
      <c r="A3743" t="s">
        <v>316</v>
      </c>
      <c r="B3743" t="s">
        <v>297</v>
      </c>
      <c r="C3743">
        <v>21</v>
      </c>
      <c r="D3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3">
        <v>31</v>
      </c>
      <c r="AJ3743" t="s">
        <v>316</v>
      </c>
      <c r="AK3743" t="s">
        <v>418</v>
      </c>
      <c r="AL3743" t="s">
        <v>297</v>
      </c>
      <c r="AM3743">
        <v>12</v>
      </c>
      <c r="AN3743">
        <v>21</v>
      </c>
      <c r="AO3743">
        <v>0</v>
      </c>
      <c r="AP3743">
        <v>0</v>
      </c>
      <c r="AQ3743">
        <v>0</v>
      </c>
      <c r="AR3743">
        <v>2.31E-10</v>
      </c>
      <c r="AS3743">
        <v>3.5800000000000003E-8</v>
      </c>
      <c r="AT3743">
        <v>0</v>
      </c>
    </row>
    <row r="3744" spans="1:46" hidden="1" x14ac:dyDescent="0.25">
      <c r="A3744" t="s">
        <v>316</v>
      </c>
      <c r="B3744" t="s">
        <v>297</v>
      </c>
      <c r="C3744">
        <v>22</v>
      </c>
      <c r="D3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4">
        <v>31</v>
      </c>
      <c r="AJ3744" t="s">
        <v>316</v>
      </c>
      <c r="AK3744" t="s">
        <v>418</v>
      </c>
      <c r="AL3744" t="s">
        <v>297</v>
      </c>
      <c r="AM3744">
        <v>12</v>
      </c>
      <c r="AN3744">
        <v>22</v>
      </c>
      <c r="AO3744">
        <v>0</v>
      </c>
      <c r="AP3744">
        <v>0</v>
      </c>
      <c r="AQ3744">
        <v>0</v>
      </c>
      <c r="AR3744" s="281">
        <v>0</v>
      </c>
      <c r="AS3744" s="281">
        <v>0</v>
      </c>
      <c r="AT3744">
        <v>0</v>
      </c>
    </row>
    <row r="3745" spans="1:46" hidden="1" x14ac:dyDescent="0.25">
      <c r="A3745" t="s">
        <v>316</v>
      </c>
      <c r="B3745" t="s">
        <v>297</v>
      </c>
      <c r="C3745">
        <v>23</v>
      </c>
      <c r="D3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5">
        <v>31</v>
      </c>
      <c r="AJ3745" t="s">
        <v>316</v>
      </c>
      <c r="AK3745" t="s">
        <v>418</v>
      </c>
      <c r="AL3745" t="s">
        <v>297</v>
      </c>
      <c r="AM3745">
        <v>12</v>
      </c>
      <c r="AN3745">
        <v>23</v>
      </c>
      <c r="AO3745">
        <v>0</v>
      </c>
      <c r="AP3745">
        <v>0</v>
      </c>
      <c r="AQ3745">
        <v>0</v>
      </c>
      <c r="AR3745">
        <v>0</v>
      </c>
      <c r="AS3745">
        <v>0</v>
      </c>
      <c r="AT3745">
        <v>0</v>
      </c>
    </row>
    <row r="3746" spans="1:46" hidden="1" x14ac:dyDescent="0.25">
      <c r="A3746" t="s">
        <v>316</v>
      </c>
      <c r="B3746" t="s">
        <v>297</v>
      </c>
      <c r="C3746">
        <v>24</v>
      </c>
      <c r="D3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6">
        <v>31</v>
      </c>
      <c r="AJ3746" t="s">
        <v>316</v>
      </c>
      <c r="AK3746" t="s">
        <v>418</v>
      </c>
      <c r="AL3746" t="s">
        <v>297</v>
      </c>
      <c r="AM3746">
        <v>12</v>
      </c>
      <c r="AN3746">
        <v>24</v>
      </c>
      <c r="AO3746">
        <v>0</v>
      </c>
      <c r="AP3746">
        <v>0</v>
      </c>
      <c r="AQ3746">
        <v>0</v>
      </c>
      <c r="AR3746">
        <v>0</v>
      </c>
      <c r="AS3746">
        <v>0</v>
      </c>
      <c r="AT3746">
        <v>0</v>
      </c>
    </row>
    <row r="3747" spans="1:46" hidden="1" x14ac:dyDescent="0.25">
      <c r="A3747" t="s">
        <v>323</v>
      </c>
      <c r="B3747" t="s">
        <v>286</v>
      </c>
      <c r="C3747">
        <v>1</v>
      </c>
      <c r="D3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7">
        <v>15</v>
      </c>
      <c r="AJ3747" t="s">
        <v>323</v>
      </c>
      <c r="AK3747" t="s">
        <v>419</v>
      </c>
      <c r="AL3747" t="s">
        <v>286</v>
      </c>
      <c r="AM3747">
        <v>1</v>
      </c>
      <c r="AN3747">
        <v>1</v>
      </c>
      <c r="AO3747">
        <v>0</v>
      </c>
      <c r="AP3747">
        <v>0</v>
      </c>
      <c r="AQ3747">
        <v>0</v>
      </c>
      <c r="AR3747">
        <v>0</v>
      </c>
      <c r="AS3747">
        <v>0</v>
      </c>
      <c r="AT3747">
        <v>0</v>
      </c>
    </row>
    <row r="3748" spans="1:46" hidden="1" x14ac:dyDescent="0.25">
      <c r="A3748" t="s">
        <v>323</v>
      </c>
      <c r="B3748" t="s">
        <v>286</v>
      </c>
      <c r="C3748">
        <v>2</v>
      </c>
      <c r="D3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8">
        <v>15</v>
      </c>
      <c r="AJ3748" t="s">
        <v>323</v>
      </c>
      <c r="AK3748" t="s">
        <v>419</v>
      </c>
      <c r="AL3748" t="s">
        <v>286</v>
      </c>
      <c r="AM3748">
        <v>1</v>
      </c>
      <c r="AN3748">
        <v>2</v>
      </c>
      <c r="AO3748">
        <v>0</v>
      </c>
      <c r="AP3748">
        <v>0</v>
      </c>
      <c r="AQ3748">
        <v>0</v>
      </c>
      <c r="AR3748">
        <v>0</v>
      </c>
      <c r="AS3748">
        <v>0</v>
      </c>
      <c r="AT3748">
        <v>0</v>
      </c>
    </row>
    <row r="3749" spans="1:46" hidden="1" x14ac:dyDescent="0.25">
      <c r="A3749" t="s">
        <v>323</v>
      </c>
      <c r="B3749" t="s">
        <v>286</v>
      </c>
      <c r="C3749">
        <v>3</v>
      </c>
      <c r="D3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9">
        <v>15</v>
      </c>
      <c r="AJ3749" t="s">
        <v>323</v>
      </c>
      <c r="AK3749" t="s">
        <v>419</v>
      </c>
      <c r="AL3749" t="s">
        <v>286</v>
      </c>
      <c r="AM3749">
        <v>1</v>
      </c>
      <c r="AN3749">
        <v>3</v>
      </c>
      <c r="AO3749">
        <v>0</v>
      </c>
      <c r="AP3749">
        <v>0</v>
      </c>
      <c r="AQ3749">
        <v>0</v>
      </c>
      <c r="AR3749">
        <v>0</v>
      </c>
      <c r="AS3749">
        <v>0</v>
      </c>
      <c r="AT3749">
        <v>0</v>
      </c>
    </row>
    <row r="3750" spans="1:46" hidden="1" x14ac:dyDescent="0.25">
      <c r="A3750" t="s">
        <v>323</v>
      </c>
      <c r="B3750" t="s">
        <v>286</v>
      </c>
      <c r="C3750">
        <v>4</v>
      </c>
      <c r="D3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0">
        <v>15</v>
      </c>
      <c r="AJ3750" t="s">
        <v>323</v>
      </c>
      <c r="AK3750" t="s">
        <v>419</v>
      </c>
      <c r="AL3750" t="s">
        <v>286</v>
      </c>
      <c r="AM3750">
        <v>1</v>
      </c>
      <c r="AN3750">
        <v>4</v>
      </c>
      <c r="AO3750">
        <v>0</v>
      </c>
      <c r="AP3750">
        <v>0</v>
      </c>
      <c r="AQ3750">
        <v>0</v>
      </c>
      <c r="AR3750">
        <v>0</v>
      </c>
      <c r="AS3750">
        <v>0</v>
      </c>
      <c r="AT3750">
        <v>0</v>
      </c>
    </row>
    <row r="3751" spans="1:46" hidden="1" x14ac:dyDescent="0.25">
      <c r="A3751" t="s">
        <v>323</v>
      </c>
      <c r="B3751" t="s">
        <v>286</v>
      </c>
      <c r="C3751">
        <v>5</v>
      </c>
      <c r="D3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1">
        <v>15</v>
      </c>
      <c r="AJ3751" t="s">
        <v>323</v>
      </c>
      <c r="AK3751" t="s">
        <v>419</v>
      </c>
      <c r="AL3751" t="s">
        <v>286</v>
      </c>
      <c r="AM3751">
        <v>1</v>
      </c>
      <c r="AN3751">
        <v>5</v>
      </c>
      <c r="AO3751">
        <v>0</v>
      </c>
      <c r="AP3751">
        <v>0</v>
      </c>
      <c r="AQ3751">
        <v>0</v>
      </c>
      <c r="AR3751">
        <v>0</v>
      </c>
      <c r="AS3751">
        <v>0</v>
      </c>
      <c r="AT3751">
        <v>0</v>
      </c>
    </row>
    <row r="3752" spans="1:46" hidden="1" x14ac:dyDescent="0.25">
      <c r="A3752" t="s">
        <v>323</v>
      </c>
      <c r="B3752" t="s">
        <v>286</v>
      </c>
      <c r="C3752">
        <v>6</v>
      </c>
      <c r="D3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2">
        <v>15</v>
      </c>
      <c r="AJ3752" t="s">
        <v>323</v>
      </c>
      <c r="AK3752" t="s">
        <v>419</v>
      </c>
      <c r="AL3752" t="s">
        <v>286</v>
      </c>
      <c r="AM3752">
        <v>1</v>
      </c>
      <c r="AN3752">
        <v>6</v>
      </c>
      <c r="AO3752">
        <v>0</v>
      </c>
      <c r="AP3752">
        <v>0</v>
      </c>
      <c r="AQ3752">
        <v>0</v>
      </c>
      <c r="AR3752">
        <v>0</v>
      </c>
      <c r="AS3752">
        <v>0</v>
      </c>
      <c r="AT3752">
        <v>0</v>
      </c>
    </row>
    <row r="3753" spans="1:46" hidden="1" x14ac:dyDescent="0.25">
      <c r="A3753" t="s">
        <v>323</v>
      </c>
      <c r="B3753" t="s">
        <v>286</v>
      </c>
      <c r="C3753">
        <v>7</v>
      </c>
      <c r="D3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3">
        <v>15</v>
      </c>
      <c r="AJ3753" t="s">
        <v>323</v>
      </c>
      <c r="AK3753" t="s">
        <v>419</v>
      </c>
      <c r="AL3753" t="s">
        <v>286</v>
      </c>
      <c r="AM3753">
        <v>1</v>
      </c>
      <c r="AN3753">
        <v>7</v>
      </c>
      <c r="AO3753">
        <v>0</v>
      </c>
      <c r="AP3753">
        <v>2.4467680000000002E-3</v>
      </c>
      <c r="AQ3753">
        <v>1.3482442000000001E-2</v>
      </c>
      <c r="AR3753">
        <v>7.0233479999999996E-3</v>
      </c>
      <c r="AS3753">
        <v>2.7715073E-2</v>
      </c>
      <c r="AT3753">
        <v>0</v>
      </c>
    </row>
    <row r="3754" spans="1:46" hidden="1" x14ac:dyDescent="0.25">
      <c r="A3754" t="s">
        <v>323</v>
      </c>
      <c r="B3754" t="s">
        <v>286</v>
      </c>
      <c r="C3754">
        <v>8</v>
      </c>
      <c r="D3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1.5766842E-2</v>
      </c>
      <c r="E3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1.5766842E-2</v>
      </c>
      <c r="AI3754">
        <v>15</v>
      </c>
      <c r="AJ3754" t="s">
        <v>323</v>
      </c>
      <c r="AK3754" t="s">
        <v>419</v>
      </c>
      <c r="AL3754" t="s">
        <v>286</v>
      </c>
      <c r="AM3754">
        <v>1</v>
      </c>
      <c r="AN3754">
        <v>8</v>
      </c>
      <c r="AO3754">
        <v>1.5766842E-2</v>
      </c>
      <c r="AP3754">
        <v>3.9659517999999998E-2</v>
      </c>
      <c r="AQ3754">
        <v>0.10456330699999999</v>
      </c>
      <c r="AR3754">
        <v>6.0292320000000003E-2</v>
      </c>
      <c r="AS3754">
        <v>0.171891451</v>
      </c>
      <c r="AT3754">
        <v>4.1658349999999997E-3</v>
      </c>
    </row>
    <row r="3755" spans="1:46" hidden="1" x14ac:dyDescent="0.25">
      <c r="A3755" t="s">
        <v>323</v>
      </c>
      <c r="B3755" t="s">
        <v>286</v>
      </c>
      <c r="C3755">
        <v>9</v>
      </c>
      <c r="D3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0.235075436</v>
      </c>
      <c r="E3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0.113777141</v>
      </c>
      <c r="AI3755">
        <v>15</v>
      </c>
      <c r="AJ3755" t="s">
        <v>323</v>
      </c>
      <c r="AK3755" t="s">
        <v>419</v>
      </c>
      <c r="AL3755" t="s">
        <v>286</v>
      </c>
      <c r="AM3755">
        <v>1</v>
      </c>
      <c r="AN3755">
        <v>9</v>
      </c>
      <c r="AO3755">
        <v>0.113777141</v>
      </c>
      <c r="AP3755">
        <v>0.15606850799999999</v>
      </c>
      <c r="AQ3755">
        <v>0.235075436</v>
      </c>
      <c r="AR3755">
        <v>0.172261949</v>
      </c>
      <c r="AS3755">
        <v>0.369772145</v>
      </c>
      <c r="AT3755">
        <v>3.8912474000000002E-2</v>
      </c>
    </row>
    <row r="3756" spans="1:46" hidden="1" x14ac:dyDescent="0.25">
      <c r="A3756" t="s">
        <v>323</v>
      </c>
      <c r="B3756" t="s">
        <v>286</v>
      </c>
      <c r="C3756">
        <v>10</v>
      </c>
      <c r="D3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0.35938012600000002</v>
      </c>
      <c r="E3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0.35938012600000002</v>
      </c>
      <c r="AI3756">
        <v>15</v>
      </c>
      <c r="AJ3756" t="s">
        <v>323</v>
      </c>
      <c r="AK3756" t="s">
        <v>419</v>
      </c>
      <c r="AL3756" t="s">
        <v>286</v>
      </c>
      <c r="AM3756">
        <v>1</v>
      </c>
      <c r="AN3756">
        <v>10</v>
      </c>
      <c r="AO3756">
        <v>0.24113327200000001</v>
      </c>
      <c r="AP3756">
        <v>0.28874129500000001</v>
      </c>
      <c r="AQ3756">
        <v>0.35938012600000002</v>
      </c>
      <c r="AR3756">
        <v>0.30025309</v>
      </c>
      <c r="AS3756">
        <v>0.55563496700000004</v>
      </c>
      <c r="AT3756">
        <v>0.10779351</v>
      </c>
    </row>
    <row r="3757" spans="1:46" hidden="1" x14ac:dyDescent="0.25">
      <c r="A3757" t="s">
        <v>323</v>
      </c>
      <c r="B3757" t="s">
        <v>286</v>
      </c>
      <c r="C3757">
        <v>11</v>
      </c>
      <c r="D3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0.473562329</v>
      </c>
      <c r="E3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0.473562329</v>
      </c>
      <c r="AI3757">
        <v>15</v>
      </c>
      <c r="AJ3757" t="s">
        <v>323</v>
      </c>
      <c r="AK3757" t="s">
        <v>419</v>
      </c>
      <c r="AL3757" t="s">
        <v>286</v>
      </c>
      <c r="AM3757">
        <v>1</v>
      </c>
      <c r="AN3757">
        <v>11</v>
      </c>
      <c r="AO3757">
        <v>0.34950565</v>
      </c>
      <c r="AP3757">
        <v>0.41207963600000003</v>
      </c>
      <c r="AQ3757">
        <v>0.473562329</v>
      </c>
      <c r="AR3757">
        <v>0.41313408299999999</v>
      </c>
      <c r="AS3757">
        <v>0.67474760700000003</v>
      </c>
      <c r="AT3757">
        <v>0.21902996399999999</v>
      </c>
    </row>
    <row r="3758" spans="1:46" hidden="1" x14ac:dyDescent="0.25">
      <c r="A3758" t="s">
        <v>323</v>
      </c>
      <c r="B3758" t="s">
        <v>286</v>
      </c>
      <c r="C3758">
        <v>12</v>
      </c>
      <c r="D3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0.57090245399999995</v>
      </c>
      <c r="E3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0.57090245399999995</v>
      </c>
      <c r="AI3758">
        <v>15</v>
      </c>
      <c r="AJ3758" t="s">
        <v>323</v>
      </c>
      <c r="AK3758" t="s">
        <v>419</v>
      </c>
      <c r="AL3758" t="s">
        <v>286</v>
      </c>
      <c r="AM3758">
        <v>1</v>
      </c>
      <c r="AN3758">
        <v>12</v>
      </c>
      <c r="AO3758">
        <v>0.42473856799999998</v>
      </c>
      <c r="AP3758">
        <v>0.51146783100000004</v>
      </c>
      <c r="AQ3758">
        <v>0.57090245399999995</v>
      </c>
      <c r="AR3758">
        <v>0.50009227300000003</v>
      </c>
      <c r="AS3758">
        <v>0.75717469000000004</v>
      </c>
      <c r="AT3758">
        <v>0.26179108699999998</v>
      </c>
    </row>
    <row r="3759" spans="1:46" hidden="1" x14ac:dyDescent="0.25">
      <c r="A3759" t="s">
        <v>323</v>
      </c>
      <c r="B3759" t="s">
        <v>286</v>
      </c>
      <c r="C3759">
        <v>13</v>
      </c>
      <c r="D3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0.62525676500000005</v>
      </c>
      <c r="E3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0.62525676500000005</v>
      </c>
      <c r="AI3759">
        <v>15</v>
      </c>
      <c r="AJ3759" t="s">
        <v>323</v>
      </c>
      <c r="AK3759" t="s">
        <v>419</v>
      </c>
      <c r="AL3759" t="s">
        <v>286</v>
      </c>
      <c r="AM3759">
        <v>1</v>
      </c>
      <c r="AN3759">
        <v>13</v>
      </c>
      <c r="AO3759">
        <v>0.45806285899999999</v>
      </c>
      <c r="AP3759">
        <v>0.54243668099999998</v>
      </c>
      <c r="AQ3759">
        <v>0.62525676500000005</v>
      </c>
      <c r="AR3759">
        <v>0.54001643499999996</v>
      </c>
      <c r="AS3759">
        <v>0.75192849900000003</v>
      </c>
      <c r="AT3759">
        <v>0.28628978900000002</v>
      </c>
    </row>
    <row r="3760" spans="1:46" hidden="1" x14ac:dyDescent="0.25">
      <c r="A3760" t="s">
        <v>323</v>
      </c>
      <c r="B3760" t="s">
        <v>286</v>
      </c>
      <c r="C3760">
        <v>14</v>
      </c>
      <c r="D3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0.60228216300000004</v>
      </c>
      <c r="E3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0.60228216300000004</v>
      </c>
      <c r="AI3760">
        <v>15</v>
      </c>
      <c r="AJ3760" t="s">
        <v>323</v>
      </c>
      <c r="AK3760" t="s">
        <v>419</v>
      </c>
      <c r="AL3760" t="s">
        <v>286</v>
      </c>
      <c r="AM3760">
        <v>1</v>
      </c>
      <c r="AN3760">
        <v>14</v>
      </c>
      <c r="AO3760">
        <v>0.46829922600000001</v>
      </c>
      <c r="AP3760">
        <v>0.52964785700000006</v>
      </c>
      <c r="AQ3760">
        <v>0.60228216300000004</v>
      </c>
      <c r="AR3760">
        <v>0.53365039700000005</v>
      </c>
      <c r="AS3760">
        <v>0.76413653999999998</v>
      </c>
      <c r="AT3760">
        <v>0.31276552099999999</v>
      </c>
    </row>
    <row r="3761" spans="1:46" hidden="1" x14ac:dyDescent="0.25">
      <c r="A3761" t="s">
        <v>323</v>
      </c>
      <c r="B3761" t="s">
        <v>286</v>
      </c>
      <c r="C3761">
        <v>15</v>
      </c>
      <c r="D3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0.55151236299999995</v>
      </c>
      <c r="E3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0.55151236299999995</v>
      </c>
      <c r="AI3761">
        <v>15</v>
      </c>
      <c r="AJ3761" t="s">
        <v>323</v>
      </c>
      <c r="AK3761" t="s">
        <v>419</v>
      </c>
      <c r="AL3761" t="s">
        <v>286</v>
      </c>
      <c r="AM3761">
        <v>1</v>
      </c>
      <c r="AN3761">
        <v>15</v>
      </c>
      <c r="AO3761">
        <v>0.43126970599999997</v>
      </c>
      <c r="AP3761">
        <v>0.48553851799999997</v>
      </c>
      <c r="AQ3761">
        <v>0.55151236299999995</v>
      </c>
      <c r="AR3761">
        <v>0.48916319699999999</v>
      </c>
      <c r="AS3761">
        <v>0.69244324300000004</v>
      </c>
      <c r="AT3761">
        <v>0.25879642400000002</v>
      </c>
    </row>
    <row r="3762" spans="1:46" hidden="1" x14ac:dyDescent="0.25">
      <c r="A3762" t="s">
        <v>323</v>
      </c>
      <c r="B3762" t="s">
        <v>286</v>
      </c>
      <c r="C3762">
        <v>16</v>
      </c>
      <c r="D3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0.45805568499999999</v>
      </c>
      <c r="E3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0.45805568499999999</v>
      </c>
      <c r="AI3762">
        <v>15</v>
      </c>
      <c r="AJ3762" t="s">
        <v>323</v>
      </c>
      <c r="AK3762" t="s">
        <v>419</v>
      </c>
      <c r="AL3762" t="s">
        <v>286</v>
      </c>
      <c r="AM3762">
        <v>1</v>
      </c>
      <c r="AN3762">
        <v>16</v>
      </c>
      <c r="AO3762">
        <v>0.34093515099999999</v>
      </c>
      <c r="AP3762">
        <v>0.39750885800000002</v>
      </c>
      <c r="AQ3762">
        <v>0.45805568499999999</v>
      </c>
      <c r="AR3762">
        <v>0.39872752</v>
      </c>
      <c r="AS3762">
        <v>0.58568380099999995</v>
      </c>
      <c r="AT3762">
        <v>0.17372858599999999</v>
      </c>
    </row>
    <row r="3763" spans="1:46" hidden="1" x14ac:dyDescent="0.25">
      <c r="A3763" t="s">
        <v>323</v>
      </c>
      <c r="B3763" t="s">
        <v>286</v>
      </c>
      <c r="C3763">
        <v>17</v>
      </c>
      <c r="D3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0.34882660900000001</v>
      </c>
      <c r="E3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0.34882660900000001</v>
      </c>
      <c r="AI3763">
        <v>15</v>
      </c>
      <c r="AJ3763" t="s">
        <v>323</v>
      </c>
      <c r="AK3763" t="s">
        <v>419</v>
      </c>
      <c r="AL3763" t="s">
        <v>286</v>
      </c>
      <c r="AM3763">
        <v>1</v>
      </c>
      <c r="AN3763">
        <v>17</v>
      </c>
      <c r="AO3763">
        <v>0.223841068</v>
      </c>
      <c r="AP3763">
        <v>0.27359947299999998</v>
      </c>
      <c r="AQ3763">
        <v>0.34882660900000001</v>
      </c>
      <c r="AR3763">
        <v>0.28504781400000001</v>
      </c>
      <c r="AS3763">
        <v>0.453556603</v>
      </c>
      <c r="AT3763">
        <v>9.9763099999999993E-2</v>
      </c>
    </row>
    <row r="3764" spans="1:46" hidden="1" x14ac:dyDescent="0.25">
      <c r="A3764" t="s">
        <v>323</v>
      </c>
      <c r="B3764" t="s">
        <v>286</v>
      </c>
      <c r="C3764">
        <v>18</v>
      </c>
      <c r="D3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0.218717894</v>
      </c>
      <c r="E3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0.218717894</v>
      </c>
      <c r="AI3764">
        <v>15</v>
      </c>
      <c r="AJ3764" t="s">
        <v>323</v>
      </c>
      <c r="AK3764" t="s">
        <v>419</v>
      </c>
      <c r="AL3764" t="s">
        <v>286</v>
      </c>
      <c r="AM3764">
        <v>1</v>
      </c>
      <c r="AN3764">
        <v>18</v>
      </c>
      <c r="AO3764">
        <v>0.104343546</v>
      </c>
      <c r="AP3764">
        <v>0.13104966000000001</v>
      </c>
      <c r="AQ3764">
        <v>0.218717894</v>
      </c>
      <c r="AR3764">
        <v>0.15878582499999999</v>
      </c>
      <c r="AS3764">
        <v>0.285605734</v>
      </c>
      <c r="AT3764">
        <v>4.734733E-2</v>
      </c>
    </row>
    <row r="3765" spans="1:46" hidden="1" x14ac:dyDescent="0.25">
      <c r="A3765" t="s">
        <v>323</v>
      </c>
      <c r="B3765" t="s">
        <v>286</v>
      </c>
      <c r="C3765">
        <v>19</v>
      </c>
      <c r="D3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9.3102695999999999E-2</v>
      </c>
      <c r="E3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9.3102695999999999E-2</v>
      </c>
      <c r="AI3765">
        <v>15</v>
      </c>
      <c r="AJ3765" t="s">
        <v>323</v>
      </c>
      <c r="AK3765" t="s">
        <v>419</v>
      </c>
      <c r="AL3765" t="s">
        <v>286</v>
      </c>
      <c r="AM3765">
        <v>1</v>
      </c>
      <c r="AN3765">
        <v>19</v>
      </c>
      <c r="AO3765">
        <v>1.4771729000000001E-2</v>
      </c>
      <c r="AP3765">
        <v>3.0811837000000002E-2</v>
      </c>
      <c r="AQ3765">
        <v>9.3102695999999999E-2</v>
      </c>
      <c r="AR3765">
        <v>5.2328038E-2</v>
      </c>
      <c r="AS3765">
        <v>0.13431263099999999</v>
      </c>
      <c r="AT3765">
        <v>6.1052470000000003E-3</v>
      </c>
    </row>
    <row r="3766" spans="1:46" hidden="1" x14ac:dyDescent="0.25">
      <c r="A3766" t="s">
        <v>323</v>
      </c>
      <c r="B3766" t="s">
        <v>286</v>
      </c>
      <c r="C3766">
        <v>20</v>
      </c>
      <c r="D3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9.8737549999999997E-3</v>
      </c>
      <c r="E3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9.8737549999999997E-3</v>
      </c>
      <c r="AI3766">
        <v>15</v>
      </c>
      <c r="AJ3766" t="s">
        <v>323</v>
      </c>
      <c r="AK3766" t="s">
        <v>419</v>
      </c>
      <c r="AL3766" t="s">
        <v>286</v>
      </c>
      <c r="AM3766">
        <v>1</v>
      </c>
      <c r="AN3766">
        <v>20</v>
      </c>
      <c r="AO3766">
        <v>2.7199999999999998E-6</v>
      </c>
      <c r="AP3766">
        <v>2.1875380000000002E-3</v>
      </c>
      <c r="AQ3766">
        <v>9.8737549999999997E-3</v>
      </c>
      <c r="AR3766">
        <v>4.9653340000000001E-3</v>
      </c>
      <c r="AS3766">
        <v>1.7992324000000001E-2</v>
      </c>
      <c r="AT3766">
        <v>0</v>
      </c>
    </row>
    <row r="3767" spans="1:46" hidden="1" x14ac:dyDescent="0.25">
      <c r="A3767" t="s">
        <v>323</v>
      </c>
      <c r="B3767" t="s">
        <v>286</v>
      </c>
      <c r="C3767">
        <v>21</v>
      </c>
      <c r="D3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7">
        <v>15</v>
      </c>
      <c r="AJ3767" t="s">
        <v>323</v>
      </c>
      <c r="AK3767" t="s">
        <v>419</v>
      </c>
      <c r="AL3767" t="s">
        <v>286</v>
      </c>
      <c r="AM3767">
        <v>1</v>
      </c>
      <c r="AN3767">
        <v>21</v>
      </c>
      <c r="AO3767" s="281">
        <v>0</v>
      </c>
      <c r="AP3767">
        <v>0</v>
      </c>
      <c r="AQ3767">
        <v>0</v>
      </c>
      <c r="AR3767">
        <v>1.09E-7</v>
      </c>
      <c r="AS3767">
        <v>2.3099999999999999E-6</v>
      </c>
      <c r="AT3767">
        <v>0</v>
      </c>
    </row>
    <row r="3768" spans="1:46" hidden="1" x14ac:dyDescent="0.25">
      <c r="A3768" t="s">
        <v>323</v>
      </c>
      <c r="B3768" t="s">
        <v>286</v>
      </c>
      <c r="C3768">
        <v>22</v>
      </c>
      <c r="D3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8">
        <v>15</v>
      </c>
      <c r="AJ3768" t="s">
        <v>323</v>
      </c>
      <c r="AK3768" t="s">
        <v>419</v>
      </c>
      <c r="AL3768" t="s">
        <v>286</v>
      </c>
      <c r="AM3768">
        <v>1</v>
      </c>
      <c r="AN3768">
        <v>22</v>
      </c>
      <c r="AO3768">
        <v>0</v>
      </c>
      <c r="AP3768">
        <v>0</v>
      </c>
      <c r="AQ3768">
        <v>0</v>
      </c>
      <c r="AR3768" s="281">
        <v>0</v>
      </c>
      <c r="AS3768" s="281">
        <v>0</v>
      </c>
      <c r="AT3768">
        <v>0</v>
      </c>
    </row>
    <row r="3769" spans="1:46" hidden="1" x14ac:dyDescent="0.25">
      <c r="A3769" t="s">
        <v>323</v>
      </c>
      <c r="B3769" t="s">
        <v>286</v>
      </c>
      <c r="C3769">
        <v>23</v>
      </c>
      <c r="D3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9">
        <v>15</v>
      </c>
      <c r="AJ3769" t="s">
        <v>323</v>
      </c>
      <c r="AK3769" t="s">
        <v>419</v>
      </c>
      <c r="AL3769" t="s">
        <v>286</v>
      </c>
      <c r="AM3769">
        <v>1</v>
      </c>
      <c r="AN3769">
        <v>23</v>
      </c>
      <c r="AO3769">
        <v>0</v>
      </c>
      <c r="AP3769">
        <v>0</v>
      </c>
      <c r="AQ3769">
        <v>0</v>
      </c>
      <c r="AR3769">
        <v>0</v>
      </c>
      <c r="AS3769">
        <v>0</v>
      </c>
      <c r="AT3769">
        <v>0</v>
      </c>
    </row>
    <row r="3770" spans="1:46" hidden="1" x14ac:dyDescent="0.25">
      <c r="A3770" t="s">
        <v>323</v>
      </c>
      <c r="B3770" t="s">
        <v>286</v>
      </c>
      <c r="C3770">
        <v>24</v>
      </c>
      <c r="D3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0">
        <v>15</v>
      </c>
      <c r="AJ3770" t="s">
        <v>323</v>
      </c>
      <c r="AK3770" t="s">
        <v>419</v>
      </c>
      <c r="AL3770" t="s">
        <v>286</v>
      </c>
      <c r="AM3770">
        <v>1</v>
      </c>
      <c r="AN3770">
        <v>24</v>
      </c>
      <c r="AO3770">
        <v>0</v>
      </c>
      <c r="AP3770">
        <v>0</v>
      </c>
      <c r="AQ3770">
        <v>0</v>
      </c>
      <c r="AR3770">
        <v>0</v>
      </c>
      <c r="AS3770">
        <v>0</v>
      </c>
      <c r="AT3770">
        <v>0</v>
      </c>
    </row>
    <row r="3771" spans="1:46" hidden="1" x14ac:dyDescent="0.25">
      <c r="A3771" t="s">
        <v>323</v>
      </c>
      <c r="B3771" t="s">
        <v>287</v>
      </c>
      <c r="C3771">
        <v>1</v>
      </c>
      <c r="D3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1">
        <v>15</v>
      </c>
      <c r="AJ3771" t="s">
        <v>323</v>
      </c>
      <c r="AK3771" t="s">
        <v>419</v>
      </c>
      <c r="AL3771" t="s">
        <v>287</v>
      </c>
      <c r="AM3771">
        <v>2</v>
      </c>
      <c r="AN3771">
        <v>1</v>
      </c>
      <c r="AO3771">
        <v>0</v>
      </c>
      <c r="AP3771">
        <v>0</v>
      </c>
      <c r="AQ3771">
        <v>0</v>
      </c>
      <c r="AR3771">
        <v>0</v>
      </c>
      <c r="AS3771">
        <v>0</v>
      </c>
      <c r="AT3771">
        <v>0</v>
      </c>
    </row>
    <row r="3772" spans="1:46" hidden="1" x14ac:dyDescent="0.25">
      <c r="A3772" t="s">
        <v>323</v>
      </c>
      <c r="B3772" t="s">
        <v>287</v>
      </c>
      <c r="C3772">
        <v>2</v>
      </c>
      <c r="D3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2">
        <v>15</v>
      </c>
      <c r="AJ3772" t="s">
        <v>323</v>
      </c>
      <c r="AK3772" t="s">
        <v>419</v>
      </c>
      <c r="AL3772" t="s">
        <v>287</v>
      </c>
      <c r="AM3772">
        <v>2</v>
      </c>
      <c r="AN3772">
        <v>2</v>
      </c>
      <c r="AO3772">
        <v>0</v>
      </c>
      <c r="AP3772">
        <v>0</v>
      </c>
      <c r="AQ3772">
        <v>0</v>
      </c>
      <c r="AR3772">
        <v>0</v>
      </c>
      <c r="AS3772">
        <v>0</v>
      </c>
      <c r="AT3772">
        <v>0</v>
      </c>
    </row>
    <row r="3773" spans="1:46" hidden="1" x14ac:dyDescent="0.25">
      <c r="A3773" t="s">
        <v>323</v>
      </c>
      <c r="B3773" t="s">
        <v>287</v>
      </c>
      <c r="C3773">
        <v>3</v>
      </c>
      <c r="D3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3">
        <v>15</v>
      </c>
      <c r="AJ3773" t="s">
        <v>323</v>
      </c>
      <c r="AK3773" t="s">
        <v>419</v>
      </c>
      <c r="AL3773" t="s">
        <v>287</v>
      </c>
      <c r="AM3773">
        <v>2</v>
      </c>
      <c r="AN3773">
        <v>3</v>
      </c>
      <c r="AO3773">
        <v>0</v>
      </c>
      <c r="AP3773">
        <v>0</v>
      </c>
      <c r="AQ3773">
        <v>0</v>
      </c>
      <c r="AR3773">
        <v>0</v>
      </c>
      <c r="AS3773">
        <v>0</v>
      </c>
      <c r="AT3773">
        <v>0</v>
      </c>
    </row>
    <row r="3774" spans="1:46" hidden="1" x14ac:dyDescent="0.25">
      <c r="A3774" t="s">
        <v>323</v>
      </c>
      <c r="B3774" t="s">
        <v>287</v>
      </c>
      <c r="C3774">
        <v>4</v>
      </c>
      <c r="D3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4">
        <v>15</v>
      </c>
      <c r="AJ3774" t="s">
        <v>323</v>
      </c>
      <c r="AK3774" t="s">
        <v>419</v>
      </c>
      <c r="AL3774" t="s">
        <v>287</v>
      </c>
      <c r="AM3774">
        <v>2</v>
      </c>
      <c r="AN3774">
        <v>4</v>
      </c>
      <c r="AO3774">
        <v>0</v>
      </c>
      <c r="AP3774">
        <v>0</v>
      </c>
      <c r="AQ3774">
        <v>0</v>
      </c>
      <c r="AR3774">
        <v>0</v>
      </c>
      <c r="AS3774">
        <v>0</v>
      </c>
      <c r="AT3774">
        <v>0</v>
      </c>
    </row>
    <row r="3775" spans="1:46" hidden="1" x14ac:dyDescent="0.25">
      <c r="A3775" t="s">
        <v>323</v>
      </c>
      <c r="B3775" t="s">
        <v>287</v>
      </c>
      <c r="C3775">
        <v>5</v>
      </c>
      <c r="D3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5">
        <v>15</v>
      </c>
      <c r="AJ3775" t="s">
        <v>323</v>
      </c>
      <c r="AK3775" t="s">
        <v>419</v>
      </c>
      <c r="AL3775" t="s">
        <v>287</v>
      </c>
      <c r="AM3775">
        <v>2</v>
      </c>
      <c r="AN3775">
        <v>5</v>
      </c>
      <c r="AO3775">
        <v>0</v>
      </c>
      <c r="AP3775">
        <v>0</v>
      </c>
      <c r="AQ3775">
        <v>0</v>
      </c>
      <c r="AR3775">
        <v>0</v>
      </c>
      <c r="AS3775">
        <v>0</v>
      </c>
      <c r="AT3775">
        <v>0</v>
      </c>
    </row>
    <row r="3776" spans="1:46" hidden="1" x14ac:dyDescent="0.25">
      <c r="A3776" t="s">
        <v>323</v>
      </c>
      <c r="B3776" t="s">
        <v>287</v>
      </c>
      <c r="C3776">
        <v>6</v>
      </c>
      <c r="D3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6">
        <v>15</v>
      </c>
      <c r="AJ3776" t="s">
        <v>323</v>
      </c>
      <c r="AK3776" t="s">
        <v>419</v>
      </c>
      <c r="AL3776" t="s">
        <v>287</v>
      </c>
      <c r="AM3776">
        <v>2</v>
      </c>
      <c r="AN3776">
        <v>6</v>
      </c>
      <c r="AO3776">
        <v>0</v>
      </c>
      <c r="AP3776">
        <v>0</v>
      </c>
      <c r="AQ3776">
        <v>0</v>
      </c>
      <c r="AR3776">
        <v>0</v>
      </c>
      <c r="AS3776">
        <v>0</v>
      </c>
      <c r="AT3776">
        <v>0</v>
      </c>
    </row>
    <row r="3777" spans="1:46" hidden="1" x14ac:dyDescent="0.25">
      <c r="A3777" t="s">
        <v>323</v>
      </c>
      <c r="B3777" t="s">
        <v>287</v>
      </c>
      <c r="C3777">
        <v>7</v>
      </c>
      <c r="D3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7">
        <v>15</v>
      </c>
      <c r="AJ3777" t="s">
        <v>323</v>
      </c>
      <c r="AK3777" t="s">
        <v>419</v>
      </c>
      <c r="AL3777" t="s">
        <v>287</v>
      </c>
      <c r="AM3777">
        <v>2</v>
      </c>
      <c r="AN3777">
        <v>7</v>
      </c>
      <c r="AO3777">
        <v>0</v>
      </c>
      <c r="AP3777">
        <v>6.8305170000000004E-3</v>
      </c>
      <c r="AQ3777">
        <v>9.9750199999999994E-3</v>
      </c>
      <c r="AR3777">
        <v>6.1832120000000004E-3</v>
      </c>
      <c r="AS3777">
        <v>1.5562576E-2</v>
      </c>
      <c r="AT3777">
        <v>0</v>
      </c>
    </row>
    <row r="3778" spans="1:46" hidden="1" x14ac:dyDescent="0.25">
      <c r="A3778" t="s">
        <v>323</v>
      </c>
      <c r="B3778" t="s">
        <v>287</v>
      </c>
      <c r="C3778">
        <v>8</v>
      </c>
      <c r="D3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1.3546799999999999E-2</v>
      </c>
      <c r="E3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1.3546799999999999E-2</v>
      </c>
      <c r="AI3778">
        <v>15</v>
      </c>
      <c r="AJ3778" t="s">
        <v>323</v>
      </c>
      <c r="AK3778" t="s">
        <v>419</v>
      </c>
      <c r="AL3778" t="s">
        <v>287</v>
      </c>
      <c r="AM3778">
        <v>2</v>
      </c>
      <c r="AN3778">
        <v>8</v>
      </c>
      <c r="AO3778">
        <v>1.3546799999999999E-2</v>
      </c>
      <c r="AP3778">
        <v>6.8129716000000007E-2</v>
      </c>
      <c r="AQ3778">
        <v>9.6998283000000005E-2</v>
      </c>
      <c r="AR3778">
        <v>6.2913818999999996E-2</v>
      </c>
      <c r="AS3778">
        <v>0.142046006</v>
      </c>
      <c r="AT3778">
        <v>2.6655709999999998E-3</v>
      </c>
    </row>
    <row r="3779" spans="1:46" hidden="1" x14ac:dyDescent="0.25">
      <c r="A3779" t="s">
        <v>323</v>
      </c>
      <c r="B3779" t="s">
        <v>287</v>
      </c>
      <c r="C3779">
        <v>9</v>
      </c>
      <c r="D3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0.22555093900000001</v>
      </c>
      <c r="E3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0.106908954</v>
      </c>
      <c r="AI3779">
        <v>15</v>
      </c>
      <c r="AJ3779" t="s">
        <v>323</v>
      </c>
      <c r="AK3779" t="s">
        <v>419</v>
      </c>
      <c r="AL3779" t="s">
        <v>287</v>
      </c>
      <c r="AM3779">
        <v>2</v>
      </c>
      <c r="AN3779">
        <v>9</v>
      </c>
      <c r="AO3779">
        <v>0.106908954</v>
      </c>
      <c r="AP3779">
        <v>0.16796673400000001</v>
      </c>
      <c r="AQ3779">
        <v>0.22555093900000001</v>
      </c>
      <c r="AR3779">
        <v>0.16762616399999999</v>
      </c>
      <c r="AS3779">
        <v>0.32163523399999999</v>
      </c>
      <c r="AT3779">
        <v>3.4856949999999998E-2</v>
      </c>
    </row>
    <row r="3780" spans="1:46" hidden="1" x14ac:dyDescent="0.25">
      <c r="A3780" t="s">
        <v>323</v>
      </c>
      <c r="B3780" t="s">
        <v>287</v>
      </c>
      <c r="C3780">
        <v>10</v>
      </c>
      <c r="D3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0.36216157900000001</v>
      </c>
      <c r="E3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0.36216157900000001</v>
      </c>
      <c r="AI3780">
        <v>15</v>
      </c>
      <c r="AJ3780" t="s">
        <v>323</v>
      </c>
      <c r="AK3780" t="s">
        <v>419</v>
      </c>
      <c r="AL3780" t="s">
        <v>287</v>
      </c>
      <c r="AM3780">
        <v>2</v>
      </c>
      <c r="AN3780">
        <v>10</v>
      </c>
      <c r="AO3780">
        <v>0.22035645400000001</v>
      </c>
      <c r="AP3780">
        <v>0.28885936800000001</v>
      </c>
      <c r="AQ3780">
        <v>0.36216157900000001</v>
      </c>
      <c r="AR3780">
        <v>0.287868719</v>
      </c>
      <c r="AS3780">
        <v>0.50175033499999999</v>
      </c>
      <c r="AT3780">
        <v>8.0917512999999996E-2</v>
      </c>
    </row>
    <row r="3781" spans="1:46" hidden="1" x14ac:dyDescent="0.25">
      <c r="A3781" t="s">
        <v>323</v>
      </c>
      <c r="B3781" t="s">
        <v>287</v>
      </c>
      <c r="C3781">
        <v>11</v>
      </c>
      <c r="D3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0.47068769100000002</v>
      </c>
      <c r="E3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0.47068769100000002</v>
      </c>
      <c r="AI3781">
        <v>15</v>
      </c>
      <c r="AJ3781" t="s">
        <v>323</v>
      </c>
      <c r="AK3781" t="s">
        <v>419</v>
      </c>
      <c r="AL3781" t="s">
        <v>287</v>
      </c>
      <c r="AM3781">
        <v>2</v>
      </c>
      <c r="AN3781">
        <v>11</v>
      </c>
      <c r="AO3781">
        <v>0.31994740100000002</v>
      </c>
      <c r="AP3781">
        <v>0.39529125799999998</v>
      </c>
      <c r="AQ3781">
        <v>0.47068769100000002</v>
      </c>
      <c r="AR3781">
        <v>0.39368279</v>
      </c>
      <c r="AS3781">
        <v>0.62499287000000003</v>
      </c>
      <c r="AT3781">
        <v>0.10497756</v>
      </c>
    </row>
    <row r="3782" spans="1:46" hidden="1" x14ac:dyDescent="0.25">
      <c r="A3782" t="s">
        <v>323</v>
      </c>
      <c r="B3782" t="s">
        <v>287</v>
      </c>
      <c r="C3782">
        <v>12</v>
      </c>
      <c r="D3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0.55298688100000004</v>
      </c>
      <c r="E3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0.55298688100000004</v>
      </c>
      <c r="AI3782">
        <v>15</v>
      </c>
      <c r="AJ3782" t="s">
        <v>323</v>
      </c>
      <c r="AK3782" t="s">
        <v>419</v>
      </c>
      <c r="AL3782" t="s">
        <v>287</v>
      </c>
      <c r="AM3782">
        <v>2</v>
      </c>
      <c r="AN3782">
        <v>12</v>
      </c>
      <c r="AO3782">
        <v>0.37936370699999999</v>
      </c>
      <c r="AP3782">
        <v>0.47346072299999997</v>
      </c>
      <c r="AQ3782">
        <v>0.55298688100000004</v>
      </c>
      <c r="AR3782">
        <v>0.46524816699999999</v>
      </c>
      <c r="AS3782">
        <v>0.73230051399999996</v>
      </c>
      <c r="AT3782">
        <v>0.13557311799999999</v>
      </c>
    </row>
    <row r="3783" spans="1:46" hidden="1" x14ac:dyDescent="0.25">
      <c r="A3783" t="s">
        <v>323</v>
      </c>
      <c r="B3783" t="s">
        <v>287</v>
      </c>
      <c r="C3783">
        <v>13</v>
      </c>
      <c r="D3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0.58819300900000004</v>
      </c>
      <c r="E3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0.58819300900000004</v>
      </c>
      <c r="AI3783">
        <v>15</v>
      </c>
      <c r="AJ3783" t="s">
        <v>323</v>
      </c>
      <c r="AK3783" t="s">
        <v>419</v>
      </c>
      <c r="AL3783" t="s">
        <v>287</v>
      </c>
      <c r="AM3783">
        <v>2</v>
      </c>
      <c r="AN3783">
        <v>13</v>
      </c>
      <c r="AO3783">
        <v>0.42061418699999997</v>
      </c>
      <c r="AP3783">
        <v>0.50408294399999998</v>
      </c>
      <c r="AQ3783">
        <v>0.58819300900000004</v>
      </c>
      <c r="AR3783">
        <v>0.49971584600000002</v>
      </c>
      <c r="AS3783">
        <v>0.74218197699999999</v>
      </c>
      <c r="AT3783">
        <v>0.18832376100000001</v>
      </c>
    </row>
    <row r="3784" spans="1:46" hidden="1" x14ac:dyDescent="0.25">
      <c r="A3784" t="s">
        <v>323</v>
      </c>
      <c r="B3784" t="s">
        <v>287</v>
      </c>
      <c r="C3784">
        <v>14</v>
      </c>
      <c r="D3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0.56318720600000005</v>
      </c>
      <c r="E3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0.56318720600000005</v>
      </c>
      <c r="AI3784">
        <v>15</v>
      </c>
      <c r="AJ3784" t="s">
        <v>323</v>
      </c>
      <c r="AK3784" t="s">
        <v>419</v>
      </c>
      <c r="AL3784" t="s">
        <v>287</v>
      </c>
      <c r="AM3784">
        <v>2</v>
      </c>
      <c r="AN3784">
        <v>14</v>
      </c>
      <c r="AO3784">
        <v>0.41491744000000003</v>
      </c>
      <c r="AP3784">
        <v>0.50174058600000004</v>
      </c>
      <c r="AQ3784">
        <v>0.56318720600000005</v>
      </c>
      <c r="AR3784">
        <v>0.49061768300000003</v>
      </c>
      <c r="AS3784">
        <v>0.73418720999999998</v>
      </c>
      <c r="AT3784">
        <v>0.19605240800000001</v>
      </c>
    </row>
    <row r="3785" spans="1:46" hidden="1" x14ac:dyDescent="0.25">
      <c r="A3785" t="s">
        <v>323</v>
      </c>
      <c r="B3785" t="s">
        <v>287</v>
      </c>
      <c r="C3785">
        <v>15</v>
      </c>
      <c r="D3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0.51316035800000004</v>
      </c>
      <c r="E3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0.51316035800000004</v>
      </c>
      <c r="AI3785">
        <v>15</v>
      </c>
      <c r="AJ3785" t="s">
        <v>323</v>
      </c>
      <c r="AK3785" t="s">
        <v>419</v>
      </c>
      <c r="AL3785" t="s">
        <v>287</v>
      </c>
      <c r="AM3785">
        <v>2</v>
      </c>
      <c r="AN3785">
        <v>15</v>
      </c>
      <c r="AO3785">
        <v>0.39613663100000002</v>
      </c>
      <c r="AP3785">
        <v>0.459209268</v>
      </c>
      <c r="AQ3785">
        <v>0.51316035800000004</v>
      </c>
      <c r="AR3785">
        <v>0.45033817300000001</v>
      </c>
      <c r="AS3785">
        <v>0.689308264</v>
      </c>
      <c r="AT3785">
        <v>0.193555488</v>
      </c>
    </row>
    <row r="3786" spans="1:46" hidden="1" x14ac:dyDescent="0.25">
      <c r="A3786" t="s">
        <v>323</v>
      </c>
      <c r="B3786" t="s">
        <v>287</v>
      </c>
      <c r="C3786">
        <v>16</v>
      </c>
      <c r="D3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0.42266234699999999</v>
      </c>
      <c r="E3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0.42266234699999999</v>
      </c>
      <c r="AI3786">
        <v>15</v>
      </c>
      <c r="AJ3786" t="s">
        <v>323</v>
      </c>
      <c r="AK3786" t="s">
        <v>419</v>
      </c>
      <c r="AL3786" t="s">
        <v>287</v>
      </c>
      <c r="AM3786">
        <v>2</v>
      </c>
      <c r="AN3786">
        <v>16</v>
      </c>
      <c r="AO3786">
        <v>0.30685109300000002</v>
      </c>
      <c r="AP3786">
        <v>0.364663501</v>
      </c>
      <c r="AQ3786">
        <v>0.42266234699999999</v>
      </c>
      <c r="AR3786">
        <v>0.36788781700000001</v>
      </c>
      <c r="AS3786">
        <v>0.56159053299999995</v>
      </c>
      <c r="AT3786">
        <v>0.17422296900000001</v>
      </c>
    </row>
    <row r="3787" spans="1:46" hidden="1" x14ac:dyDescent="0.25">
      <c r="A3787" t="s">
        <v>323</v>
      </c>
      <c r="B3787" t="s">
        <v>287</v>
      </c>
      <c r="C3787">
        <v>17</v>
      </c>
      <c r="D3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0.29461672900000002</v>
      </c>
      <c r="E3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0.29461672900000002</v>
      </c>
      <c r="AI3787">
        <v>15</v>
      </c>
      <c r="AJ3787" t="s">
        <v>323</v>
      </c>
      <c r="AK3787" t="s">
        <v>419</v>
      </c>
      <c r="AL3787" t="s">
        <v>287</v>
      </c>
      <c r="AM3787">
        <v>2</v>
      </c>
      <c r="AN3787">
        <v>17</v>
      </c>
      <c r="AO3787">
        <v>0.21066716999999999</v>
      </c>
      <c r="AP3787">
        <v>0.245744553</v>
      </c>
      <c r="AQ3787">
        <v>0.29461672900000002</v>
      </c>
      <c r="AR3787">
        <v>0.258253287</v>
      </c>
      <c r="AS3787">
        <v>0.463383188</v>
      </c>
      <c r="AT3787">
        <v>9.9430971000000007E-2</v>
      </c>
    </row>
    <row r="3788" spans="1:46" hidden="1" x14ac:dyDescent="0.25">
      <c r="A3788" t="s">
        <v>323</v>
      </c>
      <c r="B3788" t="s">
        <v>287</v>
      </c>
      <c r="C3788">
        <v>18</v>
      </c>
      <c r="D3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0.15359556199999999</v>
      </c>
      <c r="E3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0.15359556199999999</v>
      </c>
      <c r="AI3788">
        <v>15</v>
      </c>
      <c r="AJ3788" t="s">
        <v>323</v>
      </c>
      <c r="AK3788" t="s">
        <v>419</v>
      </c>
      <c r="AL3788" t="s">
        <v>287</v>
      </c>
      <c r="AM3788">
        <v>2</v>
      </c>
      <c r="AN3788">
        <v>18</v>
      </c>
      <c r="AO3788">
        <v>9.8444369000000004E-2</v>
      </c>
      <c r="AP3788">
        <v>0.116935993</v>
      </c>
      <c r="AQ3788">
        <v>0.15359556199999999</v>
      </c>
      <c r="AR3788">
        <v>0.13623730100000001</v>
      </c>
      <c r="AS3788">
        <v>0.29571446499999998</v>
      </c>
      <c r="AT3788">
        <v>5.0053304E-2</v>
      </c>
    </row>
    <row r="3789" spans="1:46" hidden="1" x14ac:dyDescent="0.25">
      <c r="A3789" t="s">
        <v>323</v>
      </c>
      <c r="B3789" t="s">
        <v>287</v>
      </c>
      <c r="C3789">
        <v>19</v>
      </c>
      <c r="D3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6.5076645000000002E-2</v>
      </c>
      <c r="E3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6.5076645000000002E-2</v>
      </c>
      <c r="AI3789">
        <v>15</v>
      </c>
      <c r="AJ3789" t="s">
        <v>323</v>
      </c>
      <c r="AK3789" t="s">
        <v>419</v>
      </c>
      <c r="AL3789" t="s">
        <v>287</v>
      </c>
      <c r="AM3789">
        <v>2</v>
      </c>
      <c r="AN3789">
        <v>19</v>
      </c>
      <c r="AO3789">
        <v>1.2931936999999999E-2</v>
      </c>
      <c r="AP3789">
        <v>1.7865796E-2</v>
      </c>
      <c r="AQ3789">
        <v>6.5076645000000002E-2</v>
      </c>
      <c r="AR3789">
        <v>3.7927504000000001E-2</v>
      </c>
      <c r="AS3789">
        <v>0.13549660099999999</v>
      </c>
      <c r="AT3789">
        <v>5.6295520000000003E-3</v>
      </c>
    </row>
    <row r="3790" spans="1:46" hidden="1" x14ac:dyDescent="0.25">
      <c r="A3790" t="s">
        <v>323</v>
      </c>
      <c r="B3790" t="s">
        <v>287</v>
      </c>
      <c r="C3790">
        <v>20</v>
      </c>
      <c r="D3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7.3635139999999998E-3</v>
      </c>
      <c r="E3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7.3635139999999998E-3</v>
      </c>
      <c r="AI3790">
        <v>15</v>
      </c>
      <c r="AJ3790" t="s">
        <v>323</v>
      </c>
      <c r="AK3790" t="s">
        <v>419</v>
      </c>
      <c r="AL3790" t="s">
        <v>287</v>
      </c>
      <c r="AM3790">
        <v>2</v>
      </c>
      <c r="AN3790">
        <v>20</v>
      </c>
      <c r="AO3790">
        <v>5.5899999999999996E-7</v>
      </c>
      <c r="AP3790">
        <v>5.0900000000000004E-6</v>
      </c>
      <c r="AQ3790">
        <v>7.3635139999999998E-3</v>
      </c>
      <c r="AR3790">
        <v>3.4779020000000002E-3</v>
      </c>
      <c r="AS3790">
        <v>1.8489697999999999E-2</v>
      </c>
      <c r="AT3790">
        <v>0</v>
      </c>
    </row>
    <row r="3791" spans="1:46" hidden="1" x14ac:dyDescent="0.25">
      <c r="A3791" t="s">
        <v>323</v>
      </c>
      <c r="B3791" t="s">
        <v>287</v>
      </c>
      <c r="C3791">
        <v>21</v>
      </c>
      <c r="D3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1">
        <v>15</v>
      </c>
      <c r="AJ3791" t="s">
        <v>323</v>
      </c>
      <c r="AK3791" t="s">
        <v>419</v>
      </c>
      <c r="AL3791" t="s">
        <v>287</v>
      </c>
      <c r="AM3791">
        <v>2</v>
      </c>
      <c r="AN3791">
        <v>21</v>
      </c>
      <c r="AO3791" s="281">
        <v>0</v>
      </c>
      <c r="AP3791" s="281">
        <v>0</v>
      </c>
      <c r="AQ3791">
        <v>0</v>
      </c>
      <c r="AR3791">
        <v>2.28E-7</v>
      </c>
      <c r="AS3791">
        <v>2.79E-6</v>
      </c>
      <c r="AT3791">
        <v>0</v>
      </c>
    </row>
    <row r="3792" spans="1:46" hidden="1" x14ac:dyDescent="0.25">
      <c r="A3792" t="s">
        <v>323</v>
      </c>
      <c r="B3792" t="s">
        <v>287</v>
      </c>
      <c r="C3792">
        <v>22</v>
      </c>
      <c r="D3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2">
        <v>15</v>
      </c>
      <c r="AJ3792" t="s">
        <v>323</v>
      </c>
      <c r="AK3792" t="s">
        <v>419</v>
      </c>
      <c r="AL3792" t="s">
        <v>287</v>
      </c>
      <c r="AM3792">
        <v>2</v>
      </c>
      <c r="AN3792">
        <v>22</v>
      </c>
      <c r="AO3792">
        <v>0</v>
      </c>
      <c r="AP3792">
        <v>0</v>
      </c>
      <c r="AQ3792">
        <v>0</v>
      </c>
      <c r="AR3792" s="281">
        <v>0</v>
      </c>
      <c r="AS3792" s="281">
        <v>0</v>
      </c>
      <c r="AT3792">
        <v>0</v>
      </c>
    </row>
    <row r="3793" spans="1:46" hidden="1" x14ac:dyDescent="0.25">
      <c r="A3793" t="s">
        <v>323</v>
      </c>
      <c r="B3793" t="s">
        <v>287</v>
      </c>
      <c r="C3793">
        <v>23</v>
      </c>
      <c r="D3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3">
        <v>15</v>
      </c>
      <c r="AJ3793" t="s">
        <v>323</v>
      </c>
      <c r="AK3793" t="s">
        <v>419</v>
      </c>
      <c r="AL3793" t="s">
        <v>287</v>
      </c>
      <c r="AM3793">
        <v>2</v>
      </c>
      <c r="AN3793">
        <v>23</v>
      </c>
      <c r="AO3793">
        <v>0</v>
      </c>
      <c r="AP3793">
        <v>0</v>
      </c>
      <c r="AQ3793">
        <v>0</v>
      </c>
      <c r="AR3793">
        <v>0</v>
      </c>
      <c r="AS3793">
        <v>0</v>
      </c>
      <c r="AT3793">
        <v>0</v>
      </c>
    </row>
    <row r="3794" spans="1:46" hidden="1" x14ac:dyDescent="0.25">
      <c r="A3794" t="s">
        <v>323</v>
      </c>
      <c r="B3794" t="s">
        <v>287</v>
      </c>
      <c r="C3794">
        <v>24</v>
      </c>
      <c r="D3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4">
        <v>15</v>
      </c>
      <c r="AJ3794" t="s">
        <v>323</v>
      </c>
      <c r="AK3794" t="s">
        <v>419</v>
      </c>
      <c r="AL3794" t="s">
        <v>287</v>
      </c>
      <c r="AM3794">
        <v>2</v>
      </c>
      <c r="AN3794">
        <v>24</v>
      </c>
      <c r="AO3794">
        <v>0</v>
      </c>
      <c r="AP3794">
        <v>0</v>
      </c>
      <c r="AQ3794">
        <v>0</v>
      </c>
      <c r="AR3794">
        <v>0</v>
      </c>
      <c r="AS3794">
        <v>0</v>
      </c>
      <c r="AT3794">
        <v>0</v>
      </c>
    </row>
    <row r="3795" spans="1:46" hidden="1" x14ac:dyDescent="0.25">
      <c r="A3795" t="s">
        <v>323</v>
      </c>
      <c r="B3795" t="s">
        <v>288</v>
      </c>
      <c r="C3795">
        <v>1</v>
      </c>
      <c r="D3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5">
        <v>15</v>
      </c>
      <c r="AJ3795" t="s">
        <v>323</v>
      </c>
      <c r="AK3795" t="s">
        <v>419</v>
      </c>
      <c r="AL3795" t="s">
        <v>288</v>
      </c>
      <c r="AM3795">
        <v>3</v>
      </c>
      <c r="AN3795">
        <v>1</v>
      </c>
      <c r="AO3795">
        <v>0</v>
      </c>
      <c r="AP3795">
        <v>0</v>
      </c>
      <c r="AQ3795">
        <v>0</v>
      </c>
      <c r="AR3795">
        <v>0</v>
      </c>
      <c r="AS3795">
        <v>0</v>
      </c>
      <c r="AT3795">
        <v>0</v>
      </c>
    </row>
    <row r="3796" spans="1:46" hidden="1" x14ac:dyDescent="0.25">
      <c r="A3796" t="s">
        <v>323</v>
      </c>
      <c r="B3796" t="s">
        <v>288</v>
      </c>
      <c r="C3796">
        <v>2</v>
      </c>
      <c r="D3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6">
        <v>15</v>
      </c>
      <c r="AJ3796" t="s">
        <v>323</v>
      </c>
      <c r="AK3796" t="s">
        <v>419</v>
      </c>
      <c r="AL3796" t="s">
        <v>288</v>
      </c>
      <c r="AM3796">
        <v>3</v>
      </c>
      <c r="AN3796">
        <v>2</v>
      </c>
      <c r="AO3796">
        <v>0</v>
      </c>
      <c r="AP3796">
        <v>0</v>
      </c>
      <c r="AQ3796">
        <v>0</v>
      </c>
      <c r="AR3796">
        <v>0</v>
      </c>
      <c r="AS3796">
        <v>0</v>
      </c>
      <c r="AT3796">
        <v>0</v>
      </c>
    </row>
    <row r="3797" spans="1:46" hidden="1" x14ac:dyDescent="0.25">
      <c r="A3797" t="s">
        <v>323</v>
      </c>
      <c r="B3797" t="s">
        <v>288</v>
      </c>
      <c r="C3797">
        <v>3</v>
      </c>
      <c r="D3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7">
        <v>15</v>
      </c>
      <c r="AJ3797" t="s">
        <v>323</v>
      </c>
      <c r="AK3797" t="s">
        <v>419</v>
      </c>
      <c r="AL3797" t="s">
        <v>288</v>
      </c>
      <c r="AM3797">
        <v>3</v>
      </c>
      <c r="AN3797">
        <v>3</v>
      </c>
      <c r="AO3797">
        <v>0</v>
      </c>
      <c r="AP3797">
        <v>0</v>
      </c>
      <c r="AQ3797">
        <v>0</v>
      </c>
      <c r="AR3797">
        <v>0</v>
      </c>
      <c r="AS3797">
        <v>0</v>
      </c>
      <c r="AT3797">
        <v>0</v>
      </c>
    </row>
    <row r="3798" spans="1:46" hidden="1" x14ac:dyDescent="0.25">
      <c r="A3798" t="s">
        <v>323</v>
      </c>
      <c r="B3798" t="s">
        <v>288</v>
      </c>
      <c r="C3798">
        <v>4</v>
      </c>
      <c r="D3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8">
        <v>15</v>
      </c>
      <c r="AJ3798" t="s">
        <v>323</v>
      </c>
      <c r="AK3798" t="s">
        <v>419</v>
      </c>
      <c r="AL3798" t="s">
        <v>288</v>
      </c>
      <c r="AM3798">
        <v>3</v>
      </c>
      <c r="AN3798">
        <v>4</v>
      </c>
      <c r="AO3798">
        <v>0</v>
      </c>
      <c r="AP3798">
        <v>0</v>
      </c>
      <c r="AQ3798">
        <v>0</v>
      </c>
      <c r="AR3798">
        <v>0</v>
      </c>
      <c r="AS3798">
        <v>0</v>
      </c>
      <c r="AT3798">
        <v>0</v>
      </c>
    </row>
    <row r="3799" spans="1:46" hidden="1" x14ac:dyDescent="0.25">
      <c r="A3799" t="s">
        <v>323</v>
      </c>
      <c r="B3799" t="s">
        <v>288</v>
      </c>
      <c r="C3799">
        <v>5</v>
      </c>
      <c r="D3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9">
        <v>15</v>
      </c>
      <c r="AJ3799" t="s">
        <v>323</v>
      </c>
      <c r="AK3799" t="s">
        <v>419</v>
      </c>
      <c r="AL3799" t="s">
        <v>288</v>
      </c>
      <c r="AM3799">
        <v>3</v>
      </c>
      <c r="AN3799">
        <v>5</v>
      </c>
      <c r="AO3799">
        <v>0</v>
      </c>
      <c r="AP3799">
        <v>0</v>
      </c>
      <c r="AQ3799">
        <v>0</v>
      </c>
      <c r="AR3799">
        <v>0</v>
      </c>
      <c r="AS3799">
        <v>0</v>
      </c>
      <c r="AT3799">
        <v>0</v>
      </c>
    </row>
    <row r="3800" spans="1:46" hidden="1" x14ac:dyDescent="0.25">
      <c r="A3800" t="s">
        <v>323</v>
      </c>
      <c r="B3800" t="s">
        <v>288</v>
      </c>
      <c r="C3800">
        <v>6</v>
      </c>
      <c r="D3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00">
        <v>15</v>
      </c>
      <c r="AJ3800" t="s">
        <v>323</v>
      </c>
      <c r="AK3800" t="s">
        <v>419</v>
      </c>
      <c r="AL3800" t="s">
        <v>288</v>
      </c>
      <c r="AM3800">
        <v>3</v>
      </c>
      <c r="AN3800">
        <v>6</v>
      </c>
      <c r="AO3800">
        <v>0</v>
      </c>
      <c r="AP3800">
        <v>0</v>
      </c>
      <c r="AQ3800">
        <v>0</v>
      </c>
      <c r="AR3800">
        <v>0</v>
      </c>
      <c r="AS3800">
        <v>0</v>
      </c>
      <c r="AT3800">
        <v>0</v>
      </c>
    </row>
    <row r="3801" spans="1:46" hidden="1" x14ac:dyDescent="0.25">
      <c r="A3801" t="s">
        <v>323</v>
      </c>
      <c r="B3801" t="s">
        <v>288</v>
      </c>
      <c r="C3801">
        <v>7</v>
      </c>
      <c r="D3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7.5029550000000004E-3</v>
      </c>
      <c r="E3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7.5029550000000004E-3</v>
      </c>
      <c r="AI3801">
        <v>15</v>
      </c>
      <c r="AJ3801" t="s">
        <v>323</v>
      </c>
      <c r="AK3801" t="s">
        <v>419</v>
      </c>
      <c r="AL3801" t="s">
        <v>288</v>
      </c>
      <c r="AM3801">
        <v>3</v>
      </c>
      <c r="AN3801">
        <v>7</v>
      </c>
      <c r="AO3801">
        <v>7.5029550000000004E-3</v>
      </c>
      <c r="AP3801">
        <v>1.0760745E-2</v>
      </c>
      <c r="AQ3801">
        <v>1.3962502999999999E-2</v>
      </c>
      <c r="AR3801">
        <v>1.0955601000000001E-2</v>
      </c>
      <c r="AS3801">
        <v>2.7518008E-2</v>
      </c>
      <c r="AT3801">
        <v>2.8040420000000001E-3</v>
      </c>
    </row>
    <row r="3802" spans="1:46" hidden="1" x14ac:dyDescent="0.25">
      <c r="A3802" t="s">
        <v>323</v>
      </c>
      <c r="B3802" t="s">
        <v>288</v>
      </c>
      <c r="C3802">
        <v>8</v>
      </c>
      <c r="D3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6.6720558999999999E-2</v>
      </c>
      <c r="E3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6.6720558999999999E-2</v>
      </c>
      <c r="AI3802">
        <v>15</v>
      </c>
      <c r="AJ3802" t="s">
        <v>323</v>
      </c>
      <c r="AK3802" t="s">
        <v>419</v>
      </c>
      <c r="AL3802" t="s">
        <v>288</v>
      </c>
      <c r="AM3802">
        <v>3</v>
      </c>
      <c r="AN3802">
        <v>8</v>
      </c>
      <c r="AO3802">
        <v>6.6720558999999999E-2</v>
      </c>
      <c r="AP3802">
        <v>9.3549932000000002E-2</v>
      </c>
      <c r="AQ3802">
        <v>0.120627733</v>
      </c>
      <c r="AR3802">
        <v>9.4059279999999995E-2</v>
      </c>
      <c r="AS3802">
        <v>0.18354778999999999</v>
      </c>
      <c r="AT3802">
        <v>3.0932146000000001E-2</v>
      </c>
    </row>
    <row r="3803" spans="1:46" hidden="1" x14ac:dyDescent="0.25">
      <c r="A3803" t="s">
        <v>323</v>
      </c>
      <c r="B3803" t="s">
        <v>288</v>
      </c>
      <c r="C3803">
        <v>9</v>
      </c>
      <c r="D3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0.26192025099999999</v>
      </c>
      <c r="E3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0.162753493</v>
      </c>
      <c r="AI3803">
        <v>15</v>
      </c>
      <c r="AJ3803" t="s">
        <v>323</v>
      </c>
      <c r="AK3803" t="s">
        <v>419</v>
      </c>
      <c r="AL3803" t="s">
        <v>288</v>
      </c>
      <c r="AM3803">
        <v>3</v>
      </c>
      <c r="AN3803">
        <v>9</v>
      </c>
      <c r="AO3803">
        <v>0.162753493</v>
      </c>
      <c r="AP3803">
        <v>0.21451341500000001</v>
      </c>
      <c r="AQ3803">
        <v>0.26192025099999999</v>
      </c>
      <c r="AR3803">
        <v>0.21481572800000001</v>
      </c>
      <c r="AS3803">
        <v>0.35828734200000001</v>
      </c>
      <c r="AT3803">
        <v>7.1863499999999997E-2</v>
      </c>
    </row>
    <row r="3804" spans="1:46" hidden="1" x14ac:dyDescent="0.25">
      <c r="A3804" t="s">
        <v>323</v>
      </c>
      <c r="B3804" t="s">
        <v>288</v>
      </c>
      <c r="C3804">
        <v>10</v>
      </c>
      <c r="D3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0.41692536200000002</v>
      </c>
      <c r="E3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0.41692536200000002</v>
      </c>
      <c r="AI3804">
        <v>15</v>
      </c>
      <c r="AJ3804" t="s">
        <v>323</v>
      </c>
      <c r="AK3804" t="s">
        <v>419</v>
      </c>
      <c r="AL3804" t="s">
        <v>288</v>
      </c>
      <c r="AM3804">
        <v>3</v>
      </c>
      <c r="AN3804">
        <v>10</v>
      </c>
      <c r="AO3804">
        <v>0.25912877400000001</v>
      </c>
      <c r="AP3804">
        <v>0.33846554200000001</v>
      </c>
      <c r="AQ3804">
        <v>0.41692536200000002</v>
      </c>
      <c r="AR3804">
        <v>0.33541737100000002</v>
      </c>
      <c r="AS3804">
        <v>0.53758663799999995</v>
      </c>
      <c r="AT3804">
        <v>0.107005012</v>
      </c>
    </row>
    <row r="3805" spans="1:46" hidden="1" x14ac:dyDescent="0.25">
      <c r="A3805" t="s">
        <v>323</v>
      </c>
      <c r="B3805" t="s">
        <v>288</v>
      </c>
      <c r="C3805">
        <v>11</v>
      </c>
      <c r="D3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0.52865930000000005</v>
      </c>
      <c r="E3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0.52865930000000005</v>
      </c>
      <c r="AI3805">
        <v>15</v>
      </c>
      <c r="AJ3805" t="s">
        <v>323</v>
      </c>
      <c r="AK3805" t="s">
        <v>419</v>
      </c>
      <c r="AL3805" t="s">
        <v>288</v>
      </c>
      <c r="AM3805">
        <v>3</v>
      </c>
      <c r="AN3805">
        <v>11</v>
      </c>
      <c r="AO3805">
        <v>0.34606878600000002</v>
      </c>
      <c r="AP3805">
        <v>0.43615868200000002</v>
      </c>
      <c r="AQ3805">
        <v>0.52865930000000005</v>
      </c>
      <c r="AR3805">
        <v>0.43286585599999999</v>
      </c>
      <c r="AS3805">
        <v>0.68167710000000004</v>
      </c>
      <c r="AT3805">
        <v>0.134689583</v>
      </c>
    </row>
    <row r="3806" spans="1:46" hidden="1" x14ac:dyDescent="0.25">
      <c r="A3806" t="s">
        <v>323</v>
      </c>
      <c r="B3806" t="s">
        <v>288</v>
      </c>
      <c r="C3806">
        <v>12</v>
      </c>
      <c r="D3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0.58961066200000001</v>
      </c>
      <c r="E3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0.58961066200000001</v>
      </c>
      <c r="AI3806">
        <v>15</v>
      </c>
      <c r="AJ3806" t="s">
        <v>323</v>
      </c>
      <c r="AK3806" t="s">
        <v>419</v>
      </c>
      <c r="AL3806" t="s">
        <v>288</v>
      </c>
      <c r="AM3806">
        <v>3</v>
      </c>
      <c r="AN3806">
        <v>12</v>
      </c>
      <c r="AO3806">
        <v>0.3920749</v>
      </c>
      <c r="AP3806">
        <v>0.48859777700000001</v>
      </c>
      <c r="AQ3806">
        <v>0.58961066200000001</v>
      </c>
      <c r="AR3806">
        <v>0.48986748600000002</v>
      </c>
      <c r="AS3806">
        <v>0.73096766499999999</v>
      </c>
      <c r="AT3806">
        <v>0.16566939</v>
      </c>
    </row>
    <row r="3807" spans="1:46" hidden="1" x14ac:dyDescent="0.25">
      <c r="A3807" t="s">
        <v>323</v>
      </c>
      <c r="B3807" t="s">
        <v>288</v>
      </c>
      <c r="C3807">
        <v>13</v>
      </c>
      <c r="D3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0.59100516599999997</v>
      </c>
      <c r="E3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0.59100516599999997</v>
      </c>
      <c r="AI3807">
        <v>15</v>
      </c>
      <c r="AJ3807" t="s">
        <v>323</v>
      </c>
      <c r="AK3807" t="s">
        <v>419</v>
      </c>
      <c r="AL3807" t="s">
        <v>288</v>
      </c>
      <c r="AM3807">
        <v>3</v>
      </c>
      <c r="AN3807">
        <v>13</v>
      </c>
      <c r="AO3807">
        <v>0.41427197900000001</v>
      </c>
      <c r="AP3807">
        <v>0.49990529099999997</v>
      </c>
      <c r="AQ3807">
        <v>0.59100516599999997</v>
      </c>
      <c r="AR3807">
        <v>0.49960563499999999</v>
      </c>
      <c r="AS3807">
        <v>0.74031893900000001</v>
      </c>
      <c r="AT3807">
        <v>0.178067105</v>
      </c>
    </row>
    <row r="3808" spans="1:46" hidden="1" x14ac:dyDescent="0.25">
      <c r="A3808" t="s">
        <v>323</v>
      </c>
      <c r="B3808" t="s">
        <v>288</v>
      </c>
      <c r="C3808">
        <v>14</v>
      </c>
      <c r="D3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0.55444246799999997</v>
      </c>
      <c r="E3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0.55444246799999997</v>
      </c>
      <c r="AI3808">
        <v>15</v>
      </c>
      <c r="AJ3808" t="s">
        <v>323</v>
      </c>
      <c r="AK3808" t="s">
        <v>419</v>
      </c>
      <c r="AL3808" t="s">
        <v>288</v>
      </c>
      <c r="AM3808">
        <v>3</v>
      </c>
      <c r="AN3808">
        <v>14</v>
      </c>
      <c r="AO3808">
        <v>0.41200731400000001</v>
      </c>
      <c r="AP3808">
        <v>0.49165004800000001</v>
      </c>
      <c r="AQ3808">
        <v>0.55444246799999997</v>
      </c>
      <c r="AR3808">
        <v>0.478765371</v>
      </c>
      <c r="AS3808">
        <v>0.68254829900000002</v>
      </c>
      <c r="AT3808">
        <v>0.211644373</v>
      </c>
    </row>
    <row r="3809" spans="1:46" hidden="1" x14ac:dyDescent="0.25">
      <c r="A3809" t="s">
        <v>323</v>
      </c>
      <c r="B3809" t="s">
        <v>288</v>
      </c>
      <c r="C3809">
        <v>15</v>
      </c>
      <c r="D3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0.47427994099999998</v>
      </c>
      <c r="E3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0.47427994099999998</v>
      </c>
      <c r="AI3809">
        <v>15</v>
      </c>
      <c r="AJ3809" t="s">
        <v>323</v>
      </c>
      <c r="AK3809" t="s">
        <v>419</v>
      </c>
      <c r="AL3809" t="s">
        <v>288</v>
      </c>
      <c r="AM3809">
        <v>3</v>
      </c>
      <c r="AN3809">
        <v>15</v>
      </c>
      <c r="AO3809">
        <v>0.36173053999999999</v>
      </c>
      <c r="AP3809">
        <v>0.423422831</v>
      </c>
      <c r="AQ3809">
        <v>0.47427994099999998</v>
      </c>
      <c r="AR3809">
        <v>0.41911622399999998</v>
      </c>
      <c r="AS3809">
        <v>0.62657666999999995</v>
      </c>
      <c r="AT3809">
        <v>0.170231084</v>
      </c>
    </row>
    <row r="3810" spans="1:46" hidden="1" x14ac:dyDescent="0.25">
      <c r="A3810" t="s">
        <v>323</v>
      </c>
      <c r="B3810" t="s">
        <v>288</v>
      </c>
      <c r="C3810">
        <v>16</v>
      </c>
      <c r="D3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0.38301476499999998</v>
      </c>
      <c r="E3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0.38301476499999998</v>
      </c>
      <c r="AI3810">
        <v>15</v>
      </c>
      <c r="AJ3810" t="s">
        <v>323</v>
      </c>
      <c r="AK3810" t="s">
        <v>419</v>
      </c>
      <c r="AL3810" t="s">
        <v>288</v>
      </c>
      <c r="AM3810">
        <v>3</v>
      </c>
      <c r="AN3810">
        <v>16</v>
      </c>
      <c r="AO3810">
        <v>0.28276650800000003</v>
      </c>
      <c r="AP3810">
        <v>0.33550111500000002</v>
      </c>
      <c r="AQ3810">
        <v>0.38301476499999998</v>
      </c>
      <c r="AR3810">
        <v>0.32884127000000002</v>
      </c>
      <c r="AS3810">
        <v>0.47581289399999999</v>
      </c>
      <c r="AT3810">
        <v>0.145148519</v>
      </c>
    </row>
    <row r="3811" spans="1:46" hidden="1" x14ac:dyDescent="0.25">
      <c r="A3811" t="s">
        <v>323</v>
      </c>
      <c r="B3811" t="s">
        <v>288</v>
      </c>
      <c r="C3811">
        <v>17</v>
      </c>
      <c r="D3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0.24165128</v>
      </c>
      <c r="E3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0.24165128</v>
      </c>
      <c r="AI3811">
        <v>15</v>
      </c>
      <c r="AJ3811" t="s">
        <v>323</v>
      </c>
      <c r="AK3811" t="s">
        <v>419</v>
      </c>
      <c r="AL3811" t="s">
        <v>288</v>
      </c>
      <c r="AM3811">
        <v>3</v>
      </c>
      <c r="AN3811">
        <v>17</v>
      </c>
      <c r="AO3811">
        <v>0.17778640100000001</v>
      </c>
      <c r="AP3811">
        <v>0.216544974</v>
      </c>
      <c r="AQ3811">
        <v>0.24165128</v>
      </c>
      <c r="AR3811">
        <v>0.20933322800000001</v>
      </c>
      <c r="AS3811">
        <v>0.30647029599999998</v>
      </c>
      <c r="AT3811">
        <v>9.3160971999999995E-2</v>
      </c>
    </row>
    <row r="3812" spans="1:46" hidden="1" x14ac:dyDescent="0.25">
      <c r="A3812" t="s">
        <v>323</v>
      </c>
      <c r="B3812" t="s">
        <v>288</v>
      </c>
      <c r="C3812">
        <v>18</v>
      </c>
      <c r="D3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0.10219199800000001</v>
      </c>
      <c r="E3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0.10219199800000001</v>
      </c>
      <c r="AI3812">
        <v>15</v>
      </c>
      <c r="AJ3812" t="s">
        <v>323</v>
      </c>
      <c r="AK3812" t="s">
        <v>419</v>
      </c>
      <c r="AL3812" t="s">
        <v>288</v>
      </c>
      <c r="AM3812">
        <v>3</v>
      </c>
      <c r="AN3812">
        <v>18</v>
      </c>
      <c r="AO3812">
        <v>7.3029136999999994E-2</v>
      </c>
      <c r="AP3812">
        <v>8.9842882999999998E-2</v>
      </c>
      <c r="AQ3812">
        <v>0.10219199800000001</v>
      </c>
      <c r="AR3812">
        <v>8.7481518999999994E-2</v>
      </c>
      <c r="AS3812">
        <v>0.13274849</v>
      </c>
      <c r="AT3812">
        <v>3.3222272999999997E-2</v>
      </c>
    </row>
    <row r="3813" spans="1:46" hidden="1" x14ac:dyDescent="0.25">
      <c r="A3813" t="s">
        <v>323</v>
      </c>
      <c r="B3813" t="s">
        <v>288</v>
      </c>
      <c r="C3813">
        <v>19</v>
      </c>
      <c r="D3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1.1155734E-2</v>
      </c>
      <c r="E3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1.1155734E-2</v>
      </c>
      <c r="AI3813">
        <v>15</v>
      </c>
      <c r="AJ3813" t="s">
        <v>323</v>
      </c>
      <c r="AK3813" t="s">
        <v>419</v>
      </c>
      <c r="AL3813" t="s">
        <v>288</v>
      </c>
      <c r="AM3813">
        <v>3</v>
      </c>
      <c r="AN3813">
        <v>19</v>
      </c>
      <c r="AO3813">
        <v>6.2935539999999998E-3</v>
      </c>
      <c r="AP3813">
        <v>8.7329590000000002E-3</v>
      </c>
      <c r="AQ3813">
        <v>1.1155734E-2</v>
      </c>
      <c r="AR3813">
        <v>8.7728010000000002E-3</v>
      </c>
      <c r="AS3813">
        <v>1.8160753000000002E-2</v>
      </c>
      <c r="AT3813">
        <v>2.606775E-3</v>
      </c>
    </row>
    <row r="3814" spans="1:46" hidden="1" x14ac:dyDescent="0.25">
      <c r="A3814" t="s">
        <v>323</v>
      </c>
      <c r="B3814" t="s">
        <v>288</v>
      </c>
      <c r="C3814">
        <v>20</v>
      </c>
      <c r="D3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4">
        <v>15</v>
      </c>
      <c r="AJ3814" t="s">
        <v>323</v>
      </c>
      <c r="AK3814" t="s">
        <v>419</v>
      </c>
      <c r="AL3814" t="s">
        <v>288</v>
      </c>
      <c r="AM3814">
        <v>3</v>
      </c>
      <c r="AN3814">
        <v>20</v>
      </c>
      <c r="AO3814">
        <v>0</v>
      </c>
      <c r="AP3814">
        <v>0</v>
      </c>
      <c r="AQ3814">
        <v>0</v>
      </c>
      <c r="AR3814">
        <v>9.0400000000000002E-8</v>
      </c>
      <c r="AS3814">
        <v>1.6700000000000001E-6</v>
      </c>
      <c r="AT3814">
        <v>0</v>
      </c>
    </row>
    <row r="3815" spans="1:46" hidden="1" x14ac:dyDescent="0.25">
      <c r="A3815" t="s">
        <v>323</v>
      </c>
      <c r="B3815" t="s">
        <v>288</v>
      </c>
      <c r="C3815">
        <v>21</v>
      </c>
      <c r="D3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5">
        <v>15</v>
      </c>
      <c r="AJ3815" t="s">
        <v>323</v>
      </c>
      <c r="AK3815" t="s">
        <v>419</v>
      </c>
      <c r="AL3815" t="s">
        <v>288</v>
      </c>
      <c r="AM3815">
        <v>3</v>
      </c>
      <c r="AN3815">
        <v>21</v>
      </c>
      <c r="AO3815">
        <v>0</v>
      </c>
      <c r="AP3815">
        <v>0</v>
      </c>
      <c r="AQ3815">
        <v>0</v>
      </c>
      <c r="AR3815" s="281">
        <v>0</v>
      </c>
      <c r="AS3815" s="281">
        <v>0</v>
      </c>
      <c r="AT3815">
        <v>0</v>
      </c>
    </row>
    <row r="3816" spans="1:46" hidden="1" x14ac:dyDescent="0.25">
      <c r="A3816" t="s">
        <v>323</v>
      </c>
      <c r="B3816" t="s">
        <v>288</v>
      </c>
      <c r="C3816">
        <v>22</v>
      </c>
      <c r="D3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6">
        <v>15</v>
      </c>
      <c r="AJ3816" t="s">
        <v>323</v>
      </c>
      <c r="AK3816" t="s">
        <v>419</v>
      </c>
      <c r="AL3816" t="s">
        <v>288</v>
      </c>
      <c r="AM3816">
        <v>3</v>
      </c>
      <c r="AN3816">
        <v>22</v>
      </c>
      <c r="AO3816">
        <v>0</v>
      </c>
      <c r="AP3816">
        <v>0</v>
      </c>
      <c r="AQ3816">
        <v>0</v>
      </c>
      <c r="AR3816">
        <v>0</v>
      </c>
      <c r="AS3816">
        <v>0</v>
      </c>
      <c r="AT3816">
        <v>0</v>
      </c>
    </row>
    <row r="3817" spans="1:46" hidden="1" x14ac:dyDescent="0.25">
      <c r="A3817" t="s">
        <v>323</v>
      </c>
      <c r="B3817" t="s">
        <v>288</v>
      </c>
      <c r="C3817">
        <v>23</v>
      </c>
      <c r="D3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7">
        <v>15</v>
      </c>
      <c r="AJ3817" t="s">
        <v>323</v>
      </c>
      <c r="AK3817" t="s">
        <v>419</v>
      </c>
      <c r="AL3817" t="s">
        <v>288</v>
      </c>
      <c r="AM3817">
        <v>3</v>
      </c>
      <c r="AN3817">
        <v>23</v>
      </c>
      <c r="AO3817">
        <v>0</v>
      </c>
      <c r="AP3817">
        <v>0</v>
      </c>
      <c r="AQ3817">
        <v>0</v>
      </c>
      <c r="AR3817">
        <v>0</v>
      </c>
      <c r="AS3817">
        <v>0</v>
      </c>
      <c r="AT3817">
        <v>0</v>
      </c>
    </row>
    <row r="3818" spans="1:46" hidden="1" x14ac:dyDescent="0.25">
      <c r="A3818" t="s">
        <v>323</v>
      </c>
      <c r="B3818" t="s">
        <v>288</v>
      </c>
      <c r="C3818">
        <v>24</v>
      </c>
      <c r="D3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8">
        <v>15</v>
      </c>
      <c r="AJ3818" t="s">
        <v>323</v>
      </c>
      <c r="AK3818" t="s">
        <v>419</v>
      </c>
      <c r="AL3818" t="s">
        <v>288</v>
      </c>
      <c r="AM3818">
        <v>3</v>
      </c>
      <c r="AN3818">
        <v>24</v>
      </c>
      <c r="AO3818">
        <v>0</v>
      </c>
      <c r="AP3818">
        <v>0</v>
      </c>
      <c r="AQ3818">
        <v>0</v>
      </c>
      <c r="AR3818">
        <v>0</v>
      </c>
      <c r="AS3818">
        <v>0</v>
      </c>
      <c r="AT3818">
        <v>0</v>
      </c>
    </row>
    <row r="3819" spans="1:46" hidden="1" x14ac:dyDescent="0.25">
      <c r="A3819" t="s">
        <v>323</v>
      </c>
      <c r="B3819" t="s">
        <v>289</v>
      </c>
      <c r="C3819">
        <v>1</v>
      </c>
      <c r="D3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9">
        <v>15</v>
      </c>
      <c r="AJ3819" t="s">
        <v>323</v>
      </c>
      <c r="AK3819" t="s">
        <v>419</v>
      </c>
      <c r="AL3819" t="s">
        <v>289</v>
      </c>
      <c r="AM3819">
        <v>4</v>
      </c>
      <c r="AN3819">
        <v>1</v>
      </c>
      <c r="AO3819">
        <v>0</v>
      </c>
      <c r="AP3819">
        <v>0</v>
      </c>
      <c r="AQ3819">
        <v>0</v>
      </c>
      <c r="AR3819">
        <v>0</v>
      </c>
      <c r="AS3819">
        <v>0</v>
      </c>
      <c r="AT3819">
        <v>0</v>
      </c>
    </row>
    <row r="3820" spans="1:46" hidden="1" x14ac:dyDescent="0.25">
      <c r="A3820" t="s">
        <v>323</v>
      </c>
      <c r="B3820" t="s">
        <v>289</v>
      </c>
      <c r="C3820">
        <v>2</v>
      </c>
      <c r="D3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0">
        <v>15</v>
      </c>
      <c r="AJ3820" t="s">
        <v>323</v>
      </c>
      <c r="AK3820" t="s">
        <v>419</v>
      </c>
      <c r="AL3820" t="s">
        <v>289</v>
      </c>
      <c r="AM3820">
        <v>4</v>
      </c>
      <c r="AN3820">
        <v>2</v>
      </c>
      <c r="AO3820">
        <v>0</v>
      </c>
      <c r="AP3820">
        <v>0</v>
      </c>
      <c r="AQ3820">
        <v>0</v>
      </c>
      <c r="AR3820">
        <v>0</v>
      </c>
      <c r="AS3820">
        <v>0</v>
      </c>
      <c r="AT3820">
        <v>0</v>
      </c>
    </row>
    <row r="3821" spans="1:46" hidden="1" x14ac:dyDescent="0.25">
      <c r="A3821" t="s">
        <v>323</v>
      </c>
      <c r="B3821" t="s">
        <v>289</v>
      </c>
      <c r="C3821">
        <v>3</v>
      </c>
      <c r="D3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1">
        <v>15</v>
      </c>
      <c r="AJ3821" t="s">
        <v>323</v>
      </c>
      <c r="AK3821" t="s">
        <v>419</v>
      </c>
      <c r="AL3821" t="s">
        <v>289</v>
      </c>
      <c r="AM3821">
        <v>4</v>
      </c>
      <c r="AN3821">
        <v>3</v>
      </c>
      <c r="AO3821">
        <v>0</v>
      </c>
      <c r="AP3821">
        <v>0</v>
      </c>
      <c r="AQ3821">
        <v>0</v>
      </c>
      <c r="AR3821">
        <v>0</v>
      </c>
      <c r="AS3821">
        <v>0</v>
      </c>
      <c r="AT3821">
        <v>0</v>
      </c>
    </row>
    <row r="3822" spans="1:46" hidden="1" x14ac:dyDescent="0.25">
      <c r="A3822" t="s">
        <v>323</v>
      </c>
      <c r="B3822" t="s">
        <v>289</v>
      </c>
      <c r="C3822">
        <v>4</v>
      </c>
      <c r="D3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2">
        <v>15</v>
      </c>
      <c r="AJ3822" t="s">
        <v>323</v>
      </c>
      <c r="AK3822" t="s">
        <v>419</v>
      </c>
      <c r="AL3822" t="s">
        <v>289</v>
      </c>
      <c r="AM3822">
        <v>4</v>
      </c>
      <c r="AN3822">
        <v>4</v>
      </c>
      <c r="AO3822">
        <v>0</v>
      </c>
      <c r="AP3822">
        <v>0</v>
      </c>
      <c r="AQ3822">
        <v>0</v>
      </c>
      <c r="AR3822">
        <v>0</v>
      </c>
      <c r="AS3822">
        <v>0</v>
      </c>
      <c r="AT3822">
        <v>0</v>
      </c>
    </row>
    <row r="3823" spans="1:46" hidden="1" x14ac:dyDescent="0.25">
      <c r="A3823" t="s">
        <v>323</v>
      </c>
      <c r="B3823" t="s">
        <v>289</v>
      </c>
      <c r="C3823">
        <v>5</v>
      </c>
      <c r="D3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3">
        <v>15</v>
      </c>
      <c r="AJ3823" t="s">
        <v>323</v>
      </c>
      <c r="AK3823" t="s">
        <v>419</v>
      </c>
      <c r="AL3823" t="s">
        <v>289</v>
      </c>
      <c r="AM3823">
        <v>4</v>
      </c>
      <c r="AN3823">
        <v>5</v>
      </c>
      <c r="AO3823">
        <v>0</v>
      </c>
      <c r="AP3823">
        <v>0</v>
      </c>
      <c r="AQ3823">
        <v>0</v>
      </c>
      <c r="AR3823">
        <v>0</v>
      </c>
      <c r="AS3823">
        <v>0</v>
      </c>
      <c r="AT3823">
        <v>0</v>
      </c>
    </row>
    <row r="3824" spans="1:46" hidden="1" x14ac:dyDescent="0.25">
      <c r="A3824" t="s">
        <v>323</v>
      </c>
      <c r="B3824" t="s">
        <v>289</v>
      </c>
      <c r="C3824">
        <v>6</v>
      </c>
      <c r="D3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4">
        <v>15</v>
      </c>
      <c r="AJ3824" t="s">
        <v>323</v>
      </c>
      <c r="AK3824" t="s">
        <v>419</v>
      </c>
      <c r="AL3824" t="s">
        <v>289</v>
      </c>
      <c r="AM3824">
        <v>4</v>
      </c>
      <c r="AN3824">
        <v>6</v>
      </c>
      <c r="AO3824">
        <v>0</v>
      </c>
      <c r="AP3824">
        <v>0</v>
      </c>
      <c r="AQ3824">
        <v>0</v>
      </c>
      <c r="AR3824">
        <v>0</v>
      </c>
      <c r="AS3824">
        <v>0</v>
      </c>
      <c r="AT3824">
        <v>0</v>
      </c>
    </row>
    <row r="3825" spans="1:46" hidden="1" x14ac:dyDescent="0.25">
      <c r="A3825" t="s">
        <v>323</v>
      </c>
      <c r="B3825" t="s">
        <v>289</v>
      </c>
      <c r="C3825">
        <v>7</v>
      </c>
      <c r="D3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1.2887065E-2</v>
      </c>
      <c r="E3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1.2887065E-2</v>
      </c>
      <c r="AI3825">
        <v>15</v>
      </c>
      <c r="AJ3825" t="s">
        <v>323</v>
      </c>
      <c r="AK3825" t="s">
        <v>419</v>
      </c>
      <c r="AL3825" t="s">
        <v>289</v>
      </c>
      <c r="AM3825">
        <v>4</v>
      </c>
      <c r="AN3825">
        <v>7</v>
      </c>
      <c r="AO3825">
        <v>1.2887065E-2</v>
      </c>
      <c r="AP3825">
        <v>1.5987951E-2</v>
      </c>
      <c r="AQ3825">
        <v>1.9460070999999999E-2</v>
      </c>
      <c r="AR3825">
        <v>1.6418318000000001E-2</v>
      </c>
      <c r="AS3825">
        <v>3.2893577E-2</v>
      </c>
      <c r="AT3825">
        <v>6.1623440000000002E-3</v>
      </c>
    </row>
    <row r="3826" spans="1:46" hidden="1" x14ac:dyDescent="0.25">
      <c r="A3826" t="s">
        <v>323</v>
      </c>
      <c r="B3826" t="s">
        <v>289</v>
      </c>
      <c r="C3826">
        <v>8</v>
      </c>
      <c r="D3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8.8920261E-2</v>
      </c>
      <c r="E3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8.8920261E-2</v>
      </c>
      <c r="AI3826">
        <v>15</v>
      </c>
      <c r="AJ3826" t="s">
        <v>323</v>
      </c>
      <c r="AK3826" t="s">
        <v>419</v>
      </c>
      <c r="AL3826" t="s">
        <v>289</v>
      </c>
      <c r="AM3826">
        <v>4</v>
      </c>
      <c r="AN3826">
        <v>8</v>
      </c>
      <c r="AO3826">
        <v>8.8920261E-2</v>
      </c>
      <c r="AP3826">
        <v>0.111043882</v>
      </c>
      <c r="AQ3826">
        <v>0.13287676500000001</v>
      </c>
      <c r="AR3826">
        <v>0.111185715</v>
      </c>
      <c r="AS3826">
        <v>0.18049184400000001</v>
      </c>
      <c r="AT3826">
        <v>4.7369517E-2</v>
      </c>
    </row>
    <row r="3827" spans="1:46" hidden="1" x14ac:dyDescent="0.25">
      <c r="A3827" t="s">
        <v>323</v>
      </c>
      <c r="B3827" t="s">
        <v>289</v>
      </c>
      <c r="C3827">
        <v>9</v>
      </c>
      <c r="D3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0.273418671</v>
      </c>
      <c r="E3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0.20270086600000001</v>
      </c>
      <c r="AI3827">
        <v>15</v>
      </c>
      <c r="AJ3827" t="s">
        <v>323</v>
      </c>
      <c r="AK3827" t="s">
        <v>419</v>
      </c>
      <c r="AL3827" t="s">
        <v>289</v>
      </c>
      <c r="AM3827">
        <v>4</v>
      </c>
      <c r="AN3827">
        <v>9</v>
      </c>
      <c r="AO3827">
        <v>0.20270086600000001</v>
      </c>
      <c r="AP3827">
        <v>0.237171673</v>
      </c>
      <c r="AQ3827">
        <v>0.273418671</v>
      </c>
      <c r="AR3827">
        <v>0.23756991899999999</v>
      </c>
      <c r="AS3827">
        <v>0.37166506500000002</v>
      </c>
      <c r="AT3827">
        <v>9.8599026000000006E-2</v>
      </c>
    </row>
    <row r="3828" spans="1:46" hidden="1" x14ac:dyDescent="0.25">
      <c r="A3828" t="s">
        <v>323</v>
      </c>
      <c r="B3828" t="s">
        <v>289</v>
      </c>
      <c r="C3828">
        <v>10</v>
      </c>
      <c r="D3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0.41423558900000002</v>
      </c>
      <c r="E3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0.41423558900000002</v>
      </c>
      <c r="AI3828">
        <v>15</v>
      </c>
      <c r="AJ3828" t="s">
        <v>323</v>
      </c>
      <c r="AK3828" t="s">
        <v>419</v>
      </c>
      <c r="AL3828" t="s">
        <v>289</v>
      </c>
      <c r="AM3828">
        <v>4</v>
      </c>
      <c r="AN3828">
        <v>10</v>
      </c>
      <c r="AO3828">
        <v>0.30926682900000002</v>
      </c>
      <c r="AP3828">
        <v>0.36021323599999999</v>
      </c>
      <c r="AQ3828">
        <v>0.41423558900000002</v>
      </c>
      <c r="AR3828">
        <v>0.36004466000000002</v>
      </c>
      <c r="AS3828">
        <v>0.53716164099999997</v>
      </c>
      <c r="AT3828">
        <v>0.14179278100000001</v>
      </c>
    </row>
    <row r="3829" spans="1:46" hidden="1" x14ac:dyDescent="0.25">
      <c r="A3829" t="s">
        <v>323</v>
      </c>
      <c r="B3829" t="s">
        <v>289</v>
      </c>
      <c r="C3829">
        <v>11</v>
      </c>
      <c r="D3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0.52591753200000002</v>
      </c>
      <c r="E3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0.52591753200000002</v>
      </c>
      <c r="AI3829">
        <v>15</v>
      </c>
      <c r="AJ3829" t="s">
        <v>323</v>
      </c>
      <c r="AK3829" t="s">
        <v>419</v>
      </c>
      <c r="AL3829" t="s">
        <v>289</v>
      </c>
      <c r="AM3829">
        <v>4</v>
      </c>
      <c r="AN3829">
        <v>11</v>
      </c>
      <c r="AO3829">
        <v>0.40074786400000001</v>
      </c>
      <c r="AP3829">
        <v>0.457227785</v>
      </c>
      <c r="AQ3829">
        <v>0.52591753200000002</v>
      </c>
      <c r="AR3829">
        <v>0.45799561100000002</v>
      </c>
      <c r="AS3829">
        <v>0.68047911400000005</v>
      </c>
      <c r="AT3829">
        <v>0.198129325</v>
      </c>
    </row>
    <row r="3830" spans="1:46" hidden="1" x14ac:dyDescent="0.25">
      <c r="A3830" t="s">
        <v>323</v>
      </c>
      <c r="B3830" t="s">
        <v>289</v>
      </c>
      <c r="C3830">
        <v>12</v>
      </c>
      <c r="D3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0.57392185699999998</v>
      </c>
      <c r="E3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0.57392185699999998</v>
      </c>
      <c r="AI3830">
        <v>15</v>
      </c>
      <c r="AJ3830" t="s">
        <v>323</v>
      </c>
      <c r="AK3830" t="s">
        <v>419</v>
      </c>
      <c r="AL3830" t="s">
        <v>289</v>
      </c>
      <c r="AM3830">
        <v>4</v>
      </c>
      <c r="AN3830">
        <v>12</v>
      </c>
      <c r="AO3830">
        <v>0.44777249800000002</v>
      </c>
      <c r="AP3830">
        <v>0.51442828799999996</v>
      </c>
      <c r="AQ3830">
        <v>0.57392185699999998</v>
      </c>
      <c r="AR3830">
        <v>0.508053949</v>
      </c>
      <c r="AS3830">
        <v>0.73087354800000004</v>
      </c>
      <c r="AT3830">
        <v>0.247285478</v>
      </c>
    </row>
    <row r="3831" spans="1:46" hidden="1" x14ac:dyDescent="0.25">
      <c r="A3831" t="s">
        <v>323</v>
      </c>
      <c r="B3831" t="s">
        <v>289</v>
      </c>
      <c r="C3831">
        <v>13</v>
      </c>
      <c r="D3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0.57747669300000004</v>
      </c>
      <c r="E3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0.57747669300000004</v>
      </c>
      <c r="AI3831">
        <v>15</v>
      </c>
      <c r="AJ3831" t="s">
        <v>323</v>
      </c>
      <c r="AK3831" t="s">
        <v>419</v>
      </c>
      <c r="AL3831" t="s">
        <v>289</v>
      </c>
      <c r="AM3831">
        <v>4</v>
      </c>
      <c r="AN3831">
        <v>13</v>
      </c>
      <c r="AO3831">
        <v>0.45291799900000002</v>
      </c>
      <c r="AP3831">
        <v>0.51353525700000002</v>
      </c>
      <c r="AQ3831">
        <v>0.57747669300000004</v>
      </c>
      <c r="AR3831">
        <v>0.51215375200000002</v>
      </c>
      <c r="AS3831">
        <v>0.73192818000000004</v>
      </c>
      <c r="AT3831">
        <v>0.21284288900000001</v>
      </c>
    </row>
    <row r="3832" spans="1:46" hidden="1" x14ac:dyDescent="0.25">
      <c r="A3832" t="s">
        <v>323</v>
      </c>
      <c r="B3832" t="s">
        <v>289</v>
      </c>
      <c r="C3832">
        <v>14</v>
      </c>
      <c r="D3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0.53808543600000003</v>
      </c>
      <c r="E3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0.53808543600000003</v>
      </c>
      <c r="AI3832">
        <v>15</v>
      </c>
      <c r="AJ3832" t="s">
        <v>323</v>
      </c>
      <c r="AK3832" t="s">
        <v>419</v>
      </c>
      <c r="AL3832" t="s">
        <v>289</v>
      </c>
      <c r="AM3832">
        <v>4</v>
      </c>
      <c r="AN3832">
        <v>14</v>
      </c>
      <c r="AO3832">
        <v>0.42576303199999999</v>
      </c>
      <c r="AP3832">
        <v>0.481670922</v>
      </c>
      <c r="AQ3832">
        <v>0.53808543600000003</v>
      </c>
      <c r="AR3832">
        <v>0.483012104</v>
      </c>
      <c r="AS3832">
        <v>0.68562532099999995</v>
      </c>
      <c r="AT3832">
        <v>0.20834731300000001</v>
      </c>
    </row>
    <row r="3833" spans="1:46" hidden="1" x14ac:dyDescent="0.25">
      <c r="A3833" t="s">
        <v>323</v>
      </c>
      <c r="B3833" t="s">
        <v>289</v>
      </c>
      <c r="C3833">
        <v>15</v>
      </c>
      <c r="D3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0.46111808900000001</v>
      </c>
      <c r="E3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0.46111808900000001</v>
      </c>
      <c r="AI3833">
        <v>15</v>
      </c>
      <c r="AJ3833" t="s">
        <v>323</v>
      </c>
      <c r="AK3833" t="s">
        <v>419</v>
      </c>
      <c r="AL3833" t="s">
        <v>289</v>
      </c>
      <c r="AM3833">
        <v>4</v>
      </c>
      <c r="AN3833">
        <v>15</v>
      </c>
      <c r="AO3833">
        <v>0.367008273</v>
      </c>
      <c r="AP3833">
        <v>0.419193384</v>
      </c>
      <c r="AQ3833">
        <v>0.46111808900000001</v>
      </c>
      <c r="AR3833">
        <v>0.41591363100000001</v>
      </c>
      <c r="AS3833">
        <v>0.588219622</v>
      </c>
      <c r="AT3833">
        <v>0.178755732</v>
      </c>
    </row>
    <row r="3834" spans="1:46" hidden="1" x14ac:dyDescent="0.25">
      <c r="A3834" t="s">
        <v>323</v>
      </c>
      <c r="B3834" t="s">
        <v>289</v>
      </c>
      <c r="C3834">
        <v>16</v>
      </c>
      <c r="D3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0.354163265</v>
      </c>
      <c r="E3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0.354163265</v>
      </c>
      <c r="AI3834">
        <v>15</v>
      </c>
      <c r="AJ3834" t="s">
        <v>323</v>
      </c>
      <c r="AK3834" t="s">
        <v>419</v>
      </c>
      <c r="AL3834" t="s">
        <v>289</v>
      </c>
      <c r="AM3834">
        <v>4</v>
      </c>
      <c r="AN3834">
        <v>16</v>
      </c>
      <c r="AO3834">
        <v>0.28134894700000002</v>
      </c>
      <c r="AP3834">
        <v>0.32089678199999999</v>
      </c>
      <c r="AQ3834">
        <v>0.354163265</v>
      </c>
      <c r="AR3834">
        <v>0.31717467100000002</v>
      </c>
      <c r="AS3834">
        <v>0.44440168000000002</v>
      </c>
      <c r="AT3834">
        <v>0.10960505299999999</v>
      </c>
    </row>
    <row r="3835" spans="1:46" hidden="1" x14ac:dyDescent="0.25">
      <c r="A3835" t="s">
        <v>323</v>
      </c>
      <c r="B3835" t="s">
        <v>289</v>
      </c>
      <c r="C3835">
        <v>17</v>
      </c>
      <c r="D3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0.21446478299999999</v>
      </c>
      <c r="E3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0.21446478299999999</v>
      </c>
      <c r="AI3835">
        <v>15</v>
      </c>
      <c r="AJ3835" t="s">
        <v>323</v>
      </c>
      <c r="AK3835" t="s">
        <v>419</v>
      </c>
      <c r="AL3835" t="s">
        <v>289</v>
      </c>
      <c r="AM3835">
        <v>4</v>
      </c>
      <c r="AN3835">
        <v>17</v>
      </c>
      <c r="AO3835">
        <v>0.16579856900000001</v>
      </c>
      <c r="AP3835">
        <v>0.19080012800000001</v>
      </c>
      <c r="AQ3835">
        <v>0.21446478299999999</v>
      </c>
      <c r="AR3835">
        <v>0.188947584</v>
      </c>
      <c r="AS3835">
        <v>0.28293607399999998</v>
      </c>
      <c r="AT3835">
        <v>7.5183936000000007E-2</v>
      </c>
    </row>
    <row r="3836" spans="1:46" hidden="1" x14ac:dyDescent="0.25">
      <c r="A3836" t="s">
        <v>323</v>
      </c>
      <c r="B3836" t="s">
        <v>289</v>
      </c>
      <c r="C3836">
        <v>18</v>
      </c>
      <c r="D3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7.6868792000000005E-2</v>
      </c>
      <c r="E3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7.6868792000000005E-2</v>
      </c>
      <c r="AI3836">
        <v>15</v>
      </c>
      <c r="AJ3836" t="s">
        <v>323</v>
      </c>
      <c r="AK3836" t="s">
        <v>419</v>
      </c>
      <c r="AL3836" t="s">
        <v>289</v>
      </c>
      <c r="AM3836">
        <v>4</v>
      </c>
      <c r="AN3836">
        <v>18</v>
      </c>
      <c r="AO3836">
        <v>5.8469472000000001E-2</v>
      </c>
      <c r="AP3836">
        <v>6.6945667E-2</v>
      </c>
      <c r="AQ3836">
        <v>7.6868792000000005E-2</v>
      </c>
      <c r="AR3836">
        <v>6.7963527999999995E-2</v>
      </c>
      <c r="AS3836">
        <v>0.111062594</v>
      </c>
      <c r="AT3836">
        <v>3.1278685000000001E-2</v>
      </c>
    </row>
    <row r="3837" spans="1:46" hidden="1" x14ac:dyDescent="0.25">
      <c r="A3837" t="s">
        <v>323</v>
      </c>
      <c r="B3837" t="s">
        <v>289</v>
      </c>
      <c r="C3837">
        <v>19</v>
      </c>
      <c r="D3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4.3867769999999997E-3</v>
      </c>
      <c r="E3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4.3867769999999997E-3</v>
      </c>
      <c r="AI3837">
        <v>15</v>
      </c>
      <c r="AJ3837" t="s">
        <v>323</v>
      </c>
      <c r="AK3837" t="s">
        <v>419</v>
      </c>
      <c r="AL3837" t="s">
        <v>289</v>
      </c>
      <c r="AM3837">
        <v>4</v>
      </c>
      <c r="AN3837">
        <v>19</v>
      </c>
      <c r="AO3837">
        <v>2.428188E-3</v>
      </c>
      <c r="AP3837">
        <v>3.2571100000000001E-3</v>
      </c>
      <c r="AQ3837">
        <v>4.3867769999999997E-3</v>
      </c>
      <c r="AR3837">
        <v>3.55435E-3</v>
      </c>
      <c r="AS3837">
        <v>8.0966249999999997E-3</v>
      </c>
      <c r="AT3837">
        <v>6.9022199999999999E-4</v>
      </c>
    </row>
    <row r="3838" spans="1:46" hidden="1" x14ac:dyDescent="0.25">
      <c r="A3838" t="s">
        <v>323</v>
      </c>
      <c r="B3838" t="s">
        <v>289</v>
      </c>
      <c r="C3838">
        <v>20</v>
      </c>
      <c r="D3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8">
        <v>15</v>
      </c>
      <c r="AJ3838" t="s">
        <v>323</v>
      </c>
      <c r="AK3838" t="s">
        <v>419</v>
      </c>
      <c r="AL3838" t="s">
        <v>289</v>
      </c>
      <c r="AM3838">
        <v>4</v>
      </c>
      <c r="AN3838">
        <v>20</v>
      </c>
      <c r="AO3838">
        <v>0</v>
      </c>
      <c r="AP3838">
        <v>0</v>
      </c>
      <c r="AQ3838">
        <v>0</v>
      </c>
      <c r="AR3838">
        <v>0</v>
      </c>
      <c r="AS3838">
        <v>0</v>
      </c>
      <c r="AT3838">
        <v>0</v>
      </c>
    </row>
    <row r="3839" spans="1:46" hidden="1" x14ac:dyDescent="0.25">
      <c r="A3839" t="s">
        <v>323</v>
      </c>
      <c r="B3839" t="s">
        <v>289</v>
      </c>
      <c r="C3839">
        <v>21</v>
      </c>
      <c r="D3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9">
        <v>15</v>
      </c>
      <c r="AJ3839" t="s">
        <v>323</v>
      </c>
      <c r="AK3839" t="s">
        <v>419</v>
      </c>
      <c r="AL3839" t="s">
        <v>289</v>
      </c>
      <c r="AM3839">
        <v>4</v>
      </c>
      <c r="AN3839">
        <v>21</v>
      </c>
      <c r="AO3839">
        <v>0</v>
      </c>
      <c r="AP3839">
        <v>0</v>
      </c>
      <c r="AQ3839">
        <v>0</v>
      </c>
      <c r="AR3839">
        <v>0</v>
      </c>
      <c r="AS3839">
        <v>0</v>
      </c>
      <c r="AT3839">
        <v>0</v>
      </c>
    </row>
    <row r="3840" spans="1:46" hidden="1" x14ac:dyDescent="0.25">
      <c r="A3840" t="s">
        <v>323</v>
      </c>
      <c r="B3840" t="s">
        <v>289</v>
      </c>
      <c r="C3840">
        <v>22</v>
      </c>
      <c r="D3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0">
        <v>15</v>
      </c>
      <c r="AJ3840" t="s">
        <v>323</v>
      </c>
      <c r="AK3840" t="s">
        <v>419</v>
      </c>
      <c r="AL3840" t="s">
        <v>289</v>
      </c>
      <c r="AM3840">
        <v>4</v>
      </c>
      <c r="AN3840">
        <v>22</v>
      </c>
      <c r="AO3840">
        <v>0</v>
      </c>
      <c r="AP3840">
        <v>0</v>
      </c>
      <c r="AQ3840">
        <v>0</v>
      </c>
      <c r="AR3840">
        <v>0</v>
      </c>
      <c r="AS3840">
        <v>0</v>
      </c>
      <c r="AT3840">
        <v>0</v>
      </c>
    </row>
    <row r="3841" spans="1:46" hidden="1" x14ac:dyDescent="0.25">
      <c r="A3841" t="s">
        <v>323</v>
      </c>
      <c r="B3841" t="s">
        <v>289</v>
      </c>
      <c r="C3841">
        <v>23</v>
      </c>
      <c r="D3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1">
        <v>15</v>
      </c>
      <c r="AJ3841" t="s">
        <v>323</v>
      </c>
      <c r="AK3841" t="s">
        <v>419</v>
      </c>
      <c r="AL3841" t="s">
        <v>289</v>
      </c>
      <c r="AM3841">
        <v>4</v>
      </c>
      <c r="AN3841">
        <v>23</v>
      </c>
      <c r="AO3841">
        <v>0</v>
      </c>
      <c r="AP3841">
        <v>0</v>
      </c>
      <c r="AQ3841">
        <v>0</v>
      </c>
      <c r="AR3841">
        <v>0</v>
      </c>
      <c r="AS3841">
        <v>0</v>
      </c>
      <c r="AT3841">
        <v>0</v>
      </c>
    </row>
    <row r="3842" spans="1:46" hidden="1" x14ac:dyDescent="0.25">
      <c r="A3842" t="s">
        <v>323</v>
      </c>
      <c r="B3842" t="s">
        <v>289</v>
      </c>
      <c r="C3842">
        <v>24</v>
      </c>
      <c r="D3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2">
        <v>15</v>
      </c>
      <c r="AJ3842" t="s">
        <v>323</v>
      </c>
      <c r="AK3842" t="s">
        <v>419</v>
      </c>
      <c r="AL3842" t="s">
        <v>289</v>
      </c>
      <c r="AM3842">
        <v>4</v>
      </c>
      <c r="AN3842">
        <v>24</v>
      </c>
      <c r="AO3842">
        <v>0</v>
      </c>
      <c r="AP3842">
        <v>0</v>
      </c>
      <c r="AQ3842">
        <v>0</v>
      </c>
      <c r="AR3842">
        <v>0</v>
      </c>
      <c r="AS3842">
        <v>0</v>
      </c>
      <c r="AT3842">
        <v>0</v>
      </c>
    </row>
    <row r="3843" spans="1:46" hidden="1" x14ac:dyDescent="0.25">
      <c r="A3843" t="s">
        <v>323</v>
      </c>
      <c r="B3843" t="s">
        <v>290</v>
      </c>
      <c r="C3843">
        <v>1</v>
      </c>
      <c r="D3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3">
        <v>15</v>
      </c>
      <c r="AJ3843" t="s">
        <v>323</v>
      </c>
      <c r="AK3843" t="s">
        <v>419</v>
      </c>
      <c r="AL3843" t="s">
        <v>290</v>
      </c>
      <c r="AM3843">
        <v>5</v>
      </c>
      <c r="AN3843">
        <v>1</v>
      </c>
      <c r="AO3843">
        <v>0</v>
      </c>
      <c r="AP3843">
        <v>0</v>
      </c>
      <c r="AQ3843">
        <v>0</v>
      </c>
      <c r="AR3843">
        <v>0</v>
      </c>
      <c r="AS3843">
        <v>0</v>
      </c>
      <c r="AT3843">
        <v>0</v>
      </c>
    </row>
    <row r="3844" spans="1:46" hidden="1" x14ac:dyDescent="0.25">
      <c r="A3844" t="s">
        <v>323</v>
      </c>
      <c r="B3844" t="s">
        <v>290</v>
      </c>
      <c r="C3844">
        <v>2</v>
      </c>
      <c r="D3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4">
        <v>15</v>
      </c>
      <c r="AJ3844" t="s">
        <v>323</v>
      </c>
      <c r="AK3844" t="s">
        <v>419</v>
      </c>
      <c r="AL3844" t="s">
        <v>290</v>
      </c>
      <c r="AM3844">
        <v>5</v>
      </c>
      <c r="AN3844">
        <v>2</v>
      </c>
      <c r="AO3844">
        <v>0</v>
      </c>
      <c r="AP3844">
        <v>0</v>
      </c>
      <c r="AQ3844">
        <v>0</v>
      </c>
      <c r="AR3844">
        <v>0</v>
      </c>
      <c r="AS3844">
        <v>0</v>
      </c>
      <c r="AT3844">
        <v>0</v>
      </c>
    </row>
    <row r="3845" spans="1:46" hidden="1" x14ac:dyDescent="0.25">
      <c r="A3845" t="s">
        <v>323</v>
      </c>
      <c r="B3845" t="s">
        <v>290</v>
      </c>
      <c r="C3845">
        <v>3</v>
      </c>
      <c r="D3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5">
        <v>15</v>
      </c>
      <c r="AJ3845" t="s">
        <v>323</v>
      </c>
      <c r="AK3845" t="s">
        <v>419</v>
      </c>
      <c r="AL3845" t="s">
        <v>290</v>
      </c>
      <c r="AM3845">
        <v>5</v>
      </c>
      <c r="AN3845">
        <v>3</v>
      </c>
      <c r="AO3845">
        <v>0</v>
      </c>
      <c r="AP3845">
        <v>0</v>
      </c>
      <c r="AQ3845">
        <v>0</v>
      </c>
      <c r="AR3845">
        <v>0</v>
      </c>
      <c r="AS3845">
        <v>0</v>
      </c>
      <c r="AT3845">
        <v>0</v>
      </c>
    </row>
    <row r="3846" spans="1:46" hidden="1" x14ac:dyDescent="0.25">
      <c r="A3846" t="s">
        <v>323</v>
      </c>
      <c r="B3846" t="s">
        <v>290</v>
      </c>
      <c r="C3846">
        <v>4</v>
      </c>
      <c r="D3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6">
        <v>15</v>
      </c>
      <c r="AJ3846" t="s">
        <v>323</v>
      </c>
      <c r="AK3846" t="s">
        <v>419</v>
      </c>
      <c r="AL3846" t="s">
        <v>290</v>
      </c>
      <c r="AM3846">
        <v>5</v>
      </c>
      <c r="AN3846">
        <v>4</v>
      </c>
      <c r="AO3846">
        <v>0</v>
      </c>
      <c r="AP3846">
        <v>0</v>
      </c>
      <c r="AQ3846">
        <v>0</v>
      </c>
      <c r="AR3846">
        <v>0</v>
      </c>
      <c r="AS3846">
        <v>0</v>
      </c>
      <c r="AT3846">
        <v>0</v>
      </c>
    </row>
    <row r="3847" spans="1:46" hidden="1" x14ac:dyDescent="0.25">
      <c r="A3847" t="s">
        <v>323</v>
      </c>
      <c r="B3847" t="s">
        <v>290</v>
      </c>
      <c r="C3847">
        <v>5</v>
      </c>
      <c r="D3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7">
        <v>15</v>
      </c>
      <c r="AJ3847" t="s">
        <v>323</v>
      </c>
      <c r="AK3847" t="s">
        <v>419</v>
      </c>
      <c r="AL3847" t="s">
        <v>290</v>
      </c>
      <c r="AM3847">
        <v>5</v>
      </c>
      <c r="AN3847">
        <v>5</v>
      </c>
      <c r="AO3847">
        <v>0</v>
      </c>
      <c r="AP3847">
        <v>0</v>
      </c>
      <c r="AQ3847">
        <v>0</v>
      </c>
      <c r="AR3847">
        <v>0</v>
      </c>
      <c r="AS3847">
        <v>0</v>
      </c>
      <c r="AT3847">
        <v>0</v>
      </c>
    </row>
    <row r="3848" spans="1:46" hidden="1" x14ac:dyDescent="0.25">
      <c r="A3848" t="s">
        <v>323</v>
      </c>
      <c r="B3848" t="s">
        <v>290</v>
      </c>
      <c r="C3848">
        <v>6</v>
      </c>
      <c r="D3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8">
        <v>15</v>
      </c>
      <c r="AJ3848" t="s">
        <v>323</v>
      </c>
      <c r="AK3848" t="s">
        <v>419</v>
      </c>
      <c r="AL3848" t="s">
        <v>290</v>
      </c>
      <c r="AM3848">
        <v>5</v>
      </c>
      <c r="AN3848">
        <v>6</v>
      </c>
      <c r="AO3848">
        <v>0</v>
      </c>
      <c r="AP3848">
        <v>0</v>
      </c>
      <c r="AQ3848">
        <v>0</v>
      </c>
      <c r="AR3848">
        <v>0</v>
      </c>
      <c r="AS3848">
        <v>0</v>
      </c>
      <c r="AT3848">
        <v>0</v>
      </c>
    </row>
    <row r="3849" spans="1:46" hidden="1" x14ac:dyDescent="0.25">
      <c r="A3849" t="s">
        <v>323</v>
      </c>
      <c r="B3849" t="s">
        <v>290</v>
      </c>
      <c r="C3849">
        <v>7</v>
      </c>
      <c r="D3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1.7015538E-2</v>
      </c>
      <c r="E3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1.7015538E-2</v>
      </c>
      <c r="AI3849">
        <v>15</v>
      </c>
      <c r="AJ3849" t="s">
        <v>323</v>
      </c>
      <c r="AK3849" t="s">
        <v>419</v>
      </c>
      <c r="AL3849" t="s">
        <v>290</v>
      </c>
      <c r="AM3849">
        <v>5</v>
      </c>
      <c r="AN3849">
        <v>7</v>
      </c>
      <c r="AO3849">
        <v>1.7015538E-2</v>
      </c>
      <c r="AP3849">
        <v>1.9379616999999998E-2</v>
      </c>
      <c r="AQ3849">
        <v>2.2582590999999999E-2</v>
      </c>
      <c r="AR3849">
        <v>2.0094832E-2</v>
      </c>
      <c r="AS3849">
        <v>3.5704519999999997E-2</v>
      </c>
      <c r="AT3849">
        <v>9.0852090000000003E-3</v>
      </c>
    </row>
    <row r="3850" spans="1:46" hidden="1" x14ac:dyDescent="0.25">
      <c r="A3850" t="s">
        <v>323</v>
      </c>
      <c r="B3850" t="s">
        <v>290</v>
      </c>
      <c r="C3850">
        <v>8</v>
      </c>
      <c r="D3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0.11463886600000001</v>
      </c>
      <c r="E3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0.11463886600000001</v>
      </c>
      <c r="AI3850">
        <v>15</v>
      </c>
      <c r="AJ3850" t="s">
        <v>323</v>
      </c>
      <c r="AK3850" t="s">
        <v>419</v>
      </c>
      <c r="AL3850" t="s">
        <v>290</v>
      </c>
      <c r="AM3850">
        <v>5</v>
      </c>
      <c r="AN3850">
        <v>8</v>
      </c>
      <c r="AO3850">
        <v>0.11463886600000001</v>
      </c>
      <c r="AP3850">
        <v>0.127416222</v>
      </c>
      <c r="AQ3850">
        <v>0.146768547</v>
      </c>
      <c r="AR3850">
        <v>0.128934035</v>
      </c>
      <c r="AS3850">
        <v>0.19504245200000001</v>
      </c>
      <c r="AT3850">
        <v>5.8566651999999997E-2</v>
      </c>
    </row>
    <row r="3851" spans="1:46" hidden="1" x14ac:dyDescent="0.25">
      <c r="A3851" t="s">
        <v>323</v>
      </c>
      <c r="B3851" t="s">
        <v>290</v>
      </c>
      <c r="C3851">
        <v>9</v>
      </c>
      <c r="D3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0.30883818099999999</v>
      </c>
      <c r="E3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0.24184409600000001</v>
      </c>
      <c r="AI3851">
        <v>15</v>
      </c>
      <c r="AJ3851" t="s">
        <v>323</v>
      </c>
      <c r="AK3851" t="s">
        <v>419</v>
      </c>
      <c r="AL3851" t="s">
        <v>290</v>
      </c>
      <c r="AM3851">
        <v>5</v>
      </c>
      <c r="AN3851">
        <v>9</v>
      </c>
      <c r="AO3851">
        <v>0.24184409600000001</v>
      </c>
      <c r="AP3851">
        <v>0.26966622200000001</v>
      </c>
      <c r="AQ3851">
        <v>0.30883818099999999</v>
      </c>
      <c r="AR3851">
        <v>0.26837798200000001</v>
      </c>
      <c r="AS3851">
        <v>0.37461777600000001</v>
      </c>
      <c r="AT3851">
        <v>0.14588193199999999</v>
      </c>
    </row>
    <row r="3852" spans="1:46" hidden="1" x14ac:dyDescent="0.25">
      <c r="A3852" t="s">
        <v>323</v>
      </c>
      <c r="B3852" t="s">
        <v>290</v>
      </c>
      <c r="C3852">
        <v>10</v>
      </c>
      <c r="D3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0.45696996499999998</v>
      </c>
      <c r="E3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0.45696996499999998</v>
      </c>
      <c r="AI3852">
        <v>15</v>
      </c>
      <c r="AJ3852" t="s">
        <v>323</v>
      </c>
      <c r="AK3852" t="s">
        <v>419</v>
      </c>
      <c r="AL3852" t="s">
        <v>290</v>
      </c>
      <c r="AM3852">
        <v>5</v>
      </c>
      <c r="AN3852">
        <v>10</v>
      </c>
      <c r="AO3852">
        <v>0.36782768799999999</v>
      </c>
      <c r="AP3852">
        <v>0.40351842500000001</v>
      </c>
      <c r="AQ3852">
        <v>0.45696996499999998</v>
      </c>
      <c r="AR3852">
        <v>0.40186698599999998</v>
      </c>
      <c r="AS3852">
        <v>0.52291829599999995</v>
      </c>
      <c r="AT3852">
        <v>0.215276946</v>
      </c>
    </row>
    <row r="3853" spans="1:46" hidden="1" x14ac:dyDescent="0.25">
      <c r="A3853" t="s">
        <v>323</v>
      </c>
      <c r="B3853" t="s">
        <v>290</v>
      </c>
      <c r="C3853">
        <v>11</v>
      </c>
      <c r="D3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0.56870014700000004</v>
      </c>
      <c r="E3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0.56870014700000004</v>
      </c>
      <c r="AI3853">
        <v>15</v>
      </c>
      <c r="AJ3853" t="s">
        <v>323</v>
      </c>
      <c r="AK3853" t="s">
        <v>419</v>
      </c>
      <c r="AL3853" t="s">
        <v>290</v>
      </c>
      <c r="AM3853">
        <v>5</v>
      </c>
      <c r="AN3853">
        <v>11</v>
      </c>
      <c r="AO3853">
        <v>0.45374134500000002</v>
      </c>
      <c r="AP3853">
        <v>0.50860944699999999</v>
      </c>
      <c r="AQ3853">
        <v>0.56870014700000004</v>
      </c>
      <c r="AR3853">
        <v>0.50289551700000001</v>
      </c>
      <c r="AS3853">
        <v>0.65006177899999995</v>
      </c>
      <c r="AT3853">
        <v>0.286614594</v>
      </c>
    </row>
    <row r="3854" spans="1:46" hidden="1" x14ac:dyDescent="0.25">
      <c r="A3854" t="s">
        <v>323</v>
      </c>
      <c r="B3854" t="s">
        <v>290</v>
      </c>
      <c r="C3854">
        <v>12</v>
      </c>
      <c r="D3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0.618652066</v>
      </c>
      <c r="E3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0.618652066</v>
      </c>
      <c r="AI3854">
        <v>15</v>
      </c>
      <c r="AJ3854" t="s">
        <v>323</v>
      </c>
      <c r="AK3854" t="s">
        <v>419</v>
      </c>
      <c r="AL3854" t="s">
        <v>290</v>
      </c>
      <c r="AM3854">
        <v>5</v>
      </c>
      <c r="AN3854">
        <v>12</v>
      </c>
      <c r="AO3854">
        <v>0.50112727099999999</v>
      </c>
      <c r="AP3854">
        <v>0.55686520299999998</v>
      </c>
      <c r="AQ3854">
        <v>0.618652066</v>
      </c>
      <c r="AR3854">
        <v>0.55267052500000002</v>
      </c>
      <c r="AS3854">
        <v>0.70938387999999997</v>
      </c>
      <c r="AT3854">
        <v>0.31830985299999998</v>
      </c>
    </row>
    <row r="3855" spans="1:46" hidden="1" x14ac:dyDescent="0.25">
      <c r="A3855" t="s">
        <v>323</v>
      </c>
      <c r="B3855" t="s">
        <v>290</v>
      </c>
      <c r="C3855">
        <v>13</v>
      </c>
      <c r="D3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0.607276021</v>
      </c>
      <c r="E3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0.607276021</v>
      </c>
      <c r="AI3855">
        <v>15</v>
      </c>
      <c r="AJ3855" t="s">
        <v>323</v>
      </c>
      <c r="AK3855" t="s">
        <v>419</v>
      </c>
      <c r="AL3855" t="s">
        <v>290</v>
      </c>
      <c r="AM3855">
        <v>5</v>
      </c>
      <c r="AN3855">
        <v>13</v>
      </c>
      <c r="AO3855">
        <v>0.50315144700000003</v>
      </c>
      <c r="AP3855">
        <v>0.56559112199999995</v>
      </c>
      <c r="AQ3855">
        <v>0.607276021</v>
      </c>
      <c r="AR3855">
        <v>0.55652527100000004</v>
      </c>
      <c r="AS3855">
        <v>0.70936796899999999</v>
      </c>
      <c r="AT3855">
        <v>0.33417653800000002</v>
      </c>
    </row>
    <row r="3856" spans="1:46" hidden="1" x14ac:dyDescent="0.25">
      <c r="A3856" t="s">
        <v>323</v>
      </c>
      <c r="B3856" t="s">
        <v>290</v>
      </c>
      <c r="C3856">
        <v>14</v>
      </c>
      <c r="D3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0.56933505100000004</v>
      </c>
      <c r="E3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0.56933505100000004</v>
      </c>
      <c r="AI3856">
        <v>15</v>
      </c>
      <c r="AJ3856" t="s">
        <v>323</v>
      </c>
      <c r="AK3856" t="s">
        <v>419</v>
      </c>
      <c r="AL3856" t="s">
        <v>290</v>
      </c>
      <c r="AM3856">
        <v>5</v>
      </c>
      <c r="AN3856">
        <v>14</v>
      </c>
      <c r="AO3856">
        <v>0.46671886099999998</v>
      </c>
      <c r="AP3856">
        <v>0.52286382499999995</v>
      </c>
      <c r="AQ3856">
        <v>0.56933505100000004</v>
      </c>
      <c r="AR3856">
        <v>0.51623590799999997</v>
      </c>
      <c r="AS3856">
        <v>0.65411567400000004</v>
      </c>
      <c r="AT3856">
        <v>0.34811418900000002</v>
      </c>
    </row>
    <row r="3857" spans="1:46" hidden="1" x14ac:dyDescent="0.25">
      <c r="A3857" t="s">
        <v>323</v>
      </c>
      <c r="B3857" t="s">
        <v>290</v>
      </c>
      <c r="C3857">
        <v>15</v>
      </c>
      <c r="D3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0.47961585899999998</v>
      </c>
      <c r="E3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0.47961585899999998</v>
      </c>
      <c r="AI3857">
        <v>15</v>
      </c>
      <c r="AJ3857" t="s">
        <v>323</v>
      </c>
      <c r="AK3857" t="s">
        <v>419</v>
      </c>
      <c r="AL3857" t="s">
        <v>290</v>
      </c>
      <c r="AM3857">
        <v>5</v>
      </c>
      <c r="AN3857">
        <v>15</v>
      </c>
      <c r="AO3857">
        <v>0.39941960999999998</v>
      </c>
      <c r="AP3857">
        <v>0.441091287</v>
      </c>
      <c r="AQ3857">
        <v>0.47961585899999998</v>
      </c>
      <c r="AR3857">
        <v>0.43878921799999998</v>
      </c>
      <c r="AS3857">
        <v>0.56304753100000005</v>
      </c>
      <c r="AT3857">
        <v>0.28660107000000001</v>
      </c>
    </row>
    <row r="3858" spans="1:46" hidden="1" x14ac:dyDescent="0.25">
      <c r="A3858" t="s">
        <v>323</v>
      </c>
      <c r="B3858" t="s">
        <v>290</v>
      </c>
      <c r="C3858">
        <v>16</v>
      </c>
      <c r="D3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0.35606737100000002</v>
      </c>
      <c r="E3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0.35606737100000002</v>
      </c>
      <c r="AI3858">
        <v>15</v>
      </c>
      <c r="AJ3858" t="s">
        <v>323</v>
      </c>
      <c r="AK3858" t="s">
        <v>419</v>
      </c>
      <c r="AL3858" t="s">
        <v>290</v>
      </c>
      <c r="AM3858">
        <v>5</v>
      </c>
      <c r="AN3858">
        <v>16</v>
      </c>
      <c r="AO3858">
        <v>0.30132058099999998</v>
      </c>
      <c r="AP3858">
        <v>0.333258322</v>
      </c>
      <c r="AQ3858">
        <v>0.35606737100000002</v>
      </c>
      <c r="AR3858">
        <v>0.327629008</v>
      </c>
      <c r="AS3858">
        <v>0.39993980499999998</v>
      </c>
      <c r="AT3858">
        <v>0.20031404999999999</v>
      </c>
    </row>
    <row r="3859" spans="1:46" hidden="1" x14ac:dyDescent="0.25">
      <c r="A3859" t="s">
        <v>323</v>
      </c>
      <c r="B3859" t="s">
        <v>290</v>
      </c>
      <c r="C3859">
        <v>17</v>
      </c>
      <c r="D3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0.21015326500000001</v>
      </c>
      <c r="E3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0.21015326500000001</v>
      </c>
      <c r="AI3859">
        <v>15</v>
      </c>
      <c r="AJ3859" t="s">
        <v>323</v>
      </c>
      <c r="AK3859" t="s">
        <v>419</v>
      </c>
      <c r="AL3859" t="s">
        <v>290</v>
      </c>
      <c r="AM3859">
        <v>5</v>
      </c>
      <c r="AN3859">
        <v>17</v>
      </c>
      <c r="AO3859">
        <v>0.17034353599999999</v>
      </c>
      <c r="AP3859">
        <v>0.191260758</v>
      </c>
      <c r="AQ3859">
        <v>0.21015326500000001</v>
      </c>
      <c r="AR3859">
        <v>0.18759603</v>
      </c>
      <c r="AS3859">
        <v>0.241504938</v>
      </c>
      <c r="AT3859">
        <v>0.110454027</v>
      </c>
    </row>
    <row r="3860" spans="1:46" hidden="1" x14ac:dyDescent="0.25">
      <c r="A3860" t="s">
        <v>323</v>
      </c>
      <c r="B3860" t="s">
        <v>290</v>
      </c>
      <c r="C3860">
        <v>18</v>
      </c>
      <c r="D3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7.0329496000000005E-2</v>
      </c>
      <c r="E3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7.0329496000000005E-2</v>
      </c>
      <c r="AI3860">
        <v>15</v>
      </c>
      <c r="AJ3860" t="s">
        <v>323</v>
      </c>
      <c r="AK3860" t="s">
        <v>419</v>
      </c>
      <c r="AL3860" t="s">
        <v>290</v>
      </c>
      <c r="AM3860">
        <v>5</v>
      </c>
      <c r="AN3860">
        <v>18</v>
      </c>
      <c r="AO3860">
        <v>5.5942845999999997E-2</v>
      </c>
      <c r="AP3860">
        <v>6.3151184999999999E-2</v>
      </c>
      <c r="AQ3860">
        <v>7.0329496000000005E-2</v>
      </c>
      <c r="AR3860">
        <v>6.2052865999999998E-2</v>
      </c>
      <c r="AS3860">
        <v>7.9849860999999994E-2</v>
      </c>
      <c r="AT3860">
        <v>2.8013283E-2</v>
      </c>
    </row>
    <row r="3861" spans="1:46" hidden="1" x14ac:dyDescent="0.25">
      <c r="A3861" t="s">
        <v>323</v>
      </c>
      <c r="B3861" t="s">
        <v>290</v>
      </c>
      <c r="C3861">
        <v>19</v>
      </c>
      <c r="D3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2.5003960000000002E-3</v>
      </c>
      <c r="E3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2.5003960000000002E-3</v>
      </c>
      <c r="AI3861">
        <v>15</v>
      </c>
      <c r="AJ3861" t="s">
        <v>323</v>
      </c>
      <c r="AK3861" t="s">
        <v>419</v>
      </c>
      <c r="AL3861" t="s">
        <v>290</v>
      </c>
      <c r="AM3861">
        <v>5</v>
      </c>
      <c r="AN3861">
        <v>19</v>
      </c>
      <c r="AO3861">
        <v>1.5081999999999999E-3</v>
      </c>
      <c r="AP3861">
        <v>2.0047630000000001E-3</v>
      </c>
      <c r="AQ3861">
        <v>2.5003960000000002E-3</v>
      </c>
      <c r="AR3861">
        <v>2.0246629999999999E-3</v>
      </c>
      <c r="AS3861">
        <v>3.4415829999999998E-3</v>
      </c>
      <c r="AT3861">
        <v>5.3742500000000001E-4</v>
      </c>
    </row>
    <row r="3862" spans="1:46" hidden="1" x14ac:dyDescent="0.25">
      <c r="A3862" t="s">
        <v>323</v>
      </c>
      <c r="B3862" t="s">
        <v>290</v>
      </c>
      <c r="C3862">
        <v>20</v>
      </c>
      <c r="D3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2">
        <v>15</v>
      </c>
      <c r="AJ3862" t="s">
        <v>323</v>
      </c>
      <c r="AK3862" t="s">
        <v>419</v>
      </c>
      <c r="AL3862" t="s">
        <v>290</v>
      </c>
      <c r="AM3862">
        <v>5</v>
      </c>
      <c r="AN3862">
        <v>20</v>
      </c>
      <c r="AO3862">
        <v>0</v>
      </c>
      <c r="AP3862">
        <v>0</v>
      </c>
      <c r="AQ3862">
        <v>0</v>
      </c>
      <c r="AR3862">
        <v>0</v>
      </c>
      <c r="AS3862">
        <v>0</v>
      </c>
      <c r="AT3862">
        <v>0</v>
      </c>
    </row>
    <row r="3863" spans="1:46" hidden="1" x14ac:dyDescent="0.25">
      <c r="A3863" t="s">
        <v>323</v>
      </c>
      <c r="B3863" t="s">
        <v>290</v>
      </c>
      <c r="C3863">
        <v>21</v>
      </c>
      <c r="D3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3">
        <v>15</v>
      </c>
      <c r="AJ3863" t="s">
        <v>323</v>
      </c>
      <c r="AK3863" t="s">
        <v>419</v>
      </c>
      <c r="AL3863" t="s">
        <v>290</v>
      </c>
      <c r="AM3863">
        <v>5</v>
      </c>
      <c r="AN3863">
        <v>21</v>
      </c>
      <c r="AO3863">
        <v>0</v>
      </c>
      <c r="AP3863">
        <v>0</v>
      </c>
      <c r="AQ3863">
        <v>0</v>
      </c>
      <c r="AR3863">
        <v>0</v>
      </c>
      <c r="AS3863">
        <v>0</v>
      </c>
      <c r="AT3863">
        <v>0</v>
      </c>
    </row>
    <row r="3864" spans="1:46" hidden="1" x14ac:dyDescent="0.25">
      <c r="A3864" t="s">
        <v>323</v>
      </c>
      <c r="B3864" t="s">
        <v>290</v>
      </c>
      <c r="C3864">
        <v>22</v>
      </c>
      <c r="D3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4">
        <v>15</v>
      </c>
      <c r="AJ3864" t="s">
        <v>323</v>
      </c>
      <c r="AK3864" t="s">
        <v>419</v>
      </c>
      <c r="AL3864" t="s">
        <v>290</v>
      </c>
      <c r="AM3864">
        <v>5</v>
      </c>
      <c r="AN3864">
        <v>22</v>
      </c>
      <c r="AO3864">
        <v>0</v>
      </c>
      <c r="AP3864">
        <v>0</v>
      </c>
      <c r="AQ3864">
        <v>0</v>
      </c>
      <c r="AR3864">
        <v>0</v>
      </c>
      <c r="AS3864">
        <v>0</v>
      </c>
      <c r="AT3864">
        <v>0</v>
      </c>
    </row>
    <row r="3865" spans="1:46" hidden="1" x14ac:dyDescent="0.25">
      <c r="A3865" t="s">
        <v>323</v>
      </c>
      <c r="B3865" t="s">
        <v>290</v>
      </c>
      <c r="C3865">
        <v>23</v>
      </c>
      <c r="D3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5">
        <v>15</v>
      </c>
      <c r="AJ3865" t="s">
        <v>323</v>
      </c>
      <c r="AK3865" t="s">
        <v>419</v>
      </c>
      <c r="AL3865" t="s">
        <v>290</v>
      </c>
      <c r="AM3865">
        <v>5</v>
      </c>
      <c r="AN3865">
        <v>23</v>
      </c>
      <c r="AO3865">
        <v>0</v>
      </c>
      <c r="AP3865">
        <v>0</v>
      </c>
      <c r="AQ3865">
        <v>0</v>
      </c>
      <c r="AR3865">
        <v>0</v>
      </c>
      <c r="AS3865">
        <v>0</v>
      </c>
      <c r="AT3865">
        <v>0</v>
      </c>
    </row>
    <row r="3866" spans="1:46" hidden="1" x14ac:dyDescent="0.25">
      <c r="A3866" t="s">
        <v>323</v>
      </c>
      <c r="B3866" t="s">
        <v>290</v>
      </c>
      <c r="C3866">
        <v>24</v>
      </c>
      <c r="D3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6">
        <v>15</v>
      </c>
      <c r="AJ3866" t="s">
        <v>323</v>
      </c>
      <c r="AK3866" t="s">
        <v>419</v>
      </c>
      <c r="AL3866" t="s">
        <v>290</v>
      </c>
      <c r="AM3866">
        <v>5</v>
      </c>
      <c r="AN3866">
        <v>24</v>
      </c>
      <c r="AO3866">
        <v>0</v>
      </c>
      <c r="AP3866">
        <v>0</v>
      </c>
      <c r="AQ3866">
        <v>0</v>
      </c>
      <c r="AR3866">
        <v>0</v>
      </c>
      <c r="AS3866">
        <v>0</v>
      </c>
      <c r="AT3866">
        <v>0</v>
      </c>
    </row>
    <row r="3867" spans="1:46" hidden="1" x14ac:dyDescent="0.25">
      <c r="A3867" t="s">
        <v>323</v>
      </c>
      <c r="B3867" t="s">
        <v>291</v>
      </c>
      <c r="C3867">
        <v>1</v>
      </c>
      <c r="D3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7">
        <v>15</v>
      </c>
      <c r="AJ3867" t="s">
        <v>323</v>
      </c>
      <c r="AK3867" t="s">
        <v>419</v>
      </c>
      <c r="AL3867" t="s">
        <v>291</v>
      </c>
      <c r="AM3867">
        <v>6</v>
      </c>
      <c r="AN3867">
        <v>1</v>
      </c>
      <c r="AO3867">
        <v>0</v>
      </c>
      <c r="AP3867">
        <v>0</v>
      </c>
      <c r="AQ3867">
        <v>0</v>
      </c>
      <c r="AR3867">
        <v>0</v>
      </c>
      <c r="AS3867">
        <v>0</v>
      </c>
      <c r="AT3867">
        <v>0</v>
      </c>
    </row>
    <row r="3868" spans="1:46" hidden="1" x14ac:dyDescent="0.25">
      <c r="A3868" t="s">
        <v>323</v>
      </c>
      <c r="B3868" t="s">
        <v>291</v>
      </c>
      <c r="C3868">
        <v>2</v>
      </c>
      <c r="D3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8">
        <v>15</v>
      </c>
      <c r="AJ3868" t="s">
        <v>323</v>
      </c>
      <c r="AK3868" t="s">
        <v>419</v>
      </c>
      <c r="AL3868" t="s">
        <v>291</v>
      </c>
      <c r="AM3868">
        <v>6</v>
      </c>
      <c r="AN3868">
        <v>2</v>
      </c>
      <c r="AO3868">
        <v>0</v>
      </c>
      <c r="AP3868">
        <v>0</v>
      </c>
      <c r="AQ3868">
        <v>0</v>
      </c>
      <c r="AR3868">
        <v>0</v>
      </c>
      <c r="AS3868">
        <v>0</v>
      </c>
      <c r="AT3868">
        <v>0</v>
      </c>
    </row>
    <row r="3869" spans="1:46" hidden="1" x14ac:dyDescent="0.25">
      <c r="A3869" t="s">
        <v>323</v>
      </c>
      <c r="B3869" t="s">
        <v>291</v>
      </c>
      <c r="C3869">
        <v>3</v>
      </c>
      <c r="D3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9">
        <v>15</v>
      </c>
      <c r="AJ3869" t="s">
        <v>323</v>
      </c>
      <c r="AK3869" t="s">
        <v>419</v>
      </c>
      <c r="AL3869" t="s">
        <v>291</v>
      </c>
      <c r="AM3869">
        <v>6</v>
      </c>
      <c r="AN3869">
        <v>3</v>
      </c>
      <c r="AO3869">
        <v>0</v>
      </c>
      <c r="AP3869">
        <v>0</v>
      </c>
      <c r="AQ3869">
        <v>0</v>
      </c>
      <c r="AR3869">
        <v>0</v>
      </c>
      <c r="AS3869">
        <v>0</v>
      </c>
      <c r="AT3869">
        <v>0</v>
      </c>
    </row>
    <row r="3870" spans="1:46" hidden="1" x14ac:dyDescent="0.25">
      <c r="A3870" t="s">
        <v>323</v>
      </c>
      <c r="B3870" t="s">
        <v>291</v>
      </c>
      <c r="C3870">
        <v>4</v>
      </c>
      <c r="D3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0">
        <v>15</v>
      </c>
      <c r="AJ3870" t="s">
        <v>323</v>
      </c>
      <c r="AK3870" t="s">
        <v>419</v>
      </c>
      <c r="AL3870" t="s">
        <v>291</v>
      </c>
      <c r="AM3870">
        <v>6</v>
      </c>
      <c r="AN3870">
        <v>4</v>
      </c>
      <c r="AO3870">
        <v>0</v>
      </c>
      <c r="AP3870">
        <v>0</v>
      </c>
      <c r="AQ3870">
        <v>0</v>
      </c>
      <c r="AR3870">
        <v>0</v>
      </c>
      <c r="AS3870">
        <v>0</v>
      </c>
      <c r="AT3870">
        <v>0</v>
      </c>
    </row>
    <row r="3871" spans="1:46" hidden="1" x14ac:dyDescent="0.25">
      <c r="A3871" t="s">
        <v>323</v>
      </c>
      <c r="B3871" t="s">
        <v>291</v>
      </c>
      <c r="C3871">
        <v>5</v>
      </c>
      <c r="D3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1">
        <v>15</v>
      </c>
      <c r="AJ3871" t="s">
        <v>323</v>
      </c>
      <c r="AK3871" t="s">
        <v>419</v>
      </c>
      <c r="AL3871" t="s">
        <v>291</v>
      </c>
      <c r="AM3871">
        <v>6</v>
      </c>
      <c r="AN3871">
        <v>5</v>
      </c>
      <c r="AO3871">
        <v>0</v>
      </c>
      <c r="AP3871">
        <v>0</v>
      </c>
      <c r="AQ3871">
        <v>0</v>
      </c>
      <c r="AR3871">
        <v>0</v>
      </c>
      <c r="AS3871">
        <v>0</v>
      </c>
      <c r="AT3871">
        <v>0</v>
      </c>
    </row>
    <row r="3872" spans="1:46" hidden="1" x14ac:dyDescent="0.25">
      <c r="A3872" t="s">
        <v>323</v>
      </c>
      <c r="B3872" t="s">
        <v>291</v>
      </c>
      <c r="C3872">
        <v>6</v>
      </c>
      <c r="D3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2">
        <v>15</v>
      </c>
      <c r="AJ3872" t="s">
        <v>323</v>
      </c>
      <c r="AK3872" t="s">
        <v>419</v>
      </c>
      <c r="AL3872" t="s">
        <v>291</v>
      </c>
      <c r="AM3872">
        <v>6</v>
      </c>
      <c r="AN3872">
        <v>6</v>
      </c>
      <c r="AO3872">
        <v>0</v>
      </c>
      <c r="AP3872">
        <v>0</v>
      </c>
      <c r="AQ3872">
        <v>0</v>
      </c>
      <c r="AR3872">
        <v>0</v>
      </c>
      <c r="AS3872">
        <v>0</v>
      </c>
      <c r="AT3872">
        <v>0</v>
      </c>
    </row>
    <row r="3873" spans="1:46" hidden="1" x14ac:dyDescent="0.25">
      <c r="A3873" t="s">
        <v>323</v>
      </c>
      <c r="B3873" t="s">
        <v>291</v>
      </c>
      <c r="C3873">
        <v>7</v>
      </c>
      <c r="D3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1.3890127E-2</v>
      </c>
      <c r="E3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1.3890127E-2</v>
      </c>
      <c r="AI3873">
        <v>15</v>
      </c>
      <c r="AJ3873" t="s">
        <v>323</v>
      </c>
      <c r="AK3873" t="s">
        <v>419</v>
      </c>
      <c r="AL3873" t="s">
        <v>291</v>
      </c>
      <c r="AM3873">
        <v>6</v>
      </c>
      <c r="AN3873">
        <v>7</v>
      </c>
      <c r="AO3873">
        <v>1.3890127E-2</v>
      </c>
      <c r="AP3873">
        <v>1.6516320000000001E-2</v>
      </c>
      <c r="AQ3873">
        <v>1.9309798999999999E-2</v>
      </c>
      <c r="AR3873">
        <v>1.6955846E-2</v>
      </c>
      <c r="AS3873">
        <v>3.0517490000000001E-2</v>
      </c>
      <c r="AT3873">
        <v>6.7309859999999996E-3</v>
      </c>
    </row>
    <row r="3874" spans="1:46" hidden="1" x14ac:dyDescent="0.25">
      <c r="A3874" t="s">
        <v>323</v>
      </c>
      <c r="B3874" t="s">
        <v>291</v>
      </c>
      <c r="C3874">
        <v>8</v>
      </c>
      <c r="D3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0.11709587</v>
      </c>
      <c r="E3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0.11709587</v>
      </c>
      <c r="AI3874">
        <v>15</v>
      </c>
      <c r="AJ3874" t="s">
        <v>323</v>
      </c>
      <c r="AK3874" t="s">
        <v>419</v>
      </c>
      <c r="AL3874" t="s">
        <v>291</v>
      </c>
      <c r="AM3874">
        <v>6</v>
      </c>
      <c r="AN3874">
        <v>8</v>
      </c>
      <c r="AO3874">
        <v>0.11709587</v>
      </c>
      <c r="AP3874">
        <v>0.13102632</v>
      </c>
      <c r="AQ3874">
        <v>0.14242982300000001</v>
      </c>
      <c r="AR3874">
        <v>0.12937162399999999</v>
      </c>
      <c r="AS3874">
        <v>0.17940197699999999</v>
      </c>
      <c r="AT3874">
        <v>5.0984605000000002E-2</v>
      </c>
    </row>
    <row r="3875" spans="1:46" hidden="1" x14ac:dyDescent="0.25">
      <c r="A3875" t="s">
        <v>323</v>
      </c>
      <c r="B3875" t="s">
        <v>291</v>
      </c>
      <c r="C3875">
        <v>9</v>
      </c>
      <c r="D3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0.30810323299999998</v>
      </c>
      <c r="E3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0.265228625</v>
      </c>
      <c r="AI3875">
        <v>15</v>
      </c>
      <c r="AJ3875" t="s">
        <v>323</v>
      </c>
      <c r="AK3875" t="s">
        <v>419</v>
      </c>
      <c r="AL3875" t="s">
        <v>291</v>
      </c>
      <c r="AM3875">
        <v>6</v>
      </c>
      <c r="AN3875">
        <v>9</v>
      </c>
      <c r="AO3875">
        <v>0.265228625</v>
      </c>
      <c r="AP3875">
        <v>0.290269206</v>
      </c>
      <c r="AQ3875">
        <v>0.30810323299999998</v>
      </c>
      <c r="AR3875">
        <v>0.28420400200000001</v>
      </c>
      <c r="AS3875">
        <v>0.365316107</v>
      </c>
      <c r="AT3875">
        <v>0.13184249200000001</v>
      </c>
    </row>
    <row r="3876" spans="1:46" hidden="1" x14ac:dyDescent="0.25">
      <c r="A3876" t="s">
        <v>323</v>
      </c>
      <c r="B3876" t="s">
        <v>291</v>
      </c>
      <c r="C3876">
        <v>10</v>
      </c>
      <c r="D3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0.47336378899999998</v>
      </c>
      <c r="E3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0.47336378899999998</v>
      </c>
      <c r="AI3876">
        <v>15</v>
      </c>
      <c r="AJ3876" t="s">
        <v>323</v>
      </c>
      <c r="AK3876" t="s">
        <v>419</v>
      </c>
      <c r="AL3876" t="s">
        <v>291</v>
      </c>
      <c r="AM3876">
        <v>6</v>
      </c>
      <c r="AN3876">
        <v>10</v>
      </c>
      <c r="AO3876">
        <v>0.39286247299999999</v>
      </c>
      <c r="AP3876">
        <v>0.438607839</v>
      </c>
      <c r="AQ3876">
        <v>0.47336378899999998</v>
      </c>
      <c r="AR3876">
        <v>0.42948249799999999</v>
      </c>
      <c r="AS3876">
        <v>0.53034266500000005</v>
      </c>
      <c r="AT3876">
        <v>0.21201314199999999</v>
      </c>
    </row>
    <row r="3877" spans="1:46" hidden="1" x14ac:dyDescent="0.25">
      <c r="A3877" t="s">
        <v>323</v>
      </c>
      <c r="B3877" t="s">
        <v>291</v>
      </c>
      <c r="C3877">
        <v>11</v>
      </c>
      <c r="D3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0.59146320100000005</v>
      </c>
      <c r="E3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0.59146320100000005</v>
      </c>
      <c r="AI3877">
        <v>15</v>
      </c>
      <c r="AJ3877" t="s">
        <v>323</v>
      </c>
      <c r="AK3877" t="s">
        <v>419</v>
      </c>
      <c r="AL3877" t="s">
        <v>291</v>
      </c>
      <c r="AM3877">
        <v>6</v>
      </c>
      <c r="AN3877">
        <v>11</v>
      </c>
      <c r="AO3877">
        <v>0.51188579700000003</v>
      </c>
      <c r="AP3877">
        <v>0.558415624</v>
      </c>
      <c r="AQ3877">
        <v>0.59146320100000005</v>
      </c>
      <c r="AR3877">
        <v>0.54671381500000005</v>
      </c>
      <c r="AS3877">
        <v>0.66149177299999995</v>
      </c>
      <c r="AT3877">
        <v>0.25680523999999999</v>
      </c>
    </row>
    <row r="3878" spans="1:46" hidden="1" x14ac:dyDescent="0.25">
      <c r="A3878" t="s">
        <v>323</v>
      </c>
      <c r="B3878" t="s">
        <v>291</v>
      </c>
      <c r="C3878">
        <v>12</v>
      </c>
      <c r="D3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0.65241432399999999</v>
      </c>
      <c r="E3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0.65241432399999999</v>
      </c>
      <c r="AI3878">
        <v>15</v>
      </c>
      <c r="AJ3878" t="s">
        <v>323</v>
      </c>
      <c r="AK3878" t="s">
        <v>419</v>
      </c>
      <c r="AL3878" t="s">
        <v>291</v>
      </c>
      <c r="AM3878">
        <v>6</v>
      </c>
      <c r="AN3878">
        <v>12</v>
      </c>
      <c r="AO3878">
        <v>0.57293842900000003</v>
      </c>
      <c r="AP3878">
        <v>0.62059039199999999</v>
      </c>
      <c r="AQ3878">
        <v>0.65241432399999999</v>
      </c>
      <c r="AR3878">
        <v>0.60602429000000002</v>
      </c>
      <c r="AS3878">
        <v>0.72543950599999996</v>
      </c>
      <c r="AT3878">
        <v>0.298056655</v>
      </c>
    </row>
    <row r="3879" spans="1:46" hidden="1" x14ac:dyDescent="0.25">
      <c r="A3879" t="s">
        <v>323</v>
      </c>
      <c r="B3879" t="s">
        <v>291</v>
      </c>
      <c r="C3879">
        <v>13</v>
      </c>
      <c r="D3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0.64941443799999998</v>
      </c>
      <c r="E3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0.64941443799999998</v>
      </c>
      <c r="AI3879">
        <v>15</v>
      </c>
      <c r="AJ3879" t="s">
        <v>323</v>
      </c>
      <c r="AK3879" t="s">
        <v>419</v>
      </c>
      <c r="AL3879" t="s">
        <v>291</v>
      </c>
      <c r="AM3879">
        <v>6</v>
      </c>
      <c r="AN3879">
        <v>13</v>
      </c>
      <c r="AO3879">
        <v>0.57325546100000002</v>
      </c>
      <c r="AP3879">
        <v>0.62238098399999997</v>
      </c>
      <c r="AQ3879">
        <v>0.64941443799999998</v>
      </c>
      <c r="AR3879">
        <v>0.60551906899999997</v>
      </c>
      <c r="AS3879">
        <v>0.73361330400000002</v>
      </c>
      <c r="AT3879">
        <v>0.35848553900000002</v>
      </c>
    </row>
    <row r="3880" spans="1:46" hidden="1" x14ac:dyDescent="0.25">
      <c r="A3880" t="s">
        <v>323</v>
      </c>
      <c r="B3880" t="s">
        <v>291</v>
      </c>
      <c r="C3880">
        <v>14</v>
      </c>
      <c r="D3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0.594415103</v>
      </c>
      <c r="E3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0.594415103</v>
      </c>
      <c r="AI3880">
        <v>15</v>
      </c>
      <c r="AJ3880" t="s">
        <v>323</v>
      </c>
      <c r="AK3880" t="s">
        <v>419</v>
      </c>
      <c r="AL3880" t="s">
        <v>291</v>
      </c>
      <c r="AM3880">
        <v>6</v>
      </c>
      <c r="AN3880">
        <v>14</v>
      </c>
      <c r="AO3880">
        <v>0.52600812500000005</v>
      </c>
      <c r="AP3880">
        <v>0.56680221500000005</v>
      </c>
      <c r="AQ3880">
        <v>0.594415103</v>
      </c>
      <c r="AR3880">
        <v>0.55808316999999996</v>
      </c>
      <c r="AS3880">
        <v>0.68188774299999999</v>
      </c>
      <c r="AT3880">
        <v>0.353066461</v>
      </c>
    </row>
    <row r="3881" spans="1:46" hidden="1" x14ac:dyDescent="0.25">
      <c r="A3881" t="s">
        <v>323</v>
      </c>
      <c r="B3881" t="s">
        <v>291</v>
      </c>
      <c r="C3881">
        <v>15</v>
      </c>
      <c r="D3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0.50055830199999996</v>
      </c>
      <c r="E3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0.50055830199999996</v>
      </c>
      <c r="AI3881">
        <v>15</v>
      </c>
      <c r="AJ3881" t="s">
        <v>323</v>
      </c>
      <c r="AK3881" t="s">
        <v>419</v>
      </c>
      <c r="AL3881" t="s">
        <v>291</v>
      </c>
      <c r="AM3881">
        <v>6</v>
      </c>
      <c r="AN3881">
        <v>15</v>
      </c>
      <c r="AO3881">
        <v>0.45126049899999998</v>
      </c>
      <c r="AP3881">
        <v>0.48047810899999999</v>
      </c>
      <c r="AQ3881">
        <v>0.50055830199999996</v>
      </c>
      <c r="AR3881">
        <v>0.47331063299999998</v>
      </c>
      <c r="AS3881">
        <v>0.573397402</v>
      </c>
      <c r="AT3881">
        <v>0.30128875700000002</v>
      </c>
    </row>
    <row r="3882" spans="1:46" hidden="1" x14ac:dyDescent="0.25">
      <c r="A3882" t="s">
        <v>323</v>
      </c>
      <c r="B3882" t="s">
        <v>291</v>
      </c>
      <c r="C3882">
        <v>16</v>
      </c>
      <c r="D3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0.37074420699999999</v>
      </c>
      <c r="E3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0.37074420699999999</v>
      </c>
      <c r="AI3882">
        <v>15</v>
      </c>
      <c r="AJ3882" t="s">
        <v>323</v>
      </c>
      <c r="AK3882" t="s">
        <v>419</v>
      </c>
      <c r="AL3882" t="s">
        <v>291</v>
      </c>
      <c r="AM3882">
        <v>6</v>
      </c>
      <c r="AN3882">
        <v>16</v>
      </c>
      <c r="AO3882">
        <v>0.33065772500000001</v>
      </c>
      <c r="AP3882">
        <v>0.35098091399999998</v>
      </c>
      <c r="AQ3882">
        <v>0.37074420699999999</v>
      </c>
      <c r="AR3882">
        <v>0.34864533599999997</v>
      </c>
      <c r="AS3882">
        <v>0.42625500700000002</v>
      </c>
      <c r="AT3882">
        <v>0.26993297399999999</v>
      </c>
    </row>
    <row r="3883" spans="1:46" hidden="1" x14ac:dyDescent="0.25">
      <c r="A3883" t="s">
        <v>323</v>
      </c>
      <c r="B3883" t="s">
        <v>291</v>
      </c>
      <c r="C3883">
        <v>17</v>
      </c>
      <c r="D3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0.22003797</v>
      </c>
      <c r="E3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0.22003797</v>
      </c>
      <c r="AI3883">
        <v>15</v>
      </c>
      <c r="AJ3883" t="s">
        <v>323</v>
      </c>
      <c r="AK3883" t="s">
        <v>419</v>
      </c>
      <c r="AL3883" t="s">
        <v>291</v>
      </c>
      <c r="AM3883">
        <v>6</v>
      </c>
      <c r="AN3883">
        <v>17</v>
      </c>
      <c r="AO3883">
        <v>0.18893295199999999</v>
      </c>
      <c r="AP3883">
        <v>0.20719015499999999</v>
      </c>
      <c r="AQ3883">
        <v>0.22003797</v>
      </c>
      <c r="AR3883">
        <v>0.204693546</v>
      </c>
      <c r="AS3883">
        <v>0.25820431799999999</v>
      </c>
      <c r="AT3883">
        <v>0.158408678</v>
      </c>
    </row>
    <row r="3884" spans="1:46" hidden="1" x14ac:dyDescent="0.25">
      <c r="A3884" t="s">
        <v>323</v>
      </c>
      <c r="B3884" t="s">
        <v>291</v>
      </c>
      <c r="C3884">
        <v>18</v>
      </c>
      <c r="D3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7.7166264999999998E-2</v>
      </c>
      <c r="E3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7.7166264999999998E-2</v>
      </c>
      <c r="AI3884">
        <v>15</v>
      </c>
      <c r="AJ3884" t="s">
        <v>323</v>
      </c>
      <c r="AK3884" t="s">
        <v>419</v>
      </c>
      <c r="AL3884" t="s">
        <v>291</v>
      </c>
      <c r="AM3884">
        <v>6</v>
      </c>
      <c r="AN3884">
        <v>18</v>
      </c>
      <c r="AO3884">
        <v>6.4755554000000007E-2</v>
      </c>
      <c r="AP3884">
        <v>7.1069052999999993E-2</v>
      </c>
      <c r="AQ3884">
        <v>7.7166264999999998E-2</v>
      </c>
      <c r="AR3884">
        <v>7.0996154000000006E-2</v>
      </c>
      <c r="AS3884">
        <v>9.6379306999999997E-2</v>
      </c>
      <c r="AT3884">
        <v>4.8388104000000001E-2</v>
      </c>
    </row>
    <row r="3885" spans="1:46" hidden="1" x14ac:dyDescent="0.25">
      <c r="A3885" t="s">
        <v>323</v>
      </c>
      <c r="B3885" t="s">
        <v>291</v>
      </c>
      <c r="C3885">
        <v>19</v>
      </c>
      <c r="D3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3.37893E-3</v>
      </c>
      <c r="E3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3.37893E-3</v>
      </c>
      <c r="AI3885">
        <v>15</v>
      </c>
      <c r="AJ3885" t="s">
        <v>323</v>
      </c>
      <c r="AK3885" t="s">
        <v>419</v>
      </c>
      <c r="AL3885" t="s">
        <v>291</v>
      </c>
      <c r="AM3885">
        <v>6</v>
      </c>
      <c r="AN3885">
        <v>19</v>
      </c>
      <c r="AO3885">
        <v>2.0676510000000002E-3</v>
      </c>
      <c r="AP3885">
        <v>2.682696E-3</v>
      </c>
      <c r="AQ3885">
        <v>3.37893E-3</v>
      </c>
      <c r="AR3885">
        <v>2.7808160000000002E-3</v>
      </c>
      <c r="AS3885">
        <v>5.4125349999999996E-3</v>
      </c>
      <c r="AT3885">
        <v>1.240468E-3</v>
      </c>
    </row>
    <row r="3886" spans="1:46" hidden="1" x14ac:dyDescent="0.25">
      <c r="A3886" t="s">
        <v>323</v>
      </c>
      <c r="B3886" t="s">
        <v>291</v>
      </c>
      <c r="C3886">
        <v>20</v>
      </c>
      <c r="D3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6">
        <v>15</v>
      </c>
      <c r="AJ3886" t="s">
        <v>323</v>
      </c>
      <c r="AK3886" t="s">
        <v>419</v>
      </c>
      <c r="AL3886" t="s">
        <v>291</v>
      </c>
      <c r="AM3886">
        <v>6</v>
      </c>
      <c r="AN3886">
        <v>20</v>
      </c>
      <c r="AO3886">
        <v>0</v>
      </c>
      <c r="AP3886">
        <v>0</v>
      </c>
      <c r="AQ3886">
        <v>0</v>
      </c>
      <c r="AR3886">
        <v>0</v>
      </c>
      <c r="AS3886">
        <v>0</v>
      </c>
      <c r="AT3886">
        <v>0</v>
      </c>
    </row>
    <row r="3887" spans="1:46" hidden="1" x14ac:dyDescent="0.25">
      <c r="A3887" t="s">
        <v>323</v>
      </c>
      <c r="B3887" t="s">
        <v>291</v>
      </c>
      <c r="C3887">
        <v>21</v>
      </c>
      <c r="D3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7">
        <v>15</v>
      </c>
      <c r="AJ3887" t="s">
        <v>323</v>
      </c>
      <c r="AK3887" t="s">
        <v>419</v>
      </c>
      <c r="AL3887" t="s">
        <v>291</v>
      </c>
      <c r="AM3887">
        <v>6</v>
      </c>
      <c r="AN3887">
        <v>21</v>
      </c>
      <c r="AO3887">
        <v>0</v>
      </c>
      <c r="AP3887">
        <v>0</v>
      </c>
      <c r="AQ3887">
        <v>0</v>
      </c>
      <c r="AR3887">
        <v>0</v>
      </c>
      <c r="AS3887">
        <v>0</v>
      </c>
      <c r="AT3887">
        <v>0</v>
      </c>
    </row>
    <row r="3888" spans="1:46" hidden="1" x14ac:dyDescent="0.25">
      <c r="A3888" t="s">
        <v>323</v>
      </c>
      <c r="B3888" t="s">
        <v>291</v>
      </c>
      <c r="C3888">
        <v>22</v>
      </c>
      <c r="D3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8">
        <v>15</v>
      </c>
      <c r="AJ3888" t="s">
        <v>323</v>
      </c>
      <c r="AK3888" t="s">
        <v>419</v>
      </c>
      <c r="AL3888" t="s">
        <v>291</v>
      </c>
      <c r="AM3888">
        <v>6</v>
      </c>
      <c r="AN3888">
        <v>22</v>
      </c>
      <c r="AO3888">
        <v>0</v>
      </c>
      <c r="AP3888">
        <v>0</v>
      </c>
      <c r="AQ3888">
        <v>0</v>
      </c>
      <c r="AR3888">
        <v>0</v>
      </c>
      <c r="AS3888">
        <v>0</v>
      </c>
      <c r="AT3888">
        <v>0</v>
      </c>
    </row>
    <row r="3889" spans="1:46" hidden="1" x14ac:dyDescent="0.25">
      <c r="A3889" t="s">
        <v>323</v>
      </c>
      <c r="B3889" t="s">
        <v>291</v>
      </c>
      <c r="C3889">
        <v>23</v>
      </c>
      <c r="D3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9">
        <v>15</v>
      </c>
      <c r="AJ3889" t="s">
        <v>323</v>
      </c>
      <c r="AK3889" t="s">
        <v>419</v>
      </c>
      <c r="AL3889" t="s">
        <v>291</v>
      </c>
      <c r="AM3889">
        <v>6</v>
      </c>
      <c r="AN3889">
        <v>23</v>
      </c>
      <c r="AO3889">
        <v>0</v>
      </c>
      <c r="AP3889">
        <v>0</v>
      </c>
      <c r="AQ3889">
        <v>0</v>
      </c>
      <c r="AR3889">
        <v>0</v>
      </c>
      <c r="AS3889">
        <v>0</v>
      </c>
      <c r="AT3889">
        <v>0</v>
      </c>
    </row>
    <row r="3890" spans="1:46" hidden="1" x14ac:dyDescent="0.25">
      <c r="A3890" t="s">
        <v>323</v>
      </c>
      <c r="B3890" t="s">
        <v>291</v>
      </c>
      <c r="C3890">
        <v>24</v>
      </c>
      <c r="D3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0">
        <v>15</v>
      </c>
      <c r="AJ3890" t="s">
        <v>323</v>
      </c>
      <c r="AK3890" t="s">
        <v>419</v>
      </c>
      <c r="AL3890" t="s">
        <v>291</v>
      </c>
      <c r="AM3890">
        <v>6</v>
      </c>
      <c r="AN3890">
        <v>24</v>
      </c>
      <c r="AO3890">
        <v>0</v>
      </c>
      <c r="AP3890">
        <v>0</v>
      </c>
      <c r="AQ3890">
        <v>0</v>
      </c>
      <c r="AR3890">
        <v>0</v>
      </c>
      <c r="AS3890">
        <v>0</v>
      </c>
      <c r="AT3890">
        <v>0</v>
      </c>
    </row>
    <row r="3891" spans="1:46" hidden="1" x14ac:dyDescent="0.25">
      <c r="A3891" t="s">
        <v>323</v>
      </c>
      <c r="B3891" t="s">
        <v>292</v>
      </c>
      <c r="C3891">
        <v>1</v>
      </c>
      <c r="D3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1">
        <v>15</v>
      </c>
      <c r="AJ3891" t="s">
        <v>323</v>
      </c>
      <c r="AK3891" t="s">
        <v>419</v>
      </c>
      <c r="AL3891" t="s">
        <v>292</v>
      </c>
      <c r="AM3891">
        <v>7</v>
      </c>
      <c r="AN3891">
        <v>1</v>
      </c>
      <c r="AO3891">
        <v>0</v>
      </c>
      <c r="AP3891">
        <v>0</v>
      </c>
      <c r="AQ3891">
        <v>0</v>
      </c>
      <c r="AR3891">
        <v>0</v>
      </c>
      <c r="AS3891">
        <v>0</v>
      </c>
      <c r="AT3891">
        <v>0</v>
      </c>
    </row>
    <row r="3892" spans="1:46" hidden="1" x14ac:dyDescent="0.25">
      <c r="A3892" t="s">
        <v>323</v>
      </c>
      <c r="B3892" t="s">
        <v>292</v>
      </c>
      <c r="C3892">
        <v>2</v>
      </c>
      <c r="D3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2">
        <v>15</v>
      </c>
      <c r="AJ3892" t="s">
        <v>323</v>
      </c>
      <c r="AK3892" t="s">
        <v>419</v>
      </c>
      <c r="AL3892" t="s">
        <v>292</v>
      </c>
      <c r="AM3892">
        <v>7</v>
      </c>
      <c r="AN3892">
        <v>2</v>
      </c>
      <c r="AO3892">
        <v>0</v>
      </c>
      <c r="AP3892">
        <v>0</v>
      </c>
      <c r="AQ3892">
        <v>0</v>
      </c>
      <c r="AR3892">
        <v>0</v>
      </c>
      <c r="AS3892">
        <v>0</v>
      </c>
      <c r="AT3892">
        <v>0</v>
      </c>
    </row>
    <row r="3893" spans="1:46" hidden="1" x14ac:dyDescent="0.25">
      <c r="A3893" t="s">
        <v>323</v>
      </c>
      <c r="B3893" t="s">
        <v>292</v>
      </c>
      <c r="C3893">
        <v>3</v>
      </c>
      <c r="D3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3">
        <v>15</v>
      </c>
      <c r="AJ3893" t="s">
        <v>323</v>
      </c>
      <c r="AK3893" t="s">
        <v>419</v>
      </c>
      <c r="AL3893" t="s">
        <v>292</v>
      </c>
      <c r="AM3893">
        <v>7</v>
      </c>
      <c r="AN3893">
        <v>3</v>
      </c>
      <c r="AO3893">
        <v>0</v>
      </c>
      <c r="AP3893">
        <v>0</v>
      </c>
      <c r="AQ3893">
        <v>0</v>
      </c>
      <c r="AR3893">
        <v>0</v>
      </c>
      <c r="AS3893">
        <v>0</v>
      </c>
      <c r="AT3893">
        <v>0</v>
      </c>
    </row>
    <row r="3894" spans="1:46" hidden="1" x14ac:dyDescent="0.25">
      <c r="A3894" t="s">
        <v>323</v>
      </c>
      <c r="B3894" t="s">
        <v>292</v>
      </c>
      <c r="C3894">
        <v>4</v>
      </c>
      <c r="D3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4">
        <v>15</v>
      </c>
      <c r="AJ3894" t="s">
        <v>323</v>
      </c>
      <c r="AK3894" t="s">
        <v>419</v>
      </c>
      <c r="AL3894" t="s">
        <v>292</v>
      </c>
      <c r="AM3894">
        <v>7</v>
      </c>
      <c r="AN3894">
        <v>4</v>
      </c>
      <c r="AO3894">
        <v>0</v>
      </c>
      <c r="AP3894">
        <v>0</v>
      </c>
      <c r="AQ3894">
        <v>0</v>
      </c>
      <c r="AR3894">
        <v>0</v>
      </c>
      <c r="AS3894">
        <v>0</v>
      </c>
      <c r="AT3894">
        <v>0</v>
      </c>
    </row>
    <row r="3895" spans="1:46" hidden="1" x14ac:dyDescent="0.25">
      <c r="A3895" t="s">
        <v>323</v>
      </c>
      <c r="B3895" t="s">
        <v>292</v>
      </c>
      <c r="C3895">
        <v>5</v>
      </c>
      <c r="D3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5">
        <v>15</v>
      </c>
      <c r="AJ3895" t="s">
        <v>323</v>
      </c>
      <c r="AK3895" t="s">
        <v>419</v>
      </c>
      <c r="AL3895" t="s">
        <v>292</v>
      </c>
      <c r="AM3895">
        <v>7</v>
      </c>
      <c r="AN3895">
        <v>5</v>
      </c>
      <c r="AO3895">
        <v>0</v>
      </c>
      <c r="AP3895">
        <v>0</v>
      </c>
      <c r="AQ3895">
        <v>0</v>
      </c>
      <c r="AR3895">
        <v>0</v>
      </c>
      <c r="AS3895">
        <v>0</v>
      </c>
      <c r="AT3895">
        <v>0</v>
      </c>
    </row>
    <row r="3896" spans="1:46" hidden="1" x14ac:dyDescent="0.25">
      <c r="A3896" t="s">
        <v>323</v>
      </c>
      <c r="B3896" t="s">
        <v>292</v>
      </c>
      <c r="C3896">
        <v>6</v>
      </c>
      <c r="D3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6">
        <v>15</v>
      </c>
      <c r="AJ3896" t="s">
        <v>323</v>
      </c>
      <c r="AK3896" t="s">
        <v>419</v>
      </c>
      <c r="AL3896" t="s">
        <v>292</v>
      </c>
      <c r="AM3896">
        <v>7</v>
      </c>
      <c r="AN3896">
        <v>6</v>
      </c>
      <c r="AO3896">
        <v>0</v>
      </c>
      <c r="AP3896">
        <v>0</v>
      </c>
      <c r="AQ3896">
        <v>0</v>
      </c>
      <c r="AR3896">
        <v>0</v>
      </c>
      <c r="AS3896">
        <v>0</v>
      </c>
      <c r="AT3896">
        <v>0</v>
      </c>
    </row>
    <row r="3897" spans="1:46" hidden="1" x14ac:dyDescent="0.25">
      <c r="A3897" t="s">
        <v>323</v>
      </c>
      <c r="B3897" t="s">
        <v>292</v>
      </c>
      <c r="C3897">
        <v>7</v>
      </c>
      <c r="D3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1.1870913E-2</v>
      </c>
      <c r="E3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1.1870913E-2</v>
      </c>
      <c r="AI3897">
        <v>15</v>
      </c>
      <c r="AJ3897" t="s">
        <v>323</v>
      </c>
      <c r="AK3897" t="s">
        <v>419</v>
      </c>
      <c r="AL3897" t="s">
        <v>292</v>
      </c>
      <c r="AM3897">
        <v>7</v>
      </c>
      <c r="AN3897">
        <v>7</v>
      </c>
      <c r="AO3897">
        <v>1.1870913E-2</v>
      </c>
      <c r="AP3897">
        <v>1.2998857000000001E-2</v>
      </c>
      <c r="AQ3897">
        <v>1.5079342000000001E-2</v>
      </c>
      <c r="AR3897">
        <v>1.3605031E-2</v>
      </c>
      <c r="AS3897">
        <v>2.0838394E-2</v>
      </c>
      <c r="AT3897">
        <v>7.4121400000000002E-3</v>
      </c>
    </row>
    <row r="3898" spans="1:46" hidden="1" x14ac:dyDescent="0.25">
      <c r="A3898" t="s">
        <v>323</v>
      </c>
      <c r="B3898" t="s">
        <v>292</v>
      </c>
      <c r="C3898">
        <v>8</v>
      </c>
      <c r="D3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0.118323172</v>
      </c>
      <c r="E3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0.118323172</v>
      </c>
      <c r="AI3898">
        <v>15</v>
      </c>
      <c r="AJ3898" t="s">
        <v>323</v>
      </c>
      <c r="AK3898" t="s">
        <v>419</v>
      </c>
      <c r="AL3898" t="s">
        <v>292</v>
      </c>
      <c r="AM3898">
        <v>7</v>
      </c>
      <c r="AN3898">
        <v>8</v>
      </c>
      <c r="AO3898">
        <v>0.118323172</v>
      </c>
      <c r="AP3898">
        <v>0.128438515</v>
      </c>
      <c r="AQ3898">
        <v>0.136500277</v>
      </c>
      <c r="AR3898">
        <v>0.12751996800000001</v>
      </c>
      <c r="AS3898">
        <v>0.164336863</v>
      </c>
      <c r="AT3898">
        <v>7.8862080000000001E-2</v>
      </c>
    </row>
    <row r="3899" spans="1:46" hidden="1" x14ac:dyDescent="0.25">
      <c r="A3899" t="s">
        <v>323</v>
      </c>
      <c r="B3899" t="s">
        <v>292</v>
      </c>
      <c r="C3899">
        <v>9</v>
      </c>
      <c r="D3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0.31464373000000001</v>
      </c>
      <c r="E3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0.27817785499999997</v>
      </c>
      <c r="AI3899">
        <v>15</v>
      </c>
      <c r="AJ3899" t="s">
        <v>323</v>
      </c>
      <c r="AK3899" t="s">
        <v>419</v>
      </c>
      <c r="AL3899" t="s">
        <v>292</v>
      </c>
      <c r="AM3899">
        <v>7</v>
      </c>
      <c r="AN3899">
        <v>9</v>
      </c>
      <c r="AO3899">
        <v>0.27817785499999997</v>
      </c>
      <c r="AP3899">
        <v>0.29586047599999998</v>
      </c>
      <c r="AQ3899">
        <v>0.31464373000000001</v>
      </c>
      <c r="AR3899">
        <v>0.29372118400000002</v>
      </c>
      <c r="AS3899">
        <v>0.35842898699999998</v>
      </c>
      <c r="AT3899">
        <v>0.174011042</v>
      </c>
    </row>
    <row r="3900" spans="1:46" hidden="1" x14ac:dyDescent="0.25">
      <c r="A3900" t="s">
        <v>323</v>
      </c>
      <c r="B3900" t="s">
        <v>292</v>
      </c>
      <c r="C3900">
        <v>10</v>
      </c>
      <c r="D3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0.48717148999999998</v>
      </c>
      <c r="E3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0.48717148999999998</v>
      </c>
      <c r="AI3900">
        <v>15</v>
      </c>
      <c r="AJ3900" t="s">
        <v>323</v>
      </c>
      <c r="AK3900" t="s">
        <v>419</v>
      </c>
      <c r="AL3900" t="s">
        <v>292</v>
      </c>
      <c r="AM3900">
        <v>7</v>
      </c>
      <c r="AN3900">
        <v>10</v>
      </c>
      <c r="AO3900">
        <v>0.42569214900000002</v>
      </c>
      <c r="AP3900">
        <v>0.45876060800000001</v>
      </c>
      <c r="AQ3900">
        <v>0.48717148999999998</v>
      </c>
      <c r="AR3900">
        <v>0.45331507999999998</v>
      </c>
      <c r="AS3900">
        <v>0.54128558900000001</v>
      </c>
      <c r="AT3900">
        <v>0.28998316000000002</v>
      </c>
    </row>
    <row r="3901" spans="1:46" hidden="1" x14ac:dyDescent="0.25">
      <c r="A3901" t="s">
        <v>323</v>
      </c>
      <c r="B3901" t="s">
        <v>292</v>
      </c>
      <c r="C3901">
        <v>11</v>
      </c>
      <c r="D3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0.62172082399999995</v>
      </c>
      <c r="E3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0.62172082399999995</v>
      </c>
      <c r="AI3901">
        <v>15</v>
      </c>
      <c r="AJ3901" t="s">
        <v>323</v>
      </c>
      <c r="AK3901" t="s">
        <v>419</v>
      </c>
      <c r="AL3901" t="s">
        <v>292</v>
      </c>
      <c r="AM3901">
        <v>7</v>
      </c>
      <c r="AN3901">
        <v>11</v>
      </c>
      <c r="AO3901">
        <v>0.55350119499999995</v>
      </c>
      <c r="AP3901">
        <v>0.59172004199999995</v>
      </c>
      <c r="AQ3901">
        <v>0.62172082399999995</v>
      </c>
      <c r="AR3901">
        <v>0.582773714</v>
      </c>
      <c r="AS3901">
        <v>0.68673389200000001</v>
      </c>
      <c r="AT3901">
        <v>0.34253033700000002</v>
      </c>
    </row>
    <row r="3902" spans="1:46" hidden="1" x14ac:dyDescent="0.25">
      <c r="A3902" t="s">
        <v>323</v>
      </c>
      <c r="B3902" t="s">
        <v>292</v>
      </c>
      <c r="C3902">
        <v>12</v>
      </c>
      <c r="D3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0.69002035399999995</v>
      </c>
      <c r="E3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0.69002035399999995</v>
      </c>
      <c r="AI3902">
        <v>15</v>
      </c>
      <c r="AJ3902" t="s">
        <v>323</v>
      </c>
      <c r="AK3902" t="s">
        <v>419</v>
      </c>
      <c r="AL3902" t="s">
        <v>292</v>
      </c>
      <c r="AM3902">
        <v>7</v>
      </c>
      <c r="AN3902">
        <v>12</v>
      </c>
      <c r="AO3902">
        <v>0.62491942499999997</v>
      </c>
      <c r="AP3902">
        <v>0.65724830700000003</v>
      </c>
      <c r="AQ3902">
        <v>0.69002035399999995</v>
      </c>
      <c r="AR3902">
        <v>0.65272313100000001</v>
      </c>
      <c r="AS3902">
        <v>0.77147054800000003</v>
      </c>
      <c r="AT3902">
        <v>0.43779806599999999</v>
      </c>
    </row>
    <row r="3903" spans="1:46" hidden="1" x14ac:dyDescent="0.25">
      <c r="A3903" t="s">
        <v>323</v>
      </c>
      <c r="B3903" t="s">
        <v>292</v>
      </c>
      <c r="C3903">
        <v>13</v>
      </c>
      <c r="D3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0.69566198800000001</v>
      </c>
      <c r="E3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0.69566198800000001</v>
      </c>
      <c r="AI3903">
        <v>15</v>
      </c>
      <c r="AJ3903" t="s">
        <v>323</v>
      </c>
      <c r="AK3903" t="s">
        <v>419</v>
      </c>
      <c r="AL3903" t="s">
        <v>292</v>
      </c>
      <c r="AM3903">
        <v>7</v>
      </c>
      <c r="AN3903">
        <v>13</v>
      </c>
      <c r="AO3903">
        <v>0.62944448600000003</v>
      </c>
      <c r="AP3903">
        <v>0.66690828999999996</v>
      </c>
      <c r="AQ3903">
        <v>0.69566198800000001</v>
      </c>
      <c r="AR3903">
        <v>0.65951935900000003</v>
      </c>
      <c r="AS3903">
        <v>0.78041691999999996</v>
      </c>
      <c r="AT3903">
        <v>0.42396973199999999</v>
      </c>
    </row>
    <row r="3904" spans="1:46" hidden="1" x14ac:dyDescent="0.25">
      <c r="A3904" t="s">
        <v>323</v>
      </c>
      <c r="B3904" t="s">
        <v>292</v>
      </c>
      <c r="C3904">
        <v>14</v>
      </c>
      <c r="D3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0.64532951999999999</v>
      </c>
      <c r="E3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0.64532951999999999</v>
      </c>
      <c r="AI3904">
        <v>15</v>
      </c>
      <c r="AJ3904" t="s">
        <v>323</v>
      </c>
      <c r="AK3904" t="s">
        <v>419</v>
      </c>
      <c r="AL3904" t="s">
        <v>292</v>
      </c>
      <c r="AM3904">
        <v>7</v>
      </c>
      <c r="AN3904">
        <v>14</v>
      </c>
      <c r="AO3904">
        <v>0.57968077799999995</v>
      </c>
      <c r="AP3904">
        <v>0.62148190999999997</v>
      </c>
      <c r="AQ3904">
        <v>0.64532951999999999</v>
      </c>
      <c r="AR3904">
        <v>0.61386253400000002</v>
      </c>
      <c r="AS3904">
        <v>0.74631694699999995</v>
      </c>
      <c r="AT3904">
        <v>0.40843006799999998</v>
      </c>
    </row>
    <row r="3905" spans="1:46" hidden="1" x14ac:dyDescent="0.25">
      <c r="A3905" t="s">
        <v>323</v>
      </c>
      <c r="B3905" t="s">
        <v>292</v>
      </c>
      <c r="C3905">
        <v>15</v>
      </c>
      <c r="D3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0.55097919200000001</v>
      </c>
      <c r="E3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0.55097919200000001</v>
      </c>
      <c r="AI3905">
        <v>15</v>
      </c>
      <c r="AJ3905" t="s">
        <v>323</v>
      </c>
      <c r="AK3905" t="s">
        <v>419</v>
      </c>
      <c r="AL3905" t="s">
        <v>292</v>
      </c>
      <c r="AM3905">
        <v>7</v>
      </c>
      <c r="AN3905">
        <v>15</v>
      </c>
      <c r="AO3905">
        <v>0.494573235</v>
      </c>
      <c r="AP3905">
        <v>0.51952308800000002</v>
      </c>
      <c r="AQ3905">
        <v>0.55097919200000001</v>
      </c>
      <c r="AR3905">
        <v>0.52123352000000001</v>
      </c>
      <c r="AS3905">
        <v>0.64867769799999997</v>
      </c>
      <c r="AT3905">
        <v>0.33717013600000001</v>
      </c>
    </row>
    <row r="3906" spans="1:46" hidden="1" x14ac:dyDescent="0.25">
      <c r="A3906" t="s">
        <v>323</v>
      </c>
      <c r="B3906" t="s">
        <v>292</v>
      </c>
      <c r="C3906">
        <v>16</v>
      </c>
      <c r="D3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0.40482278199999999</v>
      </c>
      <c r="E3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0.40482278199999999</v>
      </c>
      <c r="AI3906">
        <v>15</v>
      </c>
      <c r="AJ3906" t="s">
        <v>323</v>
      </c>
      <c r="AK3906" t="s">
        <v>419</v>
      </c>
      <c r="AL3906" t="s">
        <v>292</v>
      </c>
      <c r="AM3906">
        <v>7</v>
      </c>
      <c r="AN3906">
        <v>16</v>
      </c>
      <c r="AO3906">
        <v>0.36010737900000001</v>
      </c>
      <c r="AP3906">
        <v>0.383632103</v>
      </c>
      <c r="AQ3906">
        <v>0.40482278199999999</v>
      </c>
      <c r="AR3906">
        <v>0.38300917000000001</v>
      </c>
      <c r="AS3906">
        <v>0.48492234200000001</v>
      </c>
      <c r="AT3906">
        <v>0.26385007300000002</v>
      </c>
    </row>
    <row r="3907" spans="1:46" hidden="1" x14ac:dyDescent="0.25">
      <c r="A3907" t="s">
        <v>323</v>
      </c>
      <c r="B3907" t="s">
        <v>292</v>
      </c>
      <c r="C3907">
        <v>17</v>
      </c>
      <c r="D3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0.249457286</v>
      </c>
      <c r="E3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0.249457286</v>
      </c>
      <c r="AI3907">
        <v>15</v>
      </c>
      <c r="AJ3907" t="s">
        <v>323</v>
      </c>
      <c r="AK3907" t="s">
        <v>419</v>
      </c>
      <c r="AL3907" t="s">
        <v>292</v>
      </c>
      <c r="AM3907">
        <v>7</v>
      </c>
      <c r="AN3907">
        <v>17</v>
      </c>
      <c r="AO3907">
        <v>0.21962743400000001</v>
      </c>
      <c r="AP3907">
        <v>0.23543444099999999</v>
      </c>
      <c r="AQ3907">
        <v>0.249457286</v>
      </c>
      <c r="AR3907">
        <v>0.23435381599999999</v>
      </c>
      <c r="AS3907">
        <v>0.30701017899999999</v>
      </c>
      <c r="AT3907">
        <v>0.140657317</v>
      </c>
    </row>
    <row r="3908" spans="1:46" hidden="1" x14ac:dyDescent="0.25">
      <c r="A3908" t="s">
        <v>323</v>
      </c>
      <c r="B3908" t="s">
        <v>292</v>
      </c>
      <c r="C3908">
        <v>18</v>
      </c>
      <c r="D3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9.5522820999999994E-2</v>
      </c>
      <c r="E3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9.5522820999999994E-2</v>
      </c>
      <c r="AI3908">
        <v>15</v>
      </c>
      <c r="AJ3908" t="s">
        <v>323</v>
      </c>
      <c r="AK3908" t="s">
        <v>419</v>
      </c>
      <c r="AL3908" t="s">
        <v>292</v>
      </c>
      <c r="AM3908">
        <v>7</v>
      </c>
      <c r="AN3908">
        <v>18</v>
      </c>
      <c r="AO3908">
        <v>8.2345655000000004E-2</v>
      </c>
      <c r="AP3908">
        <v>8.7776178999999996E-2</v>
      </c>
      <c r="AQ3908">
        <v>9.5522820999999994E-2</v>
      </c>
      <c r="AR3908">
        <v>8.8271250999999995E-2</v>
      </c>
      <c r="AS3908">
        <v>0.12043630700000001</v>
      </c>
      <c r="AT3908">
        <v>4.8945023999999997E-2</v>
      </c>
    </row>
    <row r="3909" spans="1:46" hidden="1" x14ac:dyDescent="0.25">
      <c r="A3909" t="s">
        <v>323</v>
      </c>
      <c r="B3909" t="s">
        <v>292</v>
      </c>
      <c r="C3909">
        <v>19</v>
      </c>
      <c r="D3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6.0412230000000001E-3</v>
      </c>
      <c r="E3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6.0412230000000001E-3</v>
      </c>
      <c r="AI3909">
        <v>15</v>
      </c>
      <c r="AJ3909" t="s">
        <v>323</v>
      </c>
      <c r="AK3909" t="s">
        <v>419</v>
      </c>
      <c r="AL3909" t="s">
        <v>292</v>
      </c>
      <c r="AM3909">
        <v>7</v>
      </c>
      <c r="AN3909">
        <v>19</v>
      </c>
      <c r="AO3909">
        <v>4.05273E-3</v>
      </c>
      <c r="AP3909">
        <v>4.8802230000000004E-3</v>
      </c>
      <c r="AQ3909">
        <v>6.0412230000000001E-3</v>
      </c>
      <c r="AR3909">
        <v>4.9862960000000003E-3</v>
      </c>
      <c r="AS3909">
        <v>7.9671289999999999E-3</v>
      </c>
      <c r="AT3909">
        <v>2.377667E-3</v>
      </c>
    </row>
    <row r="3910" spans="1:46" hidden="1" x14ac:dyDescent="0.25">
      <c r="A3910" t="s">
        <v>323</v>
      </c>
      <c r="B3910" t="s">
        <v>292</v>
      </c>
      <c r="C3910">
        <v>20</v>
      </c>
      <c r="D3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0">
        <v>15</v>
      </c>
      <c r="AJ3910" t="s">
        <v>323</v>
      </c>
      <c r="AK3910" t="s">
        <v>419</v>
      </c>
      <c r="AL3910" t="s">
        <v>292</v>
      </c>
      <c r="AM3910">
        <v>7</v>
      </c>
      <c r="AN3910">
        <v>20</v>
      </c>
      <c r="AO3910">
        <v>0</v>
      </c>
      <c r="AP3910">
        <v>0</v>
      </c>
      <c r="AQ3910">
        <v>0</v>
      </c>
      <c r="AR3910">
        <v>0</v>
      </c>
      <c r="AS3910">
        <v>0</v>
      </c>
      <c r="AT3910">
        <v>0</v>
      </c>
    </row>
    <row r="3911" spans="1:46" hidden="1" x14ac:dyDescent="0.25">
      <c r="A3911" t="s">
        <v>323</v>
      </c>
      <c r="B3911" t="s">
        <v>292</v>
      </c>
      <c r="C3911">
        <v>21</v>
      </c>
      <c r="D3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1">
        <v>15</v>
      </c>
      <c r="AJ3911" t="s">
        <v>323</v>
      </c>
      <c r="AK3911" t="s">
        <v>419</v>
      </c>
      <c r="AL3911" t="s">
        <v>292</v>
      </c>
      <c r="AM3911">
        <v>7</v>
      </c>
      <c r="AN3911">
        <v>21</v>
      </c>
      <c r="AO3911">
        <v>0</v>
      </c>
      <c r="AP3911">
        <v>0</v>
      </c>
      <c r="AQ3911">
        <v>0</v>
      </c>
      <c r="AR3911">
        <v>0</v>
      </c>
      <c r="AS3911">
        <v>0</v>
      </c>
      <c r="AT3911">
        <v>0</v>
      </c>
    </row>
    <row r="3912" spans="1:46" hidden="1" x14ac:dyDescent="0.25">
      <c r="A3912" t="s">
        <v>323</v>
      </c>
      <c r="B3912" t="s">
        <v>292</v>
      </c>
      <c r="C3912">
        <v>22</v>
      </c>
      <c r="D3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2">
        <v>15</v>
      </c>
      <c r="AJ3912" t="s">
        <v>323</v>
      </c>
      <c r="AK3912" t="s">
        <v>419</v>
      </c>
      <c r="AL3912" t="s">
        <v>292</v>
      </c>
      <c r="AM3912">
        <v>7</v>
      </c>
      <c r="AN3912">
        <v>22</v>
      </c>
      <c r="AO3912">
        <v>0</v>
      </c>
      <c r="AP3912">
        <v>0</v>
      </c>
      <c r="AQ3912">
        <v>0</v>
      </c>
      <c r="AR3912">
        <v>0</v>
      </c>
      <c r="AS3912">
        <v>0</v>
      </c>
      <c r="AT3912">
        <v>0</v>
      </c>
    </row>
    <row r="3913" spans="1:46" hidden="1" x14ac:dyDescent="0.25">
      <c r="A3913" t="s">
        <v>323</v>
      </c>
      <c r="B3913" t="s">
        <v>292</v>
      </c>
      <c r="C3913">
        <v>23</v>
      </c>
      <c r="D3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3">
        <v>15</v>
      </c>
      <c r="AJ3913" t="s">
        <v>323</v>
      </c>
      <c r="AK3913" t="s">
        <v>419</v>
      </c>
      <c r="AL3913" t="s">
        <v>292</v>
      </c>
      <c r="AM3913">
        <v>7</v>
      </c>
      <c r="AN3913">
        <v>23</v>
      </c>
      <c r="AO3913">
        <v>0</v>
      </c>
      <c r="AP3913">
        <v>0</v>
      </c>
      <c r="AQ3913">
        <v>0</v>
      </c>
      <c r="AR3913">
        <v>0</v>
      </c>
      <c r="AS3913">
        <v>0</v>
      </c>
      <c r="AT3913">
        <v>0</v>
      </c>
    </row>
    <row r="3914" spans="1:46" hidden="1" x14ac:dyDescent="0.25">
      <c r="A3914" t="s">
        <v>323</v>
      </c>
      <c r="B3914" t="s">
        <v>292</v>
      </c>
      <c r="C3914">
        <v>24</v>
      </c>
      <c r="D3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4">
        <v>15</v>
      </c>
      <c r="AJ3914" t="s">
        <v>323</v>
      </c>
      <c r="AK3914" t="s">
        <v>419</v>
      </c>
      <c r="AL3914" t="s">
        <v>292</v>
      </c>
      <c r="AM3914">
        <v>7</v>
      </c>
      <c r="AN3914">
        <v>24</v>
      </c>
      <c r="AO3914">
        <v>0</v>
      </c>
      <c r="AP3914">
        <v>0</v>
      </c>
      <c r="AQ3914">
        <v>0</v>
      </c>
      <c r="AR3914">
        <v>0</v>
      </c>
      <c r="AS3914">
        <v>0</v>
      </c>
      <c r="AT3914">
        <v>0</v>
      </c>
    </row>
    <row r="3915" spans="1:46" hidden="1" x14ac:dyDescent="0.25">
      <c r="A3915" t="s">
        <v>323</v>
      </c>
      <c r="B3915" t="s">
        <v>293</v>
      </c>
      <c r="C3915">
        <v>1</v>
      </c>
      <c r="D3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5">
        <v>15</v>
      </c>
      <c r="AJ3915" t="s">
        <v>323</v>
      </c>
      <c r="AK3915" t="s">
        <v>419</v>
      </c>
      <c r="AL3915" t="s">
        <v>293</v>
      </c>
      <c r="AM3915">
        <v>8</v>
      </c>
      <c r="AN3915">
        <v>1</v>
      </c>
      <c r="AO3915">
        <v>0</v>
      </c>
      <c r="AP3915">
        <v>0</v>
      </c>
      <c r="AQ3915">
        <v>0</v>
      </c>
      <c r="AR3915">
        <v>0</v>
      </c>
      <c r="AS3915">
        <v>0</v>
      </c>
      <c r="AT3915">
        <v>0</v>
      </c>
    </row>
    <row r="3916" spans="1:46" hidden="1" x14ac:dyDescent="0.25">
      <c r="A3916" t="s">
        <v>323</v>
      </c>
      <c r="B3916" t="s">
        <v>293</v>
      </c>
      <c r="C3916">
        <v>2</v>
      </c>
      <c r="D3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6">
        <v>15</v>
      </c>
      <c r="AJ3916" t="s">
        <v>323</v>
      </c>
      <c r="AK3916" t="s">
        <v>419</v>
      </c>
      <c r="AL3916" t="s">
        <v>293</v>
      </c>
      <c r="AM3916">
        <v>8</v>
      </c>
      <c r="AN3916">
        <v>2</v>
      </c>
      <c r="AO3916">
        <v>0</v>
      </c>
      <c r="AP3916">
        <v>0</v>
      </c>
      <c r="AQ3916">
        <v>0</v>
      </c>
      <c r="AR3916">
        <v>0</v>
      </c>
      <c r="AS3916">
        <v>0</v>
      </c>
      <c r="AT3916">
        <v>0</v>
      </c>
    </row>
    <row r="3917" spans="1:46" hidden="1" x14ac:dyDescent="0.25">
      <c r="A3917" t="s">
        <v>323</v>
      </c>
      <c r="B3917" t="s">
        <v>293</v>
      </c>
      <c r="C3917">
        <v>3</v>
      </c>
      <c r="D3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7">
        <v>15</v>
      </c>
      <c r="AJ3917" t="s">
        <v>323</v>
      </c>
      <c r="AK3917" t="s">
        <v>419</v>
      </c>
      <c r="AL3917" t="s">
        <v>293</v>
      </c>
      <c r="AM3917">
        <v>8</v>
      </c>
      <c r="AN3917">
        <v>3</v>
      </c>
      <c r="AO3917">
        <v>0</v>
      </c>
      <c r="AP3917">
        <v>0</v>
      </c>
      <c r="AQ3917">
        <v>0</v>
      </c>
      <c r="AR3917">
        <v>0</v>
      </c>
      <c r="AS3917">
        <v>0</v>
      </c>
      <c r="AT3917">
        <v>0</v>
      </c>
    </row>
    <row r="3918" spans="1:46" hidden="1" x14ac:dyDescent="0.25">
      <c r="A3918" t="s">
        <v>323</v>
      </c>
      <c r="B3918" t="s">
        <v>293</v>
      </c>
      <c r="C3918">
        <v>4</v>
      </c>
      <c r="D3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8">
        <v>15</v>
      </c>
      <c r="AJ3918" t="s">
        <v>323</v>
      </c>
      <c r="AK3918" t="s">
        <v>419</v>
      </c>
      <c r="AL3918" t="s">
        <v>293</v>
      </c>
      <c r="AM3918">
        <v>8</v>
      </c>
      <c r="AN3918">
        <v>4</v>
      </c>
      <c r="AO3918">
        <v>0</v>
      </c>
      <c r="AP3918">
        <v>0</v>
      </c>
      <c r="AQ3918">
        <v>0</v>
      </c>
      <c r="AR3918">
        <v>0</v>
      </c>
      <c r="AS3918">
        <v>0</v>
      </c>
      <c r="AT3918">
        <v>0</v>
      </c>
    </row>
    <row r="3919" spans="1:46" hidden="1" x14ac:dyDescent="0.25">
      <c r="A3919" t="s">
        <v>323</v>
      </c>
      <c r="B3919" t="s">
        <v>293</v>
      </c>
      <c r="C3919">
        <v>5</v>
      </c>
      <c r="D3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9">
        <v>15</v>
      </c>
      <c r="AJ3919" t="s">
        <v>323</v>
      </c>
      <c r="AK3919" t="s">
        <v>419</v>
      </c>
      <c r="AL3919" t="s">
        <v>293</v>
      </c>
      <c r="AM3919">
        <v>8</v>
      </c>
      <c r="AN3919">
        <v>5</v>
      </c>
      <c r="AO3919">
        <v>0</v>
      </c>
      <c r="AP3919">
        <v>0</v>
      </c>
      <c r="AQ3919">
        <v>0</v>
      </c>
      <c r="AR3919">
        <v>0</v>
      </c>
      <c r="AS3919">
        <v>0</v>
      </c>
      <c r="AT3919">
        <v>0</v>
      </c>
    </row>
    <row r="3920" spans="1:46" hidden="1" x14ac:dyDescent="0.25">
      <c r="A3920" t="s">
        <v>323</v>
      </c>
      <c r="B3920" t="s">
        <v>293</v>
      </c>
      <c r="C3920">
        <v>6</v>
      </c>
      <c r="D3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20">
        <v>15</v>
      </c>
      <c r="AJ3920" t="s">
        <v>323</v>
      </c>
      <c r="AK3920" t="s">
        <v>419</v>
      </c>
      <c r="AL3920" t="s">
        <v>293</v>
      </c>
      <c r="AM3920">
        <v>8</v>
      </c>
      <c r="AN3920">
        <v>6</v>
      </c>
      <c r="AO3920">
        <v>0</v>
      </c>
      <c r="AP3920">
        <v>0</v>
      </c>
      <c r="AQ3920">
        <v>0</v>
      </c>
      <c r="AR3920">
        <v>0</v>
      </c>
      <c r="AS3920">
        <v>0</v>
      </c>
      <c r="AT3920">
        <v>0</v>
      </c>
    </row>
    <row r="3921" spans="1:46" hidden="1" x14ac:dyDescent="0.25">
      <c r="A3921" t="s">
        <v>323</v>
      </c>
      <c r="B3921" t="s">
        <v>293</v>
      </c>
      <c r="C3921">
        <v>7</v>
      </c>
      <c r="D3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1.5423681999999999E-2</v>
      </c>
      <c r="E3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1.5423681999999999E-2</v>
      </c>
      <c r="AI3921">
        <v>15</v>
      </c>
      <c r="AJ3921" t="s">
        <v>323</v>
      </c>
      <c r="AK3921" t="s">
        <v>419</v>
      </c>
      <c r="AL3921" t="s">
        <v>293</v>
      </c>
      <c r="AM3921">
        <v>8</v>
      </c>
      <c r="AN3921">
        <v>7</v>
      </c>
      <c r="AO3921">
        <v>1.5423681999999999E-2</v>
      </c>
      <c r="AP3921">
        <v>1.8478694E-2</v>
      </c>
      <c r="AQ3921">
        <v>2.1717742000000002E-2</v>
      </c>
      <c r="AR3921">
        <v>1.9061071999999998E-2</v>
      </c>
      <c r="AS3921">
        <v>3.2639585999999998E-2</v>
      </c>
      <c r="AT3921">
        <v>1.0668574E-2</v>
      </c>
    </row>
    <row r="3922" spans="1:46" hidden="1" x14ac:dyDescent="0.25">
      <c r="A3922" t="s">
        <v>323</v>
      </c>
      <c r="B3922" t="s">
        <v>293</v>
      </c>
      <c r="C3922">
        <v>8</v>
      </c>
      <c r="D3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0.13964393</v>
      </c>
      <c r="E3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0.13964393</v>
      </c>
      <c r="AI3922">
        <v>15</v>
      </c>
      <c r="AJ3922" t="s">
        <v>323</v>
      </c>
      <c r="AK3922" t="s">
        <v>419</v>
      </c>
      <c r="AL3922" t="s">
        <v>293</v>
      </c>
      <c r="AM3922">
        <v>8</v>
      </c>
      <c r="AN3922">
        <v>8</v>
      </c>
      <c r="AO3922">
        <v>0.13964393</v>
      </c>
      <c r="AP3922">
        <v>0.15182673099999999</v>
      </c>
      <c r="AQ3922">
        <v>0.16407096700000001</v>
      </c>
      <c r="AR3922">
        <v>0.15190972</v>
      </c>
      <c r="AS3922">
        <v>0.19844529699999999</v>
      </c>
      <c r="AT3922">
        <v>9.8283177999999999E-2</v>
      </c>
    </row>
    <row r="3923" spans="1:46" hidden="1" x14ac:dyDescent="0.25">
      <c r="A3923" t="s">
        <v>323</v>
      </c>
      <c r="B3923" t="s">
        <v>293</v>
      </c>
      <c r="C3923">
        <v>9</v>
      </c>
      <c r="D3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0.35372399700000001</v>
      </c>
      <c r="E3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0.31622457900000001</v>
      </c>
      <c r="AI3923">
        <v>15</v>
      </c>
      <c r="AJ3923" t="s">
        <v>323</v>
      </c>
      <c r="AK3923" t="s">
        <v>419</v>
      </c>
      <c r="AL3923" t="s">
        <v>293</v>
      </c>
      <c r="AM3923">
        <v>8</v>
      </c>
      <c r="AN3923">
        <v>9</v>
      </c>
      <c r="AO3923">
        <v>0.31622457900000001</v>
      </c>
      <c r="AP3923">
        <v>0.33913103500000003</v>
      </c>
      <c r="AQ3923">
        <v>0.35372399700000001</v>
      </c>
      <c r="AR3923">
        <v>0.33312156999999998</v>
      </c>
      <c r="AS3923">
        <v>0.40003859200000003</v>
      </c>
      <c r="AT3923">
        <v>0.21801330499999999</v>
      </c>
    </row>
    <row r="3924" spans="1:46" hidden="1" x14ac:dyDescent="0.25">
      <c r="A3924" t="s">
        <v>323</v>
      </c>
      <c r="B3924" t="s">
        <v>293</v>
      </c>
      <c r="C3924">
        <v>10</v>
      </c>
      <c r="D3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0.53278636899999998</v>
      </c>
      <c r="E3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0.53278636899999998</v>
      </c>
      <c r="AI3924">
        <v>15</v>
      </c>
      <c r="AJ3924" t="s">
        <v>323</v>
      </c>
      <c r="AK3924" t="s">
        <v>419</v>
      </c>
      <c r="AL3924" t="s">
        <v>293</v>
      </c>
      <c r="AM3924">
        <v>8</v>
      </c>
      <c r="AN3924">
        <v>10</v>
      </c>
      <c r="AO3924">
        <v>0.47998611499999999</v>
      </c>
      <c r="AP3924">
        <v>0.50923580800000001</v>
      </c>
      <c r="AQ3924">
        <v>0.53278636899999998</v>
      </c>
      <c r="AR3924">
        <v>0.50272543400000003</v>
      </c>
      <c r="AS3924">
        <v>0.58477242100000004</v>
      </c>
      <c r="AT3924">
        <v>0.35364171100000003</v>
      </c>
    </row>
    <row r="3925" spans="1:46" hidden="1" x14ac:dyDescent="0.25">
      <c r="A3925" t="s">
        <v>323</v>
      </c>
      <c r="B3925" t="s">
        <v>293</v>
      </c>
      <c r="C3925">
        <v>11</v>
      </c>
      <c r="D3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0.67560612799999997</v>
      </c>
      <c r="E3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0.67560612799999997</v>
      </c>
      <c r="AI3925">
        <v>15</v>
      </c>
      <c r="AJ3925" t="s">
        <v>323</v>
      </c>
      <c r="AK3925" t="s">
        <v>419</v>
      </c>
      <c r="AL3925" t="s">
        <v>293</v>
      </c>
      <c r="AM3925">
        <v>8</v>
      </c>
      <c r="AN3925">
        <v>11</v>
      </c>
      <c r="AO3925">
        <v>0.61637834499999999</v>
      </c>
      <c r="AP3925">
        <v>0.64946613799999997</v>
      </c>
      <c r="AQ3925">
        <v>0.67560612799999997</v>
      </c>
      <c r="AR3925">
        <v>0.64048277600000003</v>
      </c>
      <c r="AS3925">
        <v>0.73915769399999998</v>
      </c>
      <c r="AT3925">
        <v>0.43519189200000002</v>
      </c>
    </row>
    <row r="3926" spans="1:46" hidden="1" x14ac:dyDescent="0.25">
      <c r="A3926" t="s">
        <v>323</v>
      </c>
      <c r="B3926" t="s">
        <v>293</v>
      </c>
      <c r="C3926">
        <v>12</v>
      </c>
      <c r="D3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0.73858635900000003</v>
      </c>
      <c r="E3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0.73858635900000003</v>
      </c>
      <c r="AI3926">
        <v>15</v>
      </c>
      <c r="AJ3926" t="s">
        <v>323</v>
      </c>
      <c r="AK3926" t="s">
        <v>419</v>
      </c>
      <c r="AL3926" t="s">
        <v>293</v>
      </c>
      <c r="AM3926">
        <v>8</v>
      </c>
      <c r="AN3926">
        <v>12</v>
      </c>
      <c r="AO3926">
        <v>0.68212751000000005</v>
      </c>
      <c r="AP3926">
        <v>0.71691850099999999</v>
      </c>
      <c r="AQ3926">
        <v>0.73858635900000003</v>
      </c>
      <c r="AR3926">
        <v>0.708297803</v>
      </c>
      <c r="AS3926">
        <v>0.81603303699999996</v>
      </c>
      <c r="AT3926">
        <v>0.52948136400000001</v>
      </c>
    </row>
    <row r="3927" spans="1:46" hidden="1" x14ac:dyDescent="0.25">
      <c r="A3927" t="s">
        <v>323</v>
      </c>
      <c r="B3927" t="s">
        <v>293</v>
      </c>
      <c r="C3927">
        <v>13</v>
      </c>
      <c r="D3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0.73401385299999999</v>
      </c>
      <c r="E3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0.73401385299999999</v>
      </c>
      <c r="AI3927">
        <v>15</v>
      </c>
      <c r="AJ3927" t="s">
        <v>323</v>
      </c>
      <c r="AK3927" t="s">
        <v>419</v>
      </c>
      <c r="AL3927" t="s">
        <v>293</v>
      </c>
      <c r="AM3927">
        <v>8</v>
      </c>
      <c r="AN3927">
        <v>13</v>
      </c>
      <c r="AO3927">
        <v>0.67313689899999996</v>
      </c>
      <c r="AP3927">
        <v>0.709242708</v>
      </c>
      <c r="AQ3927">
        <v>0.73401385299999999</v>
      </c>
      <c r="AR3927">
        <v>0.70445369599999996</v>
      </c>
      <c r="AS3927">
        <v>0.82430984900000004</v>
      </c>
      <c r="AT3927">
        <v>0.56670719999999997</v>
      </c>
    </row>
    <row r="3928" spans="1:46" hidden="1" x14ac:dyDescent="0.25">
      <c r="A3928" t="s">
        <v>323</v>
      </c>
      <c r="B3928" t="s">
        <v>293</v>
      </c>
      <c r="C3928">
        <v>14</v>
      </c>
      <c r="D3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0.68189936500000004</v>
      </c>
      <c r="E3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0.68189936500000004</v>
      </c>
      <c r="AI3928">
        <v>15</v>
      </c>
      <c r="AJ3928" t="s">
        <v>323</v>
      </c>
      <c r="AK3928" t="s">
        <v>419</v>
      </c>
      <c r="AL3928" t="s">
        <v>293</v>
      </c>
      <c r="AM3928">
        <v>8</v>
      </c>
      <c r="AN3928">
        <v>14</v>
      </c>
      <c r="AO3928">
        <v>0.62632414800000002</v>
      </c>
      <c r="AP3928">
        <v>0.65609685100000004</v>
      </c>
      <c r="AQ3928">
        <v>0.68189936500000004</v>
      </c>
      <c r="AR3928">
        <v>0.65331099000000004</v>
      </c>
      <c r="AS3928">
        <v>0.75815584599999997</v>
      </c>
      <c r="AT3928">
        <v>0.53056823799999997</v>
      </c>
    </row>
    <row r="3929" spans="1:46" hidden="1" x14ac:dyDescent="0.25">
      <c r="A3929" t="s">
        <v>323</v>
      </c>
      <c r="B3929" t="s">
        <v>293</v>
      </c>
      <c r="C3929">
        <v>15</v>
      </c>
      <c r="D3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0.57847290399999995</v>
      </c>
      <c r="E3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0.57847290399999995</v>
      </c>
      <c r="AI3929">
        <v>15</v>
      </c>
      <c r="AJ3929" t="s">
        <v>323</v>
      </c>
      <c r="AK3929" t="s">
        <v>419</v>
      </c>
      <c r="AL3929" t="s">
        <v>293</v>
      </c>
      <c r="AM3929">
        <v>8</v>
      </c>
      <c r="AN3929">
        <v>15</v>
      </c>
      <c r="AO3929">
        <v>0.53397322199999997</v>
      </c>
      <c r="AP3929">
        <v>0.56054542799999996</v>
      </c>
      <c r="AQ3929">
        <v>0.57847290399999995</v>
      </c>
      <c r="AR3929">
        <v>0.55664360000000002</v>
      </c>
      <c r="AS3929">
        <v>0.64448528000000005</v>
      </c>
      <c r="AT3929">
        <v>0.445764247</v>
      </c>
    </row>
    <row r="3930" spans="1:46" hidden="1" x14ac:dyDescent="0.25">
      <c r="A3930" t="s">
        <v>323</v>
      </c>
      <c r="B3930" t="s">
        <v>293</v>
      </c>
      <c r="C3930">
        <v>16</v>
      </c>
      <c r="D3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0.43046105600000001</v>
      </c>
      <c r="E3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0.43046105600000001</v>
      </c>
      <c r="AI3930">
        <v>15</v>
      </c>
      <c r="AJ3930" t="s">
        <v>323</v>
      </c>
      <c r="AK3930" t="s">
        <v>419</v>
      </c>
      <c r="AL3930" t="s">
        <v>293</v>
      </c>
      <c r="AM3930">
        <v>8</v>
      </c>
      <c r="AN3930">
        <v>16</v>
      </c>
      <c r="AO3930">
        <v>0.394553881</v>
      </c>
      <c r="AP3930">
        <v>0.41354322300000002</v>
      </c>
      <c r="AQ3930">
        <v>0.43046105600000001</v>
      </c>
      <c r="AR3930">
        <v>0.41088015999999999</v>
      </c>
      <c r="AS3930">
        <v>0.47894206900000003</v>
      </c>
      <c r="AT3930">
        <v>0.32432403100000001</v>
      </c>
    </row>
    <row r="3931" spans="1:46" hidden="1" x14ac:dyDescent="0.25">
      <c r="A3931" t="s">
        <v>323</v>
      </c>
      <c r="B3931" t="s">
        <v>293</v>
      </c>
      <c r="C3931">
        <v>17</v>
      </c>
      <c r="D3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0.26575608000000001</v>
      </c>
      <c r="E3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0.26575608000000001</v>
      </c>
      <c r="AI3931">
        <v>15</v>
      </c>
      <c r="AJ3931" t="s">
        <v>323</v>
      </c>
      <c r="AK3931" t="s">
        <v>419</v>
      </c>
      <c r="AL3931" t="s">
        <v>293</v>
      </c>
      <c r="AM3931">
        <v>8</v>
      </c>
      <c r="AN3931">
        <v>17</v>
      </c>
      <c r="AO3931">
        <v>0.23821018499999999</v>
      </c>
      <c r="AP3931">
        <v>0.25241303300000001</v>
      </c>
      <c r="AQ3931">
        <v>0.26575608000000001</v>
      </c>
      <c r="AR3931">
        <v>0.25077912200000002</v>
      </c>
      <c r="AS3931">
        <v>0.294237415</v>
      </c>
      <c r="AT3931">
        <v>0.19378347800000001</v>
      </c>
    </row>
    <row r="3932" spans="1:46" hidden="1" x14ac:dyDescent="0.25">
      <c r="A3932" t="s">
        <v>323</v>
      </c>
      <c r="B3932" t="s">
        <v>293</v>
      </c>
      <c r="C3932">
        <v>18</v>
      </c>
      <c r="D3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9.9529351000000002E-2</v>
      </c>
      <c r="E3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9.9529351000000002E-2</v>
      </c>
      <c r="AI3932">
        <v>15</v>
      </c>
      <c r="AJ3932" t="s">
        <v>323</v>
      </c>
      <c r="AK3932" t="s">
        <v>419</v>
      </c>
      <c r="AL3932" t="s">
        <v>293</v>
      </c>
      <c r="AM3932">
        <v>8</v>
      </c>
      <c r="AN3932">
        <v>18</v>
      </c>
      <c r="AO3932">
        <v>8.6479577000000002E-2</v>
      </c>
      <c r="AP3932">
        <v>9.1724209000000001E-2</v>
      </c>
      <c r="AQ3932">
        <v>9.9529351000000002E-2</v>
      </c>
      <c r="AR3932">
        <v>9.2956377000000007E-2</v>
      </c>
      <c r="AS3932">
        <v>0.115210664</v>
      </c>
      <c r="AT3932">
        <v>6.9606642999999996E-2</v>
      </c>
    </row>
    <row r="3933" spans="1:46" hidden="1" x14ac:dyDescent="0.25">
      <c r="A3933" t="s">
        <v>323</v>
      </c>
      <c r="B3933" t="s">
        <v>293</v>
      </c>
      <c r="C3933">
        <v>19</v>
      </c>
      <c r="D3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6.2142439999999998E-3</v>
      </c>
      <c r="E3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6.2142439999999998E-3</v>
      </c>
      <c r="AI3933">
        <v>15</v>
      </c>
      <c r="AJ3933" t="s">
        <v>323</v>
      </c>
      <c r="AK3933" t="s">
        <v>419</v>
      </c>
      <c r="AL3933" t="s">
        <v>293</v>
      </c>
      <c r="AM3933">
        <v>8</v>
      </c>
      <c r="AN3933">
        <v>19</v>
      </c>
      <c r="AO3933">
        <v>4.103415E-3</v>
      </c>
      <c r="AP3933">
        <v>4.8176390000000003E-3</v>
      </c>
      <c r="AQ3933">
        <v>6.2142439999999998E-3</v>
      </c>
      <c r="AR3933">
        <v>5.0331639999999997E-3</v>
      </c>
      <c r="AS3933">
        <v>7.6211760000000003E-3</v>
      </c>
      <c r="AT3933">
        <v>2.547035E-3</v>
      </c>
    </row>
    <row r="3934" spans="1:46" hidden="1" x14ac:dyDescent="0.25">
      <c r="A3934" t="s">
        <v>323</v>
      </c>
      <c r="B3934" t="s">
        <v>293</v>
      </c>
      <c r="C3934">
        <v>20</v>
      </c>
      <c r="D3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4">
        <v>15</v>
      </c>
      <c r="AJ3934" t="s">
        <v>323</v>
      </c>
      <c r="AK3934" t="s">
        <v>419</v>
      </c>
      <c r="AL3934" t="s">
        <v>293</v>
      </c>
      <c r="AM3934">
        <v>8</v>
      </c>
      <c r="AN3934">
        <v>20</v>
      </c>
      <c r="AO3934">
        <v>0</v>
      </c>
      <c r="AP3934">
        <v>0</v>
      </c>
      <c r="AQ3934">
        <v>0</v>
      </c>
      <c r="AR3934">
        <v>0</v>
      </c>
      <c r="AS3934">
        <v>0</v>
      </c>
      <c r="AT3934">
        <v>0</v>
      </c>
    </row>
    <row r="3935" spans="1:46" hidden="1" x14ac:dyDescent="0.25">
      <c r="A3935" t="s">
        <v>323</v>
      </c>
      <c r="B3935" t="s">
        <v>293</v>
      </c>
      <c r="C3935">
        <v>21</v>
      </c>
      <c r="D3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5">
        <v>15</v>
      </c>
      <c r="AJ3935" t="s">
        <v>323</v>
      </c>
      <c r="AK3935" t="s">
        <v>419</v>
      </c>
      <c r="AL3935" t="s">
        <v>293</v>
      </c>
      <c r="AM3935">
        <v>8</v>
      </c>
      <c r="AN3935">
        <v>21</v>
      </c>
      <c r="AO3935">
        <v>0</v>
      </c>
      <c r="AP3935">
        <v>0</v>
      </c>
      <c r="AQ3935">
        <v>0</v>
      </c>
      <c r="AR3935">
        <v>0</v>
      </c>
      <c r="AS3935">
        <v>0</v>
      </c>
      <c r="AT3935">
        <v>0</v>
      </c>
    </row>
    <row r="3936" spans="1:46" hidden="1" x14ac:dyDescent="0.25">
      <c r="A3936" t="s">
        <v>323</v>
      </c>
      <c r="B3936" t="s">
        <v>293</v>
      </c>
      <c r="C3936">
        <v>22</v>
      </c>
      <c r="D3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6">
        <v>15</v>
      </c>
      <c r="AJ3936" t="s">
        <v>323</v>
      </c>
      <c r="AK3936" t="s">
        <v>419</v>
      </c>
      <c r="AL3936" t="s">
        <v>293</v>
      </c>
      <c r="AM3936">
        <v>8</v>
      </c>
      <c r="AN3936">
        <v>22</v>
      </c>
      <c r="AO3936">
        <v>0</v>
      </c>
      <c r="AP3936">
        <v>0</v>
      </c>
      <c r="AQ3936">
        <v>0</v>
      </c>
      <c r="AR3936">
        <v>0</v>
      </c>
      <c r="AS3936">
        <v>0</v>
      </c>
      <c r="AT3936">
        <v>0</v>
      </c>
    </row>
    <row r="3937" spans="1:46" hidden="1" x14ac:dyDescent="0.25">
      <c r="A3937" t="s">
        <v>323</v>
      </c>
      <c r="B3937" t="s">
        <v>293</v>
      </c>
      <c r="C3937">
        <v>23</v>
      </c>
      <c r="D3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7">
        <v>15</v>
      </c>
      <c r="AJ3937" t="s">
        <v>323</v>
      </c>
      <c r="AK3937" t="s">
        <v>419</v>
      </c>
      <c r="AL3937" t="s">
        <v>293</v>
      </c>
      <c r="AM3937">
        <v>8</v>
      </c>
      <c r="AN3937">
        <v>23</v>
      </c>
      <c r="AO3937">
        <v>0</v>
      </c>
      <c r="AP3937">
        <v>0</v>
      </c>
      <c r="AQ3937">
        <v>0</v>
      </c>
      <c r="AR3937">
        <v>0</v>
      </c>
      <c r="AS3937">
        <v>0</v>
      </c>
      <c r="AT3937">
        <v>0</v>
      </c>
    </row>
    <row r="3938" spans="1:46" hidden="1" x14ac:dyDescent="0.25">
      <c r="A3938" t="s">
        <v>323</v>
      </c>
      <c r="B3938" t="s">
        <v>293</v>
      </c>
      <c r="C3938">
        <v>24</v>
      </c>
      <c r="D3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8">
        <v>15</v>
      </c>
      <c r="AJ3938" t="s">
        <v>323</v>
      </c>
      <c r="AK3938" t="s">
        <v>419</v>
      </c>
      <c r="AL3938" t="s">
        <v>293</v>
      </c>
      <c r="AM3938">
        <v>8</v>
      </c>
      <c r="AN3938">
        <v>24</v>
      </c>
      <c r="AO3938">
        <v>0</v>
      </c>
      <c r="AP3938">
        <v>0</v>
      </c>
      <c r="AQ3938">
        <v>0</v>
      </c>
      <c r="AR3938">
        <v>0</v>
      </c>
      <c r="AS3938">
        <v>0</v>
      </c>
      <c r="AT3938">
        <v>0</v>
      </c>
    </row>
    <row r="3939" spans="1:46" hidden="1" x14ac:dyDescent="0.25">
      <c r="A3939" t="s">
        <v>323</v>
      </c>
      <c r="B3939" t="s">
        <v>294</v>
      </c>
      <c r="C3939">
        <v>1</v>
      </c>
      <c r="D3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9">
        <v>15</v>
      </c>
      <c r="AJ3939" t="s">
        <v>323</v>
      </c>
      <c r="AK3939" t="s">
        <v>419</v>
      </c>
      <c r="AL3939" t="s">
        <v>294</v>
      </c>
      <c r="AM3939">
        <v>9</v>
      </c>
      <c r="AN3939">
        <v>1</v>
      </c>
      <c r="AO3939">
        <v>0</v>
      </c>
      <c r="AP3939">
        <v>0</v>
      </c>
      <c r="AQ3939">
        <v>0</v>
      </c>
      <c r="AR3939">
        <v>0</v>
      </c>
      <c r="AS3939">
        <v>0</v>
      </c>
      <c r="AT3939">
        <v>0</v>
      </c>
    </row>
    <row r="3940" spans="1:46" hidden="1" x14ac:dyDescent="0.25">
      <c r="A3940" t="s">
        <v>323</v>
      </c>
      <c r="B3940" t="s">
        <v>294</v>
      </c>
      <c r="C3940">
        <v>2</v>
      </c>
      <c r="D3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0">
        <v>15</v>
      </c>
      <c r="AJ3940" t="s">
        <v>323</v>
      </c>
      <c r="AK3940" t="s">
        <v>419</v>
      </c>
      <c r="AL3940" t="s">
        <v>294</v>
      </c>
      <c r="AM3940">
        <v>9</v>
      </c>
      <c r="AN3940">
        <v>2</v>
      </c>
      <c r="AO3940">
        <v>0</v>
      </c>
      <c r="AP3940">
        <v>0</v>
      </c>
      <c r="AQ3940">
        <v>0</v>
      </c>
      <c r="AR3940">
        <v>0</v>
      </c>
      <c r="AS3940">
        <v>0</v>
      </c>
      <c r="AT3940">
        <v>0</v>
      </c>
    </row>
    <row r="3941" spans="1:46" hidden="1" x14ac:dyDescent="0.25">
      <c r="A3941" t="s">
        <v>323</v>
      </c>
      <c r="B3941" t="s">
        <v>294</v>
      </c>
      <c r="C3941">
        <v>3</v>
      </c>
      <c r="D3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1">
        <v>15</v>
      </c>
      <c r="AJ3941" t="s">
        <v>323</v>
      </c>
      <c r="AK3941" t="s">
        <v>419</v>
      </c>
      <c r="AL3941" t="s">
        <v>294</v>
      </c>
      <c r="AM3941">
        <v>9</v>
      </c>
      <c r="AN3941">
        <v>3</v>
      </c>
      <c r="AO3941">
        <v>0</v>
      </c>
      <c r="AP3941">
        <v>0</v>
      </c>
      <c r="AQ3941">
        <v>0</v>
      </c>
      <c r="AR3941">
        <v>0</v>
      </c>
      <c r="AS3941">
        <v>0</v>
      </c>
      <c r="AT3941">
        <v>0</v>
      </c>
    </row>
    <row r="3942" spans="1:46" hidden="1" x14ac:dyDescent="0.25">
      <c r="A3942" t="s">
        <v>323</v>
      </c>
      <c r="B3942" t="s">
        <v>294</v>
      </c>
      <c r="C3942">
        <v>4</v>
      </c>
      <c r="D3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2">
        <v>15</v>
      </c>
      <c r="AJ3942" t="s">
        <v>323</v>
      </c>
      <c r="AK3942" t="s">
        <v>419</v>
      </c>
      <c r="AL3942" t="s">
        <v>294</v>
      </c>
      <c r="AM3942">
        <v>9</v>
      </c>
      <c r="AN3942">
        <v>4</v>
      </c>
      <c r="AO3942">
        <v>0</v>
      </c>
      <c r="AP3942">
        <v>0</v>
      </c>
      <c r="AQ3942">
        <v>0</v>
      </c>
      <c r="AR3942">
        <v>0</v>
      </c>
      <c r="AS3942">
        <v>0</v>
      </c>
      <c r="AT3942">
        <v>0</v>
      </c>
    </row>
    <row r="3943" spans="1:46" hidden="1" x14ac:dyDescent="0.25">
      <c r="A3943" t="s">
        <v>323</v>
      </c>
      <c r="B3943" t="s">
        <v>294</v>
      </c>
      <c r="C3943">
        <v>5</v>
      </c>
      <c r="D3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3">
        <v>15</v>
      </c>
      <c r="AJ3943" t="s">
        <v>323</v>
      </c>
      <c r="AK3943" t="s">
        <v>419</v>
      </c>
      <c r="AL3943" t="s">
        <v>294</v>
      </c>
      <c r="AM3943">
        <v>9</v>
      </c>
      <c r="AN3943">
        <v>5</v>
      </c>
      <c r="AO3943">
        <v>0</v>
      </c>
      <c r="AP3943">
        <v>0</v>
      </c>
      <c r="AQ3943">
        <v>0</v>
      </c>
      <c r="AR3943">
        <v>0</v>
      </c>
      <c r="AS3943">
        <v>0</v>
      </c>
      <c r="AT3943">
        <v>0</v>
      </c>
    </row>
    <row r="3944" spans="1:46" hidden="1" x14ac:dyDescent="0.25">
      <c r="A3944" t="s">
        <v>323</v>
      </c>
      <c r="B3944" t="s">
        <v>294</v>
      </c>
      <c r="C3944">
        <v>6</v>
      </c>
      <c r="D3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4">
        <v>15</v>
      </c>
      <c r="AJ3944" t="s">
        <v>323</v>
      </c>
      <c r="AK3944" t="s">
        <v>419</v>
      </c>
      <c r="AL3944" t="s">
        <v>294</v>
      </c>
      <c r="AM3944">
        <v>9</v>
      </c>
      <c r="AN3944">
        <v>6</v>
      </c>
      <c r="AO3944">
        <v>0</v>
      </c>
      <c r="AP3944">
        <v>0</v>
      </c>
      <c r="AQ3944">
        <v>1.9600000000000001E-7</v>
      </c>
      <c r="AR3944">
        <v>5.3600000000000004E-7</v>
      </c>
      <c r="AS3944">
        <v>8.7800000000000006E-6</v>
      </c>
      <c r="AT3944">
        <v>0</v>
      </c>
    </row>
    <row r="3945" spans="1:46" hidden="1" x14ac:dyDescent="0.25">
      <c r="A3945" t="s">
        <v>323</v>
      </c>
      <c r="B3945" t="s">
        <v>294</v>
      </c>
      <c r="C3945">
        <v>7</v>
      </c>
      <c r="D3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3.0162951E-2</v>
      </c>
      <c r="E3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3.0162951E-2</v>
      </c>
      <c r="AI3945">
        <v>15</v>
      </c>
      <c r="AJ3945" t="s">
        <v>323</v>
      </c>
      <c r="AK3945" t="s">
        <v>419</v>
      </c>
      <c r="AL3945" t="s">
        <v>294</v>
      </c>
      <c r="AM3945">
        <v>9</v>
      </c>
      <c r="AN3945">
        <v>7</v>
      </c>
      <c r="AO3945">
        <v>3.0162951E-2</v>
      </c>
      <c r="AP3945">
        <v>3.6399505999999998E-2</v>
      </c>
      <c r="AQ3945" s="281">
        <v>4.0873628000000002E-2</v>
      </c>
      <c r="AR3945" s="281">
        <v>3.6256759E-2</v>
      </c>
      <c r="AS3945" s="281">
        <v>5.7877695999999999E-2</v>
      </c>
      <c r="AT3945">
        <v>1.7379849999999999E-2</v>
      </c>
    </row>
    <row r="3946" spans="1:46" hidden="1" x14ac:dyDescent="0.25">
      <c r="A3946" t="s">
        <v>323</v>
      </c>
      <c r="B3946" t="s">
        <v>294</v>
      </c>
      <c r="C3946">
        <v>8</v>
      </c>
      <c r="D3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0.18200066200000001</v>
      </c>
      <c r="E3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0.18200066200000001</v>
      </c>
      <c r="AI3946">
        <v>15</v>
      </c>
      <c r="AJ3946" t="s">
        <v>323</v>
      </c>
      <c r="AK3946" t="s">
        <v>419</v>
      </c>
      <c r="AL3946" t="s">
        <v>294</v>
      </c>
      <c r="AM3946">
        <v>9</v>
      </c>
      <c r="AN3946">
        <v>8</v>
      </c>
      <c r="AO3946">
        <v>0.18200066200000001</v>
      </c>
      <c r="AP3946">
        <v>0.19434272399999999</v>
      </c>
      <c r="AQ3946">
        <v>0.20814305599999999</v>
      </c>
      <c r="AR3946">
        <v>0.19430625700000001</v>
      </c>
      <c r="AS3946">
        <v>0.24370383500000001</v>
      </c>
      <c r="AT3946">
        <v>0.121472679</v>
      </c>
    </row>
    <row r="3947" spans="1:46" hidden="1" x14ac:dyDescent="0.25">
      <c r="A3947" t="s">
        <v>323</v>
      </c>
      <c r="B3947" t="s">
        <v>294</v>
      </c>
      <c r="C3947">
        <v>9</v>
      </c>
      <c r="D3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0.39495474899999999</v>
      </c>
      <c r="E3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0.36445664300000002</v>
      </c>
      <c r="AI3947">
        <v>15</v>
      </c>
      <c r="AJ3947" t="s">
        <v>323</v>
      </c>
      <c r="AK3947" t="s">
        <v>419</v>
      </c>
      <c r="AL3947" t="s">
        <v>294</v>
      </c>
      <c r="AM3947">
        <v>9</v>
      </c>
      <c r="AN3947">
        <v>9</v>
      </c>
      <c r="AO3947">
        <v>0.36445664300000002</v>
      </c>
      <c r="AP3947">
        <v>0.376692678</v>
      </c>
      <c r="AQ3947">
        <v>0.39495474899999999</v>
      </c>
      <c r="AR3947">
        <v>0.37625096899999999</v>
      </c>
      <c r="AS3947">
        <v>0.44221746499999998</v>
      </c>
      <c r="AT3947">
        <v>0.25521632300000002</v>
      </c>
    </row>
    <row r="3948" spans="1:46" hidden="1" x14ac:dyDescent="0.25">
      <c r="A3948" t="s">
        <v>323</v>
      </c>
      <c r="B3948" t="s">
        <v>294</v>
      </c>
      <c r="C3948">
        <v>10</v>
      </c>
      <c r="D3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0.57155388500000004</v>
      </c>
      <c r="E3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0.57155388500000004</v>
      </c>
      <c r="AI3948">
        <v>15</v>
      </c>
      <c r="AJ3948" t="s">
        <v>323</v>
      </c>
      <c r="AK3948" t="s">
        <v>419</v>
      </c>
      <c r="AL3948" t="s">
        <v>294</v>
      </c>
      <c r="AM3948">
        <v>9</v>
      </c>
      <c r="AN3948">
        <v>10</v>
      </c>
      <c r="AO3948">
        <v>0.52033529999999995</v>
      </c>
      <c r="AP3948">
        <v>0.548932219</v>
      </c>
      <c r="AQ3948">
        <v>0.57155388500000004</v>
      </c>
      <c r="AR3948">
        <v>0.54297010999999995</v>
      </c>
      <c r="AS3948">
        <v>0.62613012499999998</v>
      </c>
      <c r="AT3948">
        <v>0.33111795700000002</v>
      </c>
    </row>
    <row r="3949" spans="1:46" hidden="1" x14ac:dyDescent="0.25">
      <c r="A3949" t="s">
        <v>323</v>
      </c>
      <c r="B3949" t="s">
        <v>294</v>
      </c>
      <c r="C3949">
        <v>11</v>
      </c>
      <c r="D3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0.71062605499999998</v>
      </c>
      <c r="E3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0.71062605499999998</v>
      </c>
      <c r="AI3949">
        <v>15</v>
      </c>
      <c r="AJ3949" t="s">
        <v>323</v>
      </c>
      <c r="AK3949" t="s">
        <v>419</v>
      </c>
      <c r="AL3949" t="s">
        <v>294</v>
      </c>
      <c r="AM3949">
        <v>9</v>
      </c>
      <c r="AN3949">
        <v>11</v>
      </c>
      <c r="AO3949">
        <v>0.642708787</v>
      </c>
      <c r="AP3949">
        <v>0.67761100600000002</v>
      </c>
      <c r="AQ3949">
        <v>0.71062605499999998</v>
      </c>
      <c r="AR3949">
        <v>0.670658109</v>
      </c>
      <c r="AS3949">
        <v>0.767016111</v>
      </c>
      <c r="AT3949">
        <v>0.43409018399999999</v>
      </c>
    </row>
    <row r="3950" spans="1:46" hidden="1" x14ac:dyDescent="0.25">
      <c r="A3950" t="s">
        <v>323</v>
      </c>
      <c r="B3950" t="s">
        <v>294</v>
      </c>
      <c r="C3950">
        <v>12</v>
      </c>
      <c r="D3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0.76397452899999996</v>
      </c>
      <c r="E3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0.76397452899999996</v>
      </c>
      <c r="AI3950">
        <v>15</v>
      </c>
      <c r="AJ3950" t="s">
        <v>323</v>
      </c>
      <c r="AK3950" t="s">
        <v>419</v>
      </c>
      <c r="AL3950" t="s">
        <v>294</v>
      </c>
      <c r="AM3950">
        <v>9</v>
      </c>
      <c r="AN3950">
        <v>12</v>
      </c>
      <c r="AO3950">
        <v>0.70773325099999995</v>
      </c>
      <c r="AP3950">
        <v>0.73563923600000003</v>
      </c>
      <c r="AQ3950">
        <v>0.76397452899999996</v>
      </c>
      <c r="AR3950">
        <v>0.73087181999999995</v>
      </c>
      <c r="AS3950">
        <v>0.81839429500000005</v>
      </c>
      <c r="AT3950">
        <v>0.53543959799999996</v>
      </c>
    </row>
    <row r="3951" spans="1:46" hidden="1" x14ac:dyDescent="0.25">
      <c r="A3951" t="s">
        <v>323</v>
      </c>
      <c r="B3951" t="s">
        <v>294</v>
      </c>
      <c r="C3951">
        <v>13</v>
      </c>
      <c r="D3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0.75485802499999999</v>
      </c>
      <c r="E3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0.75485802499999999</v>
      </c>
      <c r="AI3951">
        <v>15</v>
      </c>
      <c r="AJ3951" t="s">
        <v>323</v>
      </c>
      <c r="AK3951" t="s">
        <v>419</v>
      </c>
      <c r="AL3951" t="s">
        <v>294</v>
      </c>
      <c r="AM3951">
        <v>9</v>
      </c>
      <c r="AN3951">
        <v>13</v>
      </c>
      <c r="AO3951">
        <v>0.69797630099999997</v>
      </c>
      <c r="AP3951">
        <v>0.73519248000000004</v>
      </c>
      <c r="AQ3951">
        <v>0.75485802499999999</v>
      </c>
      <c r="AR3951">
        <v>0.72659940199999995</v>
      </c>
      <c r="AS3951">
        <v>0.83091765100000003</v>
      </c>
      <c r="AT3951">
        <v>0.55496047000000004</v>
      </c>
    </row>
    <row r="3952" spans="1:46" hidden="1" x14ac:dyDescent="0.25">
      <c r="A3952" t="s">
        <v>323</v>
      </c>
      <c r="B3952" t="s">
        <v>294</v>
      </c>
      <c r="C3952">
        <v>14</v>
      </c>
      <c r="D3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0.69785085499999999</v>
      </c>
      <c r="E3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0.69785085499999999</v>
      </c>
      <c r="AI3952">
        <v>15</v>
      </c>
      <c r="AJ3952" t="s">
        <v>323</v>
      </c>
      <c r="AK3952" t="s">
        <v>419</v>
      </c>
      <c r="AL3952" t="s">
        <v>294</v>
      </c>
      <c r="AM3952">
        <v>9</v>
      </c>
      <c r="AN3952">
        <v>14</v>
      </c>
      <c r="AO3952">
        <v>0.65124964299999999</v>
      </c>
      <c r="AP3952">
        <v>0.67739304099999997</v>
      </c>
      <c r="AQ3952">
        <v>0.69785085499999999</v>
      </c>
      <c r="AR3952">
        <v>0.67165657999999995</v>
      </c>
      <c r="AS3952">
        <v>0.77365731599999998</v>
      </c>
      <c r="AT3952">
        <v>0.53663072999999994</v>
      </c>
    </row>
    <row r="3953" spans="1:46" hidden="1" x14ac:dyDescent="0.25">
      <c r="A3953" t="s">
        <v>323</v>
      </c>
      <c r="B3953" t="s">
        <v>294</v>
      </c>
      <c r="C3953">
        <v>15</v>
      </c>
      <c r="D3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0.59182315799999996</v>
      </c>
      <c r="E3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0.59182315799999996</v>
      </c>
      <c r="AI3953">
        <v>15</v>
      </c>
      <c r="AJ3953" t="s">
        <v>323</v>
      </c>
      <c r="AK3953" t="s">
        <v>419</v>
      </c>
      <c r="AL3953" t="s">
        <v>294</v>
      </c>
      <c r="AM3953">
        <v>9</v>
      </c>
      <c r="AN3953">
        <v>15</v>
      </c>
      <c r="AO3953">
        <v>0.54564415799999999</v>
      </c>
      <c r="AP3953">
        <v>0.56978917600000001</v>
      </c>
      <c r="AQ3953">
        <v>0.59182315799999996</v>
      </c>
      <c r="AR3953">
        <v>0.56723497199999995</v>
      </c>
      <c r="AS3953">
        <v>0.665979302</v>
      </c>
      <c r="AT3953">
        <v>0.46624322800000001</v>
      </c>
    </row>
    <row r="3954" spans="1:46" hidden="1" x14ac:dyDescent="0.25">
      <c r="A3954" t="s">
        <v>323</v>
      </c>
      <c r="B3954" t="s">
        <v>294</v>
      </c>
      <c r="C3954">
        <v>16</v>
      </c>
      <c r="D3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0.43264873599999998</v>
      </c>
      <c r="E3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0.43264873599999998</v>
      </c>
      <c r="AI3954">
        <v>15</v>
      </c>
      <c r="AJ3954" t="s">
        <v>323</v>
      </c>
      <c r="AK3954" t="s">
        <v>419</v>
      </c>
      <c r="AL3954" t="s">
        <v>294</v>
      </c>
      <c r="AM3954">
        <v>9</v>
      </c>
      <c r="AN3954">
        <v>16</v>
      </c>
      <c r="AO3954">
        <v>0.39419553499999999</v>
      </c>
      <c r="AP3954">
        <v>0.410989037</v>
      </c>
      <c r="AQ3954">
        <v>0.43264873599999998</v>
      </c>
      <c r="AR3954">
        <v>0.410327785</v>
      </c>
      <c r="AS3954">
        <v>0.48545460499999998</v>
      </c>
      <c r="AT3954">
        <v>0.32682487199999999</v>
      </c>
    </row>
    <row r="3955" spans="1:46" hidden="1" x14ac:dyDescent="0.25">
      <c r="A3955" t="s">
        <v>323</v>
      </c>
      <c r="B3955" t="s">
        <v>294</v>
      </c>
      <c r="C3955">
        <v>17</v>
      </c>
      <c r="D3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0.25906869500000002</v>
      </c>
      <c r="E3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0.25906869500000002</v>
      </c>
      <c r="AI3955">
        <v>15</v>
      </c>
      <c r="AJ3955" t="s">
        <v>323</v>
      </c>
      <c r="AK3955" t="s">
        <v>419</v>
      </c>
      <c r="AL3955" t="s">
        <v>294</v>
      </c>
      <c r="AM3955">
        <v>9</v>
      </c>
      <c r="AN3955">
        <v>17</v>
      </c>
      <c r="AO3955">
        <v>0.23265548799999999</v>
      </c>
      <c r="AP3955">
        <v>0.24339317399999999</v>
      </c>
      <c r="AQ3955">
        <v>0.25906869500000002</v>
      </c>
      <c r="AR3955">
        <v>0.24514372700000001</v>
      </c>
      <c r="AS3955">
        <v>0.29527540499999999</v>
      </c>
      <c r="AT3955">
        <v>0.19463261400000001</v>
      </c>
    </row>
    <row r="3956" spans="1:46" hidden="1" x14ac:dyDescent="0.25">
      <c r="A3956" t="s">
        <v>323</v>
      </c>
      <c r="B3956" t="s">
        <v>294</v>
      </c>
      <c r="C3956">
        <v>18</v>
      </c>
      <c r="D3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8.8165259999999995E-2</v>
      </c>
      <c r="E3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8.8165259999999995E-2</v>
      </c>
      <c r="AI3956">
        <v>15</v>
      </c>
      <c r="AJ3956" t="s">
        <v>323</v>
      </c>
      <c r="AK3956" t="s">
        <v>419</v>
      </c>
      <c r="AL3956" t="s">
        <v>294</v>
      </c>
      <c r="AM3956">
        <v>9</v>
      </c>
      <c r="AN3956">
        <v>18</v>
      </c>
      <c r="AO3956">
        <v>7.6059864000000005E-2</v>
      </c>
      <c r="AP3956">
        <v>8.2418515999999997E-2</v>
      </c>
      <c r="AQ3956">
        <v>8.8165259999999995E-2</v>
      </c>
      <c r="AR3956">
        <v>8.2732745999999996E-2</v>
      </c>
      <c r="AS3956">
        <v>0.109547648</v>
      </c>
      <c r="AT3956">
        <v>6.1217283999999997E-2</v>
      </c>
    </row>
    <row r="3957" spans="1:46" hidden="1" x14ac:dyDescent="0.25">
      <c r="A3957" t="s">
        <v>323</v>
      </c>
      <c r="B3957" t="s">
        <v>294</v>
      </c>
      <c r="C3957">
        <v>19</v>
      </c>
      <c r="D3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3.8322819999999998E-3</v>
      </c>
      <c r="E3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3.8322819999999998E-3</v>
      </c>
      <c r="AI3957">
        <v>15</v>
      </c>
      <c r="AJ3957" t="s">
        <v>323</v>
      </c>
      <c r="AK3957" t="s">
        <v>419</v>
      </c>
      <c r="AL3957" t="s">
        <v>294</v>
      </c>
      <c r="AM3957">
        <v>9</v>
      </c>
      <c r="AN3957">
        <v>19</v>
      </c>
      <c r="AO3957">
        <v>2.118895E-3</v>
      </c>
      <c r="AP3957">
        <v>2.846178E-3</v>
      </c>
      <c r="AQ3957">
        <v>3.8322819999999998E-3</v>
      </c>
      <c r="AR3957">
        <v>2.9672259999999999E-3</v>
      </c>
      <c r="AS3957">
        <v>5.7794680000000003E-3</v>
      </c>
      <c r="AT3957">
        <v>7.0076000000000003E-4</v>
      </c>
    </row>
    <row r="3958" spans="1:46" hidden="1" x14ac:dyDescent="0.25">
      <c r="A3958" t="s">
        <v>323</v>
      </c>
      <c r="B3958" t="s">
        <v>294</v>
      </c>
      <c r="C3958">
        <v>20</v>
      </c>
      <c r="D3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8">
        <v>15</v>
      </c>
      <c r="AJ3958" t="s">
        <v>323</v>
      </c>
      <c r="AK3958" t="s">
        <v>419</v>
      </c>
      <c r="AL3958" t="s">
        <v>294</v>
      </c>
      <c r="AM3958">
        <v>9</v>
      </c>
      <c r="AN3958">
        <v>20</v>
      </c>
      <c r="AO3958">
        <v>0</v>
      </c>
      <c r="AP3958">
        <v>0</v>
      </c>
      <c r="AQ3958">
        <v>0</v>
      </c>
      <c r="AR3958">
        <v>0</v>
      </c>
      <c r="AS3958">
        <v>0</v>
      </c>
      <c r="AT3958">
        <v>0</v>
      </c>
    </row>
    <row r="3959" spans="1:46" hidden="1" x14ac:dyDescent="0.25">
      <c r="A3959" t="s">
        <v>323</v>
      </c>
      <c r="B3959" t="s">
        <v>294</v>
      </c>
      <c r="C3959">
        <v>21</v>
      </c>
      <c r="D3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9">
        <v>15</v>
      </c>
      <c r="AJ3959" t="s">
        <v>323</v>
      </c>
      <c r="AK3959" t="s">
        <v>419</v>
      </c>
      <c r="AL3959" t="s">
        <v>294</v>
      </c>
      <c r="AM3959">
        <v>9</v>
      </c>
      <c r="AN3959">
        <v>21</v>
      </c>
      <c r="AO3959">
        <v>0</v>
      </c>
      <c r="AP3959">
        <v>0</v>
      </c>
      <c r="AQ3959">
        <v>0</v>
      </c>
      <c r="AR3959">
        <v>0</v>
      </c>
      <c r="AS3959">
        <v>0</v>
      </c>
      <c r="AT3959">
        <v>0</v>
      </c>
    </row>
    <row r="3960" spans="1:46" hidden="1" x14ac:dyDescent="0.25">
      <c r="A3960" t="s">
        <v>323</v>
      </c>
      <c r="B3960" t="s">
        <v>294</v>
      </c>
      <c r="C3960">
        <v>22</v>
      </c>
      <c r="D3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0">
        <v>15</v>
      </c>
      <c r="AJ3960" t="s">
        <v>323</v>
      </c>
      <c r="AK3960" t="s">
        <v>419</v>
      </c>
      <c r="AL3960" t="s">
        <v>294</v>
      </c>
      <c r="AM3960">
        <v>9</v>
      </c>
      <c r="AN3960">
        <v>22</v>
      </c>
      <c r="AO3960">
        <v>0</v>
      </c>
      <c r="AP3960">
        <v>0</v>
      </c>
      <c r="AQ3960">
        <v>0</v>
      </c>
      <c r="AR3960">
        <v>0</v>
      </c>
      <c r="AS3960">
        <v>0</v>
      </c>
      <c r="AT3960">
        <v>0</v>
      </c>
    </row>
    <row r="3961" spans="1:46" hidden="1" x14ac:dyDescent="0.25">
      <c r="A3961" t="s">
        <v>323</v>
      </c>
      <c r="B3961" t="s">
        <v>294</v>
      </c>
      <c r="C3961">
        <v>23</v>
      </c>
      <c r="D3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1">
        <v>15</v>
      </c>
      <c r="AJ3961" t="s">
        <v>323</v>
      </c>
      <c r="AK3961" t="s">
        <v>419</v>
      </c>
      <c r="AL3961" t="s">
        <v>294</v>
      </c>
      <c r="AM3961">
        <v>9</v>
      </c>
      <c r="AN3961">
        <v>23</v>
      </c>
      <c r="AO3961">
        <v>0</v>
      </c>
      <c r="AP3961">
        <v>0</v>
      </c>
      <c r="AQ3961">
        <v>0</v>
      </c>
      <c r="AR3961">
        <v>0</v>
      </c>
      <c r="AS3961">
        <v>0</v>
      </c>
      <c r="AT3961">
        <v>0</v>
      </c>
    </row>
    <row r="3962" spans="1:46" hidden="1" x14ac:dyDescent="0.25">
      <c r="A3962" t="s">
        <v>323</v>
      </c>
      <c r="B3962" t="s">
        <v>294</v>
      </c>
      <c r="C3962">
        <v>24</v>
      </c>
      <c r="D3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2">
        <v>15</v>
      </c>
      <c r="AJ3962" t="s">
        <v>323</v>
      </c>
      <c r="AK3962" t="s">
        <v>419</v>
      </c>
      <c r="AL3962" t="s">
        <v>294</v>
      </c>
      <c r="AM3962">
        <v>9</v>
      </c>
      <c r="AN3962">
        <v>24</v>
      </c>
      <c r="AO3962">
        <v>0</v>
      </c>
      <c r="AP3962">
        <v>0</v>
      </c>
      <c r="AQ3962">
        <v>0</v>
      </c>
      <c r="AR3962">
        <v>0</v>
      </c>
      <c r="AS3962">
        <v>0</v>
      </c>
      <c r="AT3962">
        <v>0</v>
      </c>
    </row>
    <row r="3963" spans="1:46" hidden="1" x14ac:dyDescent="0.25">
      <c r="A3963" t="s">
        <v>323</v>
      </c>
      <c r="B3963" t="s">
        <v>295</v>
      </c>
      <c r="C3963">
        <v>1</v>
      </c>
      <c r="D3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3">
        <v>15</v>
      </c>
      <c r="AJ3963" t="s">
        <v>323</v>
      </c>
      <c r="AK3963" t="s">
        <v>419</v>
      </c>
      <c r="AL3963" t="s">
        <v>295</v>
      </c>
      <c r="AM3963">
        <v>10</v>
      </c>
      <c r="AN3963">
        <v>1</v>
      </c>
      <c r="AO3963">
        <v>0</v>
      </c>
      <c r="AP3963">
        <v>0</v>
      </c>
      <c r="AQ3963">
        <v>0</v>
      </c>
      <c r="AR3963">
        <v>0</v>
      </c>
      <c r="AS3963">
        <v>0</v>
      </c>
      <c r="AT3963">
        <v>0</v>
      </c>
    </row>
    <row r="3964" spans="1:46" hidden="1" x14ac:dyDescent="0.25">
      <c r="A3964" t="s">
        <v>323</v>
      </c>
      <c r="B3964" t="s">
        <v>295</v>
      </c>
      <c r="C3964">
        <v>2</v>
      </c>
      <c r="D3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4">
        <v>15</v>
      </c>
      <c r="AJ3964" t="s">
        <v>323</v>
      </c>
      <c r="AK3964" t="s">
        <v>419</v>
      </c>
      <c r="AL3964" t="s">
        <v>295</v>
      </c>
      <c r="AM3964">
        <v>10</v>
      </c>
      <c r="AN3964">
        <v>2</v>
      </c>
      <c r="AO3964">
        <v>0</v>
      </c>
      <c r="AP3964">
        <v>0</v>
      </c>
      <c r="AQ3964">
        <v>0</v>
      </c>
      <c r="AR3964">
        <v>0</v>
      </c>
      <c r="AS3964">
        <v>0</v>
      </c>
      <c r="AT3964">
        <v>0</v>
      </c>
    </row>
    <row r="3965" spans="1:46" hidden="1" x14ac:dyDescent="0.25">
      <c r="A3965" t="s">
        <v>323</v>
      </c>
      <c r="B3965" t="s">
        <v>295</v>
      </c>
      <c r="C3965">
        <v>3</v>
      </c>
      <c r="D3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5">
        <v>15</v>
      </c>
      <c r="AJ3965" t="s">
        <v>323</v>
      </c>
      <c r="AK3965" t="s">
        <v>419</v>
      </c>
      <c r="AL3965" t="s">
        <v>295</v>
      </c>
      <c r="AM3965">
        <v>10</v>
      </c>
      <c r="AN3965">
        <v>3</v>
      </c>
      <c r="AO3965">
        <v>0</v>
      </c>
      <c r="AP3965">
        <v>0</v>
      </c>
      <c r="AQ3965">
        <v>0</v>
      </c>
      <c r="AR3965">
        <v>0</v>
      </c>
      <c r="AS3965">
        <v>0</v>
      </c>
      <c r="AT3965">
        <v>0</v>
      </c>
    </row>
    <row r="3966" spans="1:46" hidden="1" x14ac:dyDescent="0.25">
      <c r="A3966" t="s">
        <v>323</v>
      </c>
      <c r="B3966" t="s">
        <v>295</v>
      </c>
      <c r="C3966">
        <v>4</v>
      </c>
      <c r="D3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6">
        <v>15</v>
      </c>
      <c r="AJ3966" t="s">
        <v>323</v>
      </c>
      <c r="AK3966" t="s">
        <v>419</v>
      </c>
      <c r="AL3966" t="s">
        <v>295</v>
      </c>
      <c r="AM3966">
        <v>10</v>
      </c>
      <c r="AN3966">
        <v>4</v>
      </c>
      <c r="AO3966">
        <v>0</v>
      </c>
      <c r="AP3966">
        <v>0</v>
      </c>
      <c r="AQ3966">
        <v>0</v>
      </c>
      <c r="AR3966">
        <v>0</v>
      </c>
      <c r="AS3966">
        <v>0</v>
      </c>
      <c r="AT3966">
        <v>0</v>
      </c>
    </row>
    <row r="3967" spans="1:46" hidden="1" x14ac:dyDescent="0.25">
      <c r="A3967" t="s">
        <v>323</v>
      </c>
      <c r="B3967" t="s">
        <v>295</v>
      </c>
      <c r="C3967">
        <v>5</v>
      </c>
      <c r="D3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7">
        <v>15</v>
      </c>
      <c r="AJ3967" t="s">
        <v>323</v>
      </c>
      <c r="AK3967" t="s">
        <v>419</v>
      </c>
      <c r="AL3967" t="s">
        <v>295</v>
      </c>
      <c r="AM3967">
        <v>10</v>
      </c>
      <c r="AN3967">
        <v>5</v>
      </c>
      <c r="AO3967">
        <v>0</v>
      </c>
      <c r="AP3967">
        <v>0</v>
      </c>
      <c r="AQ3967">
        <v>0</v>
      </c>
      <c r="AR3967">
        <v>0</v>
      </c>
      <c r="AS3967">
        <v>0</v>
      </c>
      <c r="AT3967">
        <v>0</v>
      </c>
    </row>
    <row r="3968" spans="1:46" hidden="1" x14ac:dyDescent="0.25">
      <c r="A3968" t="s">
        <v>323</v>
      </c>
      <c r="B3968" t="s">
        <v>295</v>
      </c>
      <c r="C3968">
        <v>6</v>
      </c>
      <c r="D3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2.1699999999999999E-5</v>
      </c>
      <c r="E3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2.1699999999999999E-5</v>
      </c>
      <c r="AI3968">
        <v>15</v>
      </c>
      <c r="AJ3968" t="s">
        <v>323</v>
      </c>
      <c r="AK3968" t="s">
        <v>419</v>
      </c>
      <c r="AL3968" t="s">
        <v>295</v>
      </c>
      <c r="AM3968">
        <v>10</v>
      </c>
      <c r="AN3968">
        <v>6</v>
      </c>
      <c r="AO3968">
        <v>2.1699999999999999E-5</v>
      </c>
      <c r="AP3968">
        <v>8.25E-5</v>
      </c>
      <c r="AQ3968">
        <v>1.84239E-4</v>
      </c>
      <c r="AR3968">
        <v>1.0865399999999999E-4</v>
      </c>
      <c r="AS3968">
        <v>3.2764699999999998E-4</v>
      </c>
      <c r="AT3968">
        <v>0</v>
      </c>
    </row>
    <row r="3969" spans="1:46" hidden="1" x14ac:dyDescent="0.25">
      <c r="A3969" t="s">
        <v>323</v>
      </c>
      <c r="B3969" t="s">
        <v>295</v>
      </c>
      <c r="C3969">
        <v>7</v>
      </c>
      <c r="D3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4.9801669999999999E-2</v>
      </c>
      <c r="E3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4.9801669999999999E-2</v>
      </c>
      <c r="AI3969">
        <v>15</v>
      </c>
      <c r="AJ3969" t="s">
        <v>323</v>
      </c>
      <c r="AK3969" t="s">
        <v>419</v>
      </c>
      <c r="AL3969" t="s">
        <v>295</v>
      </c>
      <c r="AM3969">
        <v>10</v>
      </c>
      <c r="AN3969">
        <v>7</v>
      </c>
      <c r="AO3969" s="281">
        <v>4.9801669999999999E-2</v>
      </c>
      <c r="AP3969" s="281">
        <v>5.5835356000000003E-2</v>
      </c>
      <c r="AQ3969">
        <v>6.1003887E-2</v>
      </c>
      <c r="AR3969">
        <v>5.0557829999999998E-2</v>
      </c>
      <c r="AS3969">
        <v>7.4658779999999994E-2</v>
      </c>
      <c r="AT3969">
        <v>1.31722E-4</v>
      </c>
    </row>
    <row r="3970" spans="1:46" hidden="1" x14ac:dyDescent="0.25">
      <c r="A3970" t="s">
        <v>323</v>
      </c>
      <c r="B3970" t="s">
        <v>295</v>
      </c>
      <c r="C3970">
        <v>8</v>
      </c>
      <c r="D3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0.21094099499999999</v>
      </c>
      <c r="E3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0.21094099499999999</v>
      </c>
      <c r="AI3970">
        <v>15</v>
      </c>
      <c r="AJ3970" t="s">
        <v>323</v>
      </c>
      <c r="AK3970" t="s">
        <v>419</v>
      </c>
      <c r="AL3970" t="s">
        <v>295</v>
      </c>
      <c r="AM3970">
        <v>10</v>
      </c>
      <c r="AN3970">
        <v>8</v>
      </c>
      <c r="AO3970">
        <v>0.21094099499999999</v>
      </c>
      <c r="AP3970">
        <v>0.22476010399999999</v>
      </c>
      <c r="AQ3970">
        <v>0.23747764699999999</v>
      </c>
      <c r="AR3970">
        <v>0.208341629</v>
      </c>
      <c r="AS3970">
        <v>0.26900940200000001</v>
      </c>
      <c r="AT3970">
        <v>5.4796761999999999E-2</v>
      </c>
    </row>
    <row r="3971" spans="1:46" hidden="1" x14ac:dyDescent="0.25">
      <c r="A3971" t="s">
        <v>323</v>
      </c>
      <c r="B3971" t="s">
        <v>295</v>
      </c>
      <c r="C3971">
        <v>9</v>
      </c>
      <c r="D3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0.42295602300000001</v>
      </c>
      <c r="E3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0.37467732300000001</v>
      </c>
      <c r="AI3971">
        <v>15</v>
      </c>
      <c r="AJ3971" t="s">
        <v>323</v>
      </c>
      <c r="AK3971" t="s">
        <v>419</v>
      </c>
      <c r="AL3971" t="s">
        <v>295</v>
      </c>
      <c r="AM3971">
        <v>10</v>
      </c>
      <c r="AN3971">
        <v>9</v>
      </c>
      <c r="AO3971">
        <v>0.37467732300000001</v>
      </c>
      <c r="AP3971">
        <v>0.402213932</v>
      </c>
      <c r="AQ3971">
        <v>0.42295602300000001</v>
      </c>
      <c r="AR3971">
        <v>0.38357975799999999</v>
      </c>
      <c r="AS3971">
        <v>0.47668611300000002</v>
      </c>
      <c r="AT3971">
        <v>0.203349534</v>
      </c>
    </row>
    <row r="3972" spans="1:46" hidden="1" x14ac:dyDescent="0.25">
      <c r="A3972" t="s">
        <v>323</v>
      </c>
      <c r="B3972" t="s">
        <v>295</v>
      </c>
      <c r="C3972">
        <v>10</v>
      </c>
      <c r="D3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0.593428595</v>
      </c>
      <c r="E3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0.593428595</v>
      </c>
      <c r="AI3972">
        <v>15</v>
      </c>
      <c r="AJ3972" t="s">
        <v>323</v>
      </c>
      <c r="AK3972" t="s">
        <v>419</v>
      </c>
      <c r="AL3972" t="s">
        <v>295</v>
      </c>
      <c r="AM3972">
        <v>10</v>
      </c>
      <c r="AN3972">
        <v>10</v>
      </c>
      <c r="AO3972">
        <v>0.51811027700000001</v>
      </c>
      <c r="AP3972">
        <v>0.56364556399999999</v>
      </c>
      <c r="AQ3972">
        <v>0.593428595</v>
      </c>
      <c r="AR3972">
        <v>0.54375817800000004</v>
      </c>
      <c r="AS3972">
        <v>0.65314793900000001</v>
      </c>
      <c r="AT3972">
        <v>0.35925861100000001</v>
      </c>
    </row>
    <row r="3973" spans="1:46" hidden="1" x14ac:dyDescent="0.25">
      <c r="A3973" t="s">
        <v>323</v>
      </c>
      <c r="B3973" t="s">
        <v>295</v>
      </c>
      <c r="C3973">
        <v>11</v>
      </c>
      <c r="D3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0.71011929100000004</v>
      </c>
      <c r="E3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0.71011929100000004</v>
      </c>
      <c r="AI3973">
        <v>15</v>
      </c>
      <c r="AJ3973" t="s">
        <v>323</v>
      </c>
      <c r="AK3973" t="s">
        <v>419</v>
      </c>
      <c r="AL3973" t="s">
        <v>295</v>
      </c>
      <c r="AM3973">
        <v>10</v>
      </c>
      <c r="AN3973">
        <v>11</v>
      </c>
      <c r="AO3973">
        <v>0.63383865800000005</v>
      </c>
      <c r="AP3973">
        <v>0.67520444599999996</v>
      </c>
      <c r="AQ3973">
        <v>0.71011929100000004</v>
      </c>
      <c r="AR3973">
        <v>0.66546921699999995</v>
      </c>
      <c r="AS3973">
        <v>0.77603913199999996</v>
      </c>
      <c r="AT3973">
        <v>0.48173836199999998</v>
      </c>
    </row>
    <row r="3974" spans="1:46" hidden="1" x14ac:dyDescent="0.25">
      <c r="A3974" t="s">
        <v>323</v>
      </c>
      <c r="B3974" t="s">
        <v>295</v>
      </c>
      <c r="C3974">
        <v>12</v>
      </c>
      <c r="D3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0.75837783199999997</v>
      </c>
      <c r="E3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0.75837783199999997</v>
      </c>
      <c r="AI3974">
        <v>15</v>
      </c>
      <c r="AJ3974" t="s">
        <v>323</v>
      </c>
      <c r="AK3974" t="s">
        <v>419</v>
      </c>
      <c r="AL3974" t="s">
        <v>295</v>
      </c>
      <c r="AM3974">
        <v>10</v>
      </c>
      <c r="AN3974">
        <v>12</v>
      </c>
      <c r="AO3974">
        <v>0.692419648</v>
      </c>
      <c r="AP3974">
        <v>0.73283857699999999</v>
      </c>
      <c r="AQ3974">
        <v>0.75837783199999997</v>
      </c>
      <c r="AR3974">
        <v>0.72429509000000003</v>
      </c>
      <c r="AS3974">
        <v>0.84699709400000001</v>
      </c>
      <c r="AT3974">
        <v>0.55527857899999999</v>
      </c>
    </row>
    <row r="3975" spans="1:46" hidden="1" x14ac:dyDescent="0.25">
      <c r="A3975" t="s">
        <v>323</v>
      </c>
      <c r="B3975" t="s">
        <v>295</v>
      </c>
      <c r="C3975">
        <v>13</v>
      </c>
      <c r="D3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0.75277160899999995</v>
      </c>
      <c r="E3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0.75277160899999995</v>
      </c>
      <c r="AI3975">
        <v>15</v>
      </c>
      <c r="AJ3975" t="s">
        <v>323</v>
      </c>
      <c r="AK3975" t="s">
        <v>419</v>
      </c>
      <c r="AL3975" t="s">
        <v>295</v>
      </c>
      <c r="AM3975">
        <v>10</v>
      </c>
      <c r="AN3975">
        <v>13</v>
      </c>
      <c r="AO3975">
        <v>0.68966442699999997</v>
      </c>
      <c r="AP3975">
        <v>0.72035734200000001</v>
      </c>
      <c r="AQ3975">
        <v>0.75277160899999995</v>
      </c>
      <c r="AR3975">
        <v>0.71832600800000002</v>
      </c>
      <c r="AS3975">
        <v>0.84482625700000002</v>
      </c>
      <c r="AT3975">
        <v>0.51715739400000005</v>
      </c>
    </row>
    <row r="3976" spans="1:46" hidden="1" x14ac:dyDescent="0.25">
      <c r="A3976" t="s">
        <v>323</v>
      </c>
      <c r="B3976" t="s">
        <v>295</v>
      </c>
      <c r="C3976">
        <v>14</v>
      </c>
      <c r="D3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0.69002460899999996</v>
      </c>
      <c r="E3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0.69002460899999996</v>
      </c>
      <c r="AI3976">
        <v>15</v>
      </c>
      <c r="AJ3976" t="s">
        <v>323</v>
      </c>
      <c r="AK3976" t="s">
        <v>419</v>
      </c>
      <c r="AL3976" t="s">
        <v>295</v>
      </c>
      <c r="AM3976">
        <v>10</v>
      </c>
      <c r="AN3976">
        <v>14</v>
      </c>
      <c r="AO3976">
        <v>0.631674297</v>
      </c>
      <c r="AP3976">
        <v>0.66283780299999995</v>
      </c>
      <c r="AQ3976">
        <v>0.69002460899999996</v>
      </c>
      <c r="AR3976">
        <v>0.65999607199999999</v>
      </c>
      <c r="AS3976">
        <v>0.76299170199999999</v>
      </c>
      <c r="AT3976">
        <v>0.44925331499999999</v>
      </c>
    </row>
    <row r="3977" spans="1:46" hidden="1" x14ac:dyDescent="0.25">
      <c r="A3977" t="s">
        <v>323</v>
      </c>
      <c r="B3977" t="s">
        <v>295</v>
      </c>
      <c r="C3977">
        <v>15</v>
      </c>
      <c r="D3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0.58299530099999997</v>
      </c>
      <c r="E3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0.58299530099999997</v>
      </c>
      <c r="AI3977">
        <v>15</v>
      </c>
      <c r="AJ3977" t="s">
        <v>323</v>
      </c>
      <c r="AK3977" t="s">
        <v>419</v>
      </c>
      <c r="AL3977" t="s">
        <v>295</v>
      </c>
      <c r="AM3977">
        <v>10</v>
      </c>
      <c r="AN3977">
        <v>15</v>
      </c>
      <c r="AO3977">
        <v>0.52739381299999999</v>
      </c>
      <c r="AP3977">
        <v>0.55416571999999997</v>
      </c>
      <c r="AQ3977">
        <v>0.58299530099999997</v>
      </c>
      <c r="AR3977">
        <v>0.55671593799999997</v>
      </c>
      <c r="AS3977">
        <v>0.70373168500000005</v>
      </c>
      <c r="AT3977">
        <v>0.38425923499999998</v>
      </c>
    </row>
    <row r="3978" spans="1:46" hidden="1" x14ac:dyDescent="0.25">
      <c r="A3978" t="s">
        <v>323</v>
      </c>
      <c r="B3978" t="s">
        <v>295</v>
      </c>
      <c r="C3978">
        <v>16</v>
      </c>
      <c r="D3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0.41440710600000003</v>
      </c>
      <c r="E3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0.41440710600000003</v>
      </c>
      <c r="AI3978">
        <v>15</v>
      </c>
      <c r="AJ3978" t="s">
        <v>323</v>
      </c>
      <c r="AK3978" t="s">
        <v>419</v>
      </c>
      <c r="AL3978" t="s">
        <v>295</v>
      </c>
      <c r="AM3978">
        <v>10</v>
      </c>
      <c r="AN3978">
        <v>16</v>
      </c>
      <c r="AO3978">
        <v>0.37392602000000003</v>
      </c>
      <c r="AP3978">
        <v>0.39769756699999997</v>
      </c>
      <c r="AQ3978">
        <v>0.41440710600000003</v>
      </c>
      <c r="AR3978">
        <v>0.40217455000000002</v>
      </c>
      <c r="AS3978">
        <v>0.59093779899999999</v>
      </c>
      <c r="AT3978">
        <v>0.25752617300000002</v>
      </c>
    </row>
    <row r="3979" spans="1:46" hidden="1" x14ac:dyDescent="0.25">
      <c r="A3979" t="s">
        <v>323</v>
      </c>
      <c r="B3979" t="s">
        <v>295</v>
      </c>
      <c r="C3979">
        <v>17</v>
      </c>
      <c r="D3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0.246666201</v>
      </c>
      <c r="E3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0.246666201</v>
      </c>
      <c r="AI3979">
        <v>15</v>
      </c>
      <c r="AJ3979" t="s">
        <v>323</v>
      </c>
      <c r="AK3979" t="s">
        <v>419</v>
      </c>
      <c r="AL3979" t="s">
        <v>295</v>
      </c>
      <c r="AM3979">
        <v>10</v>
      </c>
      <c r="AN3979">
        <v>17</v>
      </c>
      <c r="AO3979">
        <v>0.21162540799999999</v>
      </c>
      <c r="AP3979">
        <v>0.22821240000000001</v>
      </c>
      <c r="AQ3979">
        <v>0.246666201</v>
      </c>
      <c r="AR3979">
        <v>0.23717441</v>
      </c>
      <c r="AS3979">
        <v>0.42671431999999998</v>
      </c>
      <c r="AT3979">
        <v>0.158283279</v>
      </c>
    </row>
    <row r="3980" spans="1:46" hidden="1" x14ac:dyDescent="0.25">
      <c r="A3980" t="s">
        <v>323</v>
      </c>
      <c r="B3980" t="s">
        <v>295</v>
      </c>
      <c r="C3980">
        <v>18</v>
      </c>
      <c r="D3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7.6274718000000005E-2</v>
      </c>
      <c r="E3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7.6274718000000005E-2</v>
      </c>
      <c r="AI3980">
        <v>15</v>
      </c>
      <c r="AJ3980" t="s">
        <v>323</v>
      </c>
      <c r="AK3980" t="s">
        <v>419</v>
      </c>
      <c r="AL3980" t="s">
        <v>295</v>
      </c>
      <c r="AM3980">
        <v>10</v>
      </c>
      <c r="AN3980">
        <v>18</v>
      </c>
      <c r="AO3980">
        <v>6.3715273000000003E-2</v>
      </c>
      <c r="AP3980">
        <v>6.9555460999999999E-2</v>
      </c>
      <c r="AQ3980">
        <v>7.6274718000000005E-2</v>
      </c>
      <c r="AR3980">
        <v>8.2519187999999993E-2</v>
      </c>
      <c r="AS3980">
        <v>0.241999354</v>
      </c>
      <c r="AT3980">
        <v>4.5070103E-2</v>
      </c>
    </row>
    <row r="3981" spans="1:46" hidden="1" x14ac:dyDescent="0.25">
      <c r="A3981" t="s">
        <v>323</v>
      </c>
      <c r="B3981" t="s">
        <v>295</v>
      </c>
      <c r="C3981">
        <v>19</v>
      </c>
      <c r="D3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2.4504790000000002E-3</v>
      </c>
      <c r="E3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2.4504790000000002E-3</v>
      </c>
      <c r="AI3981">
        <v>15</v>
      </c>
      <c r="AJ3981" t="s">
        <v>323</v>
      </c>
      <c r="AK3981" t="s">
        <v>419</v>
      </c>
      <c r="AL3981" t="s">
        <v>295</v>
      </c>
      <c r="AM3981">
        <v>10</v>
      </c>
      <c r="AN3981">
        <v>19</v>
      </c>
      <c r="AO3981">
        <v>1.2882080000000001E-3</v>
      </c>
      <c r="AP3981">
        <v>1.736058E-3</v>
      </c>
      <c r="AQ3981">
        <v>2.4504790000000002E-3</v>
      </c>
      <c r="AR3981">
        <v>7.4089769999999998E-3</v>
      </c>
      <c r="AS3981">
        <v>6.4300452999999994E-2</v>
      </c>
      <c r="AT3981">
        <v>3.46867E-4</v>
      </c>
    </row>
    <row r="3982" spans="1:46" hidden="1" x14ac:dyDescent="0.25">
      <c r="A3982" t="s">
        <v>323</v>
      </c>
      <c r="B3982" t="s">
        <v>295</v>
      </c>
      <c r="C3982">
        <v>20</v>
      </c>
      <c r="D3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2">
        <v>15</v>
      </c>
      <c r="AJ3982" t="s">
        <v>323</v>
      </c>
      <c r="AK3982" t="s">
        <v>419</v>
      </c>
      <c r="AL3982" t="s">
        <v>295</v>
      </c>
      <c r="AM3982">
        <v>10</v>
      </c>
      <c r="AN3982">
        <v>20</v>
      </c>
      <c r="AO3982">
        <v>0</v>
      </c>
      <c r="AP3982">
        <v>0</v>
      </c>
      <c r="AQ3982">
        <v>0</v>
      </c>
      <c r="AR3982">
        <v>5.0599999999999997E-5</v>
      </c>
      <c r="AS3982">
        <v>5.3391300000000001E-4</v>
      </c>
      <c r="AT3982">
        <v>0</v>
      </c>
    </row>
    <row r="3983" spans="1:46" hidden="1" x14ac:dyDescent="0.25">
      <c r="A3983" t="s">
        <v>323</v>
      </c>
      <c r="B3983" t="s">
        <v>295</v>
      </c>
      <c r="C3983">
        <v>21</v>
      </c>
      <c r="D3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3">
        <v>15</v>
      </c>
      <c r="AJ3983" t="s">
        <v>323</v>
      </c>
      <c r="AK3983" t="s">
        <v>419</v>
      </c>
      <c r="AL3983" t="s">
        <v>295</v>
      </c>
      <c r="AM3983">
        <v>10</v>
      </c>
      <c r="AN3983">
        <v>21</v>
      </c>
      <c r="AO3983">
        <v>0</v>
      </c>
      <c r="AP3983">
        <v>0</v>
      </c>
      <c r="AQ3983">
        <v>0</v>
      </c>
      <c r="AR3983" s="281">
        <v>0</v>
      </c>
      <c r="AS3983">
        <v>0</v>
      </c>
      <c r="AT3983">
        <v>0</v>
      </c>
    </row>
    <row r="3984" spans="1:46" hidden="1" x14ac:dyDescent="0.25">
      <c r="A3984" t="s">
        <v>323</v>
      </c>
      <c r="B3984" t="s">
        <v>295</v>
      </c>
      <c r="C3984">
        <v>22</v>
      </c>
      <c r="D3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4">
        <v>15</v>
      </c>
      <c r="AJ3984" t="s">
        <v>323</v>
      </c>
      <c r="AK3984" t="s">
        <v>419</v>
      </c>
      <c r="AL3984" t="s">
        <v>295</v>
      </c>
      <c r="AM3984">
        <v>10</v>
      </c>
      <c r="AN3984">
        <v>22</v>
      </c>
      <c r="AO3984">
        <v>0</v>
      </c>
      <c r="AP3984">
        <v>0</v>
      </c>
      <c r="AQ3984">
        <v>0</v>
      </c>
      <c r="AR3984">
        <v>0</v>
      </c>
      <c r="AS3984">
        <v>0</v>
      </c>
      <c r="AT3984">
        <v>0</v>
      </c>
    </row>
    <row r="3985" spans="1:46" hidden="1" x14ac:dyDescent="0.25">
      <c r="A3985" t="s">
        <v>323</v>
      </c>
      <c r="B3985" t="s">
        <v>295</v>
      </c>
      <c r="C3985">
        <v>23</v>
      </c>
      <c r="D3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5">
        <v>15</v>
      </c>
      <c r="AJ3985" t="s">
        <v>323</v>
      </c>
      <c r="AK3985" t="s">
        <v>419</v>
      </c>
      <c r="AL3985" t="s">
        <v>295</v>
      </c>
      <c r="AM3985">
        <v>10</v>
      </c>
      <c r="AN3985">
        <v>23</v>
      </c>
      <c r="AO3985">
        <v>0</v>
      </c>
      <c r="AP3985">
        <v>0</v>
      </c>
      <c r="AQ3985">
        <v>0</v>
      </c>
      <c r="AR3985">
        <v>0</v>
      </c>
      <c r="AS3985">
        <v>0</v>
      </c>
      <c r="AT3985">
        <v>0</v>
      </c>
    </row>
    <row r="3986" spans="1:46" hidden="1" x14ac:dyDescent="0.25">
      <c r="A3986" t="s">
        <v>323</v>
      </c>
      <c r="B3986" t="s">
        <v>295</v>
      </c>
      <c r="C3986">
        <v>24</v>
      </c>
      <c r="D3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6">
        <v>15</v>
      </c>
      <c r="AJ3986" t="s">
        <v>323</v>
      </c>
      <c r="AK3986" t="s">
        <v>419</v>
      </c>
      <c r="AL3986" t="s">
        <v>295</v>
      </c>
      <c r="AM3986">
        <v>10</v>
      </c>
      <c r="AN3986">
        <v>24</v>
      </c>
      <c r="AO3986">
        <v>0</v>
      </c>
      <c r="AP3986">
        <v>0</v>
      </c>
      <c r="AQ3986">
        <v>0</v>
      </c>
      <c r="AR3986">
        <v>0</v>
      </c>
      <c r="AS3986">
        <v>0</v>
      </c>
      <c r="AT3986">
        <v>0</v>
      </c>
    </row>
    <row r="3987" spans="1:46" hidden="1" x14ac:dyDescent="0.25">
      <c r="A3987" t="s">
        <v>323</v>
      </c>
      <c r="B3987" t="s">
        <v>296</v>
      </c>
      <c r="C3987">
        <v>1</v>
      </c>
      <c r="D3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7">
        <v>15</v>
      </c>
      <c r="AJ3987" t="s">
        <v>323</v>
      </c>
      <c r="AK3987" t="s">
        <v>419</v>
      </c>
      <c r="AL3987" t="s">
        <v>296</v>
      </c>
      <c r="AM3987">
        <v>11</v>
      </c>
      <c r="AN3987">
        <v>1</v>
      </c>
      <c r="AO3987">
        <v>0</v>
      </c>
      <c r="AP3987">
        <v>0</v>
      </c>
      <c r="AQ3987">
        <v>0</v>
      </c>
      <c r="AR3987">
        <v>0</v>
      </c>
      <c r="AS3987">
        <v>0</v>
      </c>
      <c r="AT3987">
        <v>0</v>
      </c>
    </row>
    <row r="3988" spans="1:46" hidden="1" x14ac:dyDescent="0.25">
      <c r="A3988" t="s">
        <v>323</v>
      </c>
      <c r="B3988" t="s">
        <v>296</v>
      </c>
      <c r="C3988">
        <v>2</v>
      </c>
      <c r="D3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8">
        <v>15</v>
      </c>
      <c r="AJ3988" t="s">
        <v>323</v>
      </c>
      <c r="AK3988" t="s">
        <v>419</v>
      </c>
      <c r="AL3988" t="s">
        <v>296</v>
      </c>
      <c r="AM3988">
        <v>11</v>
      </c>
      <c r="AN3988">
        <v>2</v>
      </c>
      <c r="AO3988">
        <v>0</v>
      </c>
      <c r="AP3988">
        <v>0</v>
      </c>
      <c r="AQ3988">
        <v>0</v>
      </c>
      <c r="AR3988">
        <v>0</v>
      </c>
      <c r="AS3988">
        <v>0</v>
      </c>
      <c r="AT3988">
        <v>0</v>
      </c>
    </row>
    <row r="3989" spans="1:46" hidden="1" x14ac:dyDescent="0.25">
      <c r="A3989" t="s">
        <v>323</v>
      </c>
      <c r="B3989" t="s">
        <v>296</v>
      </c>
      <c r="C3989">
        <v>3</v>
      </c>
      <c r="D3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9">
        <v>15</v>
      </c>
      <c r="AJ3989" t="s">
        <v>323</v>
      </c>
      <c r="AK3989" t="s">
        <v>419</v>
      </c>
      <c r="AL3989" t="s">
        <v>296</v>
      </c>
      <c r="AM3989">
        <v>11</v>
      </c>
      <c r="AN3989">
        <v>3</v>
      </c>
      <c r="AO3989">
        <v>0</v>
      </c>
      <c r="AP3989">
        <v>0</v>
      </c>
      <c r="AQ3989">
        <v>0</v>
      </c>
      <c r="AR3989">
        <v>0</v>
      </c>
      <c r="AS3989">
        <v>0</v>
      </c>
      <c r="AT3989">
        <v>0</v>
      </c>
    </row>
    <row r="3990" spans="1:46" hidden="1" x14ac:dyDescent="0.25">
      <c r="A3990" t="s">
        <v>323</v>
      </c>
      <c r="B3990" t="s">
        <v>296</v>
      </c>
      <c r="C3990">
        <v>4</v>
      </c>
      <c r="D3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0">
        <v>15</v>
      </c>
      <c r="AJ3990" t="s">
        <v>323</v>
      </c>
      <c r="AK3990" t="s">
        <v>419</v>
      </c>
      <c r="AL3990" t="s">
        <v>296</v>
      </c>
      <c r="AM3990">
        <v>11</v>
      </c>
      <c r="AN3990">
        <v>4</v>
      </c>
      <c r="AO3990">
        <v>0</v>
      </c>
      <c r="AP3990">
        <v>0</v>
      </c>
      <c r="AQ3990">
        <v>0</v>
      </c>
      <c r="AR3990">
        <v>0</v>
      </c>
      <c r="AS3990">
        <v>0</v>
      </c>
      <c r="AT3990">
        <v>0</v>
      </c>
    </row>
    <row r="3991" spans="1:46" hidden="1" x14ac:dyDescent="0.25">
      <c r="A3991" t="s">
        <v>323</v>
      </c>
      <c r="B3991" t="s">
        <v>296</v>
      </c>
      <c r="C3991">
        <v>5</v>
      </c>
      <c r="D3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1">
        <v>15</v>
      </c>
      <c r="AJ3991" t="s">
        <v>323</v>
      </c>
      <c r="AK3991" t="s">
        <v>419</v>
      </c>
      <c r="AL3991" t="s">
        <v>296</v>
      </c>
      <c r="AM3991">
        <v>11</v>
      </c>
      <c r="AN3991">
        <v>5</v>
      </c>
      <c r="AO3991">
        <v>0</v>
      </c>
      <c r="AP3991">
        <v>0</v>
      </c>
      <c r="AQ3991">
        <v>0</v>
      </c>
      <c r="AR3991">
        <v>0</v>
      </c>
      <c r="AS3991">
        <v>0</v>
      </c>
      <c r="AT3991">
        <v>0</v>
      </c>
    </row>
    <row r="3992" spans="1:46" hidden="1" x14ac:dyDescent="0.25">
      <c r="A3992" t="s">
        <v>323</v>
      </c>
      <c r="B3992" t="s">
        <v>296</v>
      </c>
      <c r="C3992">
        <v>6</v>
      </c>
      <c r="D3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2">
        <v>15</v>
      </c>
      <c r="AJ3992" t="s">
        <v>323</v>
      </c>
      <c r="AK3992" t="s">
        <v>419</v>
      </c>
      <c r="AL3992" t="s">
        <v>296</v>
      </c>
      <c r="AM3992">
        <v>11</v>
      </c>
      <c r="AN3992">
        <v>6</v>
      </c>
      <c r="AO3992">
        <v>0</v>
      </c>
      <c r="AP3992">
        <v>1.5365600000000001E-4</v>
      </c>
      <c r="AQ3992">
        <v>2.8487199999999998E-4</v>
      </c>
      <c r="AR3992">
        <v>1.5534199999999999E-4</v>
      </c>
      <c r="AS3992">
        <v>3.8127300000000001E-4</v>
      </c>
      <c r="AT3992">
        <v>0</v>
      </c>
    </row>
    <row r="3993" spans="1:46" hidden="1" x14ac:dyDescent="0.25">
      <c r="A3993" t="s">
        <v>323</v>
      </c>
      <c r="B3993" t="s">
        <v>296</v>
      </c>
      <c r="C3993">
        <v>7</v>
      </c>
      <c r="D3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3.4467999999999999E-4</v>
      </c>
      <c r="E3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3.4467999999999999E-4</v>
      </c>
      <c r="AI3993">
        <v>15</v>
      </c>
      <c r="AJ3993" t="s">
        <v>323</v>
      </c>
      <c r="AK3993" t="s">
        <v>419</v>
      </c>
      <c r="AL3993" t="s">
        <v>296</v>
      </c>
      <c r="AM3993">
        <v>11</v>
      </c>
      <c r="AN3993">
        <v>7</v>
      </c>
      <c r="AO3993">
        <v>3.4467999999999999E-4</v>
      </c>
      <c r="AP3993">
        <v>4.4212039000000002E-2</v>
      </c>
      <c r="AQ3993">
        <v>5.6195055000000001E-2</v>
      </c>
      <c r="AR3993">
        <v>3.2723370000000002E-2</v>
      </c>
      <c r="AS3993">
        <v>7.1133355999999995E-2</v>
      </c>
      <c r="AT3993">
        <v>2.27E-5</v>
      </c>
    </row>
    <row r="3994" spans="1:46" hidden="1" x14ac:dyDescent="0.25">
      <c r="A3994" t="s">
        <v>323</v>
      </c>
      <c r="B3994" t="s">
        <v>296</v>
      </c>
      <c r="C3994">
        <v>8</v>
      </c>
      <c r="D3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6.6953733000000001E-2</v>
      </c>
      <c r="E3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6.6953733000000001E-2</v>
      </c>
      <c r="AI3994">
        <v>15</v>
      </c>
      <c r="AJ3994" t="s">
        <v>323</v>
      </c>
      <c r="AK3994" t="s">
        <v>419</v>
      </c>
      <c r="AL3994" t="s">
        <v>296</v>
      </c>
      <c r="AM3994">
        <v>11</v>
      </c>
      <c r="AN3994">
        <v>8</v>
      </c>
      <c r="AO3994">
        <v>6.6953733000000001E-2</v>
      </c>
      <c r="AP3994">
        <v>0.16700732800000001</v>
      </c>
      <c r="AQ3994">
        <v>0.21077926799999999</v>
      </c>
      <c r="AR3994">
        <v>0.143954781</v>
      </c>
      <c r="AS3994">
        <v>0.25456448199999998</v>
      </c>
      <c r="AT3994" s="281">
        <v>1.3394556E-2</v>
      </c>
    </row>
    <row r="3995" spans="1:46" hidden="1" x14ac:dyDescent="0.25">
      <c r="A3995" t="s">
        <v>323</v>
      </c>
      <c r="B3995" t="s">
        <v>296</v>
      </c>
      <c r="C3995">
        <v>9</v>
      </c>
      <c r="D3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0.37370913900000002</v>
      </c>
      <c r="E3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0.22487131499999999</v>
      </c>
      <c r="AI3995">
        <v>15</v>
      </c>
      <c r="AJ3995" t="s">
        <v>323</v>
      </c>
      <c r="AK3995" t="s">
        <v>419</v>
      </c>
      <c r="AL3995" t="s">
        <v>296</v>
      </c>
      <c r="AM3995">
        <v>11</v>
      </c>
      <c r="AN3995">
        <v>9</v>
      </c>
      <c r="AO3995">
        <v>0.22487131499999999</v>
      </c>
      <c r="AP3995">
        <v>0.30218084899999997</v>
      </c>
      <c r="AQ3995">
        <v>0.37370913900000002</v>
      </c>
      <c r="AR3995">
        <v>0.29829145699999998</v>
      </c>
      <c r="AS3995">
        <v>0.449596781</v>
      </c>
      <c r="AT3995">
        <v>5.7262201999999998E-2</v>
      </c>
    </row>
    <row r="3996" spans="1:46" hidden="1" x14ac:dyDescent="0.25">
      <c r="A3996" t="s">
        <v>323</v>
      </c>
      <c r="B3996" t="s">
        <v>296</v>
      </c>
      <c r="C3996">
        <v>10</v>
      </c>
      <c r="D3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0.52088409000000002</v>
      </c>
      <c r="E3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0.52088409000000002</v>
      </c>
      <c r="AI3996">
        <v>15</v>
      </c>
      <c r="AJ3996" t="s">
        <v>323</v>
      </c>
      <c r="AK3996" t="s">
        <v>419</v>
      </c>
      <c r="AL3996" t="s">
        <v>296</v>
      </c>
      <c r="AM3996">
        <v>11</v>
      </c>
      <c r="AN3996">
        <v>10</v>
      </c>
      <c r="AO3996">
        <v>0.39160736800000001</v>
      </c>
      <c r="AP3996">
        <v>0.44211218800000002</v>
      </c>
      <c r="AQ3996">
        <v>0.52088409000000002</v>
      </c>
      <c r="AR3996">
        <v>0.44523090300000001</v>
      </c>
      <c r="AS3996">
        <v>0.62513036499999997</v>
      </c>
      <c r="AT3996">
        <v>0.110192872</v>
      </c>
    </row>
    <row r="3997" spans="1:46" hidden="1" x14ac:dyDescent="0.25">
      <c r="A3997" t="s">
        <v>323</v>
      </c>
      <c r="B3997" t="s">
        <v>296</v>
      </c>
      <c r="C3997">
        <v>11</v>
      </c>
      <c r="D3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0.62379611300000004</v>
      </c>
      <c r="E3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0.62379611300000004</v>
      </c>
      <c r="AI3997">
        <v>15</v>
      </c>
      <c r="AJ3997" t="s">
        <v>323</v>
      </c>
      <c r="AK3997" t="s">
        <v>419</v>
      </c>
      <c r="AL3997" t="s">
        <v>296</v>
      </c>
      <c r="AM3997">
        <v>11</v>
      </c>
      <c r="AN3997">
        <v>11</v>
      </c>
      <c r="AO3997">
        <v>0.52483431599999997</v>
      </c>
      <c r="AP3997">
        <v>0.58653529699999996</v>
      </c>
      <c r="AQ3997">
        <v>0.62379611300000004</v>
      </c>
      <c r="AR3997">
        <v>0.56682550899999995</v>
      </c>
      <c r="AS3997">
        <v>0.74610735500000003</v>
      </c>
      <c r="AT3997">
        <v>0.173332028</v>
      </c>
    </row>
    <row r="3998" spans="1:46" hidden="1" x14ac:dyDescent="0.25">
      <c r="A3998" t="s">
        <v>323</v>
      </c>
      <c r="B3998" t="s">
        <v>296</v>
      </c>
      <c r="C3998">
        <v>12</v>
      </c>
      <c r="D3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0.68972927699999997</v>
      </c>
      <c r="E3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0.68972927699999997</v>
      </c>
      <c r="AI3998">
        <v>15</v>
      </c>
      <c r="AJ3998" t="s">
        <v>323</v>
      </c>
      <c r="AK3998" t="s">
        <v>419</v>
      </c>
      <c r="AL3998" t="s">
        <v>296</v>
      </c>
      <c r="AM3998">
        <v>11</v>
      </c>
      <c r="AN3998">
        <v>12</v>
      </c>
      <c r="AO3998">
        <v>0.59253576100000005</v>
      </c>
      <c r="AP3998">
        <v>0.652373537</v>
      </c>
      <c r="AQ3998">
        <v>0.68972927699999997</v>
      </c>
      <c r="AR3998">
        <v>0.63311483700000004</v>
      </c>
      <c r="AS3998">
        <v>0.80022979000000005</v>
      </c>
      <c r="AT3998">
        <v>0.24893673299999999</v>
      </c>
    </row>
    <row r="3999" spans="1:46" hidden="1" x14ac:dyDescent="0.25">
      <c r="A3999" t="s">
        <v>323</v>
      </c>
      <c r="B3999" t="s">
        <v>296</v>
      </c>
      <c r="C3999">
        <v>13</v>
      </c>
      <c r="D3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0.706813417</v>
      </c>
      <c r="E3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0.706813417</v>
      </c>
      <c r="AI3999">
        <v>15</v>
      </c>
      <c r="AJ3999" t="s">
        <v>323</v>
      </c>
      <c r="AK3999" t="s">
        <v>419</v>
      </c>
      <c r="AL3999" t="s">
        <v>296</v>
      </c>
      <c r="AM3999">
        <v>11</v>
      </c>
      <c r="AN3999">
        <v>13</v>
      </c>
      <c r="AO3999">
        <v>0.59903470000000003</v>
      </c>
      <c r="AP3999">
        <v>0.661968954</v>
      </c>
      <c r="AQ3999">
        <v>0.706813417</v>
      </c>
      <c r="AR3999">
        <v>0.64836597500000004</v>
      </c>
      <c r="AS3999">
        <v>0.79042442000000002</v>
      </c>
      <c r="AT3999">
        <v>0.29337847099999997</v>
      </c>
    </row>
    <row r="4000" spans="1:46" hidden="1" x14ac:dyDescent="0.25">
      <c r="A4000" t="s">
        <v>323</v>
      </c>
      <c r="B4000" t="s">
        <v>296</v>
      </c>
      <c r="C4000">
        <v>14</v>
      </c>
      <c r="D4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0.67872672199999995</v>
      </c>
      <c r="E4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0.67872672199999995</v>
      </c>
      <c r="AI4000">
        <v>15</v>
      </c>
      <c r="AJ4000" t="s">
        <v>323</v>
      </c>
      <c r="AK4000" t="s">
        <v>419</v>
      </c>
      <c r="AL4000" t="s">
        <v>296</v>
      </c>
      <c r="AM4000">
        <v>11</v>
      </c>
      <c r="AN4000">
        <v>14</v>
      </c>
      <c r="AO4000">
        <v>0.56207596199999998</v>
      </c>
      <c r="AP4000">
        <v>0.62131444400000002</v>
      </c>
      <c r="AQ4000">
        <v>0.67872672199999995</v>
      </c>
      <c r="AR4000">
        <v>0.61343917100000001</v>
      </c>
      <c r="AS4000">
        <v>0.77298148499999997</v>
      </c>
      <c r="AT4000">
        <v>0.32070584000000002</v>
      </c>
    </row>
    <row r="4001" spans="1:46" hidden="1" x14ac:dyDescent="0.25">
      <c r="A4001" t="s">
        <v>323</v>
      </c>
      <c r="B4001" t="s">
        <v>296</v>
      </c>
      <c r="C4001">
        <v>15</v>
      </c>
      <c r="D4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0.60455201400000003</v>
      </c>
      <c r="E4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0.60455201400000003</v>
      </c>
      <c r="AI4001">
        <v>15</v>
      </c>
      <c r="AJ4001" t="s">
        <v>323</v>
      </c>
      <c r="AK4001" t="s">
        <v>419</v>
      </c>
      <c r="AL4001" t="s">
        <v>296</v>
      </c>
      <c r="AM4001">
        <v>11</v>
      </c>
      <c r="AN4001">
        <v>15</v>
      </c>
      <c r="AO4001">
        <v>0.484707002</v>
      </c>
      <c r="AP4001">
        <v>0.52708488499999995</v>
      </c>
      <c r="AQ4001">
        <v>0.60455201400000003</v>
      </c>
      <c r="AR4001">
        <v>0.53312013199999997</v>
      </c>
      <c r="AS4001">
        <v>0.71350323199999999</v>
      </c>
      <c r="AT4001">
        <v>0.27427469799999998</v>
      </c>
    </row>
    <row r="4002" spans="1:46" hidden="1" x14ac:dyDescent="0.25">
      <c r="A4002" t="s">
        <v>323</v>
      </c>
      <c r="B4002" t="s">
        <v>296</v>
      </c>
      <c r="C4002">
        <v>16</v>
      </c>
      <c r="D4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0.50695281199999997</v>
      </c>
      <c r="E4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0.50695281199999997</v>
      </c>
      <c r="AI4002">
        <v>15</v>
      </c>
      <c r="AJ4002" t="s">
        <v>323</v>
      </c>
      <c r="AK4002" t="s">
        <v>419</v>
      </c>
      <c r="AL4002" t="s">
        <v>296</v>
      </c>
      <c r="AM4002">
        <v>11</v>
      </c>
      <c r="AN4002">
        <v>16</v>
      </c>
      <c r="AO4002">
        <v>0.34479803399999998</v>
      </c>
      <c r="AP4002">
        <v>0.38760380500000002</v>
      </c>
      <c r="AQ4002">
        <v>0.50695281199999997</v>
      </c>
      <c r="AR4002">
        <v>0.40734279000000001</v>
      </c>
      <c r="AS4002">
        <v>0.58414967399999995</v>
      </c>
      <c r="AT4002">
        <v>0.16385054199999999</v>
      </c>
    </row>
    <row r="4003" spans="1:46" hidden="1" x14ac:dyDescent="0.25">
      <c r="A4003" t="s">
        <v>323</v>
      </c>
      <c r="B4003" t="s">
        <v>296</v>
      </c>
      <c r="C4003">
        <v>17</v>
      </c>
      <c r="D4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0.33645208799999998</v>
      </c>
      <c r="E4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0.33645208799999998</v>
      </c>
      <c r="AI4003">
        <v>15</v>
      </c>
      <c r="AJ4003" t="s">
        <v>323</v>
      </c>
      <c r="AK4003" t="s">
        <v>419</v>
      </c>
      <c r="AL4003" t="s">
        <v>296</v>
      </c>
      <c r="AM4003">
        <v>11</v>
      </c>
      <c r="AN4003">
        <v>17</v>
      </c>
      <c r="AO4003">
        <v>0.19403392999999999</v>
      </c>
      <c r="AP4003">
        <v>0.22209610799999999</v>
      </c>
      <c r="AQ4003">
        <v>0.33645208799999998</v>
      </c>
      <c r="AR4003">
        <v>0.25509938799999998</v>
      </c>
      <c r="AS4003">
        <v>0.41284114900000002</v>
      </c>
      <c r="AT4003">
        <v>0.101068517</v>
      </c>
    </row>
    <row r="4004" spans="1:46" hidden="1" x14ac:dyDescent="0.25">
      <c r="A4004" t="s">
        <v>323</v>
      </c>
      <c r="B4004" t="s">
        <v>296</v>
      </c>
      <c r="C4004">
        <v>18</v>
      </c>
      <c r="D4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0.19051167699999999</v>
      </c>
      <c r="E4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0.19051167699999999</v>
      </c>
      <c r="AI4004">
        <v>15</v>
      </c>
      <c r="AJ4004" t="s">
        <v>323</v>
      </c>
      <c r="AK4004" t="s">
        <v>419</v>
      </c>
      <c r="AL4004" t="s">
        <v>296</v>
      </c>
      <c r="AM4004">
        <v>11</v>
      </c>
      <c r="AN4004">
        <v>18</v>
      </c>
      <c r="AO4004">
        <v>6.2983861000000002E-2</v>
      </c>
      <c r="AP4004">
        <v>7.4442252E-2</v>
      </c>
      <c r="AQ4004">
        <v>0.19051167699999999</v>
      </c>
      <c r="AR4004">
        <v>0.114605648</v>
      </c>
      <c r="AS4004">
        <v>0.23677087599999999</v>
      </c>
      <c r="AT4004">
        <v>2.9767973E-2</v>
      </c>
    </row>
    <row r="4005" spans="1:46" hidden="1" x14ac:dyDescent="0.25">
      <c r="A4005" t="s">
        <v>323</v>
      </c>
      <c r="B4005" t="s">
        <v>296</v>
      </c>
      <c r="C4005">
        <v>19</v>
      </c>
      <c r="D4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5.517379E-2</v>
      </c>
      <c r="E4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5.517379E-2</v>
      </c>
      <c r="AI4005">
        <v>15</v>
      </c>
      <c r="AJ4005" t="s">
        <v>323</v>
      </c>
      <c r="AK4005" t="s">
        <v>419</v>
      </c>
      <c r="AL4005" t="s">
        <v>296</v>
      </c>
      <c r="AM4005">
        <v>11</v>
      </c>
      <c r="AN4005">
        <v>19</v>
      </c>
      <c r="AO4005">
        <v>1.995658E-3</v>
      </c>
      <c r="AP4005">
        <v>3.014938E-3</v>
      </c>
      <c r="AQ4005">
        <v>5.517379E-2</v>
      </c>
      <c r="AR4005">
        <v>2.3699400999999998E-2</v>
      </c>
      <c r="AS4005">
        <v>7.4559610999999998E-2</v>
      </c>
      <c r="AT4005">
        <v>9.21107E-4</v>
      </c>
    </row>
    <row r="4006" spans="1:46" hidden="1" x14ac:dyDescent="0.25">
      <c r="A4006" t="s">
        <v>323</v>
      </c>
      <c r="B4006" t="s">
        <v>296</v>
      </c>
      <c r="C4006">
        <v>20</v>
      </c>
      <c r="D4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8.6298899999999999E-4</v>
      </c>
      <c r="E4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8.6298899999999999E-4</v>
      </c>
      <c r="AI4006">
        <v>15</v>
      </c>
      <c r="AJ4006" t="s">
        <v>323</v>
      </c>
      <c r="AK4006" t="s">
        <v>419</v>
      </c>
      <c r="AL4006" t="s">
        <v>296</v>
      </c>
      <c r="AM4006">
        <v>11</v>
      </c>
      <c r="AN4006">
        <v>20</v>
      </c>
      <c r="AO4006">
        <v>0</v>
      </c>
      <c r="AP4006">
        <v>0</v>
      </c>
      <c r="AQ4006">
        <v>8.6298899999999999E-4</v>
      </c>
      <c r="AR4006">
        <v>4.57124E-4</v>
      </c>
      <c r="AS4006">
        <v>2.3565249999999999E-3</v>
      </c>
      <c r="AT4006">
        <v>0</v>
      </c>
    </row>
    <row r="4007" spans="1:46" hidden="1" x14ac:dyDescent="0.25">
      <c r="A4007" t="s">
        <v>323</v>
      </c>
      <c r="B4007" t="s">
        <v>296</v>
      </c>
      <c r="C4007">
        <v>21</v>
      </c>
      <c r="D4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7">
        <v>15</v>
      </c>
      <c r="AJ4007" t="s">
        <v>323</v>
      </c>
      <c r="AK4007" t="s">
        <v>419</v>
      </c>
      <c r="AL4007" t="s">
        <v>296</v>
      </c>
      <c r="AM4007">
        <v>11</v>
      </c>
      <c r="AN4007">
        <v>21</v>
      </c>
      <c r="AO4007">
        <v>0</v>
      </c>
      <c r="AP4007">
        <v>0</v>
      </c>
      <c r="AQ4007">
        <v>0</v>
      </c>
      <c r="AR4007">
        <v>0</v>
      </c>
      <c r="AS4007">
        <v>0</v>
      </c>
      <c r="AT4007">
        <v>0</v>
      </c>
    </row>
    <row r="4008" spans="1:46" hidden="1" x14ac:dyDescent="0.25">
      <c r="A4008" t="s">
        <v>323</v>
      </c>
      <c r="B4008" t="s">
        <v>296</v>
      </c>
      <c r="C4008">
        <v>22</v>
      </c>
      <c r="D4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8">
        <v>15</v>
      </c>
      <c r="AJ4008" t="s">
        <v>323</v>
      </c>
      <c r="AK4008" t="s">
        <v>419</v>
      </c>
      <c r="AL4008" t="s">
        <v>296</v>
      </c>
      <c r="AM4008">
        <v>11</v>
      </c>
      <c r="AN4008">
        <v>22</v>
      </c>
      <c r="AO4008">
        <v>0</v>
      </c>
      <c r="AP4008">
        <v>0</v>
      </c>
      <c r="AQ4008">
        <v>0</v>
      </c>
      <c r="AR4008">
        <v>0</v>
      </c>
      <c r="AS4008">
        <v>0</v>
      </c>
      <c r="AT4008">
        <v>0</v>
      </c>
    </row>
    <row r="4009" spans="1:46" hidden="1" x14ac:dyDescent="0.25">
      <c r="A4009" t="s">
        <v>323</v>
      </c>
      <c r="B4009" t="s">
        <v>296</v>
      </c>
      <c r="C4009">
        <v>23</v>
      </c>
      <c r="D4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9">
        <v>15</v>
      </c>
      <c r="AJ4009" t="s">
        <v>323</v>
      </c>
      <c r="AK4009" t="s">
        <v>419</v>
      </c>
      <c r="AL4009" t="s">
        <v>296</v>
      </c>
      <c r="AM4009">
        <v>11</v>
      </c>
      <c r="AN4009">
        <v>23</v>
      </c>
      <c r="AO4009">
        <v>0</v>
      </c>
      <c r="AP4009">
        <v>0</v>
      </c>
      <c r="AQ4009">
        <v>0</v>
      </c>
      <c r="AR4009">
        <v>0</v>
      </c>
      <c r="AS4009">
        <v>0</v>
      </c>
      <c r="AT4009">
        <v>0</v>
      </c>
    </row>
    <row r="4010" spans="1:46" hidden="1" x14ac:dyDescent="0.25">
      <c r="A4010" t="s">
        <v>323</v>
      </c>
      <c r="B4010" t="s">
        <v>296</v>
      </c>
      <c r="C4010">
        <v>24</v>
      </c>
      <c r="D4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0">
        <v>15</v>
      </c>
      <c r="AJ4010" t="s">
        <v>323</v>
      </c>
      <c r="AK4010" t="s">
        <v>419</v>
      </c>
      <c r="AL4010" t="s">
        <v>296</v>
      </c>
      <c r="AM4010">
        <v>11</v>
      </c>
      <c r="AN4010">
        <v>24</v>
      </c>
      <c r="AO4010">
        <v>0</v>
      </c>
      <c r="AP4010">
        <v>0</v>
      </c>
      <c r="AQ4010">
        <v>0</v>
      </c>
      <c r="AR4010">
        <v>0</v>
      </c>
      <c r="AS4010">
        <v>0</v>
      </c>
      <c r="AT4010">
        <v>0</v>
      </c>
    </row>
    <row r="4011" spans="1:46" hidden="1" x14ac:dyDescent="0.25">
      <c r="A4011" t="s">
        <v>323</v>
      </c>
      <c r="B4011" t="s">
        <v>297</v>
      </c>
      <c r="C4011">
        <v>1</v>
      </c>
      <c r="D4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1">
        <v>15</v>
      </c>
      <c r="AJ4011" t="s">
        <v>323</v>
      </c>
      <c r="AK4011" t="s">
        <v>419</v>
      </c>
      <c r="AL4011" t="s">
        <v>297</v>
      </c>
      <c r="AM4011">
        <v>12</v>
      </c>
      <c r="AN4011">
        <v>1</v>
      </c>
      <c r="AO4011">
        <v>0</v>
      </c>
      <c r="AP4011">
        <v>0</v>
      </c>
      <c r="AQ4011">
        <v>0</v>
      </c>
      <c r="AR4011">
        <v>0</v>
      </c>
      <c r="AS4011">
        <v>0</v>
      </c>
      <c r="AT4011">
        <v>0</v>
      </c>
    </row>
    <row r="4012" spans="1:46" hidden="1" x14ac:dyDescent="0.25">
      <c r="A4012" t="s">
        <v>323</v>
      </c>
      <c r="B4012" t="s">
        <v>297</v>
      </c>
      <c r="C4012">
        <v>2</v>
      </c>
      <c r="D4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2">
        <v>15</v>
      </c>
      <c r="AJ4012" t="s">
        <v>323</v>
      </c>
      <c r="AK4012" t="s">
        <v>419</v>
      </c>
      <c r="AL4012" t="s">
        <v>297</v>
      </c>
      <c r="AM4012">
        <v>12</v>
      </c>
      <c r="AN4012">
        <v>2</v>
      </c>
      <c r="AO4012">
        <v>0</v>
      </c>
      <c r="AP4012">
        <v>0</v>
      </c>
      <c r="AQ4012">
        <v>0</v>
      </c>
      <c r="AR4012">
        <v>0</v>
      </c>
      <c r="AS4012">
        <v>0</v>
      </c>
      <c r="AT4012">
        <v>0</v>
      </c>
    </row>
    <row r="4013" spans="1:46" hidden="1" x14ac:dyDescent="0.25">
      <c r="A4013" t="s">
        <v>323</v>
      </c>
      <c r="B4013" t="s">
        <v>297</v>
      </c>
      <c r="C4013">
        <v>3</v>
      </c>
      <c r="D4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3">
        <v>15</v>
      </c>
      <c r="AJ4013" t="s">
        <v>323</v>
      </c>
      <c r="AK4013" t="s">
        <v>419</v>
      </c>
      <c r="AL4013" t="s">
        <v>297</v>
      </c>
      <c r="AM4013">
        <v>12</v>
      </c>
      <c r="AN4013">
        <v>3</v>
      </c>
      <c r="AO4013">
        <v>0</v>
      </c>
      <c r="AP4013">
        <v>0</v>
      </c>
      <c r="AQ4013">
        <v>0</v>
      </c>
      <c r="AR4013">
        <v>0</v>
      </c>
      <c r="AS4013">
        <v>0</v>
      </c>
      <c r="AT4013">
        <v>0</v>
      </c>
    </row>
    <row r="4014" spans="1:46" hidden="1" x14ac:dyDescent="0.25">
      <c r="A4014" t="s">
        <v>323</v>
      </c>
      <c r="B4014" t="s">
        <v>297</v>
      </c>
      <c r="C4014">
        <v>4</v>
      </c>
      <c r="D4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4">
        <v>15</v>
      </c>
      <c r="AJ4014" t="s">
        <v>323</v>
      </c>
      <c r="AK4014" t="s">
        <v>419</v>
      </c>
      <c r="AL4014" t="s">
        <v>297</v>
      </c>
      <c r="AM4014">
        <v>12</v>
      </c>
      <c r="AN4014">
        <v>4</v>
      </c>
      <c r="AO4014">
        <v>0</v>
      </c>
      <c r="AP4014">
        <v>0</v>
      </c>
      <c r="AQ4014">
        <v>0</v>
      </c>
      <c r="AR4014">
        <v>0</v>
      </c>
      <c r="AS4014">
        <v>0</v>
      </c>
      <c r="AT4014">
        <v>0</v>
      </c>
    </row>
    <row r="4015" spans="1:46" hidden="1" x14ac:dyDescent="0.25">
      <c r="A4015" t="s">
        <v>323</v>
      </c>
      <c r="B4015" t="s">
        <v>297</v>
      </c>
      <c r="C4015">
        <v>5</v>
      </c>
      <c r="D4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5">
        <v>15</v>
      </c>
      <c r="AJ4015" t="s">
        <v>323</v>
      </c>
      <c r="AK4015" t="s">
        <v>419</v>
      </c>
      <c r="AL4015" t="s">
        <v>297</v>
      </c>
      <c r="AM4015">
        <v>12</v>
      </c>
      <c r="AN4015">
        <v>5</v>
      </c>
      <c r="AO4015">
        <v>0</v>
      </c>
      <c r="AP4015">
        <v>0</v>
      </c>
      <c r="AQ4015">
        <v>0</v>
      </c>
      <c r="AR4015">
        <v>0</v>
      </c>
      <c r="AS4015">
        <v>0</v>
      </c>
      <c r="AT4015">
        <v>0</v>
      </c>
    </row>
    <row r="4016" spans="1:46" hidden="1" x14ac:dyDescent="0.25">
      <c r="A4016" t="s">
        <v>323</v>
      </c>
      <c r="B4016" t="s">
        <v>297</v>
      </c>
      <c r="C4016">
        <v>6</v>
      </c>
      <c r="D4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6">
        <v>15</v>
      </c>
      <c r="AJ4016" t="s">
        <v>323</v>
      </c>
      <c r="AK4016" t="s">
        <v>419</v>
      </c>
      <c r="AL4016" t="s">
        <v>297</v>
      </c>
      <c r="AM4016">
        <v>12</v>
      </c>
      <c r="AN4016">
        <v>6</v>
      </c>
      <c r="AO4016">
        <v>0</v>
      </c>
      <c r="AP4016">
        <v>0</v>
      </c>
      <c r="AQ4016">
        <v>4.8799999999999999E-6</v>
      </c>
      <c r="AR4016">
        <v>9.9899999999999992E-6</v>
      </c>
      <c r="AS4016">
        <v>1.01845E-4</v>
      </c>
      <c r="AT4016">
        <v>0</v>
      </c>
    </row>
    <row r="4017" spans="1:46" hidden="1" x14ac:dyDescent="0.25">
      <c r="A4017" t="s">
        <v>323</v>
      </c>
      <c r="B4017" t="s">
        <v>297</v>
      </c>
      <c r="C4017">
        <v>7</v>
      </c>
      <c r="D4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5.8699999999999997E-6</v>
      </c>
      <c r="E4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5.8699999999999997E-6</v>
      </c>
      <c r="AI4017">
        <v>15</v>
      </c>
      <c r="AJ4017" t="s">
        <v>323</v>
      </c>
      <c r="AK4017" t="s">
        <v>419</v>
      </c>
      <c r="AL4017" t="s">
        <v>297</v>
      </c>
      <c r="AM4017">
        <v>12</v>
      </c>
      <c r="AN4017">
        <v>7</v>
      </c>
      <c r="AO4017">
        <v>5.8699999999999997E-6</v>
      </c>
      <c r="AP4017">
        <v>2.4477065999999999E-2</v>
      </c>
      <c r="AQ4017" s="281">
        <v>3.5484450000000001E-2</v>
      </c>
      <c r="AR4017" s="281">
        <v>1.9923310999999999E-2</v>
      </c>
      <c r="AS4017">
        <v>5.8262214E-2</v>
      </c>
      <c r="AT4017">
        <v>0</v>
      </c>
    </row>
    <row r="4018" spans="1:46" hidden="1" x14ac:dyDescent="0.25">
      <c r="A4018" t="s">
        <v>323</v>
      </c>
      <c r="B4018" t="s">
        <v>297</v>
      </c>
      <c r="C4018">
        <v>8</v>
      </c>
      <c r="D4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3.3878347000000003E-2</v>
      </c>
      <c r="E4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3.3878347000000003E-2</v>
      </c>
      <c r="AI4018">
        <v>15</v>
      </c>
      <c r="AJ4018" t="s">
        <v>323</v>
      </c>
      <c r="AK4018" t="s">
        <v>419</v>
      </c>
      <c r="AL4018" t="s">
        <v>297</v>
      </c>
      <c r="AM4018">
        <v>12</v>
      </c>
      <c r="AN4018">
        <v>8</v>
      </c>
      <c r="AO4018" s="281">
        <v>3.3878347000000003E-2</v>
      </c>
      <c r="AP4018">
        <v>0.11785008800000001</v>
      </c>
      <c r="AQ4018">
        <v>0.16160476100000001</v>
      </c>
      <c r="AR4018">
        <v>0.10416827200000001</v>
      </c>
      <c r="AS4018">
        <v>0.23037812999999999</v>
      </c>
      <c r="AT4018">
        <v>1.4056547000000001E-2</v>
      </c>
    </row>
    <row r="4019" spans="1:46" hidden="1" x14ac:dyDescent="0.25">
      <c r="A4019" t="s">
        <v>323</v>
      </c>
      <c r="B4019" t="s">
        <v>297</v>
      </c>
      <c r="C4019">
        <v>9</v>
      </c>
      <c r="D4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0.31641328699999999</v>
      </c>
      <c r="E4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0.15651163600000001</v>
      </c>
      <c r="AI4019">
        <v>15</v>
      </c>
      <c r="AJ4019" t="s">
        <v>323</v>
      </c>
      <c r="AK4019" t="s">
        <v>419</v>
      </c>
      <c r="AL4019" t="s">
        <v>297</v>
      </c>
      <c r="AM4019">
        <v>12</v>
      </c>
      <c r="AN4019">
        <v>9</v>
      </c>
      <c r="AO4019">
        <v>0.15651163600000001</v>
      </c>
      <c r="AP4019">
        <v>0.23878291800000001</v>
      </c>
      <c r="AQ4019">
        <v>0.31641328699999999</v>
      </c>
      <c r="AR4019">
        <v>0.23505163400000001</v>
      </c>
      <c r="AS4019">
        <v>0.39512499899999998</v>
      </c>
      <c r="AT4019">
        <v>4.7157945999999999E-2</v>
      </c>
    </row>
    <row r="4020" spans="1:46" hidden="1" x14ac:dyDescent="0.25">
      <c r="A4020" t="s">
        <v>323</v>
      </c>
      <c r="B4020" t="s">
        <v>297</v>
      </c>
      <c r="C4020">
        <v>10</v>
      </c>
      <c r="D4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0.45442501899999999</v>
      </c>
      <c r="E4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0.45442501899999999</v>
      </c>
      <c r="AI4020">
        <v>15</v>
      </c>
      <c r="AJ4020" t="s">
        <v>323</v>
      </c>
      <c r="AK4020" t="s">
        <v>419</v>
      </c>
      <c r="AL4020" t="s">
        <v>297</v>
      </c>
      <c r="AM4020">
        <v>12</v>
      </c>
      <c r="AN4020">
        <v>10</v>
      </c>
      <c r="AO4020">
        <v>0.28651581999999998</v>
      </c>
      <c r="AP4020">
        <v>0.381711352</v>
      </c>
      <c r="AQ4020">
        <v>0.45442501899999999</v>
      </c>
      <c r="AR4020">
        <v>0.366750825</v>
      </c>
      <c r="AS4020">
        <v>0.57787464300000002</v>
      </c>
      <c r="AT4020">
        <v>0.102940359</v>
      </c>
    </row>
    <row r="4021" spans="1:46" hidden="1" x14ac:dyDescent="0.25">
      <c r="A4021" t="s">
        <v>323</v>
      </c>
      <c r="B4021" t="s">
        <v>297</v>
      </c>
      <c r="C4021">
        <v>11</v>
      </c>
      <c r="D4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0.56754878399999997</v>
      </c>
      <c r="E4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0.56754878399999997</v>
      </c>
      <c r="AI4021">
        <v>15</v>
      </c>
      <c r="AJ4021" t="s">
        <v>323</v>
      </c>
      <c r="AK4021" t="s">
        <v>419</v>
      </c>
      <c r="AL4021" t="s">
        <v>297</v>
      </c>
      <c r="AM4021">
        <v>12</v>
      </c>
      <c r="AN4021">
        <v>11</v>
      </c>
      <c r="AO4021">
        <v>0.397845746</v>
      </c>
      <c r="AP4021">
        <v>0.495770769</v>
      </c>
      <c r="AQ4021">
        <v>0.56754878399999997</v>
      </c>
      <c r="AR4021">
        <v>0.47646368099999997</v>
      </c>
      <c r="AS4021">
        <v>0.67860907000000004</v>
      </c>
      <c r="AT4021">
        <v>0.13512714100000001</v>
      </c>
    </row>
    <row r="4022" spans="1:46" hidden="1" x14ac:dyDescent="0.25">
      <c r="A4022" t="s">
        <v>323</v>
      </c>
      <c r="B4022" t="s">
        <v>297</v>
      </c>
      <c r="C4022">
        <v>12</v>
      </c>
      <c r="D4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0.63048484699999996</v>
      </c>
      <c r="E4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0.63048484699999996</v>
      </c>
      <c r="AI4022">
        <v>15</v>
      </c>
      <c r="AJ4022" t="s">
        <v>323</v>
      </c>
      <c r="AK4022" t="s">
        <v>419</v>
      </c>
      <c r="AL4022" t="s">
        <v>297</v>
      </c>
      <c r="AM4022">
        <v>12</v>
      </c>
      <c r="AN4022">
        <v>12</v>
      </c>
      <c r="AO4022">
        <v>0.47348452299999999</v>
      </c>
      <c r="AP4022">
        <v>0.57205728700000003</v>
      </c>
      <c r="AQ4022">
        <v>0.63048484699999996</v>
      </c>
      <c r="AR4022">
        <v>0.54658125000000002</v>
      </c>
      <c r="AS4022">
        <v>0.74289735999999995</v>
      </c>
      <c r="AT4022">
        <v>0.18430111199999999</v>
      </c>
    </row>
    <row r="4023" spans="1:46" hidden="1" x14ac:dyDescent="0.25">
      <c r="A4023" t="s">
        <v>323</v>
      </c>
      <c r="B4023" t="s">
        <v>297</v>
      </c>
      <c r="C4023">
        <v>13</v>
      </c>
      <c r="D4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0.64943326999999995</v>
      </c>
      <c r="E4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0.64943326999999995</v>
      </c>
      <c r="AI4023">
        <v>15</v>
      </c>
      <c r="AJ4023" t="s">
        <v>323</v>
      </c>
      <c r="AK4023" t="s">
        <v>419</v>
      </c>
      <c r="AL4023" t="s">
        <v>297</v>
      </c>
      <c r="AM4023">
        <v>12</v>
      </c>
      <c r="AN4023">
        <v>13</v>
      </c>
      <c r="AO4023">
        <v>0.50314950700000005</v>
      </c>
      <c r="AP4023">
        <v>0.58348559700000002</v>
      </c>
      <c r="AQ4023">
        <v>0.64943326999999995</v>
      </c>
      <c r="AR4023">
        <v>0.56707220300000005</v>
      </c>
      <c r="AS4023">
        <v>0.75195663199999996</v>
      </c>
      <c r="AT4023">
        <v>0.214102455</v>
      </c>
    </row>
    <row r="4024" spans="1:46" hidden="1" x14ac:dyDescent="0.25">
      <c r="A4024" t="s">
        <v>323</v>
      </c>
      <c r="B4024" t="s">
        <v>297</v>
      </c>
      <c r="C4024">
        <v>14</v>
      </c>
      <c r="D4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0.61212602699999996</v>
      </c>
      <c r="E4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0.61212602699999996</v>
      </c>
      <c r="AI4024">
        <v>15</v>
      </c>
      <c r="AJ4024" t="s">
        <v>323</v>
      </c>
      <c r="AK4024" t="s">
        <v>419</v>
      </c>
      <c r="AL4024" t="s">
        <v>297</v>
      </c>
      <c r="AM4024">
        <v>12</v>
      </c>
      <c r="AN4024">
        <v>14</v>
      </c>
      <c r="AO4024">
        <v>0.49192924100000002</v>
      </c>
      <c r="AP4024">
        <v>0.54607540200000004</v>
      </c>
      <c r="AQ4024">
        <v>0.61212602699999996</v>
      </c>
      <c r="AR4024">
        <v>0.54417231799999999</v>
      </c>
      <c r="AS4024">
        <v>0.73961104099999997</v>
      </c>
      <c r="AT4024">
        <v>0.24330832999999999</v>
      </c>
    </row>
    <row r="4025" spans="1:46" hidden="1" x14ac:dyDescent="0.25">
      <c r="A4025" t="s">
        <v>323</v>
      </c>
      <c r="B4025" t="s">
        <v>297</v>
      </c>
      <c r="C4025">
        <v>15</v>
      </c>
      <c r="D4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0.53097593099999996</v>
      </c>
      <c r="E4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0.53097593099999996</v>
      </c>
      <c r="AI4025">
        <v>15</v>
      </c>
      <c r="AJ4025" t="s">
        <v>323</v>
      </c>
      <c r="AK4025" t="s">
        <v>419</v>
      </c>
      <c r="AL4025" t="s">
        <v>297</v>
      </c>
      <c r="AM4025">
        <v>12</v>
      </c>
      <c r="AN4025">
        <v>15</v>
      </c>
      <c r="AO4025">
        <v>0.429915571</v>
      </c>
      <c r="AP4025">
        <v>0.48239943800000001</v>
      </c>
      <c r="AQ4025">
        <v>0.53097593099999996</v>
      </c>
      <c r="AR4025">
        <v>0.48410880699999997</v>
      </c>
      <c r="AS4025">
        <v>0.685150174</v>
      </c>
      <c r="AT4025">
        <v>0.215770306</v>
      </c>
    </row>
    <row r="4026" spans="1:46" hidden="1" x14ac:dyDescent="0.25">
      <c r="A4026" t="s">
        <v>323</v>
      </c>
      <c r="B4026" t="s">
        <v>297</v>
      </c>
      <c r="C4026">
        <v>16</v>
      </c>
      <c r="D4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0.42375355399999998</v>
      </c>
      <c r="E4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0.42375355399999998</v>
      </c>
      <c r="AI4026">
        <v>15</v>
      </c>
      <c r="AJ4026" t="s">
        <v>323</v>
      </c>
      <c r="AK4026" t="s">
        <v>419</v>
      </c>
      <c r="AL4026" t="s">
        <v>297</v>
      </c>
      <c r="AM4026">
        <v>12</v>
      </c>
      <c r="AN4026">
        <v>16</v>
      </c>
      <c r="AO4026">
        <v>0.32011389600000001</v>
      </c>
      <c r="AP4026">
        <v>0.37628409099999999</v>
      </c>
      <c r="AQ4026">
        <v>0.42375355399999998</v>
      </c>
      <c r="AR4026">
        <v>0.38191783099999999</v>
      </c>
      <c r="AS4026">
        <v>0.61759541900000003</v>
      </c>
      <c r="AT4026">
        <v>0.16678309699999999</v>
      </c>
    </row>
    <row r="4027" spans="1:46" hidden="1" x14ac:dyDescent="0.25">
      <c r="A4027" t="s">
        <v>323</v>
      </c>
      <c r="B4027" t="s">
        <v>297</v>
      </c>
      <c r="C4027">
        <v>17</v>
      </c>
      <c r="D4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0.312379623</v>
      </c>
      <c r="E4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0.312379623</v>
      </c>
      <c r="AI4027">
        <v>15</v>
      </c>
      <c r="AJ4027" t="s">
        <v>323</v>
      </c>
      <c r="AK4027" t="s">
        <v>419</v>
      </c>
      <c r="AL4027" t="s">
        <v>297</v>
      </c>
      <c r="AM4027">
        <v>12</v>
      </c>
      <c r="AN4027">
        <v>17</v>
      </c>
      <c r="AO4027">
        <v>0.199493376</v>
      </c>
      <c r="AP4027">
        <v>0.23071946400000001</v>
      </c>
      <c r="AQ4027">
        <v>0.312379623</v>
      </c>
      <c r="AR4027">
        <v>0.256645493</v>
      </c>
      <c r="AS4027">
        <v>0.44323375199999998</v>
      </c>
      <c r="AT4027">
        <v>0.116221827</v>
      </c>
    </row>
    <row r="4028" spans="1:46" hidden="1" x14ac:dyDescent="0.25">
      <c r="A4028" t="s">
        <v>323</v>
      </c>
      <c r="B4028" t="s">
        <v>297</v>
      </c>
      <c r="C4028">
        <v>18</v>
      </c>
      <c r="D4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0.18476396</v>
      </c>
      <c r="E4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0.18476396</v>
      </c>
      <c r="AI4028">
        <v>15</v>
      </c>
      <c r="AJ4028" t="s">
        <v>323</v>
      </c>
      <c r="AK4028" t="s">
        <v>419</v>
      </c>
      <c r="AL4028" t="s">
        <v>297</v>
      </c>
      <c r="AM4028">
        <v>12</v>
      </c>
      <c r="AN4028">
        <v>18</v>
      </c>
      <c r="AO4028">
        <v>7.8029680000000004E-2</v>
      </c>
      <c r="AP4028">
        <v>9.2556470000000002E-2</v>
      </c>
      <c r="AQ4028">
        <v>0.18476396</v>
      </c>
      <c r="AR4028">
        <v>0.12644840600000001</v>
      </c>
      <c r="AS4028">
        <v>0.27968656800000002</v>
      </c>
      <c r="AT4028">
        <v>5.1461277999999999E-2</v>
      </c>
    </row>
    <row r="4029" spans="1:46" hidden="1" x14ac:dyDescent="0.25">
      <c r="A4029" t="s">
        <v>323</v>
      </c>
      <c r="B4029" t="s">
        <v>297</v>
      </c>
      <c r="C4029">
        <v>19</v>
      </c>
      <c r="D4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6.7990792999999994E-2</v>
      </c>
      <c r="E4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6.7990792999999994E-2</v>
      </c>
      <c r="AI4029">
        <v>15</v>
      </c>
      <c r="AJ4029" t="s">
        <v>323</v>
      </c>
      <c r="AK4029" t="s">
        <v>419</v>
      </c>
      <c r="AL4029" t="s">
        <v>297</v>
      </c>
      <c r="AM4029">
        <v>12</v>
      </c>
      <c r="AN4029">
        <v>19</v>
      </c>
      <c r="AO4029">
        <v>5.4731809999999997E-3</v>
      </c>
      <c r="AP4029">
        <v>8.1637719999999997E-3</v>
      </c>
      <c r="AQ4029">
        <v>6.7990792999999994E-2</v>
      </c>
      <c r="AR4029">
        <v>3.2443743999999997E-2</v>
      </c>
      <c r="AS4029">
        <v>0.114563948</v>
      </c>
      <c r="AT4029">
        <v>3.1177959999999999E-3</v>
      </c>
    </row>
    <row r="4030" spans="1:46" hidden="1" x14ac:dyDescent="0.25">
      <c r="A4030" t="s">
        <v>323</v>
      </c>
      <c r="B4030" t="s">
        <v>297</v>
      </c>
      <c r="C4030">
        <v>20</v>
      </c>
      <c r="D4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2.5513829999999999E-3</v>
      </c>
      <c r="E4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2.5513829999999999E-3</v>
      </c>
      <c r="AI4030">
        <v>15</v>
      </c>
      <c r="AJ4030" t="s">
        <v>323</v>
      </c>
      <c r="AK4030" t="s">
        <v>419</v>
      </c>
      <c r="AL4030" t="s">
        <v>297</v>
      </c>
      <c r="AM4030">
        <v>12</v>
      </c>
      <c r="AN4030">
        <v>20</v>
      </c>
      <c r="AO4030">
        <v>0</v>
      </c>
      <c r="AP4030">
        <v>8.3799999999999996E-8</v>
      </c>
      <c r="AQ4030">
        <v>2.5513829999999999E-3</v>
      </c>
      <c r="AR4030">
        <v>1.6400799999999999E-3</v>
      </c>
      <c r="AS4030">
        <v>9.1794549999999996E-3</v>
      </c>
      <c r="AT4030">
        <v>0</v>
      </c>
    </row>
    <row r="4031" spans="1:46" hidden="1" x14ac:dyDescent="0.25">
      <c r="A4031" t="s">
        <v>323</v>
      </c>
      <c r="B4031" t="s">
        <v>297</v>
      </c>
      <c r="C4031">
        <v>21</v>
      </c>
      <c r="D4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1">
        <v>15</v>
      </c>
      <c r="AJ4031" t="s">
        <v>323</v>
      </c>
      <c r="AK4031" t="s">
        <v>419</v>
      </c>
      <c r="AL4031" t="s">
        <v>297</v>
      </c>
      <c r="AM4031">
        <v>12</v>
      </c>
      <c r="AN4031">
        <v>21</v>
      </c>
      <c r="AO4031">
        <v>0</v>
      </c>
      <c r="AP4031" s="281">
        <v>0</v>
      </c>
      <c r="AQ4031">
        <v>0</v>
      </c>
      <c r="AR4031">
        <v>0</v>
      </c>
      <c r="AS4031">
        <v>0</v>
      </c>
      <c r="AT4031">
        <v>0</v>
      </c>
    </row>
    <row r="4032" spans="1:46" hidden="1" x14ac:dyDescent="0.25">
      <c r="A4032" t="s">
        <v>323</v>
      </c>
      <c r="B4032" t="s">
        <v>297</v>
      </c>
      <c r="C4032">
        <v>22</v>
      </c>
      <c r="D4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2">
        <v>15</v>
      </c>
      <c r="AJ4032" t="s">
        <v>323</v>
      </c>
      <c r="AK4032" t="s">
        <v>419</v>
      </c>
      <c r="AL4032" t="s">
        <v>297</v>
      </c>
      <c r="AM4032">
        <v>12</v>
      </c>
      <c r="AN4032">
        <v>22</v>
      </c>
      <c r="AO4032">
        <v>0</v>
      </c>
      <c r="AP4032">
        <v>0</v>
      </c>
      <c r="AQ4032">
        <v>0</v>
      </c>
      <c r="AR4032">
        <v>0</v>
      </c>
      <c r="AS4032">
        <v>0</v>
      </c>
      <c r="AT4032">
        <v>0</v>
      </c>
    </row>
    <row r="4033" spans="1:46" hidden="1" x14ac:dyDescent="0.25">
      <c r="A4033" t="s">
        <v>323</v>
      </c>
      <c r="B4033" t="s">
        <v>297</v>
      </c>
      <c r="C4033">
        <v>23</v>
      </c>
      <c r="D4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3">
        <v>15</v>
      </c>
      <c r="AJ4033" t="s">
        <v>323</v>
      </c>
      <c r="AK4033" t="s">
        <v>419</v>
      </c>
      <c r="AL4033" t="s">
        <v>297</v>
      </c>
      <c r="AM4033">
        <v>12</v>
      </c>
      <c r="AN4033">
        <v>23</v>
      </c>
      <c r="AO4033">
        <v>0</v>
      </c>
      <c r="AP4033">
        <v>0</v>
      </c>
      <c r="AQ4033">
        <v>0</v>
      </c>
      <c r="AR4033">
        <v>0</v>
      </c>
      <c r="AS4033">
        <v>0</v>
      </c>
      <c r="AT4033">
        <v>0</v>
      </c>
    </row>
    <row r="4034" spans="1:46" hidden="1" x14ac:dyDescent="0.25">
      <c r="A4034" t="s">
        <v>323</v>
      </c>
      <c r="B4034" t="s">
        <v>297</v>
      </c>
      <c r="C4034">
        <v>24</v>
      </c>
      <c r="D4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4">
        <v>15</v>
      </c>
      <c r="AJ4034" t="s">
        <v>323</v>
      </c>
      <c r="AK4034" t="s">
        <v>419</v>
      </c>
      <c r="AL4034" t="s">
        <v>297</v>
      </c>
      <c r="AM4034">
        <v>12</v>
      </c>
      <c r="AN4034">
        <v>24</v>
      </c>
      <c r="AO4034">
        <v>0</v>
      </c>
      <c r="AP4034">
        <v>0</v>
      </c>
      <c r="AQ4034">
        <v>0</v>
      </c>
      <c r="AR4034">
        <v>0</v>
      </c>
      <c r="AS4034">
        <v>0</v>
      </c>
      <c r="AT4034">
        <v>0</v>
      </c>
    </row>
    <row r="4035" spans="1:46" hidden="1" x14ac:dyDescent="0.25">
      <c r="A4035" t="s">
        <v>328</v>
      </c>
      <c r="B4035" t="s">
        <v>286</v>
      </c>
      <c r="C4035">
        <v>1</v>
      </c>
      <c r="D4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5">
        <v>25</v>
      </c>
      <c r="AJ4035" t="s">
        <v>328</v>
      </c>
      <c r="AK4035" t="s">
        <v>420</v>
      </c>
      <c r="AL4035" t="s">
        <v>286</v>
      </c>
      <c r="AM4035">
        <v>1</v>
      </c>
      <c r="AN4035">
        <v>1</v>
      </c>
      <c r="AO4035">
        <v>0</v>
      </c>
      <c r="AP4035">
        <v>0</v>
      </c>
      <c r="AQ4035">
        <v>0</v>
      </c>
      <c r="AR4035">
        <v>0</v>
      </c>
      <c r="AS4035">
        <v>0</v>
      </c>
      <c r="AT4035">
        <v>0</v>
      </c>
    </row>
    <row r="4036" spans="1:46" hidden="1" x14ac:dyDescent="0.25">
      <c r="A4036" t="s">
        <v>328</v>
      </c>
      <c r="B4036" t="s">
        <v>286</v>
      </c>
      <c r="C4036">
        <v>2</v>
      </c>
      <c r="D4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6">
        <v>25</v>
      </c>
      <c r="AJ4036" t="s">
        <v>328</v>
      </c>
      <c r="AK4036" t="s">
        <v>420</v>
      </c>
      <c r="AL4036" t="s">
        <v>286</v>
      </c>
      <c r="AM4036">
        <v>1</v>
      </c>
      <c r="AN4036">
        <v>2</v>
      </c>
      <c r="AO4036">
        <v>0</v>
      </c>
      <c r="AP4036">
        <v>0</v>
      </c>
      <c r="AQ4036">
        <v>0</v>
      </c>
      <c r="AR4036">
        <v>0</v>
      </c>
      <c r="AS4036">
        <v>0</v>
      </c>
      <c r="AT4036">
        <v>0</v>
      </c>
    </row>
    <row r="4037" spans="1:46" hidden="1" x14ac:dyDescent="0.25">
      <c r="A4037" t="s">
        <v>328</v>
      </c>
      <c r="B4037" t="s">
        <v>286</v>
      </c>
      <c r="C4037">
        <v>3</v>
      </c>
      <c r="D4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7">
        <v>25</v>
      </c>
      <c r="AJ4037" t="s">
        <v>328</v>
      </c>
      <c r="AK4037" t="s">
        <v>420</v>
      </c>
      <c r="AL4037" t="s">
        <v>286</v>
      </c>
      <c r="AM4037">
        <v>1</v>
      </c>
      <c r="AN4037">
        <v>3</v>
      </c>
      <c r="AO4037">
        <v>0</v>
      </c>
      <c r="AP4037">
        <v>0</v>
      </c>
      <c r="AQ4037">
        <v>0</v>
      </c>
      <c r="AR4037">
        <v>0</v>
      </c>
      <c r="AS4037">
        <v>0</v>
      </c>
      <c r="AT4037">
        <v>0</v>
      </c>
    </row>
    <row r="4038" spans="1:46" hidden="1" x14ac:dyDescent="0.25">
      <c r="A4038" t="s">
        <v>328</v>
      </c>
      <c r="B4038" t="s">
        <v>286</v>
      </c>
      <c r="C4038">
        <v>4</v>
      </c>
      <c r="D4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8">
        <v>25</v>
      </c>
      <c r="AJ4038" t="s">
        <v>328</v>
      </c>
      <c r="AK4038" t="s">
        <v>420</v>
      </c>
      <c r="AL4038" t="s">
        <v>286</v>
      </c>
      <c r="AM4038">
        <v>1</v>
      </c>
      <c r="AN4038">
        <v>4</v>
      </c>
      <c r="AO4038">
        <v>0</v>
      </c>
      <c r="AP4038">
        <v>0</v>
      </c>
      <c r="AQ4038">
        <v>0</v>
      </c>
      <c r="AR4038">
        <v>0</v>
      </c>
      <c r="AS4038">
        <v>0</v>
      </c>
      <c r="AT4038">
        <v>0</v>
      </c>
    </row>
    <row r="4039" spans="1:46" hidden="1" x14ac:dyDescent="0.25">
      <c r="A4039" t="s">
        <v>328</v>
      </c>
      <c r="B4039" t="s">
        <v>286</v>
      </c>
      <c r="C4039">
        <v>5</v>
      </c>
      <c r="D4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9">
        <v>25</v>
      </c>
      <c r="AJ4039" t="s">
        <v>328</v>
      </c>
      <c r="AK4039" t="s">
        <v>420</v>
      </c>
      <c r="AL4039" t="s">
        <v>286</v>
      </c>
      <c r="AM4039">
        <v>1</v>
      </c>
      <c r="AN4039">
        <v>5</v>
      </c>
      <c r="AO4039">
        <v>0</v>
      </c>
      <c r="AP4039">
        <v>0</v>
      </c>
      <c r="AQ4039">
        <v>0</v>
      </c>
      <c r="AR4039">
        <v>0</v>
      </c>
      <c r="AS4039">
        <v>0</v>
      </c>
      <c r="AT4039">
        <v>0</v>
      </c>
    </row>
    <row r="4040" spans="1:46" hidden="1" x14ac:dyDescent="0.25">
      <c r="A4040" t="s">
        <v>328</v>
      </c>
      <c r="B4040" t="s">
        <v>286</v>
      </c>
      <c r="C4040">
        <v>6</v>
      </c>
      <c r="D4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40">
        <v>25</v>
      </c>
      <c r="AJ4040" t="s">
        <v>328</v>
      </c>
      <c r="AK4040" t="s">
        <v>420</v>
      </c>
      <c r="AL4040" t="s">
        <v>286</v>
      </c>
      <c r="AM4040">
        <v>1</v>
      </c>
      <c r="AN4040">
        <v>6</v>
      </c>
      <c r="AO4040">
        <v>0</v>
      </c>
      <c r="AP4040">
        <v>1.6175720000000001E-3</v>
      </c>
      <c r="AQ4040">
        <v>1.3264118E-2</v>
      </c>
      <c r="AR4040">
        <v>7.1179920000000001E-3</v>
      </c>
      <c r="AS4040">
        <v>2.4073344E-2</v>
      </c>
      <c r="AT4040">
        <v>0</v>
      </c>
    </row>
    <row r="4041" spans="1:46" hidden="1" x14ac:dyDescent="0.25">
      <c r="A4041" t="s">
        <v>328</v>
      </c>
      <c r="B4041" t="s">
        <v>286</v>
      </c>
      <c r="C4041">
        <v>7</v>
      </c>
      <c r="D4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1.2686624000000001E-2</v>
      </c>
      <c r="E4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1.2686624000000001E-2</v>
      </c>
      <c r="AI4041">
        <v>25</v>
      </c>
      <c r="AJ4041" t="s">
        <v>328</v>
      </c>
      <c r="AK4041" t="s">
        <v>420</v>
      </c>
      <c r="AL4041" t="s">
        <v>286</v>
      </c>
      <c r="AM4041">
        <v>1</v>
      </c>
      <c r="AN4041">
        <v>7</v>
      </c>
      <c r="AO4041">
        <v>1.2686624000000001E-2</v>
      </c>
      <c r="AP4041">
        <v>2.9540844E-2</v>
      </c>
      <c r="AQ4041">
        <v>0.127763818</v>
      </c>
      <c r="AR4041">
        <v>6.9623466999999994E-2</v>
      </c>
      <c r="AS4041">
        <v>0.17964287600000001</v>
      </c>
      <c r="AT4041">
        <v>7.0504110000000004E-3</v>
      </c>
    </row>
    <row r="4042" spans="1:46" hidden="1" x14ac:dyDescent="0.25">
      <c r="A4042" t="s">
        <v>328</v>
      </c>
      <c r="B4042" t="s">
        <v>286</v>
      </c>
      <c r="C4042">
        <v>8</v>
      </c>
      <c r="D4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0.125800773</v>
      </c>
      <c r="E4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0.125800773</v>
      </c>
      <c r="AI4042">
        <v>25</v>
      </c>
      <c r="AJ4042" t="s">
        <v>328</v>
      </c>
      <c r="AK4042" t="s">
        <v>420</v>
      </c>
      <c r="AL4042" t="s">
        <v>286</v>
      </c>
      <c r="AM4042">
        <v>1</v>
      </c>
      <c r="AN4042">
        <v>8</v>
      </c>
      <c r="AO4042">
        <v>0.125800773</v>
      </c>
      <c r="AP4042">
        <v>0.170612389</v>
      </c>
      <c r="AQ4042">
        <v>0.30376607900000002</v>
      </c>
      <c r="AR4042">
        <v>0.20705137900000001</v>
      </c>
      <c r="AS4042">
        <v>0.37904544099999998</v>
      </c>
      <c r="AT4042">
        <v>7.1793669000000004E-2</v>
      </c>
    </row>
    <row r="4043" spans="1:46" hidden="1" x14ac:dyDescent="0.25">
      <c r="A4043" t="s">
        <v>328</v>
      </c>
      <c r="B4043" t="s">
        <v>286</v>
      </c>
      <c r="C4043">
        <v>9</v>
      </c>
      <c r="D4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0.46953556099999999</v>
      </c>
      <c r="E4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0.29463895899999998</v>
      </c>
      <c r="AI4043">
        <v>25</v>
      </c>
      <c r="AJ4043" t="s">
        <v>328</v>
      </c>
      <c r="AK4043" t="s">
        <v>420</v>
      </c>
      <c r="AL4043" t="s">
        <v>286</v>
      </c>
      <c r="AM4043">
        <v>1</v>
      </c>
      <c r="AN4043">
        <v>9</v>
      </c>
      <c r="AO4043">
        <v>0.29463895899999998</v>
      </c>
      <c r="AP4043">
        <v>0.354618449</v>
      </c>
      <c r="AQ4043">
        <v>0.46953556099999999</v>
      </c>
      <c r="AR4043">
        <v>0.37394111299999999</v>
      </c>
      <c r="AS4043">
        <v>0.56445046799999998</v>
      </c>
      <c r="AT4043">
        <v>0.179110609</v>
      </c>
    </row>
    <row r="4044" spans="1:46" hidden="1" x14ac:dyDescent="0.25">
      <c r="A4044" t="s">
        <v>328</v>
      </c>
      <c r="B4044" t="s">
        <v>286</v>
      </c>
      <c r="C4044">
        <v>10</v>
      </c>
      <c r="D4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0.62014936600000004</v>
      </c>
      <c r="E4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0.62014936600000004</v>
      </c>
      <c r="AI4044">
        <v>25</v>
      </c>
      <c r="AJ4044" t="s">
        <v>328</v>
      </c>
      <c r="AK4044" t="s">
        <v>420</v>
      </c>
      <c r="AL4044" t="s">
        <v>286</v>
      </c>
      <c r="AM4044">
        <v>1</v>
      </c>
      <c r="AN4044">
        <v>10</v>
      </c>
      <c r="AO4044">
        <v>0.45902309099999999</v>
      </c>
      <c r="AP4044">
        <v>0.51770513600000001</v>
      </c>
      <c r="AQ4044">
        <v>0.62014936600000004</v>
      </c>
      <c r="AR4044">
        <v>0.52544317799999996</v>
      </c>
      <c r="AS4044">
        <v>0.73650785699999999</v>
      </c>
      <c r="AT4044">
        <v>0.25041208100000001</v>
      </c>
    </row>
    <row r="4045" spans="1:46" hidden="1" x14ac:dyDescent="0.25">
      <c r="A4045" t="s">
        <v>328</v>
      </c>
      <c r="B4045" t="s">
        <v>286</v>
      </c>
      <c r="C4045">
        <v>11</v>
      </c>
      <c r="D4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0.69877973199999999</v>
      </c>
      <c r="E4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0.69877973199999999</v>
      </c>
      <c r="AI4045">
        <v>25</v>
      </c>
      <c r="AJ4045" t="s">
        <v>328</v>
      </c>
      <c r="AK4045" t="s">
        <v>420</v>
      </c>
      <c r="AL4045" t="s">
        <v>286</v>
      </c>
      <c r="AM4045">
        <v>1</v>
      </c>
      <c r="AN4045">
        <v>11</v>
      </c>
      <c r="AO4045">
        <v>0.57936828600000001</v>
      </c>
      <c r="AP4045">
        <v>0.64534232499999999</v>
      </c>
      <c r="AQ4045">
        <v>0.69877973199999999</v>
      </c>
      <c r="AR4045">
        <v>0.63771225300000001</v>
      </c>
      <c r="AS4045">
        <v>0.83334262299999995</v>
      </c>
      <c r="AT4045">
        <v>0.322846417</v>
      </c>
    </row>
    <row r="4046" spans="1:46" hidden="1" x14ac:dyDescent="0.25">
      <c r="A4046" t="s">
        <v>328</v>
      </c>
      <c r="B4046" t="s">
        <v>286</v>
      </c>
      <c r="C4046">
        <v>12</v>
      </c>
      <c r="D4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0.76885650800000005</v>
      </c>
      <c r="E4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0.76885650800000005</v>
      </c>
      <c r="AI4046">
        <v>25</v>
      </c>
      <c r="AJ4046" t="s">
        <v>328</v>
      </c>
      <c r="AK4046" t="s">
        <v>420</v>
      </c>
      <c r="AL4046" t="s">
        <v>286</v>
      </c>
      <c r="AM4046">
        <v>1</v>
      </c>
      <c r="AN4046">
        <v>12</v>
      </c>
      <c r="AO4046">
        <v>0.65137402099999997</v>
      </c>
      <c r="AP4046">
        <v>0.71212287100000005</v>
      </c>
      <c r="AQ4046">
        <v>0.76885650800000005</v>
      </c>
      <c r="AR4046">
        <v>0.698419758</v>
      </c>
      <c r="AS4046">
        <v>0.860134179</v>
      </c>
      <c r="AT4046">
        <v>0.38220410300000002</v>
      </c>
    </row>
    <row r="4047" spans="1:46" hidden="1" x14ac:dyDescent="0.25">
      <c r="A4047" t="s">
        <v>328</v>
      </c>
      <c r="B4047" t="s">
        <v>286</v>
      </c>
      <c r="C4047">
        <v>13</v>
      </c>
      <c r="D4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0.76369322100000003</v>
      </c>
      <c r="E4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0.76369322100000003</v>
      </c>
      <c r="AI4047">
        <v>25</v>
      </c>
      <c r="AJ4047" t="s">
        <v>328</v>
      </c>
      <c r="AK4047" t="s">
        <v>420</v>
      </c>
      <c r="AL4047" t="s">
        <v>286</v>
      </c>
      <c r="AM4047">
        <v>1</v>
      </c>
      <c r="AN4047">
        <v>13</v>
      </c>
      <c r="AO4047">
        <v>0.64548626200000003</v>
      </c>
      <c r="AP4047">
        <v>0.71704599700000005</v>
      </c>
      <c r="AQ4047">
        <v>0.76369322100000003</v>
      </c>
      <c r="AR4047">
        <v>0.69874179400000003</v>
      </c>
      <c r="AS4047">
        <v>0.87050583199999998</v>
      </c>
      <c r="AT4047">
        <v>0.35735448800000003</v>
      </c>
    </row>
    <row r="4048" spans="1:46" hidden="1" x14ac:dyDescent="0.25">
      <c r="A4048" t="s">
        <v>328</v>
      </c>
      <c r="B4048" t="s">
        <v>286</v>
      </c>
      <c r="C4048">
        <v>14</v>
      </c>
      <c r="D4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0.71083243500000004</v>
      </c>
      <c r="E4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0.71083243500000004</v>
      </c>
      <c r="AI4048">
        <v>25</v>
      </c>
      <c r="AJ4048" t="s">
        <v>328</v>
      </c>
      <c r="AK4048" t="s">
        <v>420</v>
      </c>
      <c r="AL4048" t="s">
        <v>286</v>
      </c>
      <c r="AM4048">
        <v>1</v>
      </c>
      <c r="AN4048">
        <v>14</v>
      </c>
      <c r="AO4048">
        <v>0.58881550699999996</v>
      </c>
      <c r="AP4048">
        <v>0.64046371700000004</v>
      </c>
      <c r="AQ4048">
        <v>0.71083243500000004</v>
      </c>
      <c r="AR4048">
        <v>0.63962914599999998</v>
      </c>
      <c r="AS4048">
        <v>0.84430929799999999</v>
      </c>
      <c r="AT4048">
        <v>0.32115699800000003</v>
      </c>
    </row>
    <row r="4049" spans="1:46" hidden="1" x14ac:dyDescent="0.25">
      <c r="A4049" t="s">
        <v>328</v>
      </c>
      <c r="B4049" t="s">
        <v>286</v>
      </c>
      <c r="C4049">
        <v>15</v>
      </c>
      <c r="D4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0.60433806499999998</v>
      </c>
      <c r="E4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0.60433806499999998</v>
      </c>
      <c r="AI4049">
        <v>25</v>
      </c>
      <c r="AJ4049" t="s">
        <v>328</v>
      </c>
      <c r="AK4049" t="s">
        <v>420</v>
      </c>
      <c r="AL4049" t="s">
        <v>286</v>
      </c>
      <c r="AM4049">
        <v>1</v>
      </c>
      <c r="AN4049">
        <v>15</v>
      </c>
      <c r="AO4049">
        <v>0.45885611700000001</v>
      </c>
      <c r="AP4049">
        <v>0.54017433400000003</v>
      </c>
      <c r="AQ4049">
        <v>0.60433806499999998</v>
      </c>
      <c r="AR4049">
        <v>0.53362835099999995</v>
      </c>
      <c r="AS4049">
        <v>0.75371892299999999</v>
      </c>
      <c r="AT4049">
        <v>0.243961812</v>
      </c>
    </row>
    <row r="4050" spans="1:46" hidden="1" x14ac:dyDescent="0.25">
      <c r="A4050" t="s">
        <v>328</v>
      </c>
      <c r="B4050" t="s">
        <v>286</v>
      </c>
      <c r="C4050">
        <v>16</v>
      </c>
      <c r="D4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0.48467526500000002</v>
      </c>
      <c r="E4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0.48467526500000002</v>
      </c>
      <c r="AI4050">
        <v>25</v>
      </c>
      <c r="AJ4050" t="s">
        <v>328</v>
      </c>
      <c r="AK4050" t="s">
        <v>420</v>
      </c>
      <c r="AL4050" t="s">
        <v>286</v>
      </c>
      <c r="AM4050">
        <v>1</v>
      </c>
      <c r="AN4050">
        <v>16</v>
      </c>
      <c r="AO4050">
        <v>0.29905500000000002</v>
      </c>
      <c r="AP4050">
        <v>0.37797820399999998</v>
      </c>
      <c r="AQ4050">
        <v>0.48467526500000002</v>
      </c>
      <c r="AR4050">
        <v>0.391120782</v>
      </c>
      <c r="AS4050">
        <v>0.59311839399999999</v>
      </c>
      <c r="AT4050">
        <v>0.173337781</v>
      </c>
    </row>
    <row r="4051" spans="1:46" hidden="1" x14ac:dyDescent="0.25">
      <c r="A4051" t="s">
        <v>328</v>
      </c>
      <c r="B4051" t="s">
        <v>286</v>
      </c>
      <c r="C4051">
        <v>17</v>
      </c>
      <c r="D4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0.33280884300000002</v>
      </c>
      <c r="E4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0.33280884300000002</v>
      </c>
      <c r="AI4051">
        <v>25</v>
      </c>
      <c r="AJ4051" t="s">
        <v>328</v>
      </c>
      <c r="AK4051" t="s">
        <v>420</v>
      </c>
      <c r="AL4051" t="s">
        <v>286</v>
      </c>
      <c r="AM4051">
        <v>1</v>
      </c>
      <c r="AN4051">
        <v>17</v>
      </c>
      <c r="AO4051">
        <v>0.15160690199999999</v>
      </c>
      <c r="AP4051">
        <v>0.21217815300000001</v>
      </c>
      <c r="AQ4051">
        <v>0.33280884300000002</v>
      </c>
      <c r="AR4051">
        <v>0.23931466400000001</v>
      </c>
      <c r="AS4051">
        <v>0.40471066900000002</v>
      </c>
      <c r="AT4051">
        <v>9.6895718000000006E-2</v>
      </c>
    </row>
    <row r="4052" spans="1:46" hidden="1" x14ac:dyDescent="0.25">
      <c r="A4052" t="s">
        <v>328</v>
      </c>
      <c r="B4052" t="s">
        <v>286</v>
      </c>
      <c r="C4052">
        <v>18</v>
      </c>
      <c r="D4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0.160701224</v>
      </c>
      <c r="E4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0.160701224</v>
      </c>
      <c r="AI4052">
        <v>25</v>
      </c>
      <c r="AJ4052" t="s">
        <v>328</v>
      </c>
      <c r="AK4052" t="s">
        <v>420</v>
      </c>
      <c r="AL4052" t="s">
        <v>286</v>
      </c>
      <c r="AM4052">
        <v>1</v>
      </c>
      <c r="AN4052">
        <v>18</v>
      </c>
      <c r="AO4052">
        <v>2.9176585000000001E-2</v>
      </c>
      <c r="AP4052">
        <v>6.3992497999999995E-2</v>
      </c>
      <c r="AQ4052">
        <v>0.160701224</v>
      </c>
      <c r="AR4052">
        <v>9.4138728000000005E-2</v>
      </c>
      <c r="AS4052">
        <v>0.204323222</v>
      </c>
      <c r="AT4052">
        <v>1.3296924E-2</v>
      </c>
    </row>
    <row r="4053" spans="1:46" hidden="1" x14ac:dyDescent="0.25">
      <c r="A4053" t="s">
        <v>328</v>
      </c>
      <c r="B4053" t="s">
        <v>286</v>
      </c>
      <c r="C4053">
        <v>19</v>
      </c>
      <c r="D4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3.0454417000000001E-2</v>
      </c>
      <c r="E4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3.0454417000000001E-2</v>
      </c>
      <c r="AI4053">
        <v>25</v>
      </c>
      <c r="AJ4053" t="s">
        <v>328</v>
      </c>
      <c r="AK4053" t="s">
        <v>420</v>
      </c>
      <c r="AL4053" t="s">
        <v>286</v>
      </c>
      <c r="AM4053">
        <v>1</v>
      </c>
      <c r="AN4053">
        <v>19</v>
      </c>
      <c r="AO4053">
        <v>0</v>
      </c>
      <c r="AP4053">
        <v>7.9033590000000004E-3</v>
      </c>
      <c r="AQ4053">
        <v>3.0454417000000001E-2</v>
      </c>
      <c r="AR4053">
        <v>1.5061333E-2</v>
      </c>
      <c r="AS4053">
        <v>4.1492054E-2</v>
      </c>
      <c r="AT4053">
        <v>0</v>
      </c>
    </row>
    <row r="4054" spans="1:46" hidden="1" x14ac:dyDescent="0.25">
      <c r="A4054" t="s">
        <v>328</v>
      </c>
      <c r="B4054" t="s">
        <v>286</v>
      </c>
      <c r="C4054">
        <v>20</v>
      </c>
      <c r="D4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4">
        <v>25</v>
      </c>
      <c r="AJ4054" t="s">
        <v>328</v>
      </c>
      <c r="AK4054" t="s">
        <v>420</v>
      </c>
      <c r="AL4054" t="s">
        <v>286</v>
      </c>
      <c r="AM4054">
        <v>1</v>
      </c>
      <c r="AN4054">
        <v>20</v>
      </c>
      <c r="AO4054">
        <v>0</v>
      </c>
      <c r="AP4054">
        <v>0</v>
      </c>
      <c r="AQ4054">
        <v>0</v>
      </c>
      <c r="AR4054">
        <v>0</v>
      </c>
      <c r="AS4054">
        <v>0</v>
      </c>
      <c r="AT4054">
        <v>0</v>
      </c>
    </row>
    <row r="4055" spans="1:46" hidden="1" x14ac:dyDescent="0.25">
      <c r="A4055" t="s">
        <v>328</v>
      </c>
      <c r="B4055" t="s">
        <v>286</v>
      </c>
      <c r="C4055">
        <v>21</v>
      </c>
      <c r="D4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5">
        <v>25</v>
      </c>
      <c r="AJ4055" t="s">
        <v>328</v>
      </c>
      <c r="AK4055" t="s">
        <v>420</v>
      </c>
      <c r="AL4055" t="s">
        <v>286</v>
      </c>
      <c r="AM4055">
        <v>1</v>
      </c>
      <c r="AN4055">
        <v>21</v>
      </c>
      <c r="AO4055">
        <v>0</v>
      </c>
      <c r="AP4055">
        <v>0</v>
      </c>
      <c r="AQ4055">
        <v>0</v>
      </c>
      <c r="AR4055">
        <v>0</v>
      </c>
      <c r="AS4055">
        <v>0</v>
      </c>
      <c r="AT4055">
        <v>0</v>
      </c>
    </row>
    <row r="4056" spans="1:46" hidden="1" x14ac:dyDescent="0.25">
      <c r="A4056" t="s">
        <v>328</v>
      </c>
      <c r="B4056" t="s">
        <v>286</v>
      </c>
      <c r="C4056">
        <v>22</v>
      </c>
      <c r="D4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6">
        <v>25</v>
      </c>
      <c r="AJ4056" t="s">
        <v>328</v>
      </c>
      <c r="AK4056" t="s">
        <v>420</v>
      </c>
      <c r="AL4056" t="s">
        <v>286</v>
      </c>
      <c r="AM4056">
        <v>1</v>
      </c>
      <c r="AN4056">
        <v>22</v>
      </c>
      <c r="AO4056">
        <v>0</v>
      </c>
      <c r="AP4056">
        <v>0</v>
      </c>
      <c r="AQ4056">
        <v>0</v>
      </c>
      <c r="AR4056">
        <v>0</v>
      </c>
      <c r="AS4056">
        <v>0</v>
      </c>
      <c r="AT4056">
        <v>0</v>
      </c>
    </row>
    <row r="4057" spans="1:46" hidden="1" x14ac:dyDescent="0.25">
      <c r="A4057" t="s">
        <v>328</v>
      </c>
      <c r="B4057" t="s">
        <v>286</v>
      </c>
      <c r="C4057">
        <v>23</v>
      </c>
      <c r="D4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7">
        <v>25</v>
      </c>
      <c r="AJ4057" t="s">
        <v>328</v>
      </c>
      <c r="AK4057" t="s">
        <v>420</v>
      </c>
      <c r="AL4057" t="s">
        <v>286</v>
      </c>
      <c r="AM4057">
        <v>1</v>
      </c>
      <c r="AN4057">
        <v>23</v>
      </c>
      <c r="AO4057">
        <v>0</v>
      </c>
      <c r="AP4057">
        <v>0</v>
      </c>
      <c r="AQ4057">
        <v>0</v>
      </c>
      <c r="AR4057">
        <v>0</v>
      </c>
      <c r="AS4057">
        <v>0</v>
      </c>
      <c r="AT4057">
        <v>0</v>
      </c>
    </row>
    <row r="4058" spans="1:46" hidden="1" x14ac:dyDescent="0.25">
      <c r="A4058" t="s">
        <v>328</v>
      </c>
      <c r="B4058" t="s">
        <v>286</v>
      </c>
      <c r="C4058">
        <v>24</v>
      </c>
      <c r="D4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8">
        <v>25</v>
      </c>
      <c r="AJ4058" t="s">
        <v>328</v>
      </c>
      <c r="AK4058" t="s">
        <v>420</v>
      </c>
      <c r="AL4058" t="s">
        <v>286</v>
      </c>
      <c r="AM4058">
        <v>1</v>
      </c>
      <c r="AN4058">
        <v>24</v>
      </c>
      <c r="AO4058">
        <v>0</v>
      </c>
      <c r="AP4058">
        <v>0</v>
      </c>
      <c r="AQ4058">
        <v>0</v>
      </c>
      <c r="AR4058">
        <v>0</v>
      </c>
      <c r="AS4058">
        <v>0</v>
      </c>
      <c r="AT4058">
        <v>0</v>
      </c>
    </row>
    <row r="4059" spans="1:46" hidden="1" x14ac:dyDescent="0.25">
      <c r="A4059" t="s">
        <v>328</v>
      </c>
      <c r="B4059" t="s">
        <v>287</v>
      </c>
      <c r="C4059">
        <v>1</v>
      </c>
      <c r="D4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9">
        <v>25</v>
      </c>
      <c r="AJ4059" t="s">
        <v>328</v>
      </c>
      <c r="AK4059" t="s">
        <v>420</v>
      </c>
      <c r="AL4059" t="s">
        <v>287</v>
      </c>
      <c r="AM4059">
        <v>2</v>
      </c>
      <c r="AN4059">
        <v>1</v>
      </c>
      <c r="AO4059">
        <v>0</v>
      </c>
      <c r="AP4059">
        <v>0</v>
      </c>
      <c r="AQ4059">
        <v>0</v>
      </c>
      <c r="AR4059">
        <v>0</v>
      </c>
      <c r="AS4059">
        <v>0</v>
      </c>
      <c r="AT4059">
        <v>0</v>
      </c>
    </row>
    <row r="4060" spans="1:46" hidden="1" x14ac:dyDescent="0.25">
      <c r="A4060" t="s">
        <v>328</v>
      </c>
      <c r="B4060" t="s">
        <v>287</v>
      </c>
      <c r="C4060">
        <v>2</v>
      </c>
      <c r="D4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0">
        <v>25</v>
      </c>
      <c r="AJ4060" t="s">
        <v>328</v>
      </c>
      <c r="AK4060" t="s">
        <v>420</v>
      </c>
      <c r="AL4060" t="s">
        <v>287</v>
      </c>
      <c r="AM4060">
        <v>2</v>
      </c>
      <c r="AN4060">
        <v>2</v>
      </c>
      <c r="AO4060">
        <v>0</v>
      </c>
      <c r="AP4060">
        <v>0</v>
      </c>
      <c r="AQ4060">
        <v>0</v>
      </c>
      <c r="AR4060">
        <v>0</v>
      </c>
      <c r="AS4060">
        <v>0</v>
      </c>
      <c r="AT4060">
        <v>0</v>
      </c>
    </row>
    <row r="4061" spans="1:46" hidden="1" x14ac:dyDescent="0.25">
      <c r="A4061" t="s">
        <v>328</v>
      </c>
      <c r="B4061" t="s">
        <v>287</v>
      </c>
      <c r="C4061">
        <v>3</v>
      </c>
      <c r="D4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1">
        <v>25</v>
      </c>
      <c r="AJ4061" t="s">
        <v>328</v>
      </c>
      <c r="AK4061" t="s">
        <v>420</v>
      </c>
      <c r="AL4061" t="s">
        <v>287</v>
      </c>
      <c r="AM4061">
        <v>2</v>
      </c>
      <c r="AN4061">
        <v>3</v>
      </c>
      <c r="AO4061">
        <v>0</v>
      </c>
      <c r="AP4061">
        <v>0</v>
      </c>
      <c r="AQ4061">
        <v>0</v>
      </c>
      <c r="AR4061">
        <v>0</v>
      </c>
      <c r="AS4061">
        <v>0</v>
      </c>
      <c r="AT4061">
        <v>0</v>
      </c>
    </row>
    <row r="4062" spans="1:46" hidden="1" x14ac:dyDescent="0.25">
      <c r="A4062" t="s">
        <v>328</v>
      </c>
      <c r="B4062" t="s">
        <v>287</v>
      </c>
      <c r="C4062">
        <v>4</v>
      </c>
      <c r="D4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2">
        <v>25</v>
      </c>
      <c r="AJ4062" t="s">
        <v>328</v>
      </c>
      <c r="AK4062" t="s">
        <v>420</v>
      </c>
      <c r="AL4062" t="s">
        <v>287</v>
      </c>
      <c r="AM4062">
        <v>2</v>
      </c>
      <c r="AN4062">
        <v>4</v>
      </c>
      <c r="AO4062">
        <v>0</v>
      </c>
      <c r="AP4062">
        <v>0</v>
      </c>
      <c r="AQ4062">
        <v>0</v>
      </c>
      <c r="AR4062">
        <v>0</v>
      </c>
      <c r="AS4062">
        <v>0</v>
      </c>
      <c r="AT4062">
        <v>0</v>
      </c>
    </row>
    <row r="4063" spans="1:46" hidden="1" x14ac:dyDescent="0.25">
      <c r="A4063" t="s">
        <v>328</v>
      </c>
      <c r="B4063" t="s">
        <v>287</v>
      </c>
      <c r="C4063">
        <v>5</v>
      </c>
      <c r="D4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3">
        <v>25</v>
      </c>
      <c r="AJ4063" t="s">
        <v>328</v>
      </c>
      <c r="AK4063" t="s">
        <v>420</v>
      </c>
      <c r="AL4063" t="s">
        <v>287</v>
      </c>
      <c r="AM4063">
        <v>2</v>
      </c>
      <c r="AN4063">
        <v>5</v>
      </c>
      <c r="AO4063">
        <v>0</v>
      </c>
      <c r="AP4063">
        <v>0</v>
      </c>
      <c r="AQ4063">
        <v>0</v>
      </c>
      <c r="AR4063">
        <v>0</v>
      </c>
      <c r="AS4063">
        <v>0</v>
      </c>
      <c r="AT4063">
        <v>0</v>
      </c>
    </row>
    <row r="4064" spans="1:46" hidden="1" x14ac:dyDescent="0.25">
      <c r="A4064" t="s">
        <v>328</v>
      </c>
      <c r="B4064" t="s">
        <v>287</v>
      </c>
      <c r="C4064">
        <v>6</v>
      </c>
      <c r="D4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4">
        <v>25</v>
      </c>
      <c r="AJ4064" t="s">
        <v>328</v>
      </c>
      <c r="AK4064" t="s">
        <v>420</v>
      </c>
      <c r="AL4064" t="s">
        <v>287</v>
      </c>
      <c r="AM4064">
        <v>2</v>
      </c>
      <c r="AN4064">
        <v>6</v>
      </c>
      <c r="AO4064">
        <v>0</v>
      </c>
      <c r="AP4064">
        <v>6.263083E-3</v>
      </c>
      <c r="AQ4064">
        <v>7.878019E-3</v>
      </c>
      <c r="AR4064">
        <v>5.0065830000000002E-3</v>
      </c>
      <c r="AS4064">
        <v>1.0550288999999999E-2</v>
      </c>
      <c r="AT4064">
        <v>0</v>
      </c>
    </row>
    <row r="4065" spans="1:46" hidden="1" x14ac:dyDescent="0.25">
      <c r="A4065" t="s">
        <v>328</v>
      </c>
      <c r="B4065" t="s">
        <v>287</v>
      </c>
      <c r="C4065">
        <v>7</v>
      </c>
      <c r="D4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8.976843E-3</v>
      </c>
      <c r="E4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8.976843E-3</v>
      </c>
      <c r="AI4065">
        <v>25</v>
      </c>
      <c r="AJ4065" t="s">
        <v>328</v>
      </c>
      <c r="AK4065" t="s">
        <v>420</v>
      </c>
      <c r="AL4065" t="s">
        <v>287</v>
      </c>
      <c r="AM4065">
        <v>2</v>
      </c>
      <c r="AN4065">
        <v>7</v>
      </c>
      <c r="AO4065">
        <v>8.976843E-3</v>
      </c>
      <c r="AP4065">
        <v>9.3547016999999996E-2</v>
      </c>
      <c r="AQ4065">
        <v>0.11547905</v>
      </c>
      <c r="AR4065">
        <v>7.5875706000000001E-2</v>
      </c>
      <c r="AS4065">
        <v>0.13826297600000001</v>
      </c>
      <c r="AT4065">
        <v>3.3887029999999999E-3</v>
      </c>
    </row>
    <row r="4066" spans="1:46" hidden="1" x14ac:dyDescent="0.25">
      <c r="A4066" t="s">
        <v>328</v>
      </c>
      <c r="B4066" t="s">
        <v>287</v>
      </c>
      <c r="C4066">
        <v>8</v>
      </c>
      <c r="D4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0.12974448199999999</v>
      </c>
      <c r="E4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0.12974448199999999</v>
      </c>
      <c r="AI4066">
        <v>25</v>
      </c>
      <c r="AJ4066" t="s">
        <v>328</v>
      </c>
      <c r="AK4066" t="s">
        <v>420</v>
      </c>
      <c r="AL4066" t="s">
        <v>287</v>
      </c>
      <c r="AM4066">
        <v>2</v>
      </c>
      <c r="AN4066">
        <v>8</v>
      </c>
      <c r="AO4066">
        <v>0.12974448199999999</v>
      </c>
      <c r="AP4066">
        <v>0.24391858699999999</v>
      </c>
      <c r="AQ4066">
        <v>0.29696901599999997</v>
      </c>
      <c r="AR4066">
        <v>0.21941092300000001</v>
      </c>
      <c r="AS4066">
        <v>0.34224310899999999</v>
      </c>
      <c r="AT4066">
        <v>5.5217376999999998E-2</v>
      </c>
    </row>
    <row r="4067" spans="1:46" hidden="1" x14ac:dyDescent="0.25">
      <c r="A4067" t="s">
        <v>328</v>
      </c>
      <c r="B4067" t="s">
        <v>287</v>
      </c>
      <c r="C4067">
        <v>9</v>
      </c>
      <c r="D4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0.476782714</v>
      </c>
      <c r="E4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0.30297448199999999</v>
      </c>
      <c r="AI4067">
        <v>25</v>
      </c>
      <c r="AJ4067" t="s">
        <v>328</v>
      </c>
      <c r="AK4067" t="s">
        <v>420</v>
      </c>
      <c r="AL4067" t="s">
        <v>287</v>
      </c>
      <c r="AM4067">
        <v>2</v>
      </c>
      <c r="AN4067">
        <v>9</v>
      </c>
      <c r="AO4067">
        <v>0.30297448199999999</v>
      </c>
      <c r="AP4067">
        <v>0.396119624</v>
      </c>
      <c r="AQ4067">
        <v>0.476782714</v>
      </c>
      <c r="AR4067">
        <v>0.384196755</v>
      </c>
      <c r="AS4067">
        <v>0.55304069499999997</v>
      </c>
      <c r="AT4067">
        <v>0.141097055</v>
      </c>
    </row>
    <row r="4068" spans="1:46" hidden="1" x14ac:dyDescent="0.25">
      <c r="A4068" t="s">
        <v>328</v>
      </c>
      <c r="B4068" t="s">
        <v>287</v>
      </c>
      <c r="C4068">
        <v>10</v>
      </c>
      <c r="D4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0.63763797499999997</v>
      </c>
      <c r="E4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0.63763797499999997</v>
      </c>
      <c r="AI4068">
        <v>25</v>
      </c>
      <c r="AJ4068" t="s">
        <v>328</v>
      </c>
      <c r="AK4068" t="s">
        <v>420</v>
      </c>
      <c r="AL4068" t="s">
        <v>287</v>
      </c>
      <c r="AM4068">
        <v>2</v>
      </c>
      <c r="AN4068">
        <v>10</v>
      </c>
      <c r="AO4068">
        <v>0.44793507500000002</v>
      </c>
      <c r="AP4068">
        <v>0.53395619000000005</v>
      </c>
      <c r="AQ4068">
        <v>0.63763797499999997</v>
      </c>
      <c r="AR4068">
        <v>0.53159348299999998</v>
      </c>
      <c r="AS4068">
        <v>0.71229780700000001</v>
      </c>
      <c r="AT4068">
        <v>0.22144765199999999</v>
      </c>
    </row>
    <row r="4069" spans="1:46" hidden="1" x14ac:dyDescent="0.25">
      <c r="A4069" t="s">
        <v>328</v>
      </c>
      <c r="B4069" t="s">
        <v>287</v>
      </c>
      <c r="C4069">
        <v>11</v>
      </c>
      <c r="D4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0.71763896800000004</v>
      </c>
      <c r="E4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0.71763896800000004</v>
      </c>
      <c r="AI4069">
        <v>25</v>
      </c>
      <c r="AJ4069" t="s">
        <v>328</v>
      </c>
      <c r="AK4069" t="s">
        <v>420</v>
      </c>
      <c r="AL4069" t="s">
        <v>287</v>
      </c>
      <c r="AM4069">
        <v>2</v>
      </c>
      <c r="AN4069">
        <v>11</v>
      </c>
      <c r="AO4069">
        <v>0.58087582000000004</v>
      </c>
      <c r="AP4069">
        <v>0.65588361799999995</v>
      </c>
      <c r="AQ4069">
        <v>0.71763896800000004</v>
      </c>
      <c r="AR4069">
        <v>0.64313728999999997</v>
      </c>
      <c r="AS4069">
        <v>0.82467183499999996</v>
      </c>
      <c r="AT4069">
        <v>0.295121615</v>
      </c>
    </row>
    <row r="4070" spans="1:46" hidden="1" x14ac:dyDescent="0.25">
      <c r="A4070" t="s">
        <v>328</v>
      </c>
      <c r="B4070" t="s">
        <v>287</v>
      </c>
      <c r="C4070">
        <v>12</v>
      </c>
      <c r="D4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0.76336063200000004</v>
      </c>
      <c r="E4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0.76336063200000004</v>
      </c>
      <c r="AI4070">
        <v>25</v>
      </c>
      <c r="AJ4070" t="s">
        <v>328</v>
      </c>
      <c r="AK4070" t="s">
        <v>420</v>
      </c>
      <c r="AL4070" t="s">
        <v>287</v>
      </c>
      <c r="AM4070">
        <v>2</v>
      </c>
      <c r="AN4070">
        <v>12</v>
      </c>
      <c r="AO4070">
        <v>0.62430469099999997</v>
      </c>
      <c r="AP4070">
        <v>0.711405179</v>
      </c>
      <c r="AQ4070">
        <v>0.76336063200000004</v>
      </c>
      <c r="AR4070">
        <v>0.69456533600000003</v>
      </c>
      <c r="AS4070">
        <v>0.87073879700000001</v>
      </c>
      <c r="AT4070">
        <v>0.38069911899999997</v>
      </c>
    </row>
    <row r="4071" spans="1:46" hidden="1" x14ac:dyDescent="0.25">
      <c r="A4071" t="s">
        <v>328</v>
      </c>
      <c r="B4071" t="s">
        <v>287</v>
      </c>
      <c r="C4071">
        <v>13</v>
      </c>
      <c r="D4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0.75317725000000002</v>
      </c>
      <c r="E4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0.75317725000000002</v>
      </c>
      <c r="AI4071">
        <v>25</v>
      </c>
      <c r="AJ4071" t="s">
        <v>328</v>
      </c>
      <c r="AK4071" t="s">
        <v>420</v>
      </c>
      <c r="AL4071" t="s">
        <v>287</v>
      </c>
      <c r="AM4071">
        <v>2</v>
      </c>
      <c r="AN4071">
        <v>13</v>
      </c>
      <c r="AO4071">
        <v>0.64272933300000001</v>
      </c>
      <c r="AP4071">
        <v>0.71191339099999995</v>
      </c>
      <c r="AQ4071">
        <v>0.75317725000000002</v>
      </c>
      <c r="AR4071">
        <v>0.692662836</v>
      </c>
      <c r="AS4071">
        <v>0.85620383700000002</v>
      </c>
      <c r="AT4071">
        <v>0.41166391800000002</v>
      </c>
    </row>
    <row r="4072" spans="1:46" hidden="1" x14ac:dyDescent="0.25">
      <c r="A4072" t="s">
        <v>328</v>
      </c>
      <c r="B4072" t="s">
        <v>287</v>
      </c>
      <c r="C4072">
        <v>14</v>
      </c>
      <c r="D4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0.69360641300000003</v>
      </c>
      <c r="E4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0.69360641300000003</v>
      </c>
      <c r="AI4072">
        <v>25</v>
      </c>
      <c r="AJ4072" t="s">
        <v>328</v>
      </c>
      <c r="AK4072" t="s">
        <v>420</v>
      </c>
      <c r="AL4072" t="s">
        <v>287</v>
      </c>
      <c r="AM4072">
        <v>2</v>
      </c>
      <c r="AN4072">
        <v>14</v>
      </c>
      <c r="AO4072">
        <v>0.56306179099999998</v>
      </c>
      <c r="AP4072">
        <v>0.64325853899999996</v>
      </c>
      <c r="AQ4072">
        <v>0.69360641300000003</v>
      </c>
      <c r="AR4072">
        <v>0.63359452000000005</v>
      </c>
      <c r="AS4072">
        <v>0.84907812199999999</v>
      </c>
      <c r="AT4072">
        <v>0.40740927900000001</v>
      </c>
    </row>
    <row r="4073" spans="1:46" hidden="1" x14ac:dyDescent="0.25">
      <c r="A4073" t="s">
        <v>328</v>
      </c>
      <c r="B4073" t="s">
        <v>287</v>
      </c>
      <c r="C4073">
        <v>15</v>
      </c>
      <c r="D4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0.56968193</v>
      </c>
      <c r="E4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0.56968193</v>
      </c>
      <c r="AI4073">
        <v>25</v>
      </c>
      <c r="AJ4073" t="s">
        <v>328</v>
      </c>
      <c r="AK4073" t="s">
        <v>420</v>
      </c>
      <c r="AL4073" t="s">
        <v>287</v>
      </c>
      <c r="AM4073">
        <v>2</v>
      </c>
      <c r="AN4073">
        <v>15</v>
      </c>
      <c r="AO4073">
        <v>0.46761794600000001</v>
      </c>
      <c r="AP4073">
        <v>0.51525050400000005</v>
      </c>
      <c r="AQ4073">
        <v>0.56968193</v>
      </c>
      <c r="AR4073">
        <v>0.52255128500000003</v>
      </c>
      <c r="AS4073">
        <v>0.75029348600000001</v>
      </c>
      <c r="AT4073">
        <v>0.28125818800000002</v>
      </c>
    </row>
    <row r="4074" spans="1:46" hidden="1" x14ac:dyDescent="0.25">
      <c r="A4074" t="s">
        <v>328</v>
      </c>
      <c r="B4074" t="s">
        <v>287</v>
      </c>
      <c r="C4074">
        <v>16</v>
      </c>
      <c r="D4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0.40377777399999998</v>
      </c>
      <c r="E4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0.40377777399999998</v>
      </c>
      <c r="AI4074">
        <v>25</v>
      </c>
      <c r="AJ4074" t="s">
        <v>328</v>
      </c>
      <c r="AK4074" t="s">
        <v>420</v>
      </c>
      <c r="AL4074" t="s">
        <v>287</v>
      </c>
      <c r="AM4074">
        <v>2</v>
      </c>
      <c r="AN4074">
        <v>16</v>
      </c>
      <c r="AO4074">
        <v>0.32696635200000002</v>
      </c>
      <c r="AP4074">
        <v>0.35393221600000002</v>
      </c>
      <c r="AQ4074">
        <v>0.40377777399999998</v>
      </c>
      <c r="AR4074">
        <v>0.37380770499999999</v>
      </c>
      <c r="AS4074">
        <v>0.614135722</v>
      </c>
      <c r="AT4074">
        <v>0.14849901600000001</v>
      </c>
    </row>
    <row r="4075" spans="1:46" hidden="1" x14ac:dyDescent="0.25">
      <c r="A4075" t="s">
        <v>328</v>
      </c>
      <c r="B4075" t="s">
        <v>287</v>
      </c>
      <c r="C4075">
        <v>17</v>
      </c>
      <c r="D4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0.250745355</v>
      </c>
      <c r="E4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0.250745355</v>
      </c>
      <c r="AI4075">
        <v>25</v>
      </c>
      <c r="AJ4075" t="s">
        <v>328</v>
      </c>
      <c r="AK4075" t="s">
        <v>420</v>
      </c>
      <c r="AL4075" t="s">
        <v>287</v>
      </c>
      <c r="AM4075">
        <v>2</v>
      </c>
      <c r="AN4075">
        <v>17</v>
      </c>
      <c r="AO4075">
        <v>0.16170732199999999</v>
      </c>
      <c r="AP4075">
        <v>0.18027659200000001</v>
      </c>
      <c r="AQ4075">
        <v>0.250745355</v>
      </c>
      <c r="AR4075">
        <v>0.210940182</v>
      </c>
      <c r="AS4075">
        <v>0.402714829</v>
      </c>
      <c r="AT4075">
        <v>8.0656773000000001E-2</v>
      </c>
    </row>
    <row r="4076" spans="1:46" hidden="1" x14ac:dyDescent="0.25">
      <c r="A4076" t="s">
        <v>328</v>
      </c>
      <c r="B4076" t="s">
        <v>287</v>
      </c>
      <c r="C4076">
        <v>18</v>
      </c>
      <c r="D4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0.12067310000000001</v>
      </c>
      <c r="E4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0.12067310000000001</v>
      </c>
      <c r="AI4076">
        <v>25</v>
      </c>
      <c r="AJ4076" t="s">
        <v>328</v>
      </c>
      <c r="AK4076" t="s">
        <v>420</v>
      </c>
      <c r="AL4076" t="s">
        <v>287</v>
      </c>
      <c r="AM4076">
        <v>2</v>
      </c>
      <c r="AN4076">
        <v>18</v>
      </c>
      <c r="AO4076">
        <v>2.9024418999999999E-2</v>
      </c>
      <c r="AP4076">
        <v>3.3793334000000001E-2</v>
      </c>
      <c r="AQ4076">
        <v>0.12067310000000001</v>
      </c>
      <c r="AR4076">
        <v>6.8852253000000002E-2</v>
      </c>
      <c r="AS4076">
        <v>0.21374452699999999</v>
      </c>
      <c r="AT4076">
        <v>1.4047675000000001E-2</v>
      </c>
    </row>
    <row r="4077" spans="1:46" hidden="1" x14ac:dyDescent="0.25">
      <c r="A4077" t="s">
        <v>328</v>
      </c>
      <c r="B4077" t="s">
        <v>287</v>
      </c>
      <c r="C4077">
        <v>19</v>
      </c>
      <c r="D4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2.11042E-2</v>
      </c>
      <c r="E4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2.11042E-2</v>
      </c>
      <c r="AI4077">
        <v>25</v>
      </c>
      <c r="AJ4077" t="s">
        <v>328</v>
      </c>
      <c r="AK4077" t="s">
        <v>420</v>
      </c>
      <c r="AL4077" t="s">
        <v>287</v>
      </c>
      <c r="AM4077">
        <v>2</v>
      </c>
      <c r="AN4077">
        <v>19</v>
      </c>
      <c r="AO4077">
        <v>0</v>
      </c>
      <c r="AP4077">
        <v>0</v>
      </c>
      <c r="AQ4077">
        <v>2.11042E-2</v>
      </c>
      <c r="AR4077">
        <v>9.2552699999999995E-3</v>
      </c>
      <c r="AS4077">
        <v>4.1847368000000003E-2</v>
      </c>
      <c r="AT4077">
        <v>0</v>
      </c>
    </row>
    <row r="4078" spans="1:46" hidden="1" x14ac:dyDescent="0.25">
      <c r="A4078" t="s">
        <v>328</v>
      </c>
      <c r="B4078" t="s">
        <v>287</v>
      </c>
      <c r="C4078">
        <v>20</v>
      </c>
      <c r="D4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8">
        <v>25</v>
      </c>
      <c r="AJ4078" t="s">
        <v>328</v>
      </c>
      <c r="AK4078" t="s">
        <v>420</v>
      </c>
      <c r="AL4078" t="s">
        <v>287</v>
      </c>
      <c r="AM4078">
        <v>2</v>
      </c>
      <c r="AN4078">
        <v>20</v>
      </c>
      <c r="AO4078">
        <v>0</v>
      </c>
      <c r="AP4078">
        <v>0</v>
      </c>
      <c r="AQ4078">
        <v>0</v>
      </c>
      <c r="AR4078">
        <v>0</v>
      </c>
      <c r="AS4078">
        <v>0</v>
      </c>
      <c r="AT4078">
        <v>0</v>
      </c>
    </row>
    <row r="4079" spans="1:46" hidden="1" x14ac:dyDescent="0.25">
      <c r="A4079" t="s">
        <v>328</v>
      </c>
      <c r="B4079" t="s">
        <v>287</v>
      </c>
      <c r="C4079">
        <v>21</v>
      </c>
      <c r="D4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9">
        <v>25</v>
      </c>
      <c r="AJ4079" t="s">
        <v>328</v>
      </c>
      <c r="AK4079" t="s">
        <v>420</v>
      </c>
      <c r="AL4079" t="s">
        <v>287</v>
      </c>
      <c r="AM4079">
        <v>2</v>
      </c>
      <c r="AN4079">
        <v>21</v>
      </c>
      <c r="AO4079">
        <v>0</v>
      </c>
      <c r="AP4079">
        <v>0</v>
      </c>
      <c r="AQ4079">
        <v>0</v>
      </c>
      <c r="AR4079">
        <v>0</v>
      </c>
      <c r="AS4079">
        <v>0</v>
      </c>
      <c r="AT4079">
        <v>0</v>
      </c>
    </row>
    <row r="4080" spans="1:46" hidden="1" x14ac:dyDescent="0.25">
      <c r="A4080" t="s">
        <v>328</v>
      </c>
      <c r="B4080" t="s">
        <v>287</v>
      </c>
      <c r="C4080">
        <v>22</v>
      </c>
      <c r="D4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0">
        <v>25</v>
      </c>
      <c r="AJ4080" t="s">
        <v>328</v>
      </c>
      <c r="AK4080" t="s">
        <v>420</v>
      </c>
      <c r="AL4080" t="s">
        <v>287</v>
      </c>
      <c r="AM4080">
        <v>2</v>
      </c>
      <c r="AN4080">
        <v>22</v>
      </c>
      <c r="AO4080">
        <v>0</v>
      </c>
      <c r="AP4080">
        <v>0</v>
      </c>
      <c r="AQ4080">
        <v>0</v>
      </c>
      <c r="AR4080">
        <v>0</v>
      </c>
      <c r="AS4080">
        <v>0</v>
      </c>
      <c r="AT4080">
        <v>0</v>
      </c>
    </row>
    <row r="4081" spans="1:46" hidden="1" x14ac:dyDescent="0.25">
      <c r="A4081" t="s">
        <v>328</v>
      </c>
      <c r="B4081" t="s">
        <v>287</v>
      </c>
      <c r="C4081">
        <v>23</v>
      </c>
      <c r="D4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1">
        <v>25</v>
      </c>
      <c r="AJ4081" t="s">
        <v>328</v>
      </c>
      <c r="AK4081" t="s">
        <v>420</v>
      </c>
      <c r="AL4081" t="s">
        <v>287</v>
      </c>
      <c r="AM4081">
        <v>2</v>
      </c>
      <c r="AN4081">
        <v>23</v>
      </c>
      <c r="AO4081">
        <v>0</v>
      </c>
      <c r="AP4081">
        <v>0</v>
      </c>
      <c r="AQ4081">
        <v>0</v>
      </c>
      <c r="AR4081">
        <v>0</v>
      </c>
      <c r="AS4081">
        <v>0</v>
      </c>
      <c r="AT4081">
        <v>0</v>
      </c>
    </row>
    <row r="4082" spans="1:46" hidden="1" x14ac:dyDescent="0.25">
      <c r="A4082" t="s">
        <v>328</v>
      </c>
      <c r="B4082" t="s">
        <v>287</v>
      </c>
      <c r="C4082">
        <v>24</v>
      </c>
      <c r="D4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2">
        <v>25</v>
      </c>
      <c r="AJ4082" t="s">
        <v>328</v>
      </c>
      <c r="AK4082" t="s">
        <v>420</v>
      </c>
      <c r="AL4082" t="s">
        <v>287</v>
      </c>
      <c r="AM4082">
        <v>2</v>
      </c>
      <c r="AN4082">
        <v>24</v>
      </c>
      <c r="AO4082">
        <v>0</v>
      </c>
      <c r="AP4082">
        <v>0</v>
      </c>
      <c r="AQ4082">
        <v>0</v>
      </c>
      <c r="AR4082">
        <v>0</v>
      </c>
      <c r="AS4082">
        <v>0</v>
      </c>
      <c r="AT4082">
        <v>0</v>
      </c>
    </row>
    <row r="4083" spans="1:46" hidden="1" x14ac:dyDescent="0.25">
      <c r="A4083" t="s">
        <v>328</v>
      </c>
      <c r="B4083" t="s">
        <v>288</v>
      </c>
      <c r="C4083">
        <v>1</v>
      </c>
      <c r="D4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3">
        <v>25</v>
      </c>
      <c r="AJ4083" t="s">
        <v>328</v>
      </c>
      <c r="AK4083" t="s">
        <v>420</v>
      </c>
      <c r="AL4083" t="s">
        <v>288</v>
      </c>
      <c r="AM4083">
        <v>3</v>
      </c>
      <c r="AN4083">
        <v>1</v>
      </c>
      <c r="AO4083">
        <v>0</v>
      </c>
      <c r="AP4083">
        <v>0</v>
      </c>
      <c r="AQ4083">
        <v>0</v>
      </c>
      <c r="AR4083">
        <v>0</v>
      </c>
      <c r="AS4083">
        <v>0</v>
      </c>
      <c r="AT4083">
        <v>0</v>
      </c>
    </row>
    <row r="4084" spans="1:46" hidden="1" x14ac:dyDescent="0.25">
      <c r="A4084" t="s">
        <v>328</v>
      </c>
      <c r="B4084" t="s">
        <v>288</v>
      </c>
      <c r="C4084">
        <v>2</v>
      </c>
      <c r="D4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4">
        <v>25</v>
      </c>
      <c r="AJ4084" t="s">
        <v>328</v>
      </c>
      <c r="AK4084" t="s">
        <v>420</v>
      </c>
      <c r="AL4084" t="s">
        <v>288</v>
      </c>
      <c r="AM4084">
        <v>3</v>
      </c>
      <c r="AN4084">
        <v>2</v>
      </c>
      <c r="AO4084">
        <v>0</v>
      </c>
      <c r="AP4084">
        <v>0</v>
      </c>
      <c r="AQ4084">
        <v>0</v>
      </c>
      <c r="AR4084">
        <v>0</v>
      </c>
      <c r="AS4084">
        <v>0</v>
      </c>
      <c r="AT4084">
        <v>0</v>
      </c>
    </row>
    <row r="4085" spans="1:46" hidden="1" x14ac:dyDescent="0.25">
      <c r="A4085" t="s">
        <v>328</v>
      </c>
      <c r="B4085" t="s">
        <v>288</v>
      </c>
      <c r="C4085">
        <v>3</v>
      </c>
      <c r="D4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5">
        <v>25</v>
      </c>
      <c r="AJ4085" t="s">
        <v>328</v>
      </c>
      <c r="AK4085" t="s">
        <v>420</v>
      </c>
      <c r="AL4085" t="s">
        <v>288</v>
      </c>
      <c r="AM4085">
        <v>3</v>
      </c>
      <c r="AN4085">
        <v>3</v>
      </c>
      <c r="AO4085">
        <v>0</v>
      </c>
      <c r="AP4085">
        <v>0</v>
      </c>
      <c r="AQ4085">
        <v>0</v>
      </c>
      <c r="AR4085">
        <v>0</v>
      </c>
      <c r="AS4085">
        <v>0</v>
      </c>
      <c r="AT4085">
        <v>0</v>
      </c>
    </row>
    <row r="4086" spans="1:46" hidden="1" x14ac:dyDescent="0.25">
      <c r="A4086" t="s">
        <v>328</v>
      </c>
      <c r="B4086" t="s">
        <v>288</v>
      </c>
      <c r="C4086">
        <v>4</v>
      </c>
      <c r="D4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6">
        <v>25</v>
      </c>
      <c r="AJ4086" t="s">
        <v>328</v>
      </c>
      <c r="AK4086" t="s">
        <v>420</v>
      </c>
      <c r="AL4086" t="s">
        <v>288</v>
      </c>
      <c r="AM4086">
        <v>3</v>
      </c>
      <c r="AN4086">
        <v>4</v>
      </c>
      <c r="AO4086">
        <v>0</v>
      </c>
      <c r="AP4086">
        <v>0</v>
      </c>
      <c r="AQ4086">
        <v>0</v>
      </c>
      <c r="AR4086">
        <v>0</v>
      </c>
      <c r="AS4086">
        <v>0</v>
      </c>
      <c r="AT4086">
        <v>0</v>
      </c>
    </row>
    <row r="4087" spans="1:46" hidden="1" x14ac:dyDescent="0.25">
      <c r="A4087" t="s">
        <v>328</v>
      </c>
      <c r="B4087" t="s">
        <v>288</v>
      </c>
      <c r="C4087">
        <v>5</v>
      </c>
      <c r="D4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7">
        <v>25</v>
      </c>
      <c r="AJ4087" t="s">
        <v>328</v>
      </c>
      <c r="AK4087" t="s">
        <v>420</v>
      </c>
      <c r="AL4087" t="s">
        <v>288</v>
      </c>
      <c r="AM4087">
        <v>3</v>
      </c>
      <c r="AN4087">
        <v>5</v>
      </c>
      <c r="AO4087">
        <v>0</v>
      </c>
      <c r="AP4087">
        <v>0</v>
      </c>
      <c r="AQ4087">
        <v>0</v>
      </c>
      <c r="AR4087">
        <v>0</v>
      </c>
      <c r="AS4087">
        <v>0</v>
      </c>
      <c r="AT4087">
        <v>0</v>
      </c>
    </row>
    <row r="4088" spans="1:46" hidden="1" x14ac:dyDescent="0.25">
      <c r="A4088" t="s">
        <v>328</v>
      </c>
      <c r="B4088" t="s">
        <v>288</v>
      </c>
      <c r="C4088">
        <v>6</v>
      </c>
      <c r="D4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5.9199669999999999E-3</v>
      </c>
      <c r="E4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5.9199669999999999E-3</v>
      </c>
      <c r="AI4088">
        <v>25</v>
      </c>
      <c r="AJ4088" t="s">
        <v>328</v>
      </c>
      <c r="AK4088" t="s">
        <v>420</v>
      </c>
      <c r="AL4088" t="s">
        <v>288</v>
      </c>
      <c r="AM4088">
        <v>3</v>
      </c>
      <c r="AN4088">
        <v>6</v>
      </c>
      <c r="AO4088">
        <v>5.9199669999999999E-3</v>
      </c>
      <c r="AP4088">
        <v>6.9052590000000004E-3</v>
      </c>
      <c r="AQ4088">
        <v>7.8395649999999997E-3</v>
      </c>
      <c r="AR4088">
        <v>6.762484E-3</v>
      </c>
      <c r="AS4088">
        <v>1.0120683E-2</v>
      </c>
      <c r="AT4088">
        <v>2.6465709999999999E-3</v>
      </c>
    </row>
    <row r="4089" spans="1:46" hidden="1" x14ac:dyDescent="0.25">
      <c r="A4089" t="s">
        <v>328</v>
      </c>
      <c r="B4089" t="s">
        <v>288</v>
      </c>
      <c r="C4089">
        <v>7</v>
      </c>
      <c r="D4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8.7641601E-2</v>
      </c>
      <c r="E4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8.7641601E-2</v>
      </c>
      <c r="AI4089">
        <v>25</v>
      </c>
      <c r="AJ4089" t="s">
        <v>328</v>
      </c>
      <c r="AK4089" t="s">
        <v>420</v>
      </c>
      <c r="AL4089" t="s">
        <v>288</v>
      </c>
      <c r="AM4089">
        <v>3</v>
      </c>
      <c r="AN4089">
        <v>7</v>
      </c>
      <c r="AO4089">
        <v>8.7641601E-2</v>
      </c>
      <c r="AP4089">
        <v>0.103483301</v>
      </c>
      <c r="AQ4089">
        <v>0.11694413300000001</v>
      </c>
      <c r="AR4089">
        <v>0.100501252</v>
      </c>
      <c r="AS4089">
        <v>0.13699861099999999</v>
      </c>
      <c r="AT4089">
        <v>2.7411234E-2</v>
      </c>
    </row>
    <row r="4090" spans="1:46" hidden="1" x14ac:dyDescent="0.25">
      <c r="A4090" t="s">
        <v>328</v>
      </c>
      <c r="B4090" t="s">
        <v>288</v>
      </c>
      <c r="C4090">
        <v>8</v>
      </c>
      <c r="D4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0.23554588700000001</v>
      </c>
      <c r="E4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0.23554588700000001</v>
      </c>
      <c r="AI4090">
        <v>25</v>
      </c>
      <c r="AJ4090" t="s">
        <v>328</v>
      </c>
      <c r="AK4090" t="s">
        <v>420</v>
      </c>
      <c r="AL4090" t="s">
        <v>288</v>
      </c>
      <c r="AM4090">
        <v>3</v>
      </c>
      <c r="AN4090">
        <v>8</v>
      </c>
      <c r="AO4090">
        <v>0.23554588700000001</v>
      </c>
      <c r="AP4090">
        <v>0.26658345500000002</v>
      </c>
      <c r="AQ4090">
        <v>0.29756774800000002</v>
      </c>
      <c r="AR4090">
        <v>0.26113600799999998</v>
      </c>
      <c r="AS4090">
        <v>0.343575731</v>
      </c>
      <c r="AT4090">
        <v>8.1324502000000007E-2</v>
      </c>
    </row>
    <row r="4091" spans="1:46" hidden="1" x14ac:dyDescent="0.25">
      <c r="A4091" t="s">
        <v>328</v>
      </c>
      <c r="B4091" t="s">
        <v>288</v>
      </c>
      <c r="C4091">
        <v>9</v>
      </c>
      <c r="D4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0.47227931200000001</v>
      </c>
      <c r="E4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0.38045485800000001</v>
      </c>
      <c r="AI4091">
        <v>25</v>
      </c>
      <c r="AJ4091" t="s">
        <v>328</v>
      </c>
      <c r="AK4091" t="s">
        <v>420</v>
      </c>
      <c r="AL4091" t="s">
        <v>288</v>
      </c>
      <c r="AM4091">
        <v>3</v>
      </c>
      <c r="AN4091">
        <v>9</v>
      </c>
      <c r="AO4091">
        <v>0.38045485800000001</v>
      </c>
      <c r="AP4091">
        <v>0.42911838899999999</v>
      </c>
      <c r="AQ4091">
        <v>0.47227931200000001</v>
      </c>
      <c r="AR4091">
        <v>0.42051650000000002</v>
      </c>
      <c r="AS4091">
        <v>0.54323304400000005</v>
      </c>
      <c r="AT4091">
        <v>0.189385742</v>
      </c>
    </row>
    <row r="4092" spans="1:46" hidden="1" x14ac:dyDescent="0.25">
      <c r="A4092" t="s">
        <v>328</v>
      </c>
      <c r="B4092" t="s">
        <v>288</v>
      </c>
      <c r="C4092">
        <v>10</v>
      </c>
      <c r="D4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0.62246467400000005</v>
      </c>
      <c r="E4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0.62246467400000005</v>
      </c>
      <c r="AI4092">
        <v>25</v>
      </c>
      <c r="AJ4092" t="s">
        <v>328</v>
      </c>
      <c r="AK4092" t="s">
        <v>420</v>
      </c>
      <c r="AL4092" t="s">
        <v>288</v>
      </c>
      <c r="AM4092">
        <v>3</v>
      </c>
      <c r="AN4092">
        <v>10</v>
      </c>
      <c r="AO4092">
        <v>0.49802855800000001</v>
      </c>
      <c r="AP4092">
        <v>0.55694795100000005</v>
      </c>
      <c r="AQ4092">
        <v>0.62246467400000005</v>
      </c>
      <c r="AR4092">
        <v>0.54916531599999996</v>
      </c>
      <c r="AS4092">
        <v>0.71689808899999996</v>
      </c>
      <c r="AT4092">
        <v>0.26544392500000002</v>
      </c>
    </row>
    <row r="4093" spans="1:46" hidden="1" x14ac:dyDescent="0.25">
      <c r="A4093" t="s">
        <v>328</v>
      </c>
      <c r="B4093" t="s">
        <v>288</v>
      </c>
      <c r="C4093">
        <v>11</v>
      </c>
      <c r="D4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0.71208953200000003</v>
      </c>
      <c r="E4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0.71208953200000003</v>
      </c>
      <c r="AI4093">
        <v>25</v>
      </c>
      <c r="AJ4093" t="s">
        <v>328</v>
      </c>
      <c r="AK4093" t="s">
        <v>420</v>
      </c>
      <c r="AL4093" t="s">
        <v>288</v>
      </c>
      <c r="AM4093">
        <v>3</v>
      </c>
      <c r="AN4093">
        <v>11</v>
      </c>
      <c r="AO4093">
        <v>0.59287939099999998</v>
      </c>
      <c r="AP4093">
        <v>0.64886921399999997</v>
      </c>
      <c r="AQ4093">
        <v>0.71208953200000003</v>
      </c>
      <c r="AR4093">
        <v>0.64121491799999997</v>
      </c>
      <c r="AS4093">
        <v>0.82777273799999995</v>
      </c>
      <c r="AT4093">
        <v>0.31227862099999998</v>
      </c>
    </row>
    <row r="4094" spans="1:46" hidden="1" x14ac:dyDescent="0.25">
      <c r="A4094" t="s">
        <v>328</v>
      </c>
      <c r="B4094" t="s">
        <v>288</v>
      </c>
      <c r="C4094">
        <v>12</v>
      </c>
      <c r="D4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0.74541062499999999</v>
      </c>
      <c r="E4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0.74541062499999999</v>
      </c>
      <c r="AI4094">
        <v>25</v>
      </c>
      <c r="AJ4094" t="s">
        <v>328</v>
      </c>
      <c r="AK4094" t="s">
        <v>420</v>
      </c>
      <c r="AL4094" t="s">
        <v>288</v>
      </c>
      <c r="AM4094">
        <v>3</v>
      </c>
      <c r="AN4094">
        <v>12</v>
      </c>
      <c r="AO4094">
        <v>0.62261902000000002</v>
      </c>
      <c r="AP4094">
        <v>0.69275845800000002</v>
      </c>
      <c r="AQ4094">
        <v>0.74541062499999999</v>
      </c>
      <c r="AR4094">
        <v>0.67600605999999996</v>
      </c>
      <c r="AS4094">
        <v>0.85963106700000003</v>
      </c>
      <c r="AT4094">
        <v>0.30435008400000002</v>
      </c>
    </row>
    <row r="4095" spans="1:46" hidden="1" x14ac:dyDescent="0.25">
      <c r="A4095" t="s">
        <v>328</v>
      </c>
      <c r="B4095" t="s">
        <v>288</v>
      </c>
      <c r="C4095">
        <v>13</v>
      </c>
      <c r="D4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0.715062474</v>
      </c>
      <c r="E4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0.715062474</v>
      </c>
      <c r="AI4095">
        <v>25</v>
      </c>
      <c r="AJ4095" t="s">
        <v>328</v>
      </c>
      <c r="AK4095" t="s">
        <v>420</v>
      </c>
      <c r="AL4095" t="s">
        <v>288</v>
      </c>
      <c r="AM4095">
        <v>3</v>
      </c>
      <c r="AN4095">
        <v>13</v>
      </c>
      <c r="AO4095">
        <v>0.60079941000000003</v>
      </c>
      <c r="AP4095">
        <v>0.66696920000000004</v>
      </c>
      <c r="AQ4095">
        <v>0.715062474</v>
      </c>
      <c r="AR4095">
        <v>0.64928061299999995</v>
      </c>
      <c r="AS4095">
        <v>0.838448427</v>
      </c>
      <c r="AT4095">
        <v>0.246726314</v>
      </c>
    </row>
    <row r="4096" spans="1:46" hidden="1" x14ac:dyDescent="0.25">
      <c r="A4096" t="s">
        <v>328</v>
      </c>
      <c r="B4096" t="s">
        <v>288</v>
      </c>
      <c r="C4096">
        <v>14</v>
      </c>
      <c r="D4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0.63433556899999999</v>
      </c>
      <c r="E4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0.63433556899999999</v>
      </c>
      <c r="AI4096">
        <v>25</v>
      </c>
      <c r="AJ4096" t="s">
        <v>328</v>
      </c>
      <c r="AK4096" t="s">
        <v>420</v>
      </c>
      <c r="AL4096" t="s">
        <v>288</v>
      </c>
      <c r="AM4096">
        <v>3</v>
      </c>
      <c r="AN4096">
        <v>14</v>
      </c>
      <c r="AO4096">
        <v>0.53032383999999999</v>
      </c>
      <c r="AP4096">
        <v>0.58048944199999997</v>
      </c>
      <c r="AQ4096">
        <v>0.63433556899999999</v>
      </c>
      <c r="AR4096">
        <v>0.57166747100000004</v>
      </c>
      <c r="AS4096">
        <v>0.73492231699999999</v>
      </c>
      <c r="AT4096">
        <v>0.27556750600000002</v>
      </c>
    </row>
    <row r="4097" spans="1:46" hidden="1" x14ac:dyDescent="0.25">
      <c r="A4097" t="s">
        <v>328</v>
      </c>
      <c r="B4097" t="s">
        <v>288</v>
      </c>
      <c r="C4097">
        <v>15</v>
      </c>
      <c r="D4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0.49528820699999998</v>
      </c>
      <c r="E4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0.49528820699999998</v>
      </c>
      <c r="AI4097">
        <v>25</v>
      </c>
      <c r="AJ4097" t="s">
        <v>328</v>
      </c>
      <c r="AK4097" t="s">
        <v>420</v>
      </c>
      <c r="AL4097" t="s">
        <v>288</v>
      </c>
      <c r="AM4097">
        <v>3</v>
      </c>
      <c r="AN4097">
        <v>15</v>
      </c>
      <c r="AO4097">
        <v>0.40238953199999999</v>
      </c>
      <c r="AP4097">
        <v>0.45762883999999998</v>
      </c>
      <c r="AQ4097">
        <v>0.49528820699999998</v>
      </c>
      <c r="AR4097">
        <v>0.44613857400000001</v>
      </c>
      <c r="AS4097">
        <v>0.59710793699999998</v>
      </c>
      <c r="AT4097">
        <v>0.22025668300000001</v>
      </c>
    </row>
    <row r="4098" spans="1:46" hidden="1" x14ac:dyDescent="0.25">
      <c r="A4098" t="s">
        <v>328</v>
      </c>
      <c r="B4098" t="s">
        <v>288</v>
      </c>
      <c r="C4098">
        <v>16</v>
      </c>
      <c r="D4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0.33287346400000001</v>
      </c>
      <c r="E4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0.33287346400000001</v>
      </c>
      <c r="AI4098">
        <v>25</v>
      </c>
      <c r="AJ4098" t="s">
        <v>328</v>
      </c>
      <c r="AK4098" t="s">
        <v>420</v>
      </c>
      <c r="AL4098" t="s">
        <v>288</v>
      </c>
      <c r="AM4098">
        <v>3</v>
      </c>
      <c r="AN4098">
        <v>16</v>
      </c>
      <c r="AO4098">
        <v>0.25949782300000002</v>
      </c>
      <c r="AP4098">
        <v>0.30059402499999999</v>
      </c>
      <c r="AQ4098">
        <v>0.33287346400000001</v>
      </c>
      <c r="AR4098">
        <v>0.29315392000000001</v>
      </c>
      <c r="AS4098">
        <v>0.38860939300000003</v>
      </c>
      <c r="AT4098">
        <v>0.158006328</v>
      </c>
    </row>
    <row r="4099" spans="1:46" hidden="1" x14ac:dyDescent="0.25">
      <c r="A4099" t="s">
        <v>328</v>
      </c>
      <c r="B4099" t="s">
        <v>288</v>
      </c>
      <c r="C4099">
        <v>17</v>
      </c>
      <c r="D4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0.15732769199999999</v>
      </c>
      <c r="E4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0.15732769199999999</v>
      </c>
      <c r="AI4099">
        <v>25</v>
      </c>
      <c r="AJ4099" t="s">
        <v>328</v>
      </c>
      <c r="AK4099" t="s">
        <v>420</v>
      </c>
      <c r="AL4099" t="s">
        <v>288</v>
      </c>
      <c r="AM4099">
        <v>3</v>
      </c>
      <c r="AN4099">
        <v>17</v>
      </c>
      <c r="AO4099">
        <v>0.108814484</v>
      </c>
      <c r="AP4099">
        <v>0.13466819199999999</v>
      </c>
      <c r="AQ4099">
        <v>0.15732769199999999</v>
      </c>
      <c r="AR4099">
        <v>0.13308505000000001</v>
      </c>
      <c r="AS4099">
        <v>0.19263412699999999</v>
      </c>
      <c r="AT4099">
        <v>5.5927813999999999E-2</v>
      </c>
    </row>
    <row r="4100" spans="1:46" hidden="1" x14ac:dyDescent="0.25">
      <c r="A4100" t="s">
        <v>328</v>
      </c>
      <c r="B4100" t="s">
        <v>288</v>
      </c>
      <c r="C4100">
        <v>18</v>
      </c>
      <c r="D4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2.1553546E-2</v>
      </c>
      <c r="E4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2.1553546E-2</v>
      </c>
      <c r="AI4100">
        <v>25</v>
      </c>
      <c r="AJ4100" t="s">
        <v>328</v>
      </c>
      <c r="AK4100" t="s">
        <v>420</v>
      </c>
      <c r="AL4100" t="s">
        <v>288</v>
      </c>
      <c r="AM4100">
        <v>3</v>
      </c>
      <c r="AN4100">
        <v>18</v>
      </c>
      <c r="AO4100">
        <v>1.2212191000000001E-2</v>
      </c>
      <c r="AP4100">
        <v>1.6815118E-2</v>
      </c>
      <c r="AQ4100">
        <v>2.1553546E-2</v>
      </c>
      <c r="AR4100">
        <v>1.7157281999999999E-2</v>
      </c>
      <c r="AS4100">
        <v>2.9312060000000001E-2</v>
      </c>
      <c r="AT4100">
        <v>4.9924970000000003E-3</v>
      </c>
    </row>
    <row r="4101" spans="1:46" hidden="1" x14ac:dyDescent="0.25">
      <c r="A4101" t="s">
        <v>328</v>
      </c>
      <c r="B4101" t="s">
        <v>288</v>
      </c>
      <c r="C4101">
        <v>19</v>
      </c>
      <c r="D4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1">
        <v>25</v>
      </c>
      <c r="AJ4101" t="s">
        <v>328</v>
      </c>
      <c r="AK4101" t="s">
        <v>420</v>
      </c>
      <c r="AL4101" t="s">
        <v>288</v>
      </c>
      <c r="AM4101">
        <v>3</v>
      </c>
      <c r="AN4101">
        <v>19</v>
      </c>
      <c r="AO4101">
        <v>0</v>
      </c>
      <c r="AP4101">
        <v>0</v>
      </c>
      <c r="AQ4101">
        <v>0</v>
      </c>
      <c r="AR4101">
        <v>0</v>
      </c>
      <c r="AS4101">
        <v>0</v>
      </c>
      <c r="AT4101">
        <v>0</v>
      </c>
    </row>
    <row r="4102" spans="1:46" hidden="1" x14ac:dyDescent="0.25">
      <c r="A4102" t="s">
        <v>328</v>
      </c>
      <c r="B4102" t="s">
        <v>288</v>
      </c>
      <c r="C4102">
        <v>20</v>
      </c>
      <c r="D4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2">
        <v>25</v>
      </c>
      <c r="AJ4102" t="s">
        <v>328</v>
      </c>
      <c r="AK4102" t="s">
        <v>420</v>
      </c>
      <c r="AL4102" t="s">
        <v>288</v>
      </c>
      <c r="AM4102">
        <v>3</v>
      </c>
      <c r="AN4102">
        <v>20</v>
      </c>
      <c r="AO4102">
        <v>0</v>
      </c>
      <c r="AP4102">
        <v>0</v>
      </c>
      <c r="AQ4102">
        <v>0</v>
      </c>
      <c r="AR4102">
        <v>0</v>
      </c>
      <c r="AS4102">
        <v>0</v>
      </c>
      <c r="AT4102">
        <v>0</v>
      </c>
    </row>
    <row r="4103" spans="1:46" hidden="1" x14ac:dyDescent="0.25">
      <c r="A4103" t="s">
        <v>328</v>
      </c>
      <c r="B4103" t="s">
        <v>288</v>
      </c>
      <c r="C4103">
        <v>21</v>
      </c>
      <c r="D4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3">
        <v>25</v>
      </c>
      <c r="AJ4103" t="s">
        <v>328</v>
      </c>
      <c r="AK4103" t="s">
        <v>420</v>
      </c>
      <c r="AL4103" t="s">
        <v>288</v>
      </c>
      <c r="AM4103">
        <v>3</v>
      </c>
      <c r="AN4103">
        <v>21</v>
      </c>
      <c r="AO4103">
        <v>0</v>
      </c>
      <c r="AP4103">
        <v>0</v>
      </c>
      <c r="AQ4103">
        <v>0</v>
      </c>
      <c r="AR4103">
        <v>0</v>
      </c>
      <c r="AS4103">
        <v>0</v>
      </c>
      <c r="AT4103">
        <v>0</v>
      </c>
    </row>
    <row r="4104" spans="1:46" hidden="1" x14ac:dyDescent="0.25">
      <c r="A4104" t="s">
        <v>328</v>
      </c>
      <c r="B4104" t="s">
        <v>288</v>
      </c>
      <c r="C4104">
        <v>22</v>
      </c>
      <c r="D4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4">
        <v>25</v>
      </c>
      <c r="AJ4104" t="s">
        <v>328</v>
      </c>
      <c r="AK4104" t="s">
        <v>420</v>
      </c>
      <c r="AL4104" t="s">
        <v>288</v>
      </c>
      <c r="AM4104">
        <v>3</v>
      </c>
      <c r="AN4104">
        <v>22</v>
      </c>
      <c r="AO4104">
        <v>0</v>
      </c>
      <c r="AP4104">
        <v>0</v>
      </c>
      <c r="AQ4104">
        <v>0</v>
      </c>
      <c r="AR4104">
        <v>0</v>
      </c>
      <c r="AS4104">
        <v>0</v>
      </c>
      <c r="AT4104">
        <v>0</v>
      </c>
    </row>
    <row r="4105" spans="1:46" hidden="1" x14ac:dyDescent="0.25">
      <c r="A4105" t="s">
        <v>328</v>
      </c>
      <c r="B4105" t="s">
        <v>288</v>
      </c>
      <c r="C4105">
        <v>23</v>
      </c>
      <c r="D4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5">
        <v>25</v>
      </c>
      <c r="AJ4105" t="s">
        <v>328</v>
      </c>
      <c r="AK4105" t="s">
        <v>420</v>
      </c>
      <c r="AL4105" t="s">
        <v>288</v>
      </c>
      <c r="AM4105">
        <v>3</v>
      </c>
      <c r="AN4105">
        <v>23</v>
      </c>
      <c r="AO4105">
        <v>0</v>
      </c>
      <c r="AP4105">
        <v>0</v>
      </c>
      <c r="AQ4105">
        <v>0</v>
      </c>
      <c r="AR4105">
        <v>0</v>
      </c>
      <c r="AS4105">
        <v>0</v>
      </c>
      <c r="AT4105">
        <v>0</v>
      </c>
    </row>
    <row r="4106" spans="1:46" hidden="1" x14ac:dyDescent="0.25">
      <c r="A4106" t="s">
        <v>328</v>
      </c>
      <c r="B4106" t="s">
        <v>288</v>
      </c>
      <c r="C4106">
        <v>24</v>
      </c>
      <c r="D4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6">
        <v>25</v>
      </c>
      <c r="AJ4106" t="s">
        <v>328</v>
      </c>
      <c r="AK4106" t="s">
        <v>420</v>
      </c>
      <c r="AL4106" t="s">
        <v>288</v>
      </c>
      <c r="AM4106">
        <v>3</v>
      </c>
      <c r="AN4106">
        <v>24</v>
      </c>
      <c r="AO4106">
        <v>0</v>
      </c>
      <c r="AP4106">
        <v>0</v>
      </c>
      <c r="AQ4106">
        <v>0</v>
      </c>
      <c r="AR4106">
        <v>0</v>
      </c>
      <c r="AS4106">
        <v>0</v>
      </c>
      <c r="AT4106">
        <v>0</v>
      </c>
    </row>
    <row r="4107" spans="1:46" hidden="1" x14ac:dyDescent="0.25">
      <c r="A4107" t="s">
        <v>328</v>
      </c>
      <c r="B4107" t="s">
        <v>289</v>
      </c>
      <c r="C4107">
        <v>1</v>
      </c>
      <c r="D4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7">
        <v>25</v>
      </c>
      <c r="AJ4107" t="s">
        <v>328</v>
      </c>
      <c r="AK4107" t="s">
        <v>420</v>
      </c>
      <c r="AL4107" t="s">
        <v>289</v>
      </c>
      <c r="AM4107">
        <v>4</v>
      </c>
      <c r="AN4107">
        <v>1</v>
      </c>
      <c r="AO4107">
        <v>0</v>
      </c>
      <c r="AP4107">
        <v>0</v>
      </c>
      <c r="AQ4107">
        <v>0</v>
      </c>
      <c r="AR4107">
        <v>0</v>
      </c>
      <c r="AS4107">
        <v>0</v>
      </c>
      <c r="AT4107">
        <v>0</v>
      </c>
    </row>
    <row r="4108" spans="1:46" hidden="1" x14ac:dyDescent="0.25">
      <c r="A4108" t="s">
        <v>328</v>
      </c>
      <c r="B4108" t="s">
        <v>289</v>
      </c>
      <c r="C4108">
        <v>2</v>
      </c>
      <c r="D4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8">
        <v>25</v>
      </c>
      <c r="AJ4108" t="s">
        <v>328</v>
      </c>
      <c r="AK4108" t="s">
        <v>420</v>
      </c>
      <c r="AL4108" t="s">
        <v>289</v>
      </c>
      <c r="AM4108">
        <v>4</v>
      </c>
      <c r="AN4108">
        <v>2</v>
      </c>
      <c r="AO4108">
        <v>0</v>
      </c>
      <c r="AP4108">
        <v>0</v>
      </c>
      <c r="AQ4108">
        <v>0</v>
      </c>
      <c r="AR4108">
        <v>0</v>
      </c>
      <c r="AS4108">
        <v>0</v>
      </c>
      <c r="AT4108">
        <v>0</v>
      </c>
    </row>
    <row r="4109" spans="1:46" hidden="1" x14ac:dyDescent="0.25">
      <c r="A4109" t="s">
        <v>328</v>
      </c>
      <c r="B4109" t="s">
        <v>289</v>
      </c>
      <c r="C4109">
        <v>3</v>
      </c>
      <c r="D4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9">
        <v>25</v>
      </c>
      <c r="AJ4109" t="s">
        <v>328</v>
      </c>
      <c r="AK4109" t="s">
        <v>420</v>
      </c>
      <c r="AL4109" t="s">
        <v>289</v>
      </c>
      <c r="AM4109">
        <v>4</v>
      </c>
      <c r="AN4109">
        <v>3</v>
      </c>
      <c r="AO4109">
        <v>0</v>
      </c>
      <c r="AP4109">
        <v>0</v>
      </c>
      <c r="AQ4109">
        <v>0</v>
      </c>
      <c r="AR4109">
        <v>0</v>
      </c>
      <c r="AS4109">
        <v>0</v>
      </c>
      <c r="AT4109">
        <v>0</v>
      </c>
    </row>
    <row r="4110" spans="1:46" hidden="1" x14ac:dyDescent="0.25">
      <c r="A4110" t="s">
        <v>328</v>
      </c>
      <c r="B4110" t="s">
        <v>289</v>
      </c>
      <c r="C4110">
        <v>4</v>
      </c>
      <c r="D4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0">
        <v>25</v>
      </c>
      <c r="AJ4110" t="s">
        <v>328</v>
      </c>
      <c r="AK4110" t="s">
        <v>420</v>
      </c>
      <c r="AL4110" t="s">
        <v>289</v>
      </c>
      <c r="AM4110">
        <v>4</v>
      </c>
      <c r="AN4110">
        <v>4</v>
      </c>
      <c r="AO4110">
        <v>0</v>
      </c>
      <c r="AP4110">
        <v>0</v>
      </c>
      <c r="AQ4110">
        <v>0</v>
      </c>
      <c r="AR4110">
        <v>0</v>
      </c>
      <c r="AS4110">
        <v>0</v>
      </c>
      <c r="AT4110">
        <v>0</v>
      </c>
    </row>
    <row r="4111" spans="1:46" hidden="1" x14ac:dyDescent="0.25">
      <c r="A4111" t="s">
        <v>328</v>
      </c>
      <c r="B4111" t="s">
        <v>289</v>
      </c>
      <c r="C4111">
        <v>5</v>
      </c>
      <c r="D4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1">
        <v>25</v>
      </c>
      <c r="AJ4111" t="s">
        <v>328</v>
      </c>
      <c r="AK4111" t="s">
        <v>420</v>
      </c>
      <c r="AL4111" t="s">
        <v>289</v>
      </c>
      <c r="AM4111">
        <v>4</v>
      </c>
      <c r="AN4111">
        <v>5</v>
      </c>
      <c r="AO4111">
        <v>0</v>
      </c>
      <c r="AP4111">
        <v>0</v>
      </c>
      <c r="AQ4111">
        <v>0</v>
      </c>
      <c r="AR4111">
        <v>0</v>
      </c>
      <c r="AS4111">
        <v>0</v>
      </c>
      <c r="AT4111">
        <v>0</v>
      </c>
    </row>
    <row r="4112" spans="1:46" hidden="1" x14ac:dyDescent="0.25">
      <c r="A4112" t="s">
        <v>328</v>
      </c>
      <c r="B4112" t="s">
        <v>289</v>
      </c>
      <c r="C4112">
        <v>6</v>
      </c>
      <c r="D4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7.5472439999999998E-3</v>
      </c>
      <c r="E4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7.5472439999999998E-3</v>
      </c>
      <c r="AI4112">
        <v>25</v>
      </c>
      <c r="AJ4112" t="s">
        <v>328</v>
      </c>
      <c r="AK4112" t="s">
        <v>420</v>
      </c>
      <c r="AL4112" t="s">
        <v>289</v>
      </c>
      <c r="AM4112">
        <v>4</v>
      </c>
      <c r="AN4112">
        <v>6</v>
      </c>
      <c r="AO4112">
        <v>7.5472439999999998E-3</v>
      </c>
      <c r="AP4112">
        <v>8.7318110000000008E-3</v>
      </c>
      <c r="AQ4112">
        <v>9.5964970000000007E-3</v>
      </c>
      <c r="AR4112">
        <v>8.512726E-3</v>
      </c>
      <c r="AS4112">
        <v>1.192377E-2</v>
      </c>
      <c r="AT4112">
        <v>2.5763240000000001E-3</v>
      </c>
    </row>
    <row r="4113" spans="1:46" hidden="1" x14ac:dyDescent="0.25">
      <c r="A4113" t="s">
        <v>328</v>
      </c>
      <c r="B4113" t="s">
        <v>289</v>
      </c>
      <c r="C4113">
        <v>7</v>
      </c>
      <c r="D4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9.8479686999999996E-2</v>
      </c>
      <c r="E4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9.8479686999999996E-2</v>
      </c>
      <c r="AI4113">
        <v>25</v>
      </c>
      <c r="AJ4113" t="s">
        <v>328</v>
      </c>
      <c r="AK4113" t="s">
        <v>420</v>
      </c>
      <c r="AL4113" t="s">
        <v>289</v>
      </c>
      <c r="AM4113">
        <v>4</v>
      </c>
      <c r="AN4113">
        <v>7</v>
      </c>
      <c r="AO4113">
        <v>9.8479686999999996E-2</v>
      </c>
      <c r="AP4113">
        <v>0.11445675800000001</v>
      </c>
      <c r="AQ4113">
        <v>0.126344813</v>
      </c>
      <c r="AR4113">
        <v>0.111002321</v>
      </c>
      <c r="AS4113">
        <v>0.14783865299999999</v>
      </c>
      <c r="AT4113">
        <v>3.1711567000000003E-2</v>
      </c>
    </row>
    <row r="4114" spans="1:46" hidden="1" x14ac:dyDescent="0.25">
      <c r="A4114" t="s">
        <v>328</v>
      </c>
      <c r="B4114" t="s">
        <v>289</v>
      </c>
      <c r="C4114">
        <v>8</v>
      </c>
      <c r="D4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0.24706479000000001</v>
      </c>
      <c r="E4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0.24706479000000001</v>
      </c>
      <c r="AI4114">
        <v>25</v>
      </c>
      <c r="AJ4114" t="s">
        <v>328</v>
      </c>
      <c r="AK4114" t="s">
        <v>420</v>
      </c>
      <c r="AL4114" t="s">
        <v>289</v>
      </c>
      <c r="AM4114">
        <v>4</v>
      </c>
      <c r="AN4114">
        <v>8</v>
      </c>
      <c r="AO4114">
        <v>0.24706479000000001</v>
      </c>
      <c r="AP4114">
        <v>0.28636971</v>
      </c>
      <c r="AQ4114">
        <v>0.30745323000000002</v>
      </c>
      <c r="AR4114">
        <v>0.273844686</v>
      </c>
      <c r="AS4114">
        <v>0.35080399899999998</v>
      </c>
      <c r="AT4114">
        <v>5.8092040999999997E-2</v>
      </c>
    </row>
    <row r="4115" spans="1:46" hidden="1" x14ac:dyDescent="0.25">
      <c r="A4115" t="s">
        <v>328</v>
      </c>
      <c r="B4115" t="s">
        <v>289</v>
      </c>
      <c r="C4115">
        <v>9</v>
      </c>
      <c r="D4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0.470790341</v>
      </c>
      <c r="E4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0.38576263799999999</v>
      </c>
      <c r="AI4115">
        <v>25</v>
      </c>
      <c r="AJ4115" t="s">
        <v>328</v>
      </c>
      <c r="AK4115" t="s">
        <v>420</v>
      </c>
      <c r="AL4115" t="s">
        <v>289</v>
      </c>
      <c r="AM4115">
        <v>4</v>
      </c>
      <c r="AN4115">
        <v>9</v>
      </c>
      <c r="AO4115">
        <v>0.38576263799999999</v>
      </c>
      <c r="AP4115">
        <v>0.43940264899999998</v>
      </c>
      <c r="AQ4115">
        <v>0.470790341</v>
      </c>
      <c r="AR4115">
        <v>0.42483020100000002</v>
      </c>
      <c r="AS4115">
        <v>0.541256713</v>
      </c>
      <c r="AT4115">
        <v>0.134033398</v>
      </c>
    </row>
    <row r="4116" spans="1:46" hidden="1" x14ac:dyDescent="0.25">
      <c r="A4116" t="s">
        <v>328</v>
      </c>
      <c r="B4116" t="s">
        <v>289</v>
      </c>
      <c r="C4116">
        <v>10</v>
      </c>
      <c r="D4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0.60481260800000003</v>
      </c>
      <c r="E4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0.60481260800000003</v>
      </c>
      <c r="AI4116">
        <v>25</v>
      </c>
      <c r="AJ4116" t="s">
        <v>328</v>
      </c>
      <c r="AK4116" t="s">
        <v>420</v>
      </c>
      <c r="AL4116" t="s">
        <v>289</v>
      </c>
      <c r="AM4116">
        <v>4</v>
      </c>
      <c r="AN4116">
        <v>10</v>
      </c>
      <c r="AO4116">
        <v>0.49641286400000001</v>
      </c>
      <c r="AP4116">
        <v>0.56097912999999999</v>
      </c>
      <c r="AQ4116">
        <v>0.60481260800000003</v>
      </c>
      <c r="AR4116">
        <v>0.54557203099999996</v>
      </c>
      <c r="AS4116">
        <v>0.69307242000000002</v>
      </c>
      <c r="AT4116">
        <v>0.17491179700000001</v>
      </c>
    </row>
    <row r="4117" spans="1:46" hidden="1" x14ac:dyDescent="0.25">
      <c r="A4117" t="s">
        <v>328</v>
      </c>
      <c r="B4117" t="s">
        <v>289</v>
      </c>
      <c r="C4117">
        <v>11</v>
      </c>
      <c r="D4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0.68646275999999995</v>
      </c>
      <c r="E4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0.68646275999999995</v>
      </c>
      <c r="AI4117">
        <v>25</v>
      </c>
      <c r="AJ4117" t="s">
        <v>328</v>
      </c>
      <c r="AK4117" t="s">
        <v>420</v>
      </c>
      <c r="AL4117" t="s">
        <v>289</v>
      </c>
      <c r="AM4117">
        <v>4</v>
      </c>
      <c r="AN4117">
        <v>11</v>
      </c>
      <c r="AO4117">
        <v>0.57452332399999995</v>
      </c>
      <c r="AP4117">
        <v>0.63768608800000004</v>
      </c>
      <c r="AQ4117">
        <v>0.68646275999999995</v>
      </c>
      <c r="AR4117">
        <v>0.62289121800000002</v>
      </c>
      <c r="AS4117">
        <v>0.79390375700000004</v>
      </c>
      <c r="AT4117">
        <v>0.222073715</v>
      </c>
    </row>
    <row r="4118" spans="1:46" hidden="1" x14ac:dyDescent="0.25">
      <c r="A4118" t="s">
        <v>328</v>
      </c>
      <c r="B4118" t="s">
        <v>289</v>
      </c>
      <c r="C4118">
        <v>12</v>
      </c>
      <c r="D4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0.70883448900000001</v>
      </c>
      <c r="E4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0.70883448900000001</v>
      </c>
      <c r="AI4118">
        <v>25</v>
      </c>
      <c r="AJ4118" t="s">
        <v>328</v>
      </c>
      <c r="AK4118" t="s">
        <v>420</v>
      </c>
      <c r="AL4118" t="s">
        <v>289</v>
      </c>
      <c r="AM4118">
        <v>4</v>
      </c>
      <c r="AN4118">
        <v>12</v>
      </c>
      <c r="AO4118">
        <v>0.60425384500000001</v>
      </c>
      <c r="AP4118">
        <v>0.66056220799999998</v>
      </c>
      <c r="AQ4118">
        <v>0.70883448900000001</v>
      </c>
      <c r="AR4118">
        <v>0.64651167099999995</v>
      </c>
      <c r="AS4118">
        <v>0.82883647199999999</v>
      </c>
      <c r="AT4118">
        <v>0.24437546099999999</v>
      </c>
    </row>
    <row r="4119" spans="1:46" hidden="1" x14ac:dyDescent="0.25">
      <c r="A4119" t="s">
        <v>328</v>
      </c>
      <c r="B4119" t="s">
        <v>289</v>
      </c>
      <c r="C4119">
        <v>13</v>
      </c>
      <c r="D4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0.66848403700000003</v>
      </c>
      <c r="E4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0.66848403700000003</v>
      </c>
      <c r="AI4119">
        <v>25</v>
      </c>
      <c r="AJ4119" t="s">
        <v>328</v>
      </c>
      <c r="AK4119" t="s">
        <v>420</v>
      </c>
      <c r="AL4119" t="s">
        <v>289</v>
      </c>
      <c r="AM4119">
        <v>4</v>
      </c>
      <c r="AN4119">
        <v>13</v>
      </c>
      <c r="AO4119">
        <v>0.56438118299999995</v>
      </c>
      <c r="AP4119">
        <v>0.62620069199999995</v>
      </c>
      <c r="AQ4119">
        <v>0.66848403700000003</v>
      </c>
      <c r="AR4119">
        <v>0.60891413699999997</v>
      </c>
      <c r="AS4119">
        <v>0.794813714</v>
      </c>
      <c r="AT4119">
        <v>0.21918985899999999</v>
      </c>
    </row>
    <row r="4120" spans="1:46" hidden="1" x14ac:dyDescent="0.25">
      <c r="A4120" t="s">
        <v>328</v>
      </c>
      <c r="B4120" t="s">
        <v>289</v>
      </c>
      <c r="C4120">
        <v>14</v>
      </c>
      <c r="D4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0.58207431700000001</v>
      </c>
      <c r="E4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0.58207431700000001</v>
      </c>
      <c r="AI4120">
        <v>25</v>
      </c>
      <c r="AJ4120" t="s">
        <v>328</v>
      </c>
      <c r="AK4120" t="s">
        <v>420</v>
      </c>
      <c r="AL4120" t="s">
        <v>289</v>
      </c>
      <c r="AM4120">
        <v>4</v>
      </c>
      <c r="AN4120">
        <v>14</v>
      </c>
      <c r="AO4120">
        <v>0.47792120199999999</v>
      </c>
      <c r="AP4120">
        <v>0.53568553399999996</v>
      </c>
      <c r="AQ4120">
        <v>0.58207431700000001</v>
      </c>
      <c r="AR4120">
        <v>0.52332789700000004</v>
      </c>
      <c r="AS4120">
        <v>0.70977843200000001</v>
      </c>
      <c r="AT4120">
        <v>0.21247522199999999</v>
      </c>
    </row>
    <row r="4121" spans="1:46" hidden="1" x14ac:dyDescent="0.25">
      <c r="A4121" t="s">
        <v>328</v>
      </c>
      <c r="B4121" t="s">
        <v>289</v>
      </c>
      <c r="C4121">
        <v>15</v>
      </c>
      <c r="D4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0.442884102</v>
      </c>
      <c r="E4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0.442884102</v>
      </c>
      <c r="AI4121">
        <v>25</v>
      </c>
      <c r="AJ4121" t="s">
        <v>328</v>
      </c>
      <c r="AK4121" t="s">
        <v>420</v>
      </c>
      <c r="AL4121" t="s">
        <v>289</v>
      </c>
      <c r="AM4121">
        <v>4</v>
      </c>
      <c r="AN4121">
        <v>15</v>
      </c>
      <c r="AO4121">
        <v>0.36470138000000002</v>
      </c>
      <c r="AP4121">
        <v>0.39901519499999999</v>
      </c>
      <c r="AQ4121">
        <v>0.442884102</v>
      </c>
      <c r="AR4121">
        <v>0.40004801699999998</v>
      </c>
      <c r="AS4121">
        <v>0.55228367599999995</v>
      </c>
      <c r="AT4121">
        <v>0.165295623</v>
      </c>
    </row>
    <row r="4122" spans="1:46" hidden="1" x14ac:dyDescent="0.25">
      <c r="A4122" t="s">
        <v>328</v>
      </c>
      <c r="B4122" t="s">
        <v>289</v>
      </c>
      <c r="C4122">
        <v>16</v>
      </c>
      <c r="D4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0.274711449</v>
      </c>
      <c r="E4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0.274711449</v>
      </c>
      <c r="AI4122">
        <v>25</v>
      </c>
      <c r="AJ4122" t="s">
        <v>328</v>
      </c>
      <c r="AK4122" t="s">
        <v>420</v>
      </c>
      <c r="AL4122" t="s">
        <v>289</v>
      </c>
      <c r="AM4122">
        <v>4</v>
      </c>
      <c r="AN4122">
        <v>16</v>
      </c>
      <c r="AO4122">
        <v>0.217663622</v>
      </c>
      <c r="AP4122">
        <v>0.249995245</v>
      </c>
      <c r="AQ4122">
        <v>0.274711449</v>
      </c>
      <c r="AR4122">
        <v>0.24386564099999999</v>
      </c>
      <c r="AS4122">
        <v>0.35407186099999999</v>
      </c>
      <c r="AT4122">
        <v>8.3393712999999994E-2</v>
      </c>
    </row>
    <row r="4123" spans="1:46" hidden="1" x14ac:dyDescent="0.25">
      <c r="A4123" t="s">
        <v>328</v>
      </c>
      <c r="B4123" t="s">
        <v>289</v>
      </c>
      <c r="C4123">
        <v>17</v>
      </c>
      <c r="D4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0.11063366600000001</v>
      </c>
      <c r="E4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0.11063366600000001</v>
      </c>
      <c r="AI4123">
        <v>25</v>
      </c>
      <c r="AJ4123" t="s">
        <v>328</v>
      </c>
      <c r="AK4123" t="s">
        <v>420</v>
      </c>
      <c r="AL4123" t="s">
        <v>289</v>
      </c>
      <c r="AM4123">
        <v>4</v>
      </c>
      <c r="AN4123">
        <v>17</v>
      </c>
      <c r="AO4123">
        <v>8.0998881999999994E-2</v>
      </c>
      <c r="AP4123">
        <v>9.7304695999999996E-2</v>
      </c>
      <c r="AQ4123">
        <v>0.11063366600000001</v>
      </c>
      <c r="AR4123">
        <v>9.6248212999999999E-2</v>
      </c>
      <c r="AS4123">
        <v>0.15362253000000001</v>
      </c>
      <c r="AT4123">
        <v>3.7858139999999998E-2</v>
      </c>
    </row>
    <row r="4124" spans="1:46" hidden="1" x14ac:dyDescent="0.25">
      <c r="A4124" t="s">
        <v>328</v>
      </c>
      <c r="B4124" t="s">
        <v>289</v>
      </c>
      <c r="C4124">
        <v>18</v>
      </c>
      <c r="D4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7.6428240000000003E-3</v>
      </c>
      <c r="E4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7.6428240000000003E-3</v>
      </c>
      <c r="AI4124">
        <v>25</v>
      </c>
      <c r="AJ4124" t="s">
        <v>328</v>
      </c>
      <c r="AK4124" t="s">
        <v>420</v>
      </c>
      <c r="AL4124" t="s">
        <v>289</v>
      </c>
      <c r="AM4124">
        <v>4</v>
      </c>
      <c r="AN4124">
        <v>18</v>
      </c>
      <c r="AO4124">
        <v>3.784955E-3</v>
      </c>
      <c r="AP4124">
        <v>5.3771820000000003E-3</v>
      </c>
      <c r="AQ4124">
        <v>7.6428240000000003E-3</v>
      </c>
      <c r="AR4124">
        <v>5.8307660000000002E-3</v>
      </c>
      <c r="AS4124">
        <v>1.2819112000000001E-2</v>
      </c>
      <c r="AT4124">
        <v>1.435233E-3</v>
      </c>
    </row>
    <row r="4125" spans="1:46" hidden="1" x14ac:dyDescent="0.25">
      <c r="A4125" t="s">
        <v>328</v>
      </c>
      <c r="B4125" t="s">
        <v>289</v>
      </c>
      <c r="C4125">
        <v>19</v>
      </c>
      <c r="D4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5">
        <v>25</v>
      </c>
      <c r="AJ4125" t="s">
        <v>328</v>
      </c>
      <c r="AK4125" t="s">
        <v>420</v>
      </c>
      <c r="AL4125" t="s">
        <v>289</v>
      </c>
      <c r="AM4125">
        <v>4</v>
      </c>
      <c r="AN4125">
        <v>19</v>
      </c>
      <c r="AO4125">
        <v>0</v>
      </c>
      <c r="AP4125">
        <v>0</v>
      </c>
      <c r="AQ4125">
        <v>0</v>
      </c>
      <c r="AR4125">
        <v>0</v>
      </c>
      <c r="AS4125">
        <v>0</v>
      </c>
      <c r="AT4125">
        <v>0</v>
      </c>
    </row>
    <row r="4126" spans="1:46" hidden="1" x14ac:dyDescent="0.25">
      <c r="A4126" t="s">
        <v>328</v>
      </c>
      <c r="B4126" t="s">
        <v>289</v>
      </c>
      <c r="C4126">
        <v>20</v>
      </c>
      <c r="D4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6">
        <v>25</v>
      </c>
      <c r="AJ4126" t="s">
        <v>328</v>
      </c>
      <c r="AK4126" t="s">
        <v>420</v>
      </c>
      <c r="AL4126" t="s">
        <v>289</v>
      </c>
      <c r="AM4126">
        <v>4</v>
      </c>
      <c r="AN4126">
        <v>20</v>
      </c>
      <c r="AO4126">
        <v>0</v>
      </c>
      <c r="AP4126">
        <v>0</v>
      </c>
      <c r="AQ4126">
        <v>0</v>
      </c>
      <c r="AR4126">
        <v>0</v>
      </c>
      <c r="AS4126">
        <v>0</v>
      </c>
      <c r="AT4126">
        <v>0</v>
      </c>
    </row>
    <row r="4127" spans="1:46" hidden="1" x14ac:dyDescent="0.25">
      <c r="A4127" t="s">
        <v>328</v>
      </c>
      <c r="B4127" t="s">
        <v>289</v>
      </c>
      <c r="C4127">
        <v>21</v>
      </c>
      <c r="D4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7">
        <v>25</v>
      </c>
      <c r="AJ4127" t="s">
        <v>328</v>
      </c>
      <c r="AK4127" t="s">
        <v>420</v>
      </c>
      <c r="AL4127" t="s">
        <v>289</v>
      </c>
      <c r="AM4127">
        <v>4</v>
      </c>
      <c r="AN4127">
        <v>21</v>
      </c>
      <c r="AO4127">
        <v>0</v>
      </c>
      <c r="AP4127">
        <v>0</v>
      </c>
      <c r="AQ4127">
        <v>0</v>
      </c>
      <c r="AR4127">
        <v>0</v>
      </c>
      <c r="AS4127">
        <v>0</v>
      </c>
      <c r="AT4127">
        <v>0</v>
      </c>
    </row>
    <row r="4128" spans="1:46" hidden="1" x14ac:dyDescent="0.25">
      <c r="A4128" t="s">
        <v>328</v>
      </c>
      <c r="B4128" t="s">
        <v>289</v>
      </c>
      <c r="C4128">
        <v>22</v>
      </c>
      <c r="D4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8">
        <v>25</v>
      </c>
      <c r="AJ4128" t="s">
        <v>328</v>
      </c>
      <c r="AK4128" t="s">
        <v>420</v>
      </c>
      <c r="AL4128" t="s">
        <v>289</v>
      </c>
      <c r="AM4128">
        <v>4</v>
      </c>
      <c r="AN4128">
        <v>22</v>
      </c>
      <c r="AO4128">
        <v>0</v>
      </c>
      <c r="AP4128">
        <v>0</v>
      </c>
      <c r="AQ4128">
        <v>0</v>
      </c>
      <c r="AR4128">
        <v>0</v>
      </c>
      <c r="AS4128">
        <v>0</v>
      </c>
      <c r="AT4128">
        <v>0</v>
      </c>
    </row>
    <row r="4129" spans="1:46" hidden="1" x14ac:dyDescent="0.25">
      <c r="A4129" t="s">
        <v>328</v>
      </c>
      <c r="B4129" t="s">
        <v>289</v>
      </c>
      <c r="C4129">
        <v>23</v>
      </c>
      <c r="D4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9">
        <v>25</v>
      </c>
      <c r="AJ4129" t="s">
        <v>328</v>
      </c>
      <c r="AK4129" t="s">
        <v>420</v>
      </c>
      <c r="AL4129" t="s">
        <v>289</v>
      </c>
      <c r="AM4129">
        <v>4</v>
      </c>
      <c r="AN4129">
        <v>23</v>
      </c>
      <c r="AO4129">
        <v>0</v>
      </c>
      <c r="AP4129">
        <v>0</v>
      </c>
      <c r="AQ4129">
        <v>0</v>
      </c>
      <c r="AR4129">
        <v>0</v>
      </c>
      <c r="AS4129">
        <v>0</v>
      </c>
      <c r="AT4129">
        <v>0</v>
      </c>
    </row>
    <row r="4130" spans="1:46" hidden="1" x14ac:dyDescent="0.25">
      <c r="A4130" t="s">
        <v>328</v>
      </c>
      <c r="B4130" t="s">
        <v>289</v>
      </c>
      <c r="C4130">
        <v>24</v>
      </c>
      <c r="D4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0">
        <v>25</v>
      </c>
      <c r="AJ4130" t="s">
        <v>328</v>
      </c>
      <c r="AK4130" t="s">
        <v>420</v>
      </c>
      <c r="AL4130" t="s">
        <v>289</v>
      </c>
      <c r="AM4130">
        <v>4</v>
      </c>
      <c r="AN4130">
        <v>24</v>
      </c>
      <c r="AO4130">
        <v>0</v>
      </c>
      <c r="AP4130">
        <v>0</v>
      </c>
      <c r="AQ4130">
        <v>0</v>
      </c>
      <c r="AR4130">
        <v>0</v>
      </c>
      <c r="AS4130">
        <v>0</v>
      </c>
      <c r="AT4130">
        <v>0</v>
      </c>
    </row>
    <row r="4131" spans="1:46" hidden="1" x14ac:dyDescent="0.25">
      <c r="A4131" t="s">
        <v>328</v>
      </c>
      <c r="B4131" t="s">
        <v>290</v>
      </c>
      <c r="C4131">
        <v>1</v>
      </c>
      <c r="D4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1">
        <v>25</v>
      </c>
      <c r="AJ4131" t="s">
        <v>328</v>
      </c>
      <c r="AK4131" t="s">
        <v>420</v>
      </c>
      <c r="AL4131" t="s">
        <v>290</v>
      </c>
      <c r="AM4131">
        <v>5</v>
      </c>
      <c r="AN4131">
        <v>1</v>
      </c>
      <c r="AO4131">
        <v>0</v>
      </c>
      <c r="AP4131">
        <v>0</v>
      </c>
      <c r="AQ4131">
        <v>0</v>
      </c>
      <c r="AR4131">
        <v>0</v>
      </c>
      <c r="AS4131">
        <v>0</v>
      </c>
      <c r="AT4131">
        <v>0</v>
      </c>
    </row>
    <row r="4132" spans="1:46" hidden="1" x14ac:dyDescent="0.25">
      <c r="A4132" t="s">
        <v>328</v>
      </c>
      <c r="B4132" t="s">
        <v>290</v>
      </c>
      <c r="C4132">
        <v>2</v>
      </c>
      <c r="D4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2">
        <v>25</v>
      </c>
      <c r="AJ4132" t="s">
        <v>328</v>
      </c>
      <c r="AK4132" t="s">
        <v>420</v>
      </c>
      <c r="AL4132" t="s">
        <v>290</v>
      </c>
      <c r="AM4132">
        <v>5</v>
      </c>
      <c r="AN4132">
        <v>2</v>
      </c>
      <c r="AO4132">
        <v>0</v>
      </c>
      <c r="AP4132">
        <v>0</v>
      </c>
      <c r="AQ4132">
        <v>0</v>
      </c>
      <c r="AR4132">
        <v>0</v>
      </c>
      <c r="AS4132">
        <v>0</v>
      </c>
      <c r="AT4132">
        <v>0</v>
      </c>
    </row>
    <row r="4133" spans="1:46" hidden="1" x14ac:dyDescent="0.25">
      <c r="A4133" t="s">
        <v>328</v>
      </c>
      <c r="B4133" t="s">
        <v>290</v>
      </c>
      <c r="C4133">
        <v>3</v>
      </c>
      <c r="D4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3">
        <v>25</v>
      </c>
      <c r="AJ4133" t="s">
        <v>328</v>
      </c>
      <c r="AK4133" t="s">
        <v>420</v>
      </c>
      <c r="AL4133" t="s">
        <v>290</v>
      </c>
      <c r="AM4133">
        <v>5</v>
      </c>
      <c r="AN4133">
        <v>3</v>
      </c>
      <c r="AO4133">
        <v>0</v>
      </c>
      <c r="AP4133">
        <v>0</v>
      </c>
      <c r="AQ4133">
        <v>0</v>
      </c>
      <c r="AR4133">
        <v>0</v>
      </c>
      <c r="AS4133">
        <v>0</v>
      </c>
      <c r="AT4133">
        <v>0</v>
      </c>
    </row>
    <row r="4134" spans="1:46" hidden="1" x14ac:dyDescent="0.25">
      <c r="A4134" t="s">
        <v>328</v>
      </c>
      <c r="B4134" t="s">
        <v>290</v>
      </c>
      <c r="C4134">
        <v>4</v>
      </c>
      <c r="D4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4">
        <v>25</v>
      </c>
      <c r="AJ4134" t="s">
        <v>328</v>
      </c>
      <c r="AK4134" t="s">
        <v>420</v>
      </c>
      <c r="AL4134" t="s">
        <v>290</v>
      </c>
      <c r="AM4134">
        <v>5</v>
      </c>
      <c r="AN4134">
        <v>4</v>
      </c>
      <c r="AO4134">
        <v>0</v>
      </c>
      <c r="AP4134">
        <v>0</v>
      </c>
      <c r="AQ4134">
        <v>0</v>
      </c>
      <c r="AR4134">
        <v>0</v>
      </c>
      <c r="AS4134">
        <v>0</v>
      </c>
      <c r="AT4134">
        <v>0</v>
      </c>
    </row>
    <row r="4135" spans="1:46" hidden="1" x14ac:dyDescent="0.25">
      <c r="A4135" t="s">
        <v>328</v>
      </c>
      <c r="B4135" t="s">
        <v>290</v>
      </c>
      <c r="C4135">
        <v>5</v>
      </c>
      <c r="D4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5">
        <v>25</v>
      </c>
      <c r="AJ4135" t="s">
        <v>328</v>
      </c>
      <c r="AK4135" t="s">
        <v>420</v>
      </c>
      <c r="AL4135" t="s">
        <v>290</v>
      </c>
      <c r="AM4135">
        <v>5</v>
      </c>
      <c r="AN4135">
        <v>5</v>
      </c>
      <c r="AO4135">
        <v>0</v>
      </c>
      <c r="AP4135">
        <v>0</v>
      </c>
      <c r="AQ4135">
        <v>0</v>
      </c>
      <c r="AR4135">
        <v>0</v>
      </c>
      <c r="AS4135">
        <v>0</v>
      </c>
      <c r="AT4135">
        <v>0</v>
      </c>
    </row>
    <row r="4136" spans="1:46" hidden="1" x14ac:dyDescent="0.25">
      <c r="A4136" t="s">
        <v>328</v>
      </c>
      <c r="B4136" t="s">
        <v>290</v>
      </c>
      <c r="C4136">
        <v>6</v>
      </c>
      <c r="D4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5.9782990000000003E-3</v>
      </c>
      <c r="E4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5.9782990000000003E-3</v>
      </c>
      <c r="AI4136">
        <v>25</v>
      </c>
      <c r="AJ4136" t="s">
        <v>328</v>
      </c>
      <c r="AK4136" t="s">
        <v>420</v>
      </c>
      <c r="AL4136" t="s">
        <v>290</v>
      </c>
      <c r="AM4136">
        <v>5</v>
      </c>
      <c r="AN4136">
        <v>6</v>
      </c>
      <c r="AO4136">
        <v>5.9782990000000003E-3</v>
      </c>
      <c r="AP4136">
        <v>7.3034520000000002E-3</v>
      </c>
      <c r="AQ4136">
        <v>8.4304089999999998E-3</v>
      </c>
      <c r="AR4136">
        <v>7.2256710000000004E-3</v>
      </c>
      <c r="AS4136">
        <v>1.1532000000000001E-2</v>
      </c>
      <c r="AT4136">
        <v>1.8903049999999999E-3</v>
      </c>
    </row>
    <row r="4137" spans="1:46" hidden="1" x14ac:dyDescent="0.25">
      <c r="A4137" t="s">
        <v>328</v>
      </c>
      <c r="B4137" t="s">
        <v>290</v>
      </c>
      <c r="C4137">
        <v>7</v>
      </c>
      <c r="D4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9.0308501999999999E-2</v>
      </c>
      <c r="E4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9.0308501999999999E-2</v>
      </c>
      <c r="AI4137">
        <v>25</v>
      </c>
      <c r="AJ4137" t="s">
        <v>328</v>
      </c>
      <c r="AK4137" t="s">
        <v>420</v>
      </c>
      <c r="AL4137" t="s">
        <v>290</v>
      </c>
      <c r="AM4137">
        <v>5</v>
      </c>
      <c r="AN4137">
        <v>7</v>
      </c>
      <c r="AO4137">
        <v>9.0308501999999999E-2</v>
      </c>
      <c r="AP4137">
        <v>0.10444895999999999</v>
      </c>
      <c r="AQ4137">
        <v>0.11463447</v>
      </c>
      <c r="AR4137">
        <v>0.101182543</v>
      </c>
      <c r="AS4137">
        <v>0.15018540799999999</v>
      </c>
      <c r="AT4137">
        <v>2.2695117000000001E-2</v>
      </c>
    </row>
    <row r="4138" spans="1:46" hidden="1" x14ac:dyDescent="0.25">
      <c r="A4138" t="s">
        <v>328</v>
      </c>
      <c r="B4138" t="s">
        <v>290</v>
      </c>
      <c r="C4138">
        <v>8</v>
      </c>
      <c r="D4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0.228238724</v>
      </c>
      <c r="E4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0.228238724</v>
      </c>
      <c r="AI4138">
        <v>25</v>
      </c>
      <c r="AJ4138" t="s">
        <v>328</v>
      </c>
      <c r="AK4138" t="s">
        <v>420</v>
      </c>
      <c r="AL4138" t="s">
        <v>290</v>
      </c>
      <c r="AM4138">
        <v>5</v>
      </c>
      <c r="AN4138">
        <v>8</v>
      </c>
      <c r="AO4138">
        <v>0.228238724</v>
      </c>
      <c r="AP4138">
        <v>0.26239628799999998</v>
      </c>
      <c r="AQ4138">
        <v>0.28466893999999998</v>
      </c>
      <c r="AR4138">
        <v>0.25161015199999998</v>
      </c>
      <c r="AS4138">
        <v>0.35196456999999998</v>
      </c>
      <c r="AT4138">
        <v>3.4840203E-2</v>
      </c>
    </row>
    <row r="4139" spans="1:46" hidden="1" x14ac:dyDescent="0.25">
      <c r="A4139" t="s">
        <v>328</v>
      </c>
      <c r="B4139" t="s">
        <v>290</v>
      </c>
      <c r="C4139">
        <v>9</v>
      </c>
      <c r="D4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0.44573590800000001</v>
      </c>
      <c r="E4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0.35577020500000001</v>
      </c>
      <c r="AI4139">
        <v>25</v>
      </c>
      <c r="AJ4139" t="s">
        <v>328</v>
      </c>
      <c r="AK4139" t="s">
        <v>420</v>
      </c>
      <c r="AL4139" t="s">
        <v>290</v>
      </c>
      <c r="AM4139">
        <v>5</v>
      </c>
      <c r="AN4139">
        <v>9</v>
      </c>
      <c r="AO4139">
        <v>0.35577020500000001</v>
      </c>
      <c r="AP4139">
        <v>0.406949118</v>
      </c>
      <c r="AQ4139">
        <v>0.44573590800000001</v>
      </c>
      <c r="AR4139">
        <v>0.38942790999999999</v>
      </c>
      <c r="AS4139">
        <v>0.52419654900000001</v>
      </c>
      <c r="AT4139">
        <v>8.0967304000000004E-2</v>
      </c>
    </row>
    <row r="4140" spans="1:46" hidden="1" x14ac:dyDescent="0.25">
      <c r="A4140" t="s">
        <v>328</v>
      </c>
      <c r="B4140" t="s">
        <v>290</v>
      </c>
      <c r="C4140">
        <v>10</v>
      </c>
      <c r="D4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0.56871967999999995</v>
      </c>
      <c r="E4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0.56871967999999995</v>
      </c>
      <c r="AI4140">
        <v>25</v>
      </c>
      <c r="AJ4140" t="s">
        <v>328</v>
      </c>
      <c r="AK4140" t="s">
        <v>420</v>
      </c>
      <c r="AL4140" t="s">
        <v>290</v>
      </c>
      <c r="AM4140">
        <v>5</v>
      </c>
      <c r="AN4140">
        <v>10</v>
      </c>
      <c r="AO4140">
        <v>0.44098372299999999</v>
      </c>
      <c r="AP4140">
        <v>0.51092936099999997</v>
      </c>
      <c r="AQ4140">
        <v>0.56871967999999995</v>
      </c>
      <c r="AR4140">
        <v>0.49441593299999997</v>
      </c>
      <c r="AS4140">
        <v>0.66580830599999996</v>
      </c>
      <c r="AT4140">
        <v>0.10093528</v>
      </c>
    </row>
    <row r="4141" spans="1:46" hidden="1" x14ac:dyDescent="0.25">
      <c r="A4141" t="s">
        <v>328</v>
      </c>
      <c r="B4141" t="s">
        <v>290</v>
      </c>
      <c r="C4141">
        <v>11</v>
      </c>
      <c r="D4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0.64073517599999996</v>
      </c>
      <c r="E4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0.64073517599999996</v>
      </c>
      <c r="AI4141">
        <v>25</v>
      </c>
      <c r="AJ4141" t="s">
        <v>328</v>
      </c>
      <c r="AK4141" t="s">
        <v>420</v>
      </c>
      <c r="AL4141" t="s">
        <v>290</v>
      </c>
      <c r="AM4141">
        <v>5</v>
      </c>
      <c r="AN4141">
        <v>11</v>
      </c>
      <c r="AO4141">
        <v>0.491826757</v>
      </c>
      <c r="AP4141">
        <v>0.56966449100000005</v>
      </c>
      <c r="AQ4141">
        <v>0.64073517599999996</v>
      </c>
      <c r="AR4141">
        <v>0.55495800100000003</v>
      </c>
      <c r="AS4141">
        <v>0.75068096500000003</v>
      </c>
      <c r="AT4141">
        <v>0.13121064299999999</v>
      </c>
    </row>
    <row r="4142" spans="1:46" hidden="1" x14ac:dyDescent="0.25">
      <c r="A4142" t="s">
        <v>328</v>
      </c>
      <c r="B4142" t="s">
        <v>290</v>
      </c>
      <c r="C4142">
        <v>12</v>
      </c>
      <c r="D4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0.64905284399999996</v>
      </c>
      <c r="E4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0.64905284399999996</v>
      </c>
      <c r="AI4142">
        <v>25</v>
      </c>
      <c r="AJ4142" t="s">
        <v>328</v>
      </c>
      <c r="AK4142" t="s">
        <v>420</v>
      </c>
      <c r="AL4142" t="s">
        <v>290</v>
      </c>
      <c r="AM4142">
        <v>5</v>
      </c>
      <c r="AN4142">
        <v>12</v>
      </c>
      <c r="AO4142">
        <v>0.50646082299999995</v>
      </c>
      <c r="AP4142">
        <v>0.58739584199999995</v>
      </c>
      <c r="AQ4142">
        <v>0.64905284399999996</v>
      </c>
      <c r="AR4142">
        <v>0.57006109000000005</v>
      </c>
      <c r="AS4142">
        <v>0.79012148699999996</v>
      </c>
      <c r="AT4142">
        <v>0.16747798999999999</v>
      </c>
    </row>
    <row r="4143" spans="1:46" hidden="1" x14ac:dyDescent="0.25">
      <c r="A4143" t="s">
        <v>328</v>
      </c>
      <c r="B4143" t="s">
        <v>290</v>
      </c>
      <c r="C4143">
        <v>13</v>
      </c>
      <c r="D4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0.62117011</v>
      </c>
      <c r="E4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0.62117011</v>
      </c>
      <c r="AI4143">
        <v>25</v>
      </c>
      <c r="AJ4143" t="s">
        <v>328</v>
      </c>
      <c r="AK4143" t="s">
        <v>420</v>
      </c>
      <c r="AL4143" t="s">
        <v>290</v>
      </c>
      <c r="AM4143">
        <v>5</v>
      </c>
      <c r="AN4143">
        <v>13</v>
      </c>
      <c r="AO4143">
        <v>0.47339324700000002</v>
      </c>
      <c r="AP4143">
        <v>0.55341765899999995</v>
      </c>
      <c r="AQ4143">
        <v>0.62117011</v>
      </c>
      <c r="AR4143">
        <v>0.53895790300000002</v>
      </c>
      <c r="AS4143">
        <v>0.75238272900000003</v>
      </c>
      <c r="AT4143">
        <v>0.183517245</v>
      </c>
    </row>
    <row r="4144" spans="1:46" hidden="1" x14ac:dyDescent="0.25">
      <c r="A4144" t="s">
        <v>328</v>
      </c>
      <c r="B4144" t="s">
        <v>290</v>
      </c>
      <c r="C4144">
        <v>14</v>
      </c>
      <c r="D4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0.53340613800000003</v>
      </c>
      <c r="E4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0.53340613800000003</v>
      </c>
      <c r="AI4144">
        <v>25</v>
      </c>
      <c r="AJ4144" t="s">
        <v>328</v>
      </c>
      <c r="AK4144" t="s">
        <v>420</v>
      </c>
      <c r="AL4144" t="s">
        <v>290</v>
      </c>
      <c r="AM4144">
        <v>5</v>
      </c>
      <c r="AN4144">
        <v>14</v>
      </c>
      <c r="AO4144">
        <v>0.40654374799999998</v>
      </c>
      <c r="AP4144">
        <v>0.47755672700000001</v>
      </c>
      <c r="AQ4144">
        <v>0.53340613800000003</v>
      </c>
      <c r="AR4144">
        <v>0.46237666300000002</v>
      </c>
      <c r="AS4144">
        <v>0.658050672</v>
      </c>
      <c r="AT4144">
        <v>0.14890862199999999</v>
      </c>
    </row>
    <row r="4145" spans="1:46" hidden="1" x14ac:dyDescent="0.25">
      <c r="A4145" t="s">
        <v>328</v>
      </c>
      <c r="B4145" t="s">
        <v>290</v>
      </c>
      <c r="C4145">
        <v>15</v>
      </c>
      <c r="D4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0.39965767099999999</v>
      </c>
      <c r="E4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0.39965767099999999</v>
      </c>
      <c r="AI4145">
        <v>25</v>
      </c>
      <c r="AJ4145" t="s">
        <v>328</v>
      </c>
      <c r="AK4145" t="s">
        <v>420</v>
      </c>
      <c r="AL4145" t="s">
        <v>290</v>
      </c>
      <c r="AM4145">
        <v>5</v>
      </c>
      <c r="AN4145">
        <v>15</v>
      </c>
      <c r="AO4145">
        <v>0.302991542</v>
      </c>
      <c r="AP4145">
        <v>0.35185174200000002</v>
      </c>
      <c r="AQ4145">
        <v>0.39965767099999999</v>
      </c>
      <c r="AR4145">
        <v>0.34487693600000002</v>
      </c>
      <c r="AS4145">
        <v>0.50827817099999995</v>
      </c>
      <c r="AT4145">
        <v>9.5473621999999994E-2</v>
      </c>
    </row>
    <row r="4146" spans="1:46" hidden="1" x14ac:dyDescent="0.25">
      <c r="A4146" t="s">
        <v>328</v>
      </c>
      <c r="B4146" t="s">
        <v>290</v>
      </c>
      <c r="C4146">
        <v>16</v>
      </c>
      <c r="D4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0.23250698</v>
      </c>
      <c r="E4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0.23250698</v>
      </c>
      <c r="AI4146">
        <v>25</v>
      </c>
      <c r="AJ4146" t="s">
        <v>328</v>
      </c>
      <c r="AK4146" t="s">
        <v>420</v>
      </c>
      <c r="AL4146" t="s">
        <v>290</v>
      </c>
      <c r="AM4146">
        <v>5</v>
      </c>
      <c r="AN4146">
        <v>16</v>
      </c>
      <c r="AO4146">
        <v>0.172595515</v>
      </c>
      <c r="AP4146">
        <v>0.203604587</v>
      </c>
      <c r="AQ4146">
        <v>0.23250698</v>
      </c>
      <c r="AR4146">
        <v>0.19788008600000001</v>
      </c>
      <c r="AS4146">
        <v>0.30166226499999999</v>
      </c>
      <c r="AT4146">
        <v>5.5539903000000002E-2</v>
      </c>
    </row>
    <row r="4147" spans="1:46" hidden="1" x14ac:dyDescent="0.25">
      <c r="A4147" t="s">
        <v>328</v>
      </c>
      <c r="B4147" t="s">
        <v>290</v>
      </c>
      <c r="C4147">
        <v>17</v>
      </c>
      <c r="D4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8.4894774000000006E-2</v>
      </c>
      <c r="E4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8.4894774000000006E-2</v>
      </c>
      <c r="AI4147">
        <v>25</v>
      </c>
      <c r="AJ4147" t="s">
        <v>328</v>
      </c>
      <c r="AK4147" t="s">
        <v>420</v>
      </c>
      <c r="AL4147" t="s">
        <v>290</v>
      </c>
      <c r="AM4147">
        <v>5</v>
      </c>
      <c r="AN4147">
        <v>17</v>
      </c>
      <c r="AO4147">
        <v>5.9761597E-2</v>
      </c>
      <c r="AP4147">
        <v>7.2032251000000005E-2</v>
      </c>
      <c r="AQ4147">
        <v>8.4894774000000006E-2</v>
      </c>
      <c r="AR4147">
        <v>7.1471377000000003E-2</v>
      </c>
      <c r="AS4147">
        <v>0.109130717</v>
      </c>
      <c r="AT4147">
        <v>2.6615996999999999E-2</v>
      </c>
    </row>
    <row r="4148" spans="1:46" hidden="1" x14ac:dyDescent="0.25">
      <c r="A4148" t="s">
        <v>328</v>
      </c>
      <c r="B4148" t="s">
        <v>290</v>
      </c>
      <c r="C4148">
        <v>18</v>
      </c>
      <c r="D4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2.4433879999999999E-3</v>
      </c>
      <c r="E4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2.4433879999999999E-3</v>
      </c>
      <c r="AI4148">
        <v>25</v>
      </c>
      <c r="AJ4148" t="s">
        <v>328</v>
      </c>
      <c r="AK4148" t="s">
        <v>420</v>
      </c>
      <c r="AL4148" t="s">
        <v>290</v>
      </c>
      <c r="AM4148">
        <v>5</v>
      </c>
      <c r="AN4148">
        <v>18</v>
      </c>
      <c r="AO4148">
        <v>1.671666E-3</v>
      </c>
      <c r="AP4148">
        <v>2.110252E-3</v>
      </c>
      <c r="AQ4148">
        <v>2.4433879999999999E-3</v>
      </c>
      <c r="AR4148">
        <v>2.1197849999999999E-3</v>
      </c>
      <c r="AS4148">
        <v>4.0345570000000002E-3</v>
      </c>
      <c r="AT4148">
        <v>6.5892100000000003E-4</v>
      </c>
    </row>
    <row r="4149" spans="1:46" hidden="1" x14ac:dyDescent="0.25">
      <c r="A4149" t="s">
        <v>328</v>
      </c>
      <c r="B4149" t="s">
        <v>290</v>
      </c>
      <c r="C4149">
        <v>19</v>
      </c>
      <c r="D4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9">
        <v>25</v>
      </c>
      <c r="AJ4149" t="s">
        <v>328</v>
      </c>
      <c r="AK4149" t="s">
        <v>420</v>
      </c>
      <c r="AL4149" t="s">
        <v>290</v>
      </c>
      <c r="AM4149">
        <v>5</v>
      </c>
      <c r="AN4149">
        <v>19</v>
      </c>
      <c r="AO4149">
        <v>0</v>
      </c>
      <c r="AP4149">
        <v>0</v>
      </c>
      <c r="AQ4149">
        <v>0</v>
      </c>
      <c r="AR4149">
        <v>0</v>
      </c>
      <c r="AS4149">
        <v>0</v>
      </c>
      <c r="AT4149">
        <v>0</v>
      </c>
    </row>
    <row r="4150" spans="1:46" hidden="1" x14ac:dyDescent="0.25">
      <c r="A4150" t="s">
        <v>328</v>
      </c>
      <c r="B4150" t="s">
        <v>290</v>
      </c>
      <c r="C4150">
        <v>20</v>
      </c>
      <c r="D4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0">
        <v>25</v>
      </c>
      <c r="AJ4150" t="s">
        <v>328</v>
      </c>
      <c r="AK4150" t="s">
        <v>420</v>
      </c>
      <c r="AL4150" t="s">
        <v>290</v>
      </c>
      <c r="AM4150">
        <v>5</v>
      </c>
      <c r="AN4150">
        <v>20</v>
      </c>
      <c r="AO4150">
        <v>0</v>
      </c>
      <c r="AP4150">
        <v>0</v>
      </c>
      <c r="AQ4150">
        <v>0</v>
      </c>
      <c r="AR4150">
        <v>0</v>
      </c>
      <c r="AS4150">
        <v>0</v>
      </c>
      <c r="AT4150">
        <v>0</v>
      </c>
    </row>
    <row r="4151" spans="1:46" hidden="1" x14ac:dyDescent="0.25">
      <c r="A4151" t="s">
        <v>328</v>
      </c>
      <c r="B4151" t="s">
        <v>290</v>
      </c>
      <c r="C4151">
        <v>21</v>
      </c>
      <c r="D4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1">
        <v>25</v>
      </c>
      <c r="AJ4151" t="s">
        <v>328</v>
      </c>
      <c r="AK4151" t="s">
        <v>420</v>
      </c>
      <c r="AL4151" t="s">
        <v>290</v>
      </c>
      <c r="AM4151">
        <v>5</v>
      </c>
      <c r="AN4151">
        <v>21</v>
      </c>
      <c r="AO4151">
        <v>0</v>
      </c>
      <c r="AP4151">
        <v>0</v>
      </c>
      <c r="AQ4151">
        <v>0</v>
      </c>
      <c r="AR4151">
        <v>0</v>
      </c>
      <c r="AS4151">
        <v>0</v>
      </c>
      <c r="AT4151">
        <v>0</v>
      </c>
    </row>
    <row r="4152" spans="1:46" hidden="1" x14ac:dyDescent="0.25">
      <c r="A4152" t="s">
        <v>328</v>
      </c>
      <c r="B4152" t="s">
        <v>290</v>
      </c>
      <c r="C4152">
        <v>22</v>
      </c>
      <c r="D4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2">
        <v>25</v>
      </c>
      <c r="AJ4152" t="s">
        <v>328</v>
      </c>
      <c r="AK4152" t="s">
        <v>420</v>
      </c>
      <c r="AL4152" t="s">
        <v>290</v>
      </c>
      <c r="AM4152">
        <v>5</v>
      </c>
      <c r="AN4152">
        <v>22</v>
      </c>
      <c r="AO4152">
        <v>0</v>
      </c>
      <c r="AP4152">
        <v>0</v>
      </c>
      <c r="AQ4152">
        <v>0</v>
      </c>
      <c r="AR4152">
        <v>0</v>
      </c>
      <c r="AS4152">
        <v>0</v>
      </c>
      <c r="AT4152">
        <v>0</v>
      </c>
    </row>
    <row r="4153" spans="1:46" hidden="1" x14ac:dyDescent="0.25">
      <c r="A4153" t="s">
        <v>328</v>
      </c>
      <c r="B4153" t="s">
        <v>290</v>
      </c>
      <c r="C4153">
        <v>23</v>
      </c>
      <c r="D4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3">
        <v>25</v>
      </c>
      <c r="AJ4153" t="s">
        <v>328</v>
      </c>
      <c r="AK4153" t="s">
        <v>420</v>
      </c>
      <c r="AL4153" t="s">
        <v>290</v>
      </c>
      <c r="AM4153">
        <v>5</v>
      </c>
      <c r="AN4153">
        <v>23</v>
      </c>
      <c r="AO4153">
        <v>0</v>
      </c>
      <c r="AP4153">
        <v>0</v>
      </c>
      <c r="AQ4153">
        <v>0</v>
      </c>
      <c r="AR4153">
        <v>0</v>
      </c>
      <c r="AS4153">
        <v>0</v>
      </c>
      <c r="AT4153">
        <v>0</v>
      </c>
    </row>
    <row r="4154" spans="1:46" hidden="1" x14ac:dyDescent="0.25">
      <c r="A4154" t="s">
        <v>328</v>
      </c>
      <c r="B4154" t="s">
        <v>290</v>
      </c>
      <c r="C4154">
        <v>24</v>
      </c>
      <c r="D4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4">
        <v>25</v>
      </c>
      <c r="AJ4154" t="s">
        <v>328</v>
      </c>
      <c r="AK4154" t="s">
        <v>420</v>
      </c>
      <c r="AL4154" t="s">
        <v>290</v>
      </c>
      <c r="AM4154">
        <v>5</v>
      </c>
      <c r="AN4154">
        <v>24</v>
      </c>
      <c r="AO4154">
        <v>0</v>
      </c>
      <c r="AP4154">
        <v>0</v>
      </c>
      <c r="AQ4154">
        <v>0</v>
      </c>
      <c r="AR4154">
        <v>0</v>
      </c>
      <c r="AS4154">
        <v>0</v>
      </c>
      <c r="AT4154">
        <v>0</v>
      </c>
    </row>
    <row r="4155" spans="1:46" hidden="1" x14ac:dyDescent="0.25">
      <c r="A4155" t="s">
        <v>328</v>
      </c>
      <c r="B4155" t="s">
        <v>291</v>
      </c>
      <c r="C4155">
        <v>1</v>
      </c>
      <c r="D4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5">
        <v>25</v>
      </c>
      <c r="AJ4155" t="s">
        <v>328</v>
      </c>
      <c r="AK4155" t="s">
        <v>420</v>
      </c>
      <c r="AL4155" t="s">
        <v>291</v>
      </c>
      <c r="AM4155">
        <v>6</v>
      </c>
      <c r="AN4155">
        <v>1</v>
      </c>
      <c r="AO4155">
        <v>0</v>
      </c>
      <c r="AP4155">
        <v>0</v>
      </c>
      <c r="AQ4155">
        <v>0</v>
      </c>
      <c r="AR4155">
        <v>0</v>
      </c>
      <c r="AS4155">
        <v>0</v>
      </c>
      <c r="AT4155">
        <v>0</v>
      </c>
    </row>
    <row r="4156" spans="1:46" hidden="1" x14ac:dyDescent="0.25">
      <c r="A4156" t="s">
        <v>328</v>
      </c>
      <c r="B4156" t="s">
        <v>291</v>
      </c>
      <c r="C4156">
        <v>2</v>
      </c>
      <c r="D4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6">
        <v>25</v>
      </c>
      <c r="AJ4156" t="s">
        <v>328</v>
      </c>
      <c r="AK4156" t="s">
        <v>420</v>
      </c>
      <c r="AL4156" t="s">
        <v>291</v>
      </c>
      <c r="AM4156">
        <v>6</v>
      </c>
      <c r="AN4156">
        <v>2</v>
      </c>
      <c r="AO4156">
        <v>0</v>
      </c>
      <c r="AP4156">
        <v>0</v>
      </c>
      <c r="AQ4156">
        <v>0</v>
      </c>
      <c r="AR4156">
        <v>0</v>
      </c>
      <c r="AS4156">
        <v>0</v>
      </c>
      <c r="AT4156">
        <v>0</v>
      </c>
    </row>
    <row r="4157" spans="1:46" hidden="1" x14ac:dyDescent="0.25">
      <c r="A4157" t="s">
        <v>328</v>
      </c>
      <c r="B4157" t="s">
        <v>291</v>
      </c>
      <c r="C4157">
        <v>3</v>
      </c>
      <c r="D4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7">
        <v>25</v>
      </c>
      <c r="AJ4157" t="s">
        <v>328</v>
      </c>
      <c r="AK4157" t="s">
        <v>420</v>
      </c>
      <c r="AL4157" t="s">
        <v>291</v>
      </c>
      <c r="AM4157">
        <v>6</v>
      </c>
      <c r="AN4157">
        <v>3</v>
      </c>
      <c r="AO4157">
        <v>0</v>
      </c>
      <c r="AP4157">
        <v>0</v>
      </c>
      <c r="AQ4157">
        <v>0</v>
      </c>
      <c r="AR4157">
        <v>0</v>
      </c>
      <c r="AS4157">
        <v>0</v>
      </c>
      <c r="AT4157">
        <v>0</v>
      </c>
    </row>
    <row r="4158" spans="1:46" hidden="1" x14ac:dyDescent="0.25">
      <c r="A4158" t="s">
        <v>328</v>
      </c>
      <c r="B4158" t="s">
        <v>291</v>
      </c>
      <c r="C4158">
        <v>4</v>
      </c>
      <c r="D4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8">
        <v>25</v>
      </c>
      <c r="AJ4158" t="s">
        <v>328</v>
      </c>
      <c r="AK4158" t="s">
        <v>420</v>
      </c>
      <c r="AL4158" t="s">
        <v>291</v>
      </c>
      <c r="AM4158">
        <v>6</v>
      </c>
      <c r="AN4158">
        <v>4</v>
      </c>
      <c r="AO4158">
        <v>0</v>
      </c>
      <c r="AP4158">
        <v>0</v>
      </c>
      <c r="AQ4158">
        <v>0</v>
      </c>
      <c r="AR4158">
        <v>0</v>
      </c>
      <c r="AS4158">
        <v>0</v>
      </c>
      <c r="AT4158">
        <v>0</v>
      </c>
    </row>
    <row r="4159" spans="1:46" hidden="1" x14ac:dyDescent="0.25">
      <c r="A4159" t="s">
        <v>328</v>
      </c>
      <c r="B4159" t="s">
        <v>291</v>
      </c>
      <c r="C4159">
        <v>5</v>
      </c>
      <c r="D4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9">
        <v>25</v>
      </c>
      <c r="AJ4159" t="s">
        <v>328</v>
      </c>
      <c r="AK4159" t="s">
        <v>420</v>
      </c>
      <c r="AL4159" t="s">
        <v>291</v>
      </c>
      <c r="AM4159">
        <v>6</v>
      </c>
      <c r="AN4159">
        <v>5</v>
      </c>
      <c r="AO4159">
        <v>0</v>
      </c>
      <c r="AP4159">
        <v>0</v>
      </c>
      <c r="AQ4159">
        <v>0</v>
      </c>
      <c r="AR4159">
        <v>0</v>
      </c>
      <c r="AS4159">
        <v>0</v>
      </c>
      <c r="AT4159">
        <v>0</v>
      </c>
    </row>
    <row r="4160" spans="1:46" hidden="1" x14ac:dyDescent="0.25">
      <c r="A4160" t="s">
        <v>328</v>
      </c>
      <c r="B4160" t="s">
        <v>291</v>
      </c>
      <c r="C4160">
        <v>6</v>
      </c>
      <c r="D4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3.1514239999999999E-3</v>
      </c>
      <c r="E4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3.1514239999999999E-3</v>
      </c>
      <c r="AI4160">
        <v>25</v>
      </c>
      <c r="AJ4160" t="s">
        <v>328</v>
      </c>
      <c r="AK4160" t="s">
        <v>420</v>
      </c>
      <c r="AL4160" t="s">
        <v>291</v>
      </c>
      <c r="AM4160">
        <v>6</v>
      </c>
      <c r="AN4160">
        <v>6</v>
      </c>
      <c r="AO4160">
        <v>3.1514239999999999E-3</v>
      </c>
      <c r="AP4160">
        <v>3.9111720000000001E-3</v>
      </c>
      <c r="AQ4160">
        <v>4.8706089999999997E-3</v>
      </c>
      <c r="AR4160">
        <v>4.0483250000000002E-3</v>
      </c>
      <c r="AS4160">
        <v>7.3726549999999997E-3</v>
      </c>
      <c r="AT4160">
        <v>8.7082800000000003E-4</v>
      </c>
    </row>
    <row r="4161" spans="1:46" hidden="1" x14ac:dyDescent="0.25">
      <c r="A4161" t="s">
        <v>328</v>
      </c>
      <c r="B4161" t="s">
        <v>291</v>
      </c>
      <c r="C4161">
        <v>7</v>
      </c>
      <c r="D4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7.5022411999999997E-2</v>
      </c>
      <c r="E4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7.5022411999999997E-2</v>
      </c>
      <c r="AI4161">
        <v>25</v>
      </c>
      <c r="AJ4161" t="s">
        <v>328</v>
      </c>
      <c r="AK4161" t="s">
        <v>420</v>
      </c>
      <c r="AL4161" t="s">
        <v>291</v>
      </c>
      <c r="AM4161">
        <v>6</v>
      </c>
      <c r="AN4161">
        <v>7</v>
      </c>
      <c r="AO4161">
        <v>7.5022411999999997E-2</v>
      </c>
      <c r="AP4161">
        <v>9.0183476999999998E-2</v>
      </c>
      <c r="AQ4161">
        <v>0.101371188</v>
      </c>
      <c r="AR4161">
        <v>8.7360708999999995E-2</v>
      </c>
      <c r="AS4161">
        <v>0.125362048</v>
      </c>
      <c r="AT4161">
        <v>3.2772832000000002E-2</v>
      </c>
    </row>
    <row r="4162" spans="1:46" hidden="1" x14ac:dyDescent="0.25">
      <c r="A4162" t="s">
        <v>328</v>
      </c>
      <c r="B4162" t="s">
        <v>291</v>
      </c>
      <c r="C4162">
        <v>8</v>
      </c>
      <c r="D4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0.21024575400000001</v>
      </c>
      <c r="E4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0.21024575400000001</v>
      </c>
      <c r="AI4162">
        <v>25</v>
      </c>
      <c r="AJ4162" t="s">
        <v>328</v>
      </c>
      <c r="AK4162" t="s">
        <v>420</v>
      </c>
      <c r="AL4162" t="s">
        <v>291</v>
      </c>
      <c r="AM4162">
        <v>6</v>
      </c>
      <c r="AN4162">
        <v>8</v>
      </c>
      <c r="AO4162">
        <v>0.21024575400000001</v>
      </c>
      <c r="AP4162">
        <v>0.24754245499999999</v>
      </c>
      <c r="AQ4162">
        <v>0.26729735700000001</v>
      </c>
      <c r="AR4162">
        <v>0.23508361799999999</v>
      </c>
      <c r="AS4162">
        <v>0.31081351200000001</v>
      </c>
      <c r="AT4162">
        <v>7.8748435000000006E-2</v>
      </c>
    </row>
    <row r="4163" spans="1:46" hidden="1" x14ac:dyDescent="0.25">
      <c r="A4163" t="s">
        <v>328</v>
      </c>
      <c r="B4163" t="s">
        <v>291</v>
      </c>
      <c r="C4163">
        <v>9</v>
      </c>
      <c r="D4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0.424976729</v>
      </c>
      <c r="E4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0.32391982800000002</v>
      </c>
      <c r="AI4163">
        <v>25</v>
      </c>
      <c r="AJ4163" t="s">
        <v>328</v>
      </c>
      <c r="AK4163" t="s">
        <v>420</v>
      </c>
      <c r="AL4163" t="s">
        <v>291</v>
      </c>
      <c r="AM4163">
        <v>6</v>
      </c>
      <c r="AN4163">
        <v>9</v>
      </c>
      <c r="AO4163">
        <v>0.32391982800000002</v>
      </c>
      <c r="AP4163">
        <v>0.38594256799999999</v>
      </c>
      <c r="AQ4163">
        <v>0.424976729</v>
      </c>
      <c r="AR4163">
        <v>0.37114021200000002</v>
      </c>
      <c r="AS4163">
        <v>0.48358034599999999</v>
      </c>
      <c r="AT4163">
        <v>0.13419249699999999</v>
      </c>
    </row>
    <row r="4164" spans="1:46" hidden="1" x14ac:dyDescent="0.25">
      <c r="A4164" t="s">
        <v>328</v>
      </c>
      <c r="B4164" t="s">
        <v>291</v>
      </c>
      <c r="C4164">
        <v>10</v>
      </c>
      <c r="D4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0.55185202600000005</v>
      </c>
      <c r="E4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0.55185202600000005</v>
      </c>
      <c r="AI4164">
        <v>25</v>
      </c>
      <c r="AJ4164" t="s">
        <v>328</v>
      </c>
      <c r="AK4164" t="s">
        <v>420</v>
      </c>
      <c r="AL4164" t="s">
        <v>291</v>
      </c>
      <c r="AM4164">
        <v>6</v>
      </c>
      <c r="AN4164">
        <v>10</v>
      </c>
      <c r="AO4164">
        <v>0.420736418</v>
      </c>
      <c r="AP4164">
        <v>0.48859872199999999</v>
      </c>
      <c r="AQ4164">
        <v>0.55185202600000005</v>
      </c>
      <c r="AR4164">
        <v>0.47132614499999997</v>
      </c>
      <c r="AS4164">
        <v>0.61746739900000003</v>
      </c>
      <c r="AT4164">
        <v>0.162940056</v>
      </c>
    </row>
    <row r="4165" spans="1:46" hidden="1" x14ac:dyDescent="0.25">
      <c r="A4165" t="s">
        <v>328</v>
      </c>
      <c r="B4165" t="s">
        <v>291</v>
      </c>
      <c r="C4165">
        <v>11</v>
      </c>
      <c r="D4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0.617164555</v>
      </c>
      <c r="E4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0.617164555</v>
      </c>
      <c r="AI4165">
        <v>25</v>
      </c>
      <c r="AJ4165" t="s">
        <v>328</v>
      </c>
      <c r="AK4165" t="s">
        <v>420</v>
      </c>
      <c r="AL4165" t="s">
        <v>291</v>
      </c>
      <c r="AM4165">
        <v>6</v>
      </c>
      <c r="AN4165">
        <v>11</v>
      </c>
      <c r="AO4165">
        <v>0.45982684800000001</v>
      </c>
      <c r="AP4165">
        <v>0.54465056300000003</v>
      </c>
      <c r="AQ4165">
        <v>0.617164555</v>
      </c>
      <c r="AR4165">
        <v>0.52989500599999995</v>
      </c>
      <c r="AS4165">
        <v>0.70834649699999996</v>
      </c>
      <c r="AT4165">
        <v>0.18032613</v>
      </c>
    </row>
    <row r="4166" spans="1:46" hidden="1" x14ac:dyDescent="0.25">
      <c r="A4166" t="s">
        <v>328</v>
      </c>
      <c r="B4166" t="s">
        <v>291</v>
      </c>
      <c r="C4166">
        <v>12</v>
      </c>
      <c r="D4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0.63357208399999998</v>
      </c>
      <c r="E4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0.63357208399999998</v>
      </c>
      <c r="AI4166">
        <v>25</v>
      </c>
      <c r="AJ4166" t="s">
        <v>328</v>
      </c>
      <c r="AK4166" t="s">
        <v>420</v>
      </c>
      <c r="AL4166" t="s">
        <v>291</v>
      </c>
      <c r="AM4166">
        <v>6</v>
      </c>
      <c r="AN4166">
        <v>12</v>
      </c>
      <c r="AO4166">
        <v>0.474950339</v>
      </c>
      <c r="AP4166">
        <v>0.55097571300000003</v>
      </c>
      <c r="AQ4166">
        <v>0.63357208399999998</v>
      </c>
      <c r="AR4166">
        <v>0.54390014499999995</v>
      </c>
      <c r="AS4166">
        <v>0.73345379899999996</v>
      </c>
      <c r="AT4166">
        <v>0.149257048</v>
      </c>
    </row>
    <row r="4167" spans="1:46" hidden="1" x14ac:dyDescent="0.25">
      <c r="A4167" t="s">
        <v>328</v>
      </c>
      <c r="B4167" t="s">
        <v>291</v>
      </c>
      <c r="C4167">
        <v>13</v>
      </c>
      <c r="D4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0.59765042599999996</v>
      </c>
      <c r="E4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0.59765042599999996</v>
      </c>
      <c r="AI4167">
        <v>25</v>
      </c>
      <c r="AJ4167" t="s">
        <v>328</v>
      </c>
      <c r="AK4167" t="s">
        <v>420</v>
      </c>
      <c r="AL4167" t="s">
        <v>291</v>
      </c>
      <c r="AM4167">
        <v>6</v>
      </c>
      <c r="AN4167">
        <v>13</v>
      </c>
      <c r="AO4167">
        <v>0.42944265300000001</v>
      </c>
      <c r="AP4167">
        <v>0.52346391699999995</v>
      </c>
      <c r="AQ4167">
        <v>0.59765042599999996</v>
      </c>
      <c r="AR4167">
        <v>0.50789571</v>
      </c>
      <c r="AS4167">
        <v>0.70244222000000001</v>
      </c>
      <c r="AT4167">
        <v>0.12543606900000001</v>
      </c>
    </row>
    <row r="4168" spans="1:46" hidden="1" x14ac:dyDescent="0.25">
      <c r="A4168" t="s">
        <v>328</v>
      </c>
      <c r="B4168" t="s">
        <v>291</v>
      </c>
      <c r="C4168">
        <v>14</v>
      </c>
      <c r="D4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0.50756744300000001</v>
      </c>
      <c r="E4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0.50756744300000001</v>
      </c>
      <c r="AI4168">
        <v>25</v>
      </c>
      <c r="AJ4168" t="s">
        <v>328</v>
      </c>
      <c r="AK4168" t="s">
        <v>420</v>
      </c>
      <c r="AL4168" t="s">
        <v>291</v>
      </c>
      <c r="AM4168">
        <v>6</v>
      </c>
      <c r="AN4168">
        <v>14</v>
      </c>
      <c r="AO4168">
        <v>0.37785195900000002</v>
      </c>
      <c r="AP4168">
        <v>0.447939058</v>
      </c>
      <c r="AQ4168">
        <v>0.50756744300000001</v>
      </c>
      <c r="AR4168">
        <v>0.43483931599999998</v>
      </c>
      <c r="AS4168">
        <v>0.61197235699999997</v>
      </c>
      <c r="AT4168">
        <v>0.11437399600000001</v>
      </c>
    </row>
    <row r="4169" spans="1:46" hidden="1" x14ac:dyDescent="0.25">
      <c r="A4169" t="s">
        <v>328</v>
      </c>
      <c r="B4169" t="s">
        <v>291</v>
      </c>
      <c r="C4169">
        <v>15</v>
      </c>
      <c r="D4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0.38141917400000003</v>
      </c>
      <c r="E4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0.38141917400000003</v>
      </c>
      <c r="AI4169">
        <v>25</v>
      </c>
      <c r="AJ4169" t="s">
        <v>328</v>
      </c>
      <c r="AK4169" t="s">
        <v>420</v>
      </c>
      <c r="AL4169" t="s">
        <v>291</v>
      </c>
      <c r="AM4169">
        <v>6</v>
      </c>
      <c r="AN4169">
        <v>15</v>
      </c>
      <c r="AO4169">
        <v>0.28486102000000002</v>
      </c>
      <c r="AP4169">
        <v>0.33901952099999999</v>
      </c>
      <c r="AQ4169">
        <v>0.38141917400000003</v>
      </c>
      <c r="AR4169">
        <v>0.33097061300000002</v>
      </c>
      <c r="AS4169">
        <v>0.47439010599999998</v>
      </c>
      <c r="AT4169">
        <v>6.5320528000000003E-2</v>
      </c>
    </row>
    <row r="4170" spans="1:46" hidden="1" x14ac:dyDescent="0.25">
      <c r="A4170" t="s">
        <v>328</v>
      </c>
      <c r="B4170" t="s">
        <v>291</v>
      </c>
      <c r="C4170">
        <v>16</v>
      </c>
      <c r="D4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0.222230804</v>
      </c>
      <c r="E4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0.222230804</v>
      </c>
      <c r="AI4170">
        <v>25</v>
      </c>
      <c r="AJ4170" t="s">
        <v>328</v>
      </c>
      <c r="AK4170" t="s">
        <v>420</v>
      </c>
      <c r="AL4170" t="s">
        <v>291</v>
      </c>
      <c r="AM4170">
        <v>6</v>
      </c>
      <c r="AN4170">
        <v>16</v>
      </c>
      <c r="AO4170">
        <v>0.15759205600000001</v>
      </c>
      <c r="AP4170">
        <v>0.194605573</v>
      </c>
      <c r="AQ4170">
        <v>0.222230804</v>
      </c>
      <c r="AR4170">
        <v>0.18879725999999999</v>
      </c>
      <c r="AS4170">
        <v>0.28862278000000002</v>
      </c>
      <c r="AT4170">
        <v>2.8980632999999999E-2</v>
      </c>
    </row>
    <row r="4171" spans="1:46" hidden="1" x14ac:dyDescent="0.25">
      <c r="A4171" t="s">
        <v>328</v>
      </c>
      <c r="B4171" t="s">
        <v>291</v>
      </c>
      <c r="C4171">
        <v>17</v>
      </c>
      <c r="D4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8.6756526E-2</v>
      </c>
      <c r="E4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8.6756526E-2</v>
      </c>
      <c r="AI4171">
        <v>25</v>
      </c>
      <c r="AJ4171" t="s">
        <v>328</v>
      </c>
      <c r="AK4171" t="s">
        <v>420</v>
      </c>
      <c r="AL4171" t="s">
        <v>291</v>
      </c>
      <c r="AM4171">
        <v>6</v>
      </c>
      <c r="AN4171">
        <v>17</v>
      </c>
      <c r="AO4171">
        <v>6.1351883000000003E-2</v>
      </c>
      <c r="AP4171">
        <v>7.2672407999999994E-2</v>
      </c>
      <c r="AQ4171">
        <v>8.6756526E-2</v>
      </c>
      <c r="AR4171">
        <v>7.1797809000000004E-2</v>
      </c>
      <c r="AS4171">
        <v>0.114411915</v>
      </c>
      <c r="AT4171">
        <v>1.1912667E-2</v>
      </c>
    </row>
    <row r="4172" spans="1:46" hidden="1" x14ac:dyDescent="0.25">
      <c r="A4172" t="s">
        <v>328</v>
      </c>
      <c r="B4172" t="s">
        <v>291</v>
      </c>
      <c r="C4172">
        <v>18</v>
      </c>
      <c r="D4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3.124066E-3</v>
      </c>
      <c r="E4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3.124066E-3</v>
      </c>
      <c r="AI4172">
        <v>25</v>
      </c>
      <c r="AJ4172" t="s">
        <v>328</v>
      </c>
      <c r="AK4172" t="s">
        <v>420</v>
      </c>
      <c r="AL4172" t="s">
        <v>291</v>
      </c>
      <c r="AM4172">
        <v>6</v>
      </c>
      <c r="AN4172">
        <v>18</v>
      </c>
      <c r="AO4172">
        <v>1.9992159999999998E-3</v>
      </c>
      <c r="AP4172">
        <v>2.5613390000000002E-3</v>
      </c>
      <c r="AQ4172">
        <v>3.124066E-3</v>
      </c>
      <c r="AR4172">
        <v>2.5541449999999999E-3</v>
      </c>
      <c r="AS4172">
        <v>5.4176229999999999E-3</v>
      </c>
      <c r="AT4172">
        <v>4.6614900000000001E-4</v>
      </c>
    </row>
    <row r="4173" spans="1:46" hidden="1" x14ac:dyDescent="0.25">
      <c r="A4173" t="s">
        <v>328</v>
      </c>
      <c r="B4173" t="s">
        <v>291</v>
      </c>
      <c r="C4173">
        <v>19</v>
      </c>
      <c r="D4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3">
        <v>25</v>
      </c>
      <c r="AJ4173" t="s">
        <v>328</v>
      </c>
      <c r="AK4173" t="s">
        <v>420</v>
      </c>
      <c r="AL4173" t="s">
        <v>291</v>
      </c>
      <c r="AM4173">
        <v>6</v>
      </c>
      <c r="AN4173">
        <v>19</v>
      </c>
      <c r="AO4173">
        <v>0</v>
      </c>
      <c r="AP4173">
        <v>0</v>
      </c>
      <c r="AQ4173">
        <v>0</v>
      </c>
      <c r="AR4173">
        <v>0</v>
      </c>
      <c r="AS4173">
        <v>0</v>
      </c>
      <c r="AT4173">
        <v>0</v>
      </c>
    </row>
    <row r="4174" spans="1:46" hidden="1" x14ac:dyDescent="0.25">
      <c r="A4174" t="s">
        <v>328</v>
      </c>
      <c r="B4174" t="s">
        <v>291</v>
      </c>
      <c r="C4174">
        <v>20</v>
      </c>
      <c r="D4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4">
        <v>25</v>
      </c>
      <c r="AJ4174" t="s">
        <v>328</v>
      </c>
      <c r="AK4174" t="s">
        <v>420</v>
      </c>
      <c r="AL4174" t="s">
        <v>291</v>
      </c>
      <c r="AM4174">
        <v>6</v>
      </c>
      <c r="AN4174">
        <v>20</v>
      </c>
      <c r="AO4174">
        <v>0</v>
      </c>
      <c r="AP4174">
        <v>0</v>
      </c>
      <c r="AQ4174">
        <v>0</v>
      </c>
      <c r="AR4174">
        <v>0</v>
      </c>
      <c r="AS4174">
        <v>0</v>
      </c>
      <c r="AT4174">
        <v>0</v>
      </c>
    </row>
    <row r="4175" spans="1:46" hidden="1" x14ac:dyDescent="0.25">
      <c r="A4175" t="s">
        <v>328</v>
      </c>
      <c r="B4175" t="s">
        <v>291</v>
      </c>
      <c r="C4175">
        <v>21</v>
      </c>
      <c r="D4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5">
        <v>25</v>
      </c>
      <c r="AJ4175" t="s">
        <v>328</v>
      </c>
      <c r="AK4175" t="s">
        <v>420</v>
      </c>
      <c r="AL4175" t="s">
        <v>291</v>
      </c>
      <c r="AM4175">
        <v>6</v>
      </c>
      <c r="AN4175">
        <v>21</v>
      </c>
      <c r="AO4175">
        <v>0</v>
      </c>
      <c r="AP4175">
        <v>0</v>
      </c>
      <c r="AQ4175">
        <v>0</v>
      </c>
      <c r="AR4175">
        <v>0</v>
      </c>
      <c r="AS4175">
        <v>0</v>
      </c>
      <c r="AT4175">
        <v>0</v>
      </c>
    </row>
    <row r="4176" spans="1:46" hidden="1" x14ac:dyDescent="0.25">
      <c r="A4176" t="s">
        <v>328</v>
      </c>
      <c r="B4176" t="s">
        <v>291</v>
      </c>
      <c r="C4176">
        <v>22</v>
      </c>
      <c r="D4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6">
        <v>25</v>
      </c>
      <c r="AJ4176" t="s">
        <v>328</v>
      </c>
      <c r="AK4176" t="s">
        <v>420</v>
      </c>
      <c r="AL4176" t="s">
        <v>291</v>
      </c>
      <c r="AM4176">
        <v>6</v>
      </c>
      <c r="AN4176">
        <v>22</v>
      </c>
      <c r="AO4176">
        <v>0</v>
      </c>
      <c r="AP4176">
        <v>0</v>
      </c>
      <c r="AQ4176">
        <v>0</v>
      </c>
      <c r="AR4176">
        <v>0</v>
      </c>
      <c r="AS4176">
        <v>0</v>
      </c>
      <c r="AT4176">
        <v>0</v>
      </c>
    </row>
    <row r="4177" spans="1:46" hidden="1" x14ac:dyDescent="0.25">
      <c r="A4177" t="s">
        <v>328</v>
      </c>
      <c r="B4177" t="s">
        <v>291</v>
      </c>
      <c r="C4177">
        <v>23</v>
      </c>
      <c r="D4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7">
        <v>25</v>
      </c>
      <c r="AJ4177" t="s">
        <v>328</v>
      </c>
      <c r="AK4177" t="s">
        <v>420</v>
      </c>
      <c r="AL4177" t="s">
        <v>291</v>
      </c>
      <c r="AM4177">
        <v>6</v>
      </c>
      <c r="AN4177">
        <v>23</v>
      </c>
      <c r="AO4177">
        <v>0</v>
      </c>
      <c r="AP4177">
        <v>0</v>
      </c>
      <c r="AQ4177">
        <v>0</v>
      </c>
      <c r="AR4177">
        <v>0</v>
      </c>
      <c r="AS4177">
        <v>0</v>
      </c>
      <c r="AT4177">
        <v>0</v>
      </c>
    </row>
    <row r="4178" spans="1:46" hidden="1" x14ac:dyDescent="0.25">
      <c r="A4178" t="s">
        <v>328</v>
      </c>
      <c r="B4178" t="s">
        <v>291</v>
      </c>
      <c r="C4178">
        <v>24</v>
      </c>
      <c r="D4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8">
        <v>25</v>
      </c>
      <c r="AJ4178" t="s">
        <v>328</v>
      </c>
      <c r="AK4178" t="s">
        <v>420</v>
      </c>
      <c r="AL4178" t="s">
        <v>291</v>
      </c>
      <c r="AM4178">
        <v>6</v>
      </c>
      <c r="AN4178">
        <v>24</v>
      </c>
      <c r="AO4178">
        <v>0</v>
      </c>
      <c r="AP4178">
        <v>0</v>
      </c>
      <c r="AQ4178">
        <v>0</v>
      </c>
      <c r="AR4178">
        <v>0</v>
      </c>
      <c r="AS4178">
        <v>0</v>
      </c>
      <c r="AT4178">
        <v>0</v>
      </c>
    </row>
    <row r="4179" spans="1:46" hidden="1" x14ac:dyDescent="0.25">
      <c r="A4179" t="s">
        <v>328</v>
      </c>
      <c r="B4179" t="s">
        <v>292</v>
      </c>
      <c r="C4179">
        <v>1</v>
      </c>
      <c r="D4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9">
        <v>25</v>
      </c>
      <c r="AJ4179" t="s">
        <v>328</v>
      </c>
      <c r="AK4179" t="s">
        <v>420</v>
      </c>
      <c r="AL4179" t="s">
        <v>292</v>
      </c>
      <c r="AM4179">
        <v>7</v>
      </c>
      <c r="AN4179">
        <v>1</v>
      </c>
      <c r="AO4179">
        <v>0</v>
      </c>
      <c r="AP4179">
        <v>0</v>
      </c>
      <c r="AQ4179">
        <v>0</v>
      </c>
      <c r="AR4179">
        <v>0</v>
      </c>
      <c r="AS4179">
        <v>0</v>
      </c>
      <c r="AT4179">
        <v>0</v>
      </c>
    </row>
    <row r="4180" spans="1:46" hidden="1" x14ac:dyDescent="0.25">
      <c r="A4180" t="s">
        <v>328</v>
      </c>
      <c r="B4180" t="s">
        <v>292</v>
      </c>
      <c r="C4180">
        <v>2</v>
      </c>
      <c r="D4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0">
        <v>25</v>
      </c>
      <c r="AJ4180" t="s">
        <v>328</v>
      </c>
      <c r="AK4180" t="s">
        <v>420</v>
      </c>
      <c r="AL4180" t="s">
        <v>292</v>
      </c>
      <c r="AM4180">
        <v>7</v>
      </c>
      <c r="AN4180">
        <v>2</v>
      </c>
      <c r="AO4180">
        <v>0</v>
      </c>
      <c r="AP4180">
        <v>0</v>
      </c>
      <c r="AQ4180">
        <v>0</v>
      </c>
      <c r="AR4180">
        <v>0</v>
      </c>
      <c r="AS4180">
        <v>0</v>
      </c>
      <c r="AT4180">
        <v>0</v>
      </c>
    </row>
    <row r="4181" spans="1:46" hidden="1" x14ac:dyDescent="0.25">
      <c r="A4181" t="s">
        <v>328</v>
      </c>
      <c r="B4181" t="s">
        <v>292</v>
      </c>
      <c r="C4181">
        <v>3</v>
      </c>
      <c r="D4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1">
        <v>25</v>
      </c>
      <c r="AJ4181" t="s">
        <v>328</v>
      </c>
      <c r="AK4181" t="s">
        <v>420</v>
      </c>
      <c r="AL4181" t="s">
        <v>292</v>
      </c>
      <c r="AM4181">
        <v>7</v>
      </c>
      <c r="AN4181">
        <v>3</v>
      </c>
      <c r="AO4181">
        <v>0</v>
      </c>
      <c r="AP4181">
        <v>0</v>
      </c>
      <c r="AQ4181">
        <v>0</v>
      </c>
      <c r="AR4181">
        <v>0</v>
      </c>
      <c r="AS4181">
        <v>0</v>
      </c>
      <c r="AT4181">
        <v>0</v>
      </c>
    </row>
    <row r="4182" spans="1:46" hidden="1" x14ac:dyDescent="0.25">
      <c r="A4182" t="s">
        <v>328</v>
      </c>
      <c r="B4182" t="s">
        <v>292</v>
      </c>
      <c r="C4182">
        <v>4</v>
      </c>
      <c r="D4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2">
        <v>25</v>
      </c>
      <c r="AJ4182" t="s">
        <v>328</v>
      </c>
      <c r="AK4182" t="s">
        <v>420</v>
      </c>
      <c r="AL4182" t="s">
        <v>292</v>
      </c>
      <c r="AM4182">
        <v>7</v>
      </c>
      <c r="AN4182">
        <v>4</v>
      </c>
      <c r="AO4182">
        <v>0</v>
      </c>
      <c r="AP4182">
        <v>0</v>
      </c>
      <c r="AQ4182">
        <v>0</v>
      </c>
      <c r="AR4182">
        <v>0</v>
      </c>
      <c r="AS4182">
        <v>0</v>
      </c>
      <c r="AT4182">
        <v>0</v>
      </c>
    </row>
    <row r="4183" spans="1:46" hidden="1" x14ac:dyDescent="0.25">
      <c r="A4183" t="s">
        <v>328</v>
      </c>
      <c r="B4183" t="s">
        <v>292</v>
      </c>
      <c r="C4183">
        <v>5</v>
      </c>
      <c r="D4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3">
        <v>25</v>
      </c>
      <c r="AJ4183" t="s">
        <v>328</v>
      </c>
      <c r="AK4183" t="s">
        <v>420</v>
      </c>
      <c r="AL4183" t="s">
        <v>292</v>
      </c>
      <c r="AM4183">
        <v>7</v>
      </c>
      <c r="AN4183">
        <v>5</v>
      </c>
      <c r="AO4183">
        <v>0</v>
      </c>
      <c r="AP4183">
        <v>0</v>
      </c>
      <c r="AQ4183">
        <v>0</v>
      </c>
      <c r="AR4183">
        <v>0</v>
      </c>
      <c r="AS4183">
        <v>0</v>
      </c>
      <c r="AT4183">
        <v>0</v>
      </c>
    </row>
    <row r="4184" spans="1:46" hidden="1" x14ac:dyDescent="0.25">
      <c r="A4184" t="s">
        <v>328</v>
      </c>
      <c r="B4184" t="s">
        <v>292</v>
      </c>
      <c r="C4184">
        <v>6</v>
      </c>
      <c r="D4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2.15453E-3</v>
      </c>
      <c r="E4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2.15453E-3</v>
      </c>
      <c r="AI4184">
        <v>25</v>
      </c>
      <c r="AJ4184" t="s">
        <v>328</v>
      </c>
      <c r="AK4184" t="s">
        <v>420</v>
      </c>
      <c r="AL4184" t="s">
        <v>292</v>
      </c>
      <c r="AM4184">
        <v>7</v>
      </c>
      <c r="AN4184">
        <v>6</v>
      </c>
      <c r="AO4184">
        <v>2.15453E-3</v>
      </c>
      <c r="AP4184">
        <v>2.5541399999999999E-3</v>
      </c>
      <c r="AQ4184">
        <v>2.8618960000000001E-3</v>
      </c>
      <c r="AR4184">
        <v>2.458829E-3</v>
      </c>
      <c r="AS4184">
        <v>3.722707E-3</v>
      </c>
      <c r="AT4184">
        <v>7.2787899999999996E-4</v>
      </c>
    </row>
    <row r="4185" spans="1:46" hidden="1" x14ac:dyDescent="0.25">
      <c r="A4185" t="s">
        <v>328</v>
      </c>
      <c r="B4185" t="s">
        <v>292</v>
      </c>
      <c r="C4185">
        <v>7</v>
      </c>
      <c r="D4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6.8973885999999998E-2</v>
      </c>
      <c r="E4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6.8973885999999998E-2</v>
      </c>
      <c r="AI4185">
        <v>25</v>
      </c>
      <c r="AJ4185" t="s">
        <v>328</v>
      </c>
      <c r="AK4185" t="s">
        <v>420</v>
      </c>
      <c r="AL4185" t="s">
        <v>292</v>
      </c>
      <c r="AM4185">
        <v>7</v>
      </c>
      <c r="AN4185">
        <v>7</v>
      </c>
      <c r="AO4185">
        <v>6.8973885999999998E-2</v>
      </c>
      <c r="AP4185">
        <v>8.0795731999999995E-2</v>
      </c>
      <c r="AQ4185">
        <v>9.1406468000000005E-2</v>
      </c>
      <c r="AR4185">
        <v>7.8428375999999994E-2</v>
      </c>
      <c r="AS4185">
        <v>0.110653284</v>
      </c>
      <c r="AT4185">
        <v>1.9471707000000001E-2</v>
      </c>
    </row>
    <row r="4186" spans="1:46" hidden="1" x14ac:dyDescent="0.25">
      <c r="A4186" t="s">
        <v>328</v>
      </c>
      <c r="B4186" t="s">
        <v>292</v>
      </c>
      <c r="C4186">
        <v>8</v>
      </c>
      <c r="D4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0.200703153</v>
      </c>
      <c r="E4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0.200703153</v>
      </c>
      <c r="AI4186">
        <v>25</v>
      </c>
      <c r="AJ4186" t="s">
        <v>328</v>
      </c>
      <c r="AK4186" t="s">
        <v>420</v>
      </c>
      <c r="AL4186" t="s">
        <v>292</v>
      </c>
      <c r="AM4186">
        <v>7</v>
      </c>
      <c r="AN4186">
        <v>8</v>
      </c>
      <c r="AO4186">
        <v>0.200703153</v>
      </c>
      <c r="AP4186">
        <v>0.23414187</v>
      </c>
      <c r="AQ4186">
        <v>0.26020268200000002</v>
      </c>
      <c r="AR4186">
        <v>0.22386798499999999</v>
      </c>
      <c r="AS4186">
        <v>0.30567006299999999</v>
      </c>
      <c r="AT4186">
        <v>5.4112515E-2</v>
      </c>
    </row>
    <row r="4187" spans="1:46" hidden="1" x14ac:dyDescent="0.25">
      <c r="A4187" t="s">
        <v>328</v>
      </c>
      <c r="B4187" t="s">
        <v>292</v>
      </c>
      <c r="C4187">
        <v>9</v>
      </c>
      <c r="D4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0.41354700700000002</v>
      </c>
      <c r="E4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0.32523797100000001</v>
      </c>
      <c r="AI4187">
        <v>25</v>
      </c>
      <c r="AJ4187" t="s">
        <v>328</v>
      </c>
      <c r="AK4187" t="s">
        <v>420</v>
      </c>
      <c r="AL4187" t="s">
        <v>292</v>
      </c>
      <c r="AM4187">
        <v>7</v>
      </c>
      <c r="AN4187">
        <v>9</v>
      </c>
      <c r="AO4187">
        <v>0.32523797100000001</v>
      </c>
      <c r="AP4187">
        <v>0.37194928799999999</v>
      </c>
      <c r="AQ4187">
        <v>0.41354700700000002</v>
      </c>
      <c r="AR4187">
        <v>0.36132903599999999</v>
      </c>
      <c r="AS4187">
        <v>0.48648592699999998</v>
      </c>
      <c r="AT4187">
        <v>8.5058453000000006E-2</v>
      </c>
    </row>
    <row r="4188" spans="1:46" hidden="1" x14ac:dyDescent="0.25">
      <c r="A4188" t="s">
        <v>328</v>
      </c>
      <c r="B4188" t="s">
        <v>292</v>
      </c>
      <c r="C4188">
        <v>10</v>
      </c>
      <c r="D4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0.54392039400000003</v>
      </c>
      <c r="E4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0.54392039400000003</v>
      </c>
      <c r="AI4188">
        <v>25</v>
      </c>
      <c r="AJ4188" t="s">
        <v>328</v>
      </c>
      <c r="AK4188" t="s">
        <v>420</v>
      </c>
      <c r="AL4188" t="s">
        <v>292</v>
      </c>
      <c r="AM4188">
        <v>7</v>
      </c>
      <c r="AN4188">
        <v>10</v>
      </c>
      <c r="AO4188">
        <v>0.39881881600000002</v>
      </c>
      <c r="AP4188">
        <v>0.47589416000000001</v>
      </c>
      <c r="AQ4188">
        <v>0.54392039400000003</v>
      </c>
      <c r="AR4188">
        <v>0.462987539</v>
      </c>
      <c r="AS4188">
        <v>0.645295536</v>
      </c>
      <c r="AT4188">
        <v>0.100439216</v>
      </c>
    </row>
    <row r="4189" spans="1:46" hidden="1" x14ac:dyDescent="0.25">
      <c r="A4189" t="s">
        <v>328</v>
      </c>
      <c r="B4189" t="s">
        <v>292</v>
      </c>
      <c r="C4189">
        <v>11</v>
      </c>
      <c r="D4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0.62058757799999997</v>
      </c>
      <c r="E4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0.62058757799999997</v>
      </c>
      <c r="AI4189">
        <v>25</v>
      </c>
      <c r="AJ4189" t="s">
        <v>328</v>
      </c>
      <c r="AK4189" t="s">
        <v>420</v>
      </c>
      <c r="AL4189" t="s">
        <v>292</v>
      </c>
      <c r="AM4189">
        <v>7</v>
      </c>
      <c r="AN4189">
        <v>11</v>
      </c>
      <c r="AO4189">
        <v>0.45127093899999998</v>
      </c>
      <c r="AP4189">
        <v>0.54824404999999998</v>
      </c>
      <c r="AQ4189">
        <v>0.62058757799999997</v>
      </c>
      <c r="AR4189">
        <v>0.52738784500000002</v>
      </c>
      <c r="AS4189">
        <v>0.742449315</v>
      </c>
      <c r="AT4189">
        <v>0.118493933</v>
      </c>
    </row>
    <row r="4190" spans="1:46" hidden="1" x14ac:dyDescent="0.25">
      <c r="A4190" t="s">
        <v>328</v>
      </c>
      <c r="B4190" t="s">
        <v>292</v>
      </c>
      <c r="C4190">
        <v>12</v>
      </c>
      <c r="D4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0.65461411400000002</v>
      </c>
      <c r="E4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0.65461411400000002</v>
      </c>
      <c r="AI4190">
        <v>25</v>
      </c>
      <c r="AJ4190" t="s">
        <v>328</v>
      </c>
      <c r="AK4190" t="s">
        <v>420</v>
      </c>
      <c r="AL4190" t="s">
        <v>292</v>
      </c>
      <c r="AM4190">
        <v>7</v>
      </c>
      <c r="AN4190">
        <v>12</v>
      </c>
      <c r="AO4190">
        <v>0.44717226100000002</v>
      </c>
      <c r="AP4190">
        <v>0.55768061000000002</v>
      </c>
      <c r="AQ4190">
        <v>0.65461411400000002</v>
      </c>
      <c r="AR4190">
        <v>0.54250789700000002</v>
      </c>
      <c r="AS4190">
        <v>0.78321793500000003</v>
      </c>
      <c r="AT4190">
        <v>0.118114047</v>
      </c>
    </row>
    <row r="4191" spans="1:46" hidden="1" x14ac:dyDescent="0.25">
      <c r="A4191" t="s">
        <v>328</v>
      </c>
      <c r="B4191" t="s">
        <v>292</v>
      </c>
      <c r="C4191">
        <v>13</v>
      </c>
      <c r="D4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0.62330265200000001</v>
      </c>
      <c r="E4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0.62330265200000001</v>
      </c>
      <c r="AI4191">
        <v>25</v>
      </c>
      <c r="AJ4191" t="s">
        <v>328</v>
      </c>
      <c r="AK4191" t="s">
        <v>420</v>
      </c>
      <c r="AL4191" t="s">
        <v>292</v>
      </c>
      <c r="AM4191">
        <v>7</v>
      </c>
      <c r="AN4191">
        <v>13</v>
      </c>
      <c r="AO4191">
        <v>0.42240534299999999</v>
      </c>
      <c r="AP4191">
        <v>0.524544919</v>
      </c>
      <c r="AQ4191">
        <v>0.62330265200000001</v>
      </c>
      <c r="AR4191">
        <v>0.51254219400000001</v>
      </c>
      <c r="AS4191">
        <v>0.74981315400000004</v>
      </c>
      <c r="AT4191">
        <v>0.100650366</v>
      </c>
    </row>
    <row r="4192" spans="1:46" hidden="1" x14ac:dyDescent="0.25">
      <c r="A4192" t="s">
        <v>328</v>
      </c>
      <c r="B4192" t="s">
        <v>292</v>
      </c>
      <c r="C4192">
        <v>14</v>
      </c>
      <c r="D4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0.52852155300000003</v>
      </c>
      <c r="E4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0.52852155300000003</v>
      </c>
      <c r="AI4192">
        <v>25</v>
      </c>
      <c r="AJ4192" t="s">
        <v>328</v>
      </c>
      <c r="AK4192" t="s">
        <v>420</v>
      </c>
      <c r="AL4192" t="s">
        <v>292</v>
      </c>
      <c r="AM4192">
        <v>7</v>
      </c>
      <c r="AN4192">
        <v>14</v>
      </c>
      <c r="AO4192">
        <v>0.36883898999999998</v>
      </c>
      <c r="AP4192">
        <v>0.44535059199999999</v>
      </c>
      <c r="AQ4192">
        <v>0.52852155300000003</v>
      </c>
      <c r="AR4192">
        <v>0.440866647</v>
      </c>
      <c r="AS4192">
        <v>0.65539689599999995</v>
      </c>
      <c r="AT4192">
        <v>0.10862981100000001</v>
      </c>
    </row>
    <row r="4193" spans="1:46" hidden="1" x14ac:dyDescent="0.25">
      <c r="A4193" t="s">
        <v>328</v>
      </c>
      <c r="B4193" t="s">
        <v>292</v>
      </c>
      <c r="C4193">
        <v>15</v>
      </c>
      <c r="D4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0.40713107999999998</v>
      </c>
      <c r="E4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0.40713107999999998</v>
      </c>
      <c r="AI4193">
        <v>25</v>
      </c>
      <c r="AJ4193" t="s">
        <v>328</v>
      </c>
      <c r="AK4193" t="s">
        <v>420</v>
      </c>
      <c r="AL4193" t="s">
        <v>292</v>
      </c>
      <c r="AM4193">
        <v>7</v>
      </c>
      <c r="AN4193">
        <v>15</v>
      </c>
      <c r="AO4193">
        <v>0.28603980299999998</v>
      </c>
      <c r="AP4193">
        <v>0.33510214999999999</v>
      </c>
      <c r="AQ4193">
        <v>0.40713107999999998</v>
      </c>
      <c r="AR4193">
        <v>0.33669988299999998</v>
      </c>
      <c r="AS4193">
        <v>0.49754492</v>
      </c>
      <c r="AT4193">
        <v>8.4322653999999997E-2</v>
      </c>
    </row>
    <row r="4194" spans="1:46" hidden="1" x14ac:dyDescent="0.25">
      <c r="A4194" t="s">
        <v>328</v>
      </c>
      <c r="B4194" t="s">
        <v>292</v>
      </c>
      <c r="C4194">
        <v>16</v>
      </c>
      <c r="D4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0.24480339600000001</v>
      </c>
      <c r="E4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0.24480339600000001</v>
      </c>
      <c r="AI4194">
        <v>25</v>
      </c>
      <c r="AJ4194" t="s">
        <v>328</v>
      </c>
      <c r="AK4194" t="s">
        <v>420</v>
      </c>
      <c r="AL4194" t="s">
        <v>292</v>
      </c>
      <c r="AM4194">
        <v>7</v>
      </c>
      <c r="AN4194">
        <v>16</v>
      </c>
      <c r="AO4194">
        <v>0.16780471999999999</v>
      </c>
      <c r="AP4194">
        <v>0.200019171</v>
      </c>
      <c r="AQ4194">
        <v>0.24480339600000001</v>
      </c>
      <c r="AR4194">
        <v>0.204326072</v>
      </c>
      <c r="AS4194">
        <v>0.324217427</v>
      </c>
      <c r="AT4194">
        <v>4.6422593999999998E-2</v>
      </c>
    </row>
    <row r="4195" spans="1:46" hidden="1" x14ac:dyDescent="0.25">
      <c r="A4195" t="s">
        <v>328</v>
      </c>
      <c r="B4195" t="s">
        <v>292</v>
      </c>
      <c r="C4195">
        <v>17</v>
      </c>
      <c r="D4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0.10093880399999999</v>
      </c>
      <c r="E4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0.10093880399999999</v>
      </c>
      <c r="AI4195">
        <v>25</v>
      </c>
      <c r="AJ4195" t="s">
        <v>328</v>
      </c>
      <c r="AK4195" t="s">
        <v>420</v>
      </c>
      <c r="AL4195" t="s">
        <v>292</v>
      </c>
      <c r="AM4195">
        <v>7</v>
      </c>
      <c r="AN4195">
        <v>17</v>
      </c>
      <c r="AO4195">
        <v>6.8206968000000007E-2</v>
      </c>
      <c r="AP4195">
        <v>8.0098664E-2</v>
      </c>
      <c r="AQ4195">
        <v>0.10093880399999999</v>
      </c>
      <c r="AR4195">
        <v>8.3509009999999995E-2</v>
      </c>
      <c r="AS4195">
        <v>0.13528185700000001</v>
      </c>
      <c r="AT4195">
        <v>1.6591419E-2</v>
      </c>
    </row>
    <row r="4196" spans="1:46" hidden="1" x14ac:dyDescent="0.25">
      <c r="A4196" t="s">
        <v>328</v>
      </c>
      <c r="B4196" t="s">
        <v>292</v>
      </c>
      <c r="C4196">
        <v>18</v>
      </c>
      <c r="D4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6.2556139999999996E-3</v>
      </c>
      <c r="E4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6.2556139999999996E-3</v>
      </c>
      <c r="AI4196">
        <v>25</v>
      </c>
      <c r="AJ4196" t="s">
        <v>328</v>
      </c>
      <c r="AK4196" t="s">
        <v>420</v>
      </c>
      <c r="AL4196" t="s">
        <v>292</v>
      </c>
      <c r="AM4196">
        <v>7</v>
      </c>
      <c r="AN4196">
        <v>18</v>
      </c>
      <c r="AO4196">
        <v>4.0260720000000003E-3</v>
      </c>
      <c r="AP4196">
        <v>5.059839E-3</v>
      </c>
      <c r="AQ4196">
        <v>6.2556139999999996E-3</v>
      </c>
      <c r="AR4196">
        <v>5.0940580000000003E-3</v>
      </c>
      <c r="AS4196">
        <v>8.9113700000000001E-3</v>
      </c>
      <c r="AT4196">
        <v>1.242927E-3</v>
      </c>
    </row>
    <row r="4197" spans="1:46" hidden="1" x14ac:dyDescent="0.25">
      <c r="A4197" t="s">
        <v>328</v>
      </c>
      <c r="B4197" t="s">
        <v>292</v>
      </c>
      <c r="C4197">
        <v>19</v>
      </c>
      <c r="D4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7">
        <v>25</v>
      </c>
      <c r="AJ4197" t="s">
        <v>328</v>
      </c>
      <c r="AK4197" t="s">
        <v>420</v>
      </c>
      <c r="AL4197" t="s">
        <v>292</v>
      </c>
      <c r="AM4197">
        <v>7</v>
      </c>
      <c r="AN4197">
        <v>19</v>
      </c>
      <c r="AO4197">
        <v>0</v>
      </c>
      <c r="AP4197">
        <v>0</v>
      </c>
      <c r="AQ4197">
        <v>0</v>
      </c>
      <c r="AR4197">
        <v>0</v>
      </c>
      <c r="AS4197">
        <v>0</v>
      </c>
      <c r="AT4197">
        <v>0</v>
      </c>
    </row>
    <row r="4198" spans="1:46" hidden="1" x14ac:dyDescent="0.25">
      <c r="A4198" t="s">
        <v>328</v>
      </c>
      <c r="B4198" t="s">
        <v>292</v>
      </c>
      <c r="C4198">
        <v>20</v>
      </c>
      <c r="D4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8">
        <v>25</v>
      </c>
      <c r="AJ4198" t="s">
        <v>328</v>
      </c>
      <c r="AK4198" t="s">
        <v>420</v>
      </c>
      <c r="AL4198" t="s">
        <v>292</v>
      </c>
      <c r="AM4198">
        <v>7</v>
      </c>
      <c r="AN4198">
        <v>20</v>
      </c>
      <c r="AO4198">
        <v>0</v>
      </c>
      <c r="AP4198">
        <v>0</v>
      </c>
      <c r="AQ4198">
        <v>0</v>
      </c>
      <c r="AR4198">
        <v>0</v>
      </c>
      <c r="AS4198">
        <v>0</v>
      </c>
      <c r="AT4198">
        <v>0</v>
      </c>
    </row>
    <row r="4199" spans="1:46" hidden="1" x14ac:dyDescent="0.25">
      <c r="A4199" t="s">
        <v>328</v>
      </c>
      <c r="B4199" t="s">
        <v>292</v>
      </c>
      <c r="C4199">
        <v>21</v>
      </c>
      <c r="D4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9">
        <v>25</v>
      </c>
      <c r="AJ4199" t="s">
        <v>328</v>
      </c>
      <c r="AK4199" t="s">
        <v>420</v>
      </c>
      <c r="AL4199" t="s">
        <v>292</v>
      </c>
      <c r="AM4199">
        <v>7</v>
      </c>
      <c r="AN4199">
        <v>21</v>
      </c>
      <c r="AO4199">
        <v>0</v>
      </c>
      <c r="AP4199">
        <v>0</v>
      </c>
      <c r="AQ4199">
        <v>0</v>
      </c>
      <c r="AR4199">
        <v>0</v>
      </c>
      <c r="AS4199">
        <v>0</v>
      </c>
      <c r="AT4199">
        <v>0</v>
      </c>
    </row>
    <row r="4200" spans="1:46" hidden="1" x14ac:dyDescent="0.25">
      <c r="A4200" t="s">
        <v>328</v>
      </c>
      <c r="B4200" t="s">
        <v>292</v>
      </c>
      <c r="C4200">
        <v>22</v>
      </c>
      <c r="D4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0">
        <v>25</v>
      </c>
      <c r="AJ4200" t="s">
        <v>328</v>
      </c>
      <c r="AK4200" t="s">
        <v>420</v>
      </c>
      <c r="AL4200" t="s">
        <v>292</v>
      </c>
      <c r="AM4200">
        <v>7</v>
      </c>
      <c r="AN4200">
        <v>22</v>
      </c>
      <c r="AO4200">
        <v>0</v>
      </c>
      <c r="AP4200">
        <v>0</v>
      </c>
      <c r="AQ4200">
        <v>0</v>
      </c>
      <c r="AR4200">
        <v>0</v>
      </c>
      <c r="AS4200">
        <v>0</v>
      </c>
      <c r="AT4200">
        <v>0</v>
      </c>
    </row>
    <row r="4201" spans="1:46" hidden="1" x14ac:dyDescent="0.25">
      <c r="A4201" t="s">
        <v>328</v>
      </c>
      <c r="B4201" t="s">
        <v>292</v>
      </c>
      <c r="C4201">
        <v>23</v>
      </c>
      <c r="D4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1">
        <v>25</v>
      </c>
      <c r="AJ4201" t="s">
        <v>328</v>
      </c>
      <c r="AK4201" t="s">
        <v>420</v>
      </c>
      <c r="AL4201" t="s">
        <v>292</v>
      </c>
      <c r="AM4201">
        <v>7</v>
      </c>
      <c r="AN4201">
        <v>23</v>
      </c>
      <c r="AO4201">
        <v>0</v>
      </c>
      <c r="AP4201">
        <v>0</v>
      </c>
      <c r="AQ4201">
        <v>0</v>
      </c>
      <c r="AR4201">
        <v>0</v>
      </c>
      <c r="AS4201">
        <v>0</v>
      </c>
      <c r="AT4201">
        <v>0</v>
      </c>
    </row>
    <row r="4202" spans="1:46" hidden="1" x14ac:dyDescent="0.25">
      <c r="A4202" t="s">
        <v>328</v>
      </c>
      <c r="B4202" t="s">
        <v>292</v>
      </c>
      <c r="C4202">
        <v>24</v>
      </c>
      <c r="D4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2">
        <v>25</v>
      </c>
      <c r="AJ4202" t="s">
        <v>328</v>
      </c>
      <c r="AK4202" t="s">
        <v>420</v>
      </c>
      <c r="AL4202" t="s">
        <v>292</v>
      </c>
      <c r="AM4202">
        <v>7</v>
      </c>
      <c r="AN4202">
        <v>24</v>
      </c>
      <c r="AO4202">
        <v>0</v>
      </c>
      <c r="AP4202">
        <v>0</v>
      </c>
      <c r="AQ4202">
        <v>0</v>
      </c>
      <c r="AR4202">
        <v>0</v>
      </c>
      <c r="AS4202">
        <v>0</v>
      </c>
      <c r="AT4202">
        <v>0</v>
      </c>
    </row>
    <row r="4203" spans="1:46" hidden="1" x14ac:dyDescent="0.25">
      <c r="A4203" t="s">
        <v>328</v>
      </c>
      <c r="B4203" t="s">
        <v>293</v>
      </c>
      <c r="C4203">
        <v>1</v>
      </c>
      <c r="D4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3">
        <v>25</v>
      </c>
      <c r="AJ4203" t="s">
        <v>328</v>
      </c>
      <c r="AK4203" t="s">
        <v>420</v>
      </c>
      <c r="AL4203" t="s">
        <v>293</v>
      </c>
      <c r="AM4203">
        <v>8</v>
      </c>
      <c r="AN4203">
        <v>1</v>
      </c>
      <c r="AO4203">
        <v>0</v>
      </c>
      <c r="AP4203">
        <v>0</v>
      </c>
      <c r="AQ4203">
        <v>0</v>
      </c>
      <c r="AR4203">
        <v>0</v>
      </c>
      <c r="AS4203">
        <v>0</v>
      </c>
      <c r="AT4203">
        <v>0</v>
      </c>
    </row>
    <row r="4204" spans="1:46" hidden="1" x14ac:dyDescent="0.25">
      <c r="A4204" t="s">
        <v>328</v>
      </c>
      <c r="B4204" t="s">
        <v>293</v>
      </c>
      <c r="C4204">
        <v>2</v>
      </c>
      <c r="D4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4">
        <v>25</v>
      </c>
      <c r="AJ4204" t="s">
        <v>328</v>
      </c>
      <c r="AK4204" t="s">
        <v>420</v>
      </c>
      <c r="AL4204" t="s">
        <v>293</v>
      </c>
      <c r="AM4204">
        <v>8</v>
      </c>
      <c r="AN4204">
        <v>2</v>
      </c>
      <c r="AO4204">
        <v>0</v>
      </c>
      <c r="AP4204">
        <v>0</v>
      </c>
      <c r="AQ4204">
        <v>0</v>
      </c>
      <c r="AR4204">
        <v>0</v>
      </c>
      <c r="AS4204">
        <v>0</v>
      </c>
      <c r="AT4204">
        <v>0</v>
      </c>
    </row>
    <row r="4205" spans="1:46" hidden="1" x14ac:dyDescent="0.25">
      <c r="A4205" t="s">
        <v>328</v>
      </c>
      <c r="B4205" t="s">
        <v>293</v>
      </c>
      <c r="C4205">
        <v>3</v>
      </c>
      <c r="D4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5">
        <v>25</v>
      </c>
      <c r="AJ4205" t="s">
        <v>328</v>
      </c>
      <c r="AK4205" t="s">
        <v>420</v>
      </c>
      <c r="AL4205" t="s">
        <v>293</v>
      </c>
      <c r="AM4205">
        <v>8</v>
      </c>
      <c r="AN4205">
        <v>3</v>
      </c>
      <c r="AO4205">
        <v>0</v>
      </c>
      <c r="AP4205">
        <v>0</v>
      </c>
      <c r="AQ4205">
        <v>0</v>
      </c>
      <c r="AR4205">
        <v>0</v>
      </c>
      <c r="AS4205">
        <v>0</v>
      </c>
      <c r="AT4205">
        <v>0</v>
      </c>
    </row>
    <row r="4206" spans="1:46" hidden="1" x14ac:dyDescent="0.25">
      <c r="A4206" t="s">
        <v>328</v>
      </c>
      <c r="B4206" t="s">
        <v>293</v>
      </c>
      <c r="C4206">
        <v>4</v>
      </c>
      <c r="D4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6">
        <v>25</v>
      </c>
      <c r="AJ4206" t="s">
        <v>328</v>
      </c>
      <c r="AK4206" t="s">
        <v>420</v>
      </c>
      <c r="AL4206" t="s">
        <v>293</v>
      </c>
      <c r="AM4206">
        <v>8</v>
      </c>
      <c r="AN4206">
        <v>4</v>
      </c>
      <c r="AO4206">
        <v>0</v>
      </c>
      <c r="AP4206">
        <v>0</v>
      </c>
      <c r="AQ4206">
        <v>0</v>
      </c>
      <c r="AR4206">
        <v>0</v>
      </c>
      <c r="AS4206">
        <v>0</v>
      </c>
      <c r="AT4206">
        <v>0</v>
      </c>
    </row>
    <row r="4207" spans="1:46" hidden="1" x14ac:dyDescent="0.25">
      <c r="A4207" t="s">
        <v>328</v>
      </c>
      <c r="B4207" t="s">
        <v>293</v>
      </c>
      <c r="C4207">
        <v>5</v>
      </c>
      <c r="D4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7">
        <v>25</v>
      </c>
      <c r="AJ4207" t="s">
        <v>328</v>
      </c>
      <c r="AK4207" t="s">
        <v>420</v>
      </c>
      <c r="AL4207" t="s">
        <v>293</v>
      </c>
      <c r="AM4207">
        <v>8</v>
      </c>
      <c r="AN4207">
        <v>5</v>
      </c>
      <c r="AO4207">
        <v>0</v>
      </c>
      <c r="AP4207">
        <v>0</v>
      </c>
      <c r="AQ4207">
        <v>0</v>
      </c>
      <c r="AR4207">
        <v>0</v>
      </c>
      <c r="AS4207">
        <v>0</v>
      </c>
      <c r="AT4207">
        <v>0</v>
      </c>
    </row>
    <row r="4208" spans="1:46" hidden="1" x14ac:dyDescent="0.25">
      <c r="A4208" t="s">
        <v>328</v>
      </c>
      <c r="B4208" t="s">
        <v>293</v>
      </c>
      <c r="C4208">
        <v>6</v>
      </c>
      <c r="D4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3.9847260000000001E-3</v>
      </c>
      <c r="E4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3.9847260000000001E-3</v>
      </c>
      <c r="AI4208">
        <v>25</v>
      </c>
      <c r="AJ4208" t="s">
        <v>328</v>
      </c>
      <c r="AK4208" t="s">
        <v>420</v>
      </c>
      <c r="AL4208" t="s">
        <v>293</v>
      </c>
      <c r="AM4208">
        <v>8</v>
      </c>
      <c r="AN4208">
        <v>6</v>
      </c>
      <c r="AO4208">
        <v>3.9847260000000001E-3</v>
      </c>
      <c r="AP4208">
        <v>5.2547200000000001E-3</v>
      </c>
      <c r="AQ4208">
        <v>7.6804129999999997E-3</v>
      </c>
      <c r="AR4208">
        <v>5.8195240000000004E-3</v>
      </c>
      <c r="AS4208">
        <v>1.1152957E-2</v>
      </c>
      <c r="AT4208">
        <v>1.644001E-3</v>
      </c>
    </row>
    <row r="4209" spans="1:46" hidden="1" x14ac:dyDescent="0.25">
      <c r="A4209" t="s">
        <v>328</v>
      </c>
      <c r="B4209" t="s">
        <v>293</v>
      </c>
      <c r="C4209">
        <v>7</v>
      </c>
      <c r="D4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9.5857612999999994E-2</v>
      </c>
      <c r="E4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9.5857612999999994E-2</v>
      </c>
      <c r="AI4209">
        <v>25</v>
      </c>
      <c r="AJ4209" t="s">
        <v>328</v>
      </c>
      <c r="AK4209" t="s">
        <v>420</v>
      </c>
      <c r="AL4209" t="s">
        <v>293</v>
      </c>
      <c r="AM4209">
        <v>8</v>
      </c>
      <c r="AN4209">
        <v>7</v>
      </c>
      <c r="AO4209">
        <v>9.5857612999999994E-2</v>
      </c>
      <c r="AP4209">
        <v>0.10884555</v>
      </c>
      <c r="AQ4209">
        <v>0.12064757</v>
      </c>
      <c r="AR4209">
        <v>0.10806333999999999</v>
      </c>
      <c r="AS4209">
        <v>0.147576443</v>
      </c>
      <c r="AT4209">
        <v>3.4233272000000002E-2</v>
      </c>
    </row>
    <row r="4210" spans="1:46" hidden="1" x14ac:dyDescent="0.25">
      <c r="A4210" t="s">
        <v>328</v>
      </c>
      <c r="B4210" t="s">
        <v>293</v>
      </c>
      <c r="C4210">
        <v>8</v>
      </c>
      <c r="D4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0.26131589100000002</v>
      </c>
      <c r="E4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0.26131589100000002</v>
      </c>
      <c r="AI4210">
        <v>25</v>
      </c>
      <c r="AJ4210" t="s">
        <v>328</v>
      </c>
      <c r="AK4210" t="s">
        <v>420</v>
      </c>
      <c r="AL4210" t="s">
        <v>293</v>
      </c>
      <c r="AM4210">
        <v>8</v>
      </c>
      <c r="AN4210">
        <v>8</v>
      </c>
      <c r="AO4210">
        <v>0.26131589100000002</v>
      </c>
      <c r="AP4210">
        <v>0.28757729500000001</v>
      </c>
      <c r="AQ4210">
        <v>0.30887656699999999</v>
      </c>
      <c r="AR4210">
        <v>0.28164213700000001</v>
      </c>
      <c r="AS4210">
        <v>0.35110892100000002</v>
      </c>
      <c r="AT4210">
        <v>8.8120786000000006E-2</v>
      </c>
    </row>
    <row r="4211" spans="1:46" hidden="1" x14ac:dyDescent="0.25">
      <c r="A4211" t="s">
        <v>328</v>
      </c>
      <c r="B4211" t="s">
        <v>293</v>
      </c>
      <c r="C4211">
        <v>9</v>
      </c>
      <c r="D4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0.481623992</v>
      </c>
      <c r="E4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0.41176969699999999</v>
      </c>
      <c r="AI4211">
        <v>25</v>
      </c>
      <c r="AJ4211" t="s">
        <v>328</v>
      </c>
      <c r="AK4211" t="s">
        <v>420</v>
      </c>
      <c r="AL4211" t="s">
        <v>293</v>
      </c>
      <c r="AM4211">
        <v>8</v>
      </c>
      <c r="AN4211">
        <v>9</v>
      </c>
      <c r="AO4211">
        <v>0.41176969699999999</v>
      </c>
      <c r="AP4211">
        <v>0.44938156800000001</v>
      </c>
      <c r="AQ4211">
        <v>0.481623992</v>
      </c>
      <c r="AR4211">
        <v>0.43892504599999999</v>
      </c>
      <c r="AS4211">
        <v>0.546551432</v>
      </c>
      <c r="AT4211">
        <v>0.14760673099999999</v>
      </c>
    </row>
    <row r="4212" spans="1:46" hidden="1" x14ac:dyDescent="0.25">
      <c r="A4212" t="s">
        <v>328</v>
      </c>
      <c r="B4212" t="s">
        <v>293</v>
      </c>
      <c r="C4212">
        <v>10</v>
      </c>
      <c r="D4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0.62409347100000001</v>
      </c>
      <c r="E4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0.62409347100000001</v>
      </c>
      <c r="AI4212">
        <v>25</v>
      </c>
      <c r="AJ4212" t="s">
        <v>328</v>
      </c>
      <c r="AK4212" t="s">
        <v>420</v>
      </c>
      <c r="AL4212" t="s">
        <v>293</v>
      </c>
      <c r="AM4212">
        <v>8</v>
      </c>
      <c r="AN4212">
        <v>10</v>
      </c>
      <c r="AO4212">
        <v>0.51095755700000001</v>
      </c>
      <c r="AP4212">
        <v>0.57628147299999999</v>
      </c>
      <c r="AQ4212">
        <v>0.62409347100000001</v>
      </c>
      <c r="AR4212">
        <v>0.56069837899999997</v>
      </c>
      <c r="AS4212">
        <v>0.69749043499999996</v>
      </c>
      <c r="AT4212">
        <v>0.208324695</v>
      </c>
    </row>
    <row r="4213" spans="1:46" hidden="1" x14ac:dyDescent="0.25">
      <c r="A4213" t="s">
        <v>328</v>
      </c>
      <c r="B4213" t="s">
        <v>293</v>
      </c>
      <c r="C4213">
        <v>11</v>
      </c>
      <c r="D4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0.71126419200000002</v>
      </c>
      <c r="E4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0.71126419200000002</v>
      </c>
      <c r="AI4213">
        <v>25</v>
      </c>
      <c r="AJ4213" t="s">
        <v>328</v>
      </c>
      <c r="AK4213" t="s">
        <v>420</v>
      </c>
      <c r="AL4213" t="s">
        <v>293</v>
      </c>
      <c r="AM4213">
        <v>8</v>
      </c>
      <c r="AN4213">
        <v>11</v>
      </c>
      <c r="AO4213">
        <v>0.58261293700000005</v>
      </c>
      <c r="AP4213">
        <v>0.66859779200000002</v>
      </c>
      <c r="AQ4213">
        <v>0.71126419200000002</v>
      </c>
      <c r="AR4213">
        <v>0.64170936000000001</v>
      </c>
      <c r="AS4213">
        <v>0.788696968</v>
      </c>
      <c r="AT4213">
        <v>0.26529559400000002</v>
      </c>
    </row>
    <row r="4214" spans="1:46" hidden="1" x14ac:dyDescent="0.25">
      <c r="A4214" t="s">
        <v>328</v>
      </c>
      <c r="B4214" t="s">
        <v>293</v>
      </c>
      <c r="C4214">
        <v>12</v>
      </c>
      <c r="D4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0.74079431100000004</v>
      </c>
      <c r="E4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0.74079431100000004</v>
      </c>
      <c r="AI4214">
        <v>25</v>
      </c>
      <c r="AJ4214" t="s">
        <v>328</v>
      </c>
      <c r="AK4214" t="s">
        <v>420</v>
      </c>
      <c r="AL4214" t="s">
        <v>293</v>
      </c>
      <c r="AM4214">
        <v>8</v>
      </c>
      <c r="AN4214">
        <v>12</v>
      </c>
      <c r="AO4214">
        <v>0.60887002800000001</v>
      </c>
      <c r="AP4214">
        <v>0.69765493700000003</v>
      </c>
      <c r="AQ4214">
        <v>0.74079431100000004</v>
      </c>
      <c r="AR4214">
        <v>0.666561772</v>
      </c>
      <c r="AS4214">
        <v>0.85716924100000003</v>
      </c>
      <c r="AT4214">
        <v>0.30667359799999999</v>
      </c>
    </row>
    <row r="4215" spans="1:46" hidden="1" x14ac:dyDescent="0.25">
      <c r="A4215" t="s">
        <v>328</v>
      </c>
      <c r="B4215" t="s">
        <v>293</v>
      </c>
      <c r="C4215">
        <v>13</v>
      </c>
      <c r="D4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0.71502364500000004</v>
      </c>
      <c r="E4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0.71502364500000004</v>
      </c>
      <c r="AI4215">
        <v>25</v>
      </c>
      <c r="AJ4215" t="s">
        <v>328</v>
      </c>
      <c r="AK4215" t="s">
        <v>420</v>
      </c>
      <c r="AL4215" t="s">
        <v>293</v>
      </c>
      <c r="AM4215">
        <v>8</v>
      </c>
      <c r="AN4215">
        <v>13</v>
      </c>
      <c r="AO4215">
        <v>0.58068605500000003</v>
      </c>
      <c r="AP4215">
        <v>0.67593095299999995</v>
      </c>
      <c r="AQ4215">
        <v>0.71502364500000004</v>
      </c>
      <c r="AR4215">
        <v>0.63827514900000004</v>
      </c>
      <c r="AS4215">
        <v>0.81350626699999995</v>
      </c>
      <c r="AT4215">
        <v>0.29743816000000001</v>
      </c>
    </row>
    <row r="4216" spans="1:46" hidden="1" x14ac:dyDescent="0.25">
      <c r="A4216" t="s">
        <v>328</v>
      </c>
      <c r="B4216" t="s">
        <v>293</v>
      </c>
      <c r="C4216">
        <v>14</v>
      </c>
      <c r="D4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0.62311357999999994</v>
      </c>
      <c r="E4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0.62311357999999994</v>
      </c>
      <c r="AI4216">
        <v>25</v>
      </c>
      <c r="AJ4216" t="s">
        <v>328</v>
      </c>
      <c r="AK4216" t="s">
        <v>420</v>
      </c>
      <c r="AL4216" t="s">
        <v>293</v>
      </c>
      <c r="AM4216">
        <v>8</v>
      </c>
      <c r="AN4216">
        <v>14</v>
      </c>
      <c r="AO4216">
        <v>0.49166486399999998</v>
      </c>
      <c r="AP4216">
        <v>0.58413969300000002</v>
      </c>
      <c r="AQ4216">
        <v>0.62311357999999994</v>
      </c>
      <c r="AR4216">
        <v>0.55281707800000002</v>
      </c>
      <c r="AS4216">
        <v>0.71508047900000005</v>
      </c>
      <c r="AT4216">
        <v>0.27188941</v>
      </c>
    </row>
    <row r="4217" spans="1:46" hidden="1" x14ac:dyDescent="0.25">
      <c r="A4217" t="s">
        <v>328</v>
      </c>
      <c r="B4217" t="s">
        <v>293</v>
      </c>
      <c r="C4217">
        <v>15</v>
      </c>
      <c r="D4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0.48685675099999998</v>
      </c>
      <c r="E4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0.48685675099999998</v>
      </c>
      <c r="AI4217">
        <v>25</v>
      </c>
      <c r="AJ4217" t="s">
        <v>328</v>
      </c>
      <c r="AK4217" t="s">
        <v>420</v>
      </c>
      <c r="AL4217" t="s">
        <v>293</v>
      </c>
      <c r="AM4217">
        <v>8</v>
      </c>
      <c r="AN4217">
        <v>15</v>
      </c>
      <c r="AO4217">
        <v>0.36908549899999998</v>
      </c>
      <c r="AP4217">
        <v>0.446748325</v>
      </c>
      <c r="AQ4217">
        <v>0.48685675099999998</v>
      </c>
      <c r="AR4217">
        <v>0.4263245</v>
      </c>
      <c r="AS4217">
        <v>0.55376356199999999</v>
      </c>
      <c r="AT4217">
        <v>0.18676082199999999</v>
      </c>
    </row>
    <row r="4218" spans="1:46" hidden="1" x14ac:dyDescent="0.25">
      <c r="A4218" t="s">
        <v>328</v>
      </c>
      <c r="B4218" t="s">
        <v>293</v>
      </c>
      <c r="C4218">
        <v>16</v>
      </c>
      <c r="D4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0.31050867100000001</v>
      </c>
      <c r="E4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0.31050867100000001</v>
      </c>
      <c r="AI4218">
        <v>25</v>
      </c>
      <c r="AJ4218" t="s">
        <v>328</v>
      </c>
      <c r="AK4218" t="s">
        <v>420</v>
      </c>
      <c r="AL4218" t="s">
        <v>293</v>
      </c>
      <c r="AM4218">
        <v>8</v>
      </c>
      <c r="AN4218">
        <v>16</v>
      </c>
      <c r="AO4218">
        <v>0.224567814</v>
      </c>
      <c r="AP4218">
        <v>0.27959223900000002</v>
      </c>
      <c r="AQ4218">
        <v>0.31050867100000001</v>
      </c>
      <c r="AR4218">
        <v>0.26550848300000002</v>
      </c>
      <c r="AS4218">
        <v>0.35383216099999998</v>
      </c>
      <c r="AT4218">
        <v>0.117177222</v>
      </c>
    </row>
    <row r="4219" spans="1:46" hidden="1" x14ac:dyDescent="0.25">
      <c r="A4219" t="s">
        <v>328</v>
      </c>
      <c r="B4219" t="s">
        <v>293</v>
      </c>
      <c r="C4219">
        <v>17</v>
      </c>
      <c r="D4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0.130927815</v>
      </c>
      <c r="E4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0.130927815</v>
      </c>
      <c r="AI4219">
        <v>25</v>
      </c>
      <c r="AJ4219" t="s">
        <v>328</v>
      </c>
      <c r="AK4219" t="s">
        <v>420</v>
      </c>
      <c r="AL4219" t="s">
        <v>293</v>
      </c>
      <c r="AM4219">
        <v>8</v>
      </c>
      <c r="AN4219">
        <v>17</v>
      </c>
      <c r="AO4219">
        <v>9.1503675000000007E-2</v>
      </c>
      <c r="AP4219">
        <v>0.119441439</v>
      </c>
      <c r="AQ4219">
        <v>0.130927815</v>
      </c>
      <c r="AR4219">
        <v>0.11198203299999999</v>
      </c>
      <c r="AS4219">
        <v>0.146056562</v>
      </c>
      <c r="AT4219">
        <v>5.6193039E-2</v>
      </c>
    </row>
    <row r="4220" spans="1:46" hidden="1" x14ac:dyDescent="0.25">
      <c r="A4220" t="s">
        <v>328</v>
      </c>
      <c r="B4220" t="s">
        <v>293</v>
      </c>
      <c r="C4220">
        <v>18</v>
      </c>
      <c r="D4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9.1562550000000003E-3</v>
      </c>
      <c r="E4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9.1562550000000003E-3</v>
      </c>
      <c r="AI4220">
        <v>25</v>
      </c>
      <c r="AJ4220" t="s">
        <v>328</v>
      </c>
      <c r="AK4220" t="s">
        <v>420</v>
      </c>
      <c r="AL4220" t="s">
        <v>293</v>
      </c>
      <c r="AM4220">
        <v>8</v>
      </c>
      <c r="AN4220">
        <v>18</v>
      </c>
      <c r="AO4220">
        <v>6.61124E-3</v>
      </c>
      <c r="AP4220">
        <v>8.1787170000000003E-3</v>
      </c>
      <c r="AQ4220">
        <v>9.1562550000000003E-3</v>
      </c>
      <c r="AR4220">
        <v>7.8152989999999995E-3</v>
      </c>
      <c r="AS4220">
        <v>1.0071818999999999E-2</v>
      </c>
      <c r="AT4220">
        <v>3.3421470000000002E-3</v>
      </c>
    </row>
    <row r="4221" spans="1:46" hidden="1" x14ac:dyDescent="0.25">
      <c r="A4221" t="s">
        <v>328</v>
      </c>
      <c r="B4221" t="s">
        <v>293</v>
      </c>
      <c r="C4221">
        <v>19</v>
      </c>
      <c r="D4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1">
        <v>25</v>
      </c>
      <c r="AJ4221" t="s">
        <v>328</v>
      </c>
      <c r="AK4221" t="s">
        <v>420</v>
      </c>
      <c r="AL4221" t="s">
        <v>293</v>
      </c>
      <c r="AM4221">
        <v>8</v>
      </c>
      <c r="AN4221">
        <v>19</v>
      </c>
      <c r="AO4221">
        <v>0</v>
      </c>
      <c r="AP4221">
        <v>0</v>
      </c>
      <c r="AQ4221">
        <v>0</v>
      </c>
      <c r="AR4221">
        <v>0</v>
      </c>
      <c r="AS4221">
        <v>0</v>
      </c>
      <c r="AT4221">
        <v>0</v>
      </c>
    </row>
    <row r="4222" spans="1:46" hidden="1" x14ac:dyDescent="0.25">
      <c r="A4222" t="s">
        <v>328</v>
      </c>
      <c r="B4222" t="s">
        <v>293</v>
      </c>
      <c r="C4222">
        <v>20</v>
      </c>
      <c r="D4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2">
        <v>25</v>
      </c>
      <c r="AJ4222" t="s">
        <v>328</v>
      </c>
      <c r="AK4222" t="s">
        <v>420</v>
      </c>
      <c r="AL4222" t="s">
        <v>293</v>
      </c>
      <c r="AM4222">
        <v>8</v>
      </c>
      <c r="AN4222">
        <v>20</v>
      </c>
      <c r="AO4222">
        <v>0</v>
      </c>
      <c r="AP4222">
        <v>0</v>
      </c>
      <c r="AQ4222">
        <v>0</v>
      </c>
      <c r="AR4222">
        <v>0</v>
      </c>
      <c r="AS4222">
        <v>0</v>
      </c>
      <c r="AT4222">
        <v>0</v>
      </c>
    </row>
    <row r="4223" spans="1:46" hidden="1" x14ac:dyDescent="0.25">
      <c r="A4223" t="s">
        <v>328</v>
      </c>
      <c r="B4223" t="s">
        <v>293</v>
      </c>
      <c r="C4223">
        <v>21</v>
      </c>
      <c r="D4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3">
        <v>25</v>
      </c>
      <c r="AJ4223" t="s">
        <v>328</v>
      </c>
      <c r="AK4223" t="s">
        <v>420</v>
      </c>
      <c r="AL4223" t="s">
        <v>293</v>
      </c>
      <c r="AM4223">
        <v>8</v>
      </c>
      <c r="AN4223">
        <v>21</v>
      </c>
      <c r="AO4223">
        <v>0</v>
      </c>
      <c r="AP4223">
        <v>0</v>
      </c>
      <c r="AQ4223">
        <v>0</v>
      </c>
      <c r="AR4223">
        <v>0</v>
      </c>
      <c r="AS4223">
        <v>0</v>
      </c>
      <c r="AT4223">
        <v>0</v>
      </c>
    </row>
    <row r="4224" spans="1:46" hidden="1" x14ac:dyDescent="0.25">
      <c r="A4224" t="s">
        <v>328</v>
      </c>
      <c r="B4224" t="s">
        <v>293</v>
      </c>
      <c r="C4224">
        <v>22</v>
      </c>
      <c r="D4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4">
        <v>25</v>
      </c>
      <c r="AJ4224" t="s">
        <v>328</v>
      </c>
      <c r="AK4224" t="s">
        <v>420</v>
      </c>
      <c r="AL4224" t="s">
        <v>293</v>
      </c>
      <c r="AM4224">
        <v>8</v>
      </c>
      <c r="AN4224">
        <v>22</v>
      </c>
      <c r="AO4224">
        <v>0</v>
      </c>
      <c r="AP4224">
        <v>0</v>
      </c>
      <c r="AQ4224">
        <v>0</v>
      </c>
      <c r="AR4224">
        <v>0</v>
      </c>
      <c r="AS4224">
        <v>0</v>
      </c>
      <c r="AT4224">
        <v>0</v>
      </c>
    </row>
    <row r="4225" spans="1:46" hidden="1" x14ac:dyDescent="0.25">
      <c r="A4225" t="s">
        <v>328</v>
      </c>
      <c r="B4225" t="s">
        <v>293</v>
      </c>
      <c r="C4225">
        <v>23</v>
      </c>
      <c r="D4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5">
        <v>25</v>
      </c>
      <c r="AJ4225" t="s">
        <v>328</v>
      </c>
      <c r="AK4225" t="s">
        <v>420</v>
      </c>
      <c r="AL4225" t="s">
        <v>293</v>
      </c>
      <c r="AM4225">
        <v>8</v>
      </c>
      <c r="AN4225">
        <v>23</v>
      </c>
      <c r="AO4225">
        <v>0</v>
      </c>
      <c r="AP4225">
        <v>0</v>
      </c>
      <c r="AQ4225">
        <v>0</v>
      </c>
      <c r="AR4225">
        <v>0</v>
      </c>
      <c r="AS4225">
        <v>0</v>
      </c>
      <c r="AT4225">
        <v>0</v>
      </c>
    </row>
    <row r="4226" spans="1:46" hidden="1" x14ac:dyDescent="0.25">
      <c r="A4226" t="s">
        <v>328</v>
      </c>
      <c r="B4226" t="s">
        <v>293</v>
      </c>
      <c r="C4226">
        <v>24</v>
      </c>
      <c r="D4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6">
        <v>25</v>
      </c>
      <c r="AJ4226" t="s">
        <v>328</v>
      </c>
      <c r="AK4226" t="s">
        <v>420</v>
      </c>
      <c r="AL4226" t="s">
        <v>293</v>
      </c>
      <c r="AM4226">
        <v>8</v>
      </c>
      <c r="AN4226">
        <v>24</v>
      </c>
      <c r="AO4226">
        <v>0</v>
      </c>
      <c r="AP4226">
        <v>0</v>
      </c>
      <c r="AQ4226">
        <v>0</v>
      </c>
      <c r="AR4226">
        <v>0</v>
      </c>
      <c r="AS4226">
        <v>0</v>
      </c>
      <c r="AT4226">
        <v>0</v>
      </c>
    </row>
    <row r="4227" spans="1:46" hidden="1" x14ac:dyDescent="0.25">
      <c r="A4227" t="s">
        <v>328</v>
      </c>
      <c r="B4227" t="s">
        <v>294</v>
      </c>
      <c r="C4227">
        <v>1</v>
      </c>
      <c r="D4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7">
        <v>25</v>
      </c>
      <c r="AJ4227" t="s">
        <v>328</v>
      </c>
      <c r="AK4227" t="s">
        <v>420</v>
      </c>
      <c r="AL4227" t="s">
        <v>294</v>
      </c>
      <c r="AM4227">
        <v>9</v>
      </c>
      <c r="AN4227">
        <v>1</v>
      </c>
      <c r="AO4227">
        <v>0</v>
      </c>
      <c r="AP4227">
        <v>0</v>
      </c>
      <c r="AQ4227">
        <v>0</v>
      </c>
      <c r="AR4227">
        <v>0</v>
      </c>
      <c r="AS4227">
        <v>0</v>
      </c>
      <c r="AT4227">
        <v>0</v>
      </c>
    </row>
    <row r="4228" spans="1:46" hidden="1" x14ac:dyDescent="0.25">
      <c r="A4228" t="s">
        <v>328</v>
      </c>
      <c r="B4228" t="s">
        <v>294</v>
      </c>
      <c r="C4228">
        <v>2</v>
      </c>
      <c r="D4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8">
        <v>25</v>
      </c>
      <c r="AJ4228" t="s">
        <v>328</v>
      </c>
      <c r="AK4228" t="s">
        <v>420</v>
      </c>
      <c r="AL4228" t="s">
        <v>294</v>
      </c>
      <c r="AM4228">
        <v>9</v>
      </c>
      <c r="AN4228">
        <v>2</v>
      </c>
      <c r="AO4228">
        <v>0</v>
      </c>
      <c r="AP4228">
        <v>0</v>
      </c>
      <c r="AQ4228">
        <v>0</v>
      </c>
      <c r="AR4228">
        <v>0</v>
      </c>
      <c r="AS4228">
        <v>0</v>
      </c>
      <c r="AT4228">
        <v>0</v>
      </c>
    </row>
    <row r="4229" spans="1:46" hidden="1" x14ac:dyDescent="0.25">
      <c r="A4229" t="s">
        <v>328</v>
      </c>
      <c r="B4229" t="s">
        <v>294</v>
      </c>
      <c r="C4229">
        <v>3</v>
      </c>
      <c r="D4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9">
        <v>25</v>
      </c>
      <c r="AJ4229" t="s">
        <v>328</v>
      </c>
      <c r="AK4229" t="s">
        <v>420</v>
      </c>
      <c r="AL4229" t="s">
        <v>294</v>
      </c>
      <c r="AM4229">
        <v>9</v>
      </c>
      <c r="AN4229">
        <v>3</v>
      </c>
      <c r="AO4229">
        <v>0</v>
      </c>
      <c r="AP4229">
        <v>0</v>
      </c>
      <c r="AQ4229">
        <v>0</v>
      </c>
      <c r="AR4229">
        <v>0</v>
      </c>
      <c r="AS4229">
        <v>0</v>
      </c>
      <c r="AT4229">
        <v>0</v>
      </c>
    </row>
    <row r="4230" spans="1:46" hidden="1" x14ac:dyDescent="0.25">
      <c r="A4230" t="s">
        <v>328</v>
      </c>
      <c r="B4230" t="s">
        <v>294</v>
      </c>
      <c r="C4230">
        <v>4</v>
      </c>
      <c r="D4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0">
        <v>25</v>
      </c>
      <c r="AJ4230" t="s">
        <v>328</v>
      </c>
      <c r="AK4230" t="s">
        <v>420</v>
      </c>
      <c r="AL4230" t="s">
        <v>294</v>
      </c>
      <c r="AM4230">
        <v>9</v>
      </c>
      <c r="AN4230">
        <v>4</v>
      </c>
      <c r="AO4230">
        <v>0</v>
      </c>
      <c r="AP4230">
        <v>0</v>
      </c>
      <c r="AQ4230">
        <v>0</v>
      </c>
      <c r="AR4230">
        <v>0</v>
      </c>
      <c r="AS4230">
        <v>0</v>
      </c>
      <c r="AT4230">
        <v>0</v>
      </c>
    </row>
    <row r="4231" spans="1:46" hidden="1" x14ac:dyDescent="0.25">
      <c r="A4231" t="s">
        <v>328</v>
      </c>
      <c r="B4231" t="s">
        <v>294</v>
      </c>
      <c r="C4231">
        <v>5</v>
      </c>
      <c r="D4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1">
        <v>25</v>
      </c>
      <c r="AJ4231" t="s">
        <v>328</v>
      </c>
      <c r="AK4231" t="s">
        <v>420</v>
      </c>
      <c r="AL4231" t="s">
        <v>294</v>
      </c>
      <c r="AM4231">
        <v>9</v>
      </c>
      <c r="AN4231">
        <v>5</v>
      </c>
      <c r="AO4231">
        <v>0</v>
      </c>
      <c r="AP4231">
        <v>0</v>
      </c>
      <c r="AQ4231">
        <v>0</v>
      </c>
      <c r="AR4231">
        <v>0</v>
      </c>
      <c r="AS4231">
        <v>0</v>
      </c>
      <c r="AT4231">
        <v>0</v>
      </c>
    </row>
    <row r="4232" spans="1:46" hidden="1" x14ac:dyDescent="0.25">
      <c r="A4232" t="s">
        <v>328</v>
      </c>
      <c r="B4232" t="s">
        <v>294</v>
      </c>
      <c r="C4232">
        <v>6</v>
      </c>
      <c r="D4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1.3642233E-2</v>
      </c>
      <c r="E4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1.3642233E-2</v>
      </c>
      <c r="AI4232">
        <v>25</v>
      </c>
      <c r="AJ4232" t="s">
        <v>328</v>
      </c>
      <c r="AK4232" t="s">
        <v>420</v>
      </c>
      <c r="AL4232" t="s">
        <v>294</v>
      </c>
      <c r="AM4232">
        <v>9</v>
      </c>
      <c r="AN4232">
        <v>6</v>
      </c>
      <c r="AO4232">
        <v>1.3642233E-2</v>
      </c>
      <c r="AP4232">
        <v>1.7957918999999999E-2</v>
      </c>
      <c r="AQ4232">
        <v>2.3794447E-2</v>
      </c>
      <c r="AR4232">
        <v>1.8749249999999999E-2</v>
      </c>
      <c r="AS4232">
        <v>3.3073113000000001E-2</v>
      </c>
      <c r="AT4232">
        <v>6.8028639999999996E-3</v>
      </c>
    </row>
    <row r="4233" spans="1:46" hidden="1" x14ac:dyDescent="0.25">
      <c r="A4233" t="s">
        <v>328</v>
      </c>
      <c r="B4233" t="s">
        <v>294</v>
      </c>
      <c r="C4233">
        <v>7</v>
      </c>
      <c r="D4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0.14253876600000001</v>
      </c>
      <c r="E4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0.14253876600000001</v>
      </c>
      <c r="AI4233">
        <v>25</v>
      </c>
      <c r="AJ4233" t="s">
        <v>328</v>
      </c>
      <c r="AK4233" t="s">
        <v>420</v>
      </c>
      <c r="AL4233" t="s">
        <v>294</v>
      </c>
      <c r="AM4233">
        <v>9</v>
      </c>
      <c r="AN4233">
        <v>7</v>
      </c>
      <c r="AO4233">
        <v>0.14253876600000001</v>
      </c>
      <c r="AP4233">
        <v>0.155257327</v>
      </c>
      <c r="AQ4233">
        <v>0.170977096</v>
      </c>
      <c r="AR4233">
        <v>0.156096809</v>
      </c>
      <c r="AS4233">
        <v>0.20359019</v>
      </c>
      <c r="AT4233">
        <v>0.101890192</v>
      </c>
    </row>
    <row r="4234" spans="1:46" hidden="1" x14ac:dyDescent="0.25">
      <c r="A4234" t="s">
        <v>328</v>
      </c>
      <c r="B4234" t="s">
        <v>294</v>
      </c>
      <c r="C4234">
        <v>8</v>
      </c>
      <c r="D4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0.32159699800000002</v>
      </c>
      <c r="E4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0.32159699800000002</v>
      </c>
      <c r="AI4234">
        <v>25</v>
      </c>
      <c r="AJ4234" t="s">
        <v>328</v>
      </c>
      <c r="AK4234" t="s">
        <v>420</v>
      </c>
      <c r="AL4234" t="s">
        <v>294</v>
      </c>
      <c r="AM4234">
        <v>9</v>
      </c>
      <c r="AN4234">
        <v>8</v>
      </c>
      <c r="AO4234">
        <v>0.32159699800000002</v>
      </c>
      <c r="AP4234">
        <v>0.343771522</v>
      </c>
      <c r="AQ4234">
        <v>0.36723431299999998</v>
      </c>
      <c r="AR4234">
        <v>0.34286259000000002</v>
      </c>
      <c r="AS4234">
        <v>0.40161389400000003</v>
      </c>
      <c r="AT4234">
        <v>0.25151757400000002</v>
      </c>
    </row>
    <row r="4235" spans="1:46" hidden="1" x14ac:dyDescent="0.25">
      <c r="A4235" t="s">
        <v>328</v>
      </c>
      <c r="B4235" t="s">
        <v>294</v>
      </c>
      <c r="C4235">
        <v>9</v>
      </c>
      <c r="D4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0.55373288300000001</v>
      </c>
      <c r="E4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0.46941977099999999</v>
      </c>
      <c r="AI4235">
        <v>25</v>
      </c>
      <c r="AJ4235" t="s">
        <v>328</v>
      </c>
      <c r="AK4235" t="s">
        <v>420</v>
      </c>
      <c r="AL4235" t="s">
        <v>294</v>
      </c>
      <c r="AM4235">
        <v>9</v>
      </c>
      <c r="AN4235">
        <v>9</v>
      </c>
      <c r="AO4235">
        <v>0.46941977099999999</v>
      </c>
      <c r="AP4235">
        <v>0.51108321400000001</v>
      </c>
      <c r="AQ4235">
        <v>0.55373288300000001</v>
      </c>
      <c r="AR4235">
        <v>0.50719915299999996</v>
      </c>
      <c r="AS4235">
        <v>0.59700980299999995</v>
      </c>
      <c r="AT4235">
        <v>0.389071422</v>
      </c>
    </row>
    <row r="4236" spans="1:46" hidden="1" x14ac:dyDescent="0.25">
      <c r="A4236" t="s">
        <v>328</v>
      </c>
      <c r="B4236" t="s">
        <v>294</v>
      </c>
      <c r="C4236">
        <v>10</v>
      </c>
      <c r="D4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0.69358162199999995</v>
      </c>
      <c r="E4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0.69358162199999995</v>
      </c>
      <c r="AI4236">
        <v>25</v>
      </c>
      <c r="AJ4236" t="s">
        <v>328</v>
      </c>
      <c r="AK4236" t="s">
        <v>420</v>
      </c>
      <c r="AL4236" t="s">
        <v>294</v>
      </c>
      <c r="AM4236">
        <v>9</v>
      </c>
      <c r="AN4236">
        <v>10</v>
      </c>
      <c r="AO4236">
        <v>0.59043204400000004</v>
      </c>
      <c r="AP4236">
        <v>0.64838399199999996</v>
      </c>
      <c r="AQ4236">
        <v>0.69358162199999995</v>
      </c>
      <c r="AR4236">
        <v>0.63944957400000002</v>
      </c>
      <c r="AS4236">
        <v>0.75585363699999997</v>
      </c>
      <c r="AT4236">
        <v>0.45216549299999997</v>
      </c>
    </row>
    <row r="4237" spans="1:46" hidden="1" x14ac:dyDescent="0.25">
      <c r="A4237" t="s">
        <v>328</v>
      </c>
      <c r="B4237" t="s">
        <v>294</v>
      </c>
      <c r="C4237">
        <v>11</v>
      </c>
      <c r="D4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0.78235677699999995</v>
      </c>
      <c r="E4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0.78235677699999995</v>
      </c>
      <c r="AI4237">
        <v>25</v>
      </c>
      <c r="AJ4237" t="s">
        <v>328</v>
      </c>
      <c r="AK4237" t="s">
        <v>420</v>
      </c>
      <c r="AL4237" t="s">
        <v>294</v>
      </c>
      <c r="AM4237">
        <v>9</v>
      </c>
      <c r="AN4237">
        <v>11</v>
      </c>
      <c r="AO4237">
        <v>0.66513542299999995</v>
      </c>
      <c r="AP4237">
        <v>0.72930404000000004</v>
      </c>
      <c r="AQ4237">
        <v>0.78235677699999995</v>
      </c>
      <c r="AR4237">
        <v>0.72221326600000002</v>
      </c>
      <c r="AS4237">
        <v>0.85510873200000004</v>
      </c>
      <c r="AT4237">
        <v>0.47372124399999999</v>
      </c>
    </row>
    <row r="4238" spans="1:46" hidden="1" x14ac:dyDescent="0.25">
      <c r="A4238" t="s">
        <v>328</v>
      </c>
      <c r="B4238" t="s">
        <v>294</v>
      </c>
      <c r="C4238">
        <v>12</v>
      </c>
      <c r="D4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0.80799163699999998</v>
      </c>
      <c r="E4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0.80799163699999998</v>
      </c>
      <c r="AI4238">
        <v>25</v>
      </c>
      <c r="AJ4238" t="s">
        <v>328</v>
      </c>
      <c r="AK4238" t="s">
        <v>420</v>
      </c>
      <c r="AL4238" t="s">
        <v>294</v>
      </c>
      <c r="AM4238">
        <v>9</v>
      </c>
      <c r="AN4238">
        <v>12</v>
      </c>
      <c r="AO4238">
        <v>0.68838615199999997</v>
      </c>
      <c r="AP4238">
        <v>0.754569351</v>
      </c>
      <c r="AQ4238">
        <v>0.80799163699999998</v>
      </c>
      <c r="AR4238">
        <v>0.74315990899999995</v>
      </c>
      <c r="AS4238">
        <v>0.87693034199999997</v>
      </c>
      <c r="AT4238">
        <v>0.47249399199999997</v>
      </c>
    </row>
    <row r="4239" spans="1:46" hidden="1" x14ac:dyDescent="0.25">
      <c r="A4239" t="s">
        <v>328</v>
      </c>
      <c r="B4239" t="s">
        <v>294</v>
      </c>
      <c r="C4239">
        <v>13</v>
      </c>
      <c r="D4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0.76625274300000001</v>
      </c>
      <c r="E4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0.76625274300000001</v>
      </c>
      <c r="AI4239">
        <v>25</v>
      </c>
      <c r="AJ4239" t="s">
        <v>328</v>
      </c>
      <c r="AK4239" t="s">
        <v>420</v>
      </c>
      <c r="AL4239" t="s">
        <v>294</v>
      </c>
      <c r="AM4239">
        <v>9</v>
      </c>
      <c r="AN4239">
        <v>13</v>
      </c>
      <c r="AO4239">
        <v>0.66090294100000002</v>
      </c>
      <c r="AP4239">
        <v>0.71895380099999995</v>
      </c>
      <c r="AQ4239">
        <v>0.76625274300000001</v>
      </c>
      <c r="AR4239">
        <v>0.70368747799999998</v>
      </c>
      <c r="AS4239">
        <v>0.84457919599999998</v>
      </c>
      <c r="AT4239">
        <v>0.43541363700000002</v>
      </c>
    </row>
    <row r="4240" spans="1:46" hidden="1" x14ac:dyDescent="0.25">
      <c r="A4240" t="s">
        <v>328</v>
      </c>
      <c r="B4240" t="s">
        <v>294</v>
      </c>
      <c r="C4240">
        <v>14</v>
      </c>
      <c r="D4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0.66509642400000002</v>
      </c>
      <c r="E4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0.66509642400000002</v>
      </c>
      <c r="AI4240">
        <v>25</v>
      </c>
      <c r="AJ4240" t="s">
        <v>328</v>
      </c>
      <c r="AK4240" t="s">
        <v>420</v>
      </c>
      <c r="AL4240" t="s">
        <v>294</v>
      </c>
      <c r="AM4240">
        <v>9</v>
      </c>
      <c r="AN4240">
        <v>14</v>
      </c>
      <c r="AO4240">
        <v>0.57281894499999997</v>
      </c>
      <c r="AP4240">
        <v>0.61656070399999996</v>
      </c>
      <c r="AQ4240">
        <v>0.66509642400000002</v>
      </c>
      <c r="AR4240">
        <v>0.60910754300000003</v>
      </c>
      <c r="AS4240">
        <v>0.73023726700000002</v>
      </c>
      <c r="AT4240">
        <v>0.387520368</v>
      </c>
    </row>
    <row r="4241" spans="1:46" hidden="1" x14ac:dyDescent="0.25">
      <c r="A4241" t="s">
        <v>328</v>
      </c>
      <c r="B4241" t="s">
        <v>294</v>
      </c>
      <c r="C4241">
        <v>15</v>
      </c>
      <c r="D4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0.51424572099999999</v>
      </c>
      <c r="E4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0.51424572099999999</v>
      </c>
      <c r="AI4241">
        <v>25</v>
      </c>
      <c r="AJ4241" t="s">
        <v>328</v>
      </c>
      <c r="AK4241" t="s">
        <v>420</v>
      </c>
      <c r="AL4241" t="s">
        <v>294</v>
      </c>
      <c r="AM4241">
        <v>9</v>
      </c>
      <c r="AN4241">
        <v>15</v>
      </c>
      <c r="AO4241">
        <v>0.427570002</v>
      </c>
      <c r="AP4241">
        <v>0.46134664399999997</v>
      </c>
      <c r="AQ4241">
        <v>0.51424572099999999</v>
      </c>
      <c r="AR4241">
        <v>0.46366572499999997</v>
      </c>
      <c r="AS4241">
        <v>0.55688002400000003</v>
      </c>
      <c r="AT4241">
        <v>0.31405765200000002</v>
      </c>
    </row>
    <row r="4242" spans="1:46" hidden="1" x14ac:dyDescent="0.25">
      <c r="A4242" t="s">
        <v>328</v>
      </c>
      <c r="B4242" t="s">
        <v>294</v>
      </c>
      <c r="C4242">
        <v>16</v>
      </c>
      <c r="D4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0.31206872600000002</v>
      </c>
      <c r="E4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0.31206872600000002</v>
      </c>
      <c r="AI4242">
        <v>25</v>
      </c>
      <c r="AJ4242" t="s">
        <v>328</v>
      </c>
      <c r="AK4242" t="s">
        <v>420</v>
      </c>
      <c r="AL4242" t="s">
        <v>294</v>
      </c>
      <c r="AM4242">
        <v>9</v>
      </c>
      <c r="AN4242">
        <v>16</v>
      </c>
      <c r="AO4242">
        <v>0.25699404399999998</v>
      </c>
      <c r="AP4242">
        <v>0.28660950699999999</v>
      </c>
      <c r="AQ4242">
        <v>0.31206872600000002</v>
      </c>
      <c r="AR4242">
        <v>0.28340149199999998</v>
      </c>
      <c r="AS4242">
        <v>0.34789198399999999</v>
      </c>
      <c r="AT4242">
        <v>0.17401148899999999</v>
      </c>
    </row>
    <row r="4243" spans="1:46" hidden="1" x14ac:dyDescent="0.25">
      <c r="A4243" t="s">
        <v>328</v>
      </c>
      <c r="B4243" t="s">
        <v>294</v>
      </c>
      <c r="C4243">
        <v>17</v>
      </c>
      <c r="D4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0.12523727300000001</v>
      </c>
      <c r="E4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0.12523727300000001</v>
      </c>
      <c r="AI4243">
        <v>25</v>
      </c>
      <c r="AJ4243" t="s">
        <v>328</v>
      </c>
      <c r="AK4243" t="s">
        <v>420</v>
      </c>
      <c r="AL4243" t="s">
        <v>294</v>
      </c>
      <c r="AM4243">
        <v>9</v>
      </c>
      <c r="AN4243">
        <v>17</v>
      </c>
      <c r="AO4243">
        <v>0.100860727</v>
      </c>
      <c r="AP4243">
        <v>0.113097619</v>
      </c>
      <c r="AQ4243">
        <v>0.12523727300000001</v>
      </c>
      <c r="AR4243">
        <v>0.111860949</v>
      </c>
      <c r="AS4243">
        <v>0.13879787199999999</v>
      </c>
      <c r="AT4243">
        <v>6.6402557000000001E-2</v>
      </c>
    </row>
    <row r="4244" spans="1:46" hidden="1" x14ac:dyDescent="0.25">
      <c r="A4244" t="s">
        <v>328</v>
      </c>
      <c r="B4244" t="s">
        <v>294</v>
      </c>
      <c r="C4244">
        <v>18</v>
      </c>
      <c r="D4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6.8408610000000002E-3</v>
      </c>
      <c r="E4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6.8408610000000002E-3</v>
      </c>
      <c r="AI4244">
        <v>25</v>
      </c>
      <c r="AJ4244" t="s">
        <v>328</v>
      </c>
      <c r="AK4244" t="s">
        <v>420</v>
      </c>
      <c r="AL4244" t="s">
        <v>294</v>
      </c>
      <c r="AM4244">
        <v>9</v>
      </c>
      <c r="AN4244">
        <v>18</v>
      </c>
      <c r="AO4244">
        <v>5.424847E-3</v>
      </c>
      <c r="AP4244">
        <v>6.0214659999999996E-3</v>
      </c>
      <c r="AQ4244">
        <v>6.8408610000000002E-3</v>
      </c>
      <c r="AR4244">
        <v>6.0491670000000003E-3</v>
      </c>
      <c r="AS4244">
        <v>8.4992320000000007E-3</v>
      </c>
      <c r="AT4244">
        <v>2.932128E-3</v>
      </c>
    </row>
    <row r="4245" spans="1:46" hidden="1" x14ac:dyDescent="0.25">
      <c r="A4245" t="s">
        <v>328</v>
      </c>
      <c r="B4245" t="s">
        <v>294</v>
      </c>
      <c r="C4245">
        <v>19</v>
      </c>
      <c r="D4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5">
        <v>25</v>
      </c>
      <c r="AJ4245" t="s">
        <v>328</v>
      </c>
      <c r="AK4245" t="s">
        <v>420</v>
      </c>
      <c r="AL4245" t="s">
        <v>294</v>
      </c>
      <c r="AM4245">
        <v>9</v>
      </c>
      <c r="AN4245">
        <v>19</v>
      </c>
      <c r="AO4245">
        <v>0</v>
      </c>
      <c r="AP4245">
        <v>0</v>
      </c>
      <c r="AQ4245">
        <v>0</v>
      </c>
      <c r="AR4245">
        <v>0</v>
      </c>
      <c r="AS4245">
        <v>0</v>
      </c>
      <c r="AT4245">
        <v>0</v>
      </c>
    </row>
    <row r="4246" spans="1:46" hidden="1" x14ac:dyDescent="0.25">
      <c r="A4246" t="s">
        <v>328</v>
      </c>
      <c r="B4246" t="s">
        <v>294</v>
      </c>
      <c r="C4246">
        <v>20</v>
      </c>
      <c r="D4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6">
        <v>25</v>
      </c>
      <c r="AJ4246" t="s">
        <v>328</v>
      </c>
      <c r="AK4246" t="s">
        <v>420</v>
      </c>
      <c r="AL4246" t="s">
        <v>294</v>
      </c>
      <c r="AM4246">
        <v>9</v>
      </c>
      <c r="AN4246">
        <v>20</v>
      </c>
      <c r="AO4246">
        <v>0</v>
      </c>
      <c r="AP4246">
        <v>0</v>
      </c>
      <c r="AQ4246">
        <v>0</v>
      </c>
      <c r="AR4246">
        <v>0</v>
      </c>
      <c r="AS4246">
        <v>0</v>
      </c>
      <c r="AT4246">
        <v>0</v>
      </c>
    </row>
    <row r="4247" spans="1:46" hidden="1" x14ac:dyDescent="0.25">
      <c r="A4247" t="s">
        <v>328</v>
      </c>
      <c r="B4247" t="s">
        <v>294</v>
      </c>
      <c r="C4247">
        <v>21</v>
      </c>
      <c r="D4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7">
        <v>25</v>
      </c>
      <c r="AJ4247" t="s">
        <v>328</v>
      </c>
      <c r="AK4247" t="s">
        <v>420</v>
      </c>
      <c r="AL4247" t="s">
        <v>294</v>
      </c>
      <c r="AM4247">
        <v>9</v>
      </c>
      <c r="AN4247">
        <v>21</v>
      </c>
      <c r="AO4247">
        <v>0</v>
      </c>
      <c r="AP4247">
        <v>0</v>
      </c>
      <c r="AQ4247">
        <v>0</v>
      </c>
      <c r="AR4247">
        <v>0</v>
      </c>
      <c r="AS4247">
        <v>0</v>
      </c>
      <c r="AT4247">
        <v>0</v>
      </c>
    </row>
    <row r="4248" spans="1:46" hidden="1" x14ac:dyDescent="0.25">
      <c r="A4248" t="s">
        <v>328</v>
      </c>
      <c r="B4248" t="s">
        <v>294</v>
      </c>
      <c r="C4248">
        <v>22</v>
      </c>
      <c r="D4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8">
        <v>25</v>
      </c>
      <c r="AJ4248" t="s">
        <v>328</v>
      </c>
      <c r="AK4248" t="s">
        <v>420</v>
      </c>
      <c r="AL4248" t="s">
        <v>294</v>
      </c>
      <c r="AM4248">
        <v>9</v>
      </c>
      <c r="AN4248">
        <v>22</v>
      </c>
      <c r="AO4248">
        <v>0</v>
      </c>
      <c r="AP4248">
        <v>0</v>
      </c>
      <c r="AQ4248">
        <v>0</v>
      </c>
      <c r="AR4248">
        <v>0</v>
      </c>
      <c r="AS4248">
        <v>0</v>
      </c>
      <c r="AT4248">
        <v>0</v>
      </c>
    </row>
    <row r="4249" spans="1:46" hidden="1" x14ac:dyDescent="0.25">
      <c r="A4249" t="s">
        <v>328</v>
      </c>
      <c r="B4249" t="s">
        <v>294</v>
      </c>
      <c r="C4249">
        <v>23</v>
      </c>
      <c r="D4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9">
        <v>25</v>
      </c>
      <c r="AJ4249" t="s">
        <v>328</v>
      </c>
      <c r="AK4249" t="s">
        <v>420</v>
      </c>
      <c r="AL4249" t="s">
        <v>294</v>
      </c>
      <c r="AM4249">
        <v>9</v>
      </c>
      <c r="AN4249">
        <v>23</v>
      </c>
      <c r="AO4249">
        <v>0</v>
      </c>
      <c r="AP4249">
        <v>0</v>
      </c>
      <c r="AQ4249">
        <v>0</v>
      </c>
      <c r="AR4249">
        <v>0</v>
      </c>
      <c r="AS4249">
        <v>0</v>
      </c>
      <c r="AT4249">
        <v>0</v>
      </c>
    </row>
    <row r="4250" spans="1:46" hidden="1" x14ac:dyDescent="0.25">
      <c r="A4250" t="s">
        <v>328</v>
      </c>
      <c r="B4250" t="s">
        <v>294</v>
      </c>
      <c r="C4250">
        <v>24</v>
      </c>
      <c r="D4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0">
        <v>25</v>
      </c>
      <c r="AJ4250" t="s">
        <v>328</v>
      </c>
      <c r="AK4250" t="s">
        <v>420</v>
      </c>
      <c r="AL4250" t="s">
        <v>294</v>
      </c>
      <c r="AM4250">
        <v>9</v>
      </c>
      <c r="AN4250">
        <v>24</v>
      </c>
      <c r="AO4250">
        <v>0</v>
      </c>
      <c r="AP4250">
        <v>0</v>
      </c>
      <c r="AQ4250">
        <v>0</v>
      </c>
      <c r="AR4250">
        <v>0</v>
      </c>
      <c r="AS4250">
        <v>0</v>
      </c>
      <c r="AT4250">
        <v>0</v>
      </c>
    </row>
    <row r="4251" spans="1:46" hidden="1" x14ac:dyDescent="0.25">
      <c r="A4251" t="s">
        <v>328</v>
      </c>
      <c r="B4251" t="s">
        <v>295</v>
      </c>
      <c r="C4251">
        <v>1</v>
      </c>
      <c r="D4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1">
        <v>25</v>
      </c>
      <c r="AJ4251" t="s">
        <v>328</v>
      </c>
      <c r="AK4251" t="s">
        <v>420</v>
      </c>
      <c r="AL4251" t="s">
        <v>295</v>
      </c>
      <c r="AM4251">
        <v>10</v>
      </c>
      <c r="AN4251">
        <v>1</v>
      </c>
      <c r="AO4251">
        <v>0</v>
      </c>
      <c r="AP4251">
        <v>0</v>
      </c>
      <c r="AQ4251">
        <v>0</v>
      </c>
      <c r="AR4251">
        <v>0</v>
      </c>
      <c r="AS4251">
        <v>0</v>
      </c>
      <c r="AT4251">
        <v>0</v>
      </c>
    </row>
    <row r="4252" spans="1:46" hidden="1" x14ac:dyDescent="0.25">
      <c r="A4252" t="s">
        <v>328</v>
      </c>
      <c r="B4252" t="s">
        <v>295</v>
      </c>
      <c r="C4252">
        <v>2</v>
      </c>
      <c r="D4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2">
        <v>25</v>
      </c>
      <c r="AJ4252" t="s">
        <v>328</v>
      </c>
      <c r="AK4252" t="s">
        <v>420</v>
      </c>
      <c r="AL4252" t="s">
        <v>295</v>
      </c>
      <c r="AM4252">
        <v>10</v>
      </c>
      <c r="AN4252">
        <v>2</v>
      </c>
      <c r="AO4252">
        <v>0</v>
      </c>
      <c r="AP4252">
        <v>0</v>
      </c>
      <c r="AQ4252">
        <v>0</v>
      </c>
      <c r="AR4252">
        <v>0</v>
      </c>
      <c r="AS4252">
        <v>0</v>
      </c>
      <c r="AT4252">
        <v>0</v>
      </c>
    </row>
    <row r="4253" spans="1:46" hidden="1" x14ac:dyDescent="0.25">
      <c r="A4253" t="s">
        <v>328</v>
      </c>
      <c r="B4253" t="s">
        <v>295</v>
      </c>
      <c r="C4253">
        <v>3</v>
      </c>
      <c r="D4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3">
        <v>25</v>
      </c>
      <c r="AJ4253" t="s">
        <v>328</v>
      </c>
      <c r="AK4253" t="s">
        <v>420</v>
      </c>
      <c r="AL4253" t="s">
        <v>295</v>
      </c>
      <c r="AM4253">
        <v>10</v>
      </c>
      <c r="AN4253">
        <v>3</v>
      </c>
      <c r="AO4253">
        <v>0</v>
      </c>
      <c r="AP4253">
        <v>0</v>
      </c>
      <c r="AQ4253">
        <v>0</v>
      </c>
      <c r="AR4253">
        <v>0</v>
      </c>
      <c r="AS4253">
        <v>0</v>
      </c>
      <c r="AT4253">
        <v>0</v>
      </c>
    </row>
    <row r="4254" spans="1:46" hidden="1" x14ac:dyDescent="0.25">
      <c r="A4254" t="s">
        <v>328</v>
      </c>
      <c r="B4254" t="s">
        <v>295</v>
      </c>
      <c r="C4254">
        <v>4</v>
      </c>
      <c r="D4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4">
        <v>25</v>
      </c>
      <c r="AJ4254" t="s">
        <v>328</v>
      </c>
      <c r="AK4254" t="s">
        <v>420</v>
      </c>
      <c r="AL4254" t="s">
        <v>295</v>
      </c>
      <c r="AM4254">
        <v>10</v>
      </c>
      <c r="AN4254">
        <v>4</v>
      </c>
      <c r="AO4254">
        <v>0</v>
      </c>
      <c r="AP4254">
        <v>0</v>
      </c>
      <c r="AQ4254">
        <v>0</v>
      </c>
      <c r="AR4254">
        <v>0</v>
      </c>
      <c r="AS4254">
        <v>0</v>
      </c>
      <c r="AT4254">
        <v>0</v>
      </c>
    </row>
    <row r="4255" spans="1:46" hidden="1" x14ac:dyDescent="0.25">
      <c r="A4255" t="s">
        <v>328</v>
      </c>
      <c r="B4255" t="s">
        <v>295</v>
      </c>
      <c r="C4255">
        <v>5</v>
      </c>
      <c r="D4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5">
        <v>25</v>
      </c>
      <c r="AJ4255" t="s">
        <v>328</v>
      </c>
      <c r="AK4255" t="s">
        <v>420</v>
      </c>
      <c r="AL4255" t="s">
        <v>295</v>
      </c>
      <c r="AM4255">
        <v>10</v>
      </c>
      <c r="AN4255">
        <v>5</v>
      </c>
      <c r="AO4255">
        <v>0</v>
      </c>
      <c r="AP4255">
        <v>0</v>
      </c>
      <c r="AQ4255">
        <v>2.3E-6</v>
      </c>
      <c r="AR4255">
        <v>2.65E-6</v>
      </c>
      <c r="AS4255">
        <v>2.0800000000000001E-5</v>
      </c>
      <c r="AT4255">
        <v>0</v>
      </c>
    </row>
    <row r="4256" spans="1:46" hidden="1" x14ac:dyDescent="0.25">
      <c r="A4256" t="s">
        <v>328</v>
      </c>
      <c r="B4256" t="s">
        <v>295</v>
      </c>
      <c r="C4256">
        <v>6</v>
      </c>
      <c r="D4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3.2700249000000001E-2</v>
      </c>
      <c r="E4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3.2700249000000001E-2</v>
      </c>
      <c r="AI4256">
        <v>25</v>
      </c>
      <c r="AJ4256" t="s">
        <v>328</v>
      </c>
      <c r="AK4256" t="s">
        <v>420</v>
      </c>
      <c r="AL4256" t="s">
        <v>295</v>
      </c>
      <c r="AM4256">
        <v>10</v>
      </c>
      <c r="AN4256">
        <v>6</v>
      </c>
      <c r="AO4256">
        <v>3.2700249000000001E-2</v>
      </c>
      <c r="AP4256">
        <v>3.8627244999999998E-2</v>
      </c>
      <c r="AQ4256" s="281">
        <v>4.5060704E-2</v>
      </c>
      <c r="AR4256" s="281">
        <v>3.6148011000000001E-2</v>
      </c>
      <c r="AS4256" s="281">
        <v>5.6355638999999999E-2</v>
      </c>
      <c r="AT4256">
        <v>0</v>
      </c>
    </row>
    <row r="4257" spans="1:46" hidden="1" x14ac:dyDescent="0.25">
      <c r="A4257" t="s">
        <v>328</v>
      </c>
      <c r="B4257" t="s">
        <v>295</v>
      </c>
      <c r="C4257">
        <v>7</v>
      </c>
      <c r="D4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0.18094628900000001</v>
      </c>
      <c r="E4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0.18094628900000001</v>
      </c>
      <c r="AI4257">
        <v>25</v>
      </c>
      <c r="AJ4257" t="s">
        <v>328</v>
      </c>
      <c r="AK4257" t="s">
        <v>420</v>
      </c>
      <c r="AL4257" t="s">
        <v>295</v>
      </c>
      <c r="AM4257">
        <v>10</v>
      </c>
      <c r="AN4257">
        <v>7</v>
      </c>
      <c r="AO4257">
        <v>0.18094628900000001</v>
      </c>
      <c r="AP4257">
        <v>0.201815044</v>
      </c>
      <c r="AQ4257">
        <v>0.216182189</v>
      </c>
      <c r="AR4257">
        <v>0.185397222</v>
      </c>
      <c r="AS4257">
        <v>0.24977074499999999</v>
      </c>
      <c r="AT4257">
        <v>3.5286523E-2</v>
      </c>
    </row>
    <row r="4258" spans="1:46" hidden="1" x14ac:dyDescent="0.25">
      <c r="A4258" t="s">
        <v>328</v>
      </c>
      <c r="B4258" t="s">
        <v>295</v>
      </c>
      <c r="C4258">
        <v>8</v>
      </c>
      <c r="D4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0.35327887200000002</v>
      </c>
      <c r="E4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0.35327887200000002</v>
      </c>
      <c r="AI4258">
        <v>25</v>
      </c>
      <c r="AJ4258" t="s">
        <v>328</v>
      </c>
      <c r="AK4258" t="s">
        <v>420</v>
      </c>
      <c r="AL4258" t="s">
        <v>295</v>
      </c>
      <c r="AM4258">
        <v>10</v>
      </c>
      <c r="AN4258">
        <v>8</v>
      </c>
      <c r="AO4258">
        <v>0.35327887200000002</v>
      </c>
      <c r="AP4258">
        <v>0.39233245999999999</v>
      </c>
      <c r="AQ4258">
        <v>0.411674769</v>
      </c>
      <c r="AR4258">
        <v>0.36950064900000001</v>
      </c>
      <c r="AS4258">
        <v>0.47109316299999998</v>
      </c>
      <c r="AT4258">
        <v>0.168914812</v>
      </c>
    </row>
    <row r="4259" spans="1:46" hidden="1" x14ac:dyDescent="0.25">
      <c r="A4259" t="s">
        <v>328</v>
      </c>
      <c r="B4259" t="s">
        <v>295</v>
      </c>
      <c r="C4259">
        <v>9</v>
      </c>
      <c r="D4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0.594417113</v>
      </c>
      <c r="E4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0.51405173599999998</v>
      </c>
      <c r="AI4259">
        <v>25</v>
      </c>
      <c r="AJ4259" t="s">
        <v>328</v>
      </c>
      <c r="AK4259" t="s">
        <v>420</v>
      </c>
      <c r="AL4259" t="s">
        <v>295</v>
      </c>
      <c r="AM4259">
        <v>10</v>
      </c>
      <c r="AN4259">
        <v>9</v>
      </c>
      <c r="AO4259">
        <v>0.51405173599999998</v>
      </c>
      <c r="AP4259">
        <v>0.56764509900000004</v>
      </c>
      <c r="AQ4259">
        <v>0.594417113</v>
      </c>
      <c r="AR4259">
        <v>0.54188875700000005</v>
      </c>
      <c r="AS4259">
        <v>0.64760980700000004</v>
      </c>
      <c r="AT4259">
        <v>0.309094066</v>
      </c>
    </row>
    <row r="4260" spans="1:46" hidden="1" x14ac:dyDescent="0.25">
      <c r="A4260" t="s">
        <v>328</v>
      </c>
      <c r="B4260" t="s">
        <v>295</v>
      </c>
      <c r="C4260">
        <v>10</v>
      </c>
      <c r="D4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0.73550560300000001</v>
      </c>
      <c r="E4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0.73550560300000001</v>
      </c>
      <c r="AI4260">
        <v>25</v>
      </c>
      <c r="AJ4260" t="s">
        <v>328</v>
      </c>
      <c r="AK4260" t="s">
        <v>420</v>
      </c>
      <c r="AL4260" t="s">
        <v>295</v>
      </c>
      <c r="AM4260">
        <v>10</v>
      </c>
      <c r="AN4260">
        <v>10</v>
      </c>
      <c r="AO4260">
        <v>0.63345477500000003</v>
      </c>
      <c r="AP4260">
        <v>0.69256984799999999</v>
      </c>
      <c r="AQ4260">
        <v>0.73550560300000001</v>
      </c>
      <c r="AR4260">
        <v>0.67526303200000004</v>
      </c>
      <c r="AS4260">
        <v>0.78831929999999995</v>
      </c>
      <c r="AT4260">
        <v>0.40004272400000002</v>
      </c>
    </row>
    <row r="4261" spans="1:46" hidden="1" x14ac:dyDescent="0.25">
      <c r="A4261" t="s">
        <v>328</v>
      </c>
      <c r="B4261" t="s">
        <v>295</v>
      </c>
      <c r="C4261">
        <v>11</v>
      </c>
      <c r="D4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0.82698792300000001</v>
      </c>
      <c r="E4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0.82698792300000001</v>
      </c>
      <c r="AI4261">
        <v>25</v>
      </c>
      <c r="AJ4261" t="s">
        <v>328</v>
      </c>
      <c r="AK4261" t="s">
        <v>420</v>
      </c>
      <c r="AL4261" t="s">
        <v>295</v>
      </c>
      <c r="AM4261">
        <v>10</v>
      </c>
      <c r="AN4261">
        <v>11</v>
      </c>
      <c r="AO4261">
        <v>0.71679088700000004</v>
      </c>
      <c r="AP4261">
        <v>0.78008344399999996</v>
      </c>
      <c r="AQ4261">
        <v>0.82698792300000001</v>
      </c>
      <c r="AR4261">
        <v>0.76046339399999996</v>
      </c>
      <c r="AS4261">
        <v>0.87503224499999999</v>
      </c>
      <c r="AT4261">
        <v>0.40251573099999999</v>
      </c>
    </row>
    <row r="4262" spans="1:46" hidden="1" x14ac:dyDescent="0.25">
      <c r="A4262" t="s">
        <v>328</v>
      </c>
      <c r="B4262" t="s">
        <v>295</v>
      </c>
      <c r="C4262">
        <v>12</v>
      </c>
      <c r="D4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0.84819478199999998</v>
      </c>
      <c r="E4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0.84819478199999998</v>
      </c>
      <c r="AI4262">
        <v>25</v>
      </c>
      <c r="AJ4262" t="s">
        <v>328</v>
      </c>
      <c r="AK4262" t="s">
        <v>420</v>
      </c>
      <c r="AL4262" t="s">
        <v>295</v>
      </c>
      <c r="AM4262">
        <v>10</v>
      </c>
      <c r="AN4262">
        <v>12</v>
      </c>
      <c r="AO4262">
        <v>0.75003388699999995</v>
      </c>
      <c r="AP4262">
        <v>0.81137576600000005</v>
      </c>
      <c r="AQ4262">
        <v>0.84819478199999998</v>
      </c>
      <c r="AR4262">
        <v>0.782754493</v>
      </c>
      <c r="AS4262">
        <v>0.90256018400000004</v>
      </c>
      <c r="AT4262">
        <v>0.429972725</v>
      </c>
    </row>
    <row r="4263" spans="1:46" hidden="1" x14ac:dyDescent="0.25">
      <c r="A4263" t="s">
        <v>328</v>
      </c>
      <c r="B4263" t="s">
        <v>295</v>
      </c>
      <c r="C4263">
        <v>13</v>
      </c>
      <c r="D4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0.79987139100000004</v>
      </c>
      <c r="E4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0.79987139100000004</v>
      </c>
      <c r="AI4263">
        <v>25</v>
      </c>
      <c r="AJ4263" t="s">
        <v>328</v>
      </c>
      <c r="AK4263" t="s">
        <v>420</v>
      </c>
      <c r="AL4263" t="s">
        <v>295</v>
      </c>
      <c r="AM4263">
        <v>10</v>
      </c>
      <c r="AN4263">
        <v>13</v>
      </c>
      <c r="AO4263">
        <v>0.69139284999999995</v>
      </c>
      <c r="AP4263">
        <v>0.76373617500000002</v>
      </c>
      <c r="AQ4263">
        <v>0.79987139100000004</v>
      </c>
      <c r="AR4263">
        <v>0.74240204300000001</v>
      </c>
      <c r="AS4263">
        <v>0.85492068899999996</v>
      </c>
      <c r="AT4263">
        <v>0.49981213899999999</v>
      </c>
    </row>
    <row r="4264" spans="1:46" hidden="1" x14ac:dyDescent="0.25">
      <c r="A4264" t="s">
        <v>328</v>
      </c>
      <c r="B4264" t="s">
        <v>295</v>
      </c>
      <c r="C4264">
        <v>14</v>
      </c>
      <c r="D4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0.68684604299999996</v>
      </c>
      <c r="E4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0.68684604299999996</v>
      </c>
      <c r="AI4264">
        <v>25</v>
      </c>
      <c r="AJ4264" t="s">
        <v>328</v>
      </c>
      <c r="AK4264" t="s">
        <v>420</v>
      </c>
      <c r="AL4264" t="s">
        <v>295</v>
      </c>
      <c r="AM4264">
        <v>10</v>
      </c>
      <c r="AN4264">
        <v>14</v>
      </c>
      <c r="AO4264">
        <v>0.59737020399999996</v>
      </c>
      <c r="AP4264">
        <v>0.64917314699999995</v>
      </c>
      <c r="AQ4264">
        <v>0.68684604299999996</v>
      </c>
      <c r="AR4264">
        <v>0.641624902</v>
      </c>
      <c r="AS4264">
        <v>0.80031200999999996</v>
      </c>
      <c r="AT4264">
        <v>0.47248709900000002</v>
      </c>
    </row>
    <row r="4265" spans="1:46" hidden="1" x14ac:dyDescent="0.25">
      <c r="A4265" t="s">
        <v>328</v>
      </c>
      <c r="B4265" t="s">
        <v>295</v>
      </c>
      <c r="C4265">
        <v>15</v>
      </c>
      <c r="D4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0.53096154399999995</v>
      </c>
      <c r="E4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0.53096154399999995</v>
      </c>
      <c r="AI4265">
        <v>25</v>
      </c>
      <c r="AJ4265" t="s">
        <v>328</v>
      </c>
      <c r="AK4265" t="s">
        <v>420</v>
      </c>
      <c r="AL4265" t="s">
        <v>295</v>
      </c>
      <c r="AM4265">
        <v>10</v>
      </c>
      <c r="AN4265">
        <v>15</v>
      </c>
      <c r="AO4265">
        <v>0.45169346399999999</v>
      </c>
      <c r="AP4265">
        <v>0.49676752299999999</v>
      </c>
      <c r="AQ4265">
        <v>0.53096154399999995</v>
      </c>
      <c r="AR4265">
        <v>0.49252496099999998</v>
      </c>
      <c r="AS4265">
        <v>0.64707656700000005</v>
      </c>
      <c r="AT4265">
        <v>0.34889839</v>
      </c>
    </row>
    <row r="4266" spans="1:46" hidden="1" x14ac:dyDescent="0.25">
      <c r="A4266" t="s">
        <v>328</v>
      </c>
      <c r="B4266" t="s">
        <v>295</v>
      </c>
      <c r="C4266">
        <v>16</v>
      </c>
      <c r="D4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0.32192644100000001</v>
      </c>
      <c r="E4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0.32192644100000001</v>
      </c>
      <c r="AI4266">
        <v>25</v>
      </c>
      <c r="AJ4266" t="s">
        <v>328</v>
      </c>
      <c r="AK4266" t="s">
        <v>420</v>
      </c>
      <c r="AL4266" t="s">
        <v>295</v>
      </c>
      <c r="AM4266">
        <v>10</v>
      </c>
      <c r="AN4266">
        <v>16</v>
      </c>
      <c r="AO4266">
        <v>0.26520603300000001</v>
      </c>
      <c r="AP4266">
        <v>0.29325220899999999</v>
      </c>
      <c r="AQ4266">
        <v>0.32192644100000001</v>
      </c>
      <c r="AR4266">
        <v>0.30157677599999999</v>
      </c>
      <c r="AS4266">
        <v>0.489525398</v>
      </c>
      <c r="AT4266">
        <v>0.18405719200000001</v>
      </c>
    </row>
    <row r="4267" spans="1:46" hidden="1" x14ac:dyDescent="0.25">
      <c r="A4267" t="s">
        <v>328</v>
      </c>
      <c r="B4267" t="s">
        <v>295</v>
      </c>
      <c r="C4267">
        <v>17</v>
      </c>
      <c r="D4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0.121514689</v>
      </c>
      <c r="E4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0.121514689</v>
      </c>
      <c r="AI4267">
        <v>25</v>
      </c>
      <c r="AJ4267" t="s">
        <v>328</v>
      </c>
      <c r="AK4267" t="s">
        <v>420</v>
      </c>
      <c r="AL4267" t="s">
        <v>295</v>
      </c>
      <c r="AM4267">
        <v>10</v>
      </c>
      <c r="AN4267">
        <v>17</v>
      </c>
      <c r="AO4267">
        <v>9.8272514000000005E-2</v>
      </c>
      <c r="AP4267">
        <v>0.109557618</v>
      </c>
      <c r="AQ4267">
        <v>0.121514689</v>
      </c>
      <c r="AR4267">
        <v>0.123126968</v>
      </c>
      <c r="AS4267">
        <v>0.320749493</v>
      </c>
      <c r="AT4267">
        <v>6.7586861999999998E-2</v>
      </c>
    </row>
    <row r="4268" spans="1:46" hidden="1" x14ac:dyDescent="0.25">
      <c r="A4268" t="s">
        <v>328</v>
      </c>
      <c r="B4268" t="s">
        <v>295</v>
      </c>
      <c r="C4268">
        <v>18</v>
      </c>
      <c r="D4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4.8037410000000003E-3</v>
      </c>
      <c r="E4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4.8037410000000003E-3</v>
      </c>
      <c r="AI4268">
        <v>25</v>
      </c>
      <c r="AJ4268" t="s">
        <v>328</v>
      </c>
      <c r="AK4268" t="s">
        <v>420</v>
      </c>
      <c r="AL4268" t="s">
        <v>295</v>
      </c>
      <c r="AM4268">
        <v>10</v>
      </c>
      <c r="AN4268">
        <v>18</v>
      </c>
      <c r="AO4268">
        <v>3.836852E-3</v>
      </c>
      <c r="AP4268">
        <v>4.3993449999999998E-3</v>
      </c>
      <c r="AQ4268">
        <v>4.8037410000000003E-3</v>
      </c>
      <c r="AR4268">
        <v>1.4803055000000001E-2</v>
      </c>
      <c r="AS4268">
        <v>0.117922176</v>
      </c>
      <c r="AT4268">
        <v>2.9024279999999999E-3</v>
      </c>
    </row>
    <row r="4269" spans="1:46" hidden="1" x14ac:dyDescent="0.25">
      <c r="A4269" t="s">
        <v>328</v>
      </c>
      <c r="B4269" t="s">
        <v>295</v>
      </c>
      <c r="C4269">
        <v>19</v>
      </c>
      <c r="D4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69">
        <v>25</v>
      </c>
      <c r="AJ4269" t="s">
        <v>328</v>
      </c>
      <c r="AK4269" t="s">
        <v>420</v>
      </c>
      <c r="AL4269" t="s">
        <v>295</v>
      </c>
      <c r="AM4269">
        <v>10</v>
      </c>
      <c r="AN4269">
        <v>19</v>
      </c>
      <c r="AO4269">
        <v>0</v>
      </c>
      <c r="AP4269">
        <v>0</v>
      </c>
      <c r="AQ4269">
        <v>0</v>
      </c>
      <c r="AR4269">
        <v>4.7075699999999998E-4</v>
      </c>
      <c r="AS4269">
        <v>5.043629E-3</v>
      </c>
      <c r="AT4269">
        <v>0</v>
      </c>
    </row>
    <row r="4270" spans="1:46" hidden="1" x14ac:dyDescent="0.25">
      <c r="A4270" t="s">
        <v>328</v>
      </c>
      <c r="B4270" t="s">
        <v>295</v>
      </c>
      <c r="C4270">
        <v>20</v>
      </c>
      <c r="D4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0">
        <v>25</v>
      </c>
      <c r="AJ4270" t="s">
        <v>328</v>
      </c>
      <c r="AK4270" t="s">
        <v>420</v>
      </c>
      <c r="AL4270" t="s">
        <v>295</v>
      </c>
      <c r="AM4270">
        <v>10</v>
      </c>
      <c r="AN4270">
        <v>20</v>
      </c>
      <c r="AO4270">
        <v>0</v>
      </c>
      <c r="AP4270">
        <v>0</v>
      </c>
      <c r="AQ4270">
        <v>0</v>
      </c>
      <c r="AR4270">
        <v>0</v>
      </c>
      <c r="AS4270">
        <v>0</v>
      </c>
      <c r="AT4270">
        <v>0</v>
      </c>
    </row>
    <row r="4271" spans="1:46" hidden="1" x14ac:dyDescent="0.25">
      <c r="A4271" t="s">
        <v>328</v>
      </c>
      <c r="B4271" t="s">
        <v>295</v>
      </c>
      <c r="C4271">
        <v>21</v>
      </c>
      <c r="D4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1">
        <v>25</v>
      </c>
      <c r="AJ4271" t="s">
        <v>328</v>
      </c>
      <c r="AK4271" t="s">
        <v>420</v>
      </c>
      <c r="AL4271" t="s">
        <v>295</v>
      </c>
      <c r="AM4271">
        <v>10</v>
      </c>
      <c r="AN4271">
        <v>21</v>
      </c>
      <c r="AO4271">
        <v>0</v>
      </c>
      <c r="AP4271">
        <v>0</v>
      </c>
      <c r="AQ4271">
        <v>0</v>
      </c>
      <c r="AR4271">
        <v>0</v>
      </c>
      <c r="AS4271">
        <v>0</v>
      </c>
      <c r="AT4271">
        <v>0</v>
      </c>
    </row>
    <row r="4272" spans="1:46" hidden="1" x14ac:dyDescent="0.25">
      <c r="A4272" t="s">
        <v>328</v>
      </c>
      <c r="B4272" t="s">
        <v>295</v>
      </c>
      <c r="C4272">
        <v>22</v>
      </c>
      <c r="D4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2">
        <v>25</v>
      </c>
      <c r="AJ4272" t="s">
        <v>328</v>
      </c>
      <c r="AK4272" t="s">
        <v>420</v>
      </c>
      <c r="AL4272" t="s">
        <v>295</v>
      </c>
      <c r="AM4272">
        <v>10</v>
      </c>
      <c r="AN4272">
        <v>22</v>
      </c>
      <c r="AO4272">
        <v>0</v>
      </c>
      <c r="AP4272">
        <v>0</v>
      </c>
      <c r="AQ4272">
        <v>0</v>
      </c>
      <c r="AR4272">
        <v>0</v>
      </c>
      <c r="AS4272">
        <v>0</v>
      </c>
      <c r="AT4272">
        <v>0</v>
      </c>
    </row>
    <row r="4273" spans="1:46" hidden="1" x14ac:dyDescent="0.25">
      <c r="A4273" t="s">
        <v>328</v>
      </c>
      <c r="B4273" t="s">
        <v>295</v>
      </c>
      <c r="C4273">
        <v>23</v>
      </c>
      <c r="D4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3">
        <v>25</v>
      </c>
      <c r="AJ4273" t="s">
        <v>328</v>
      </c>
      <c r="AK4273" t="s">
        <v>420</v>
      </c>
      <c r="AL4273" t="s">
        <v>295</v>
      </c>
      <c r="AM4273">
        <v>10</v>
      </c>
      <c r="AN4273">
        <v>23</v>
      </c>
      <c r="AO4273">
        <v>0</v>
      </c>
      <c r="AP4273">
        <v>0</v>
      </c>
      <c r="AQ4273">
        <v>0</v>
      </c>
      <c r="AR4273">
        <v>0</v>
      </c>
      <c r="AS4273">
        <v>0</v>
      </c>
      <c r="AT4273">
        <v>0</v>
      </c>
    </row>
    <row r="4274" spans="1:46" hidden="1" x14ac:dyDescent="0.25">
      <c r="A4274" t="s">
        <v>328</v>
      </c>
      <c r="B4274" t="s">
        <v>295</v>
      </c>
      <c r="C4274">
        <v>24</v>
      </c>
      <c r="D4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4">
        <v>25</v>
      </c>
      <c r="AJ4274" t="s">
        <v>328</v>
      </c>
      <c r="AK4274" t="s">
        <v>420</v>
      </c>
      <c r="AL4274" t="s">
        <v>295</v>
      </c>
      <c r="AM4274">
        <v>10</v>
      </c>
      <c r="AN4274">
        <v>24</v>
      </c>
      <c r="AO4274">
        <v>0</v>
      </c>
      <c r="AP4274">
        <v>0</v>
      </c>
      <c r="AQ4274">
        <v>0</v>
      </c>
      <c r="AR4274">
        <v>0</v>
      </c>
      <c r="AS4274">
        <v>0</v>
      </c>
      <c r="AT4274">
        <v>0</v>
      </c>
    </row>
    <row r="4275" spans="1:46" hidden="1" x14ac:dyDescent="0.25">
      <c r="A4275" t="s">
        <v>328</v>
      </c>
      <c r="B4275" t="s">
        <v>296</v>
      </c>
      <c r="C4275">
        <v>1</v>
      </c>
      <c r="D4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5">
        <v>25</v>
      </c>
      <c r="AJ4275" t="s">
        <v>328</v>
      </c>
      <c r="AK4275" t="s">
        <v>420</v>
      </c>
      <c r="AL4275" t="s">
        <v>296</v>
      </c>
      <c r="AM4275">
        <v>11</v>
      </c>
      <c r="AN4275">
        <v>1</v>
      </c>
      <c r="AO4275">
        <v>0</v>
      </c>
      <c r="AP4275">
        <v>0</v>
      </c>
      <c r="AQ4275">
        <v>0</v>
      </c>
      <c r="AR4275">
        <v>0</v>
      </c>
      <c r="AS4275">
        <v>0</v>
      </c>
      <c r="AT4275">
        <v>0</v>
      </c>
    </row>
    <row r="4276" spans="1:46" hidden="1" x14ac:dyDescent="0.25">
      <c r="A4276" t="s">
        <v>328</v>
      </c>
      <c r="B4276" t="s">
        <v>296</v>
      </c>
      <c r="C4276">
        <v>2</v>
      </c>
      <c r="D4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6">
        <v>25</v>
      </c>
      <c r="AJ4276" t="s">
        <v>328</v>
      </c>
      <c r="AK4276" t="s">
        <v>420</v>
      </c>
      <c r="AL4276" t="s">
        <v>296</v>
      </c>
      <c r="AM4276">
        <v>11</v>
      </c>
      <c r="AN4276">
        <v>2</v>
      </c>
      <c r="AO4276">
        <v>0</v>
      </c>
      <c r="AP4276">
        <v>0</v>
      </c>
      <c r="AQ4276">
        <v>0</v>
      </c>
      <c r="AR4276">
        <v>0</v>
      </c>
      <c r="AS4276">
        <v>0</v>
      </c>
      <c r="AT4276">
        <v>0</v>
      </c>
    </row>
    <row r="4277" spans="1:46" hidden="1" x14ac:dyDescent="0.25">
      <c r="A4277" t="s">
        <v>328</v>
      </c>
      <c r="B4277" t="s">
        <v>296</v>
      </c>
      <c r="C4277">
        <v>3</v>
      </c>
      <c r="D4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7">
        <v>25</v>
      </c>
      <c r="AJ4277" t="s">
        <v>328</v>
      </c>
      <c r="AK4277" t="s">
        <v>420</v>
      </c>
      <c r="AL4277" t="s">
        <v>296</v>
      </c>
      <c r="AM4277">
        <v>11</v>
      </c>
      <c r="AN4277">
        <v>3</v>
      </c>
      <c r="AO4277">
        <v>0</v>
      </c>
      <c r="AP4277">
        <v>0</v>
      </c>
      <c r="AQ4277">
        <v>0</v>
      </c>
      <c r="AR4277">
        <v>0</v>
      </c>
      <c r="AS4277">
        <v>0</v>
      </c>
      <c r="AT4277">
        <v>0</v>
      </c>
    </row>
    <row r="4278" spans="1:46" hidden="1" x14ac:dyDescent="0.25">
      <c r="A4278" t="s">
        <v>328</v>
      </c>
      <c r="B4278" t="s">
        <v>296</v>
      </c>
      <c r="C4278">
        <v>4</v>
      </c>
      <c r="D4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8">
        <v>25</v>
      </c>
      <c r="AJ4278" t="s">
        <v>328</v>
      </c>
      <c r="AK4278" t="s">
        <v>420</v>
      </c>
      <c r="AL4278" t="s">
        <v>296</v>
      </c>
      <c r="AM4278">
        <v>11</v>
      </c>
      <c r="AN4278">
        <v>4</v>
      </c>
      <c r="AO4278">
        <v>0</v>
      </c>
      <c r="AP4278">
        <v>0</v>
      </c>
      <c r="AQ4278">
        <v>0</v>
      </c>
      <c r="AR4278">
        <v>0</v>
      </c>
      <c r="AS4278">
        <v>0</v>
      </c>
      <c r="AT4278">
        <v>0</v>
      </c>
    </row>
    <row r="4279" spans="1:46" hidden="1" x14ac:dyDescent="0.25">
      <c r="A4279" t="s">
        <v>328</v>
      </c>
      <c r="B4279" t="s">
        <v>296</v>
      </c>
      <c r="C4279">
        <v>5</v>
      </c>
      <c r="D4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9">
        <v>25</v>
      </c>
      <c r="AJ4279" t="s">
        <v>328</v>
      </c>
      <c r="AK4279" t="s">
        <v>420</v>
      </c>
      <c r="AL4279" t="s">
        <v>296</v>
      </c>
      <c r="AM4279">
        <v>11</v>
      </c>
      <c r="AN4279">
        <v>5</v>
      </c>
      <c r="AO4279">
        <v>0</v>
      </c>
      <c r="AP4279">
        <v>2.0599999999999999E-5</v>
      </c>
      <c r="AQ4279">
        <v>3.3699999999999999E-5</v>
      </c>
      <c r="AR4279">
        <v>1.8499999999999999E-5</v>
      </c>
      <c r="AS4279">
        <v>4.6600000000000001E-5</v>
      </c>
      <c r="AT4279">
        <v>0</v>
      </c>
    </row>
    <row r="4280" spans="1:46" hidden="1" x14ac:dyDescent="0.25">
      <c r="A4280" t="s">
        <v>328</v>
      </c>
      <c r="B4280" t="s">
        <v>296</v>
      </c>
      <c r="C4280">
        <v>6</v>
      </c>
      <c r="D4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4.7800000000000003E-5</v>
      </c>
      <c r="E4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4.7800000000000003E-5</v>
      </c>
      <c r="AI4280">
        <v>25</v>
      </c>
      <c r="AJ4280" t="s">
        <v>328</v>
      </c>
      <c r="AK4280" t="s">
        <v>420</v>
      </c>
      <c r="AL4280" t="s">
        <v>296</v>
      </c>
      <c r="AM4280">
        <v>11</v>
      </c>
      <c r="AN4280">
        <v>6</v>
      </c>
      <c r="AO4280">
        <v>4.7800000000000003E-5</v>
      </c>
      <c r="AP4280" s="281">
        <v>4.6781185000000003E-2</v>
      </c>
      <c r="AQ4280" s="281">
        <v>5.2052974000000002E-2</v>
      </c>
      <c r="AR4280" s="281">
        <v>3.0954959000000001E-2</v>
      </c>
      <c r="AS4280" s="281">
        <v>5.7930735999999997E-2</v>
      </c>
      <c r="AT4280">
        <v>6.8299999999999998E-6</v>
      </c>
    </row>
    <row r="4281" spans="1:46" hidden="1" x14ac:dyDescent="0.25">
      <c r="A4281" t="s">
        <v>328</v>
      </c>
      <c r="B4281" t="s">
        <v>296</v>
      </c>
      <c r="C4281">
        <v>7</v>
      </c>
      <c r="D4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5.2438775E-2</v>
      </c>
      <c r="E4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5.2438775E-2</v>
      </c>
      <c r="AI4281">
        <v>25</v>
      </c>
      <c r="AJ4281" t="s">
        <v>328</v>
      </c>
      <c r="AK4281" t="s">
        <v>420</v>
      </c>
      <c r="AL4281" t="s">
        <v>296</v>
      </c>
      <c r="AM4281">
        <v>11</v>
      </c>
      <c r="AN4281">
        <v>7</v>
      </c>
      <c r="AO4281" s="281">
        <v>5.2438775E-2</v>
      </c>
      <c r="AP4281">
        <v>0.20067307500000001</v>
      </c>
      <c r="AQ4281">
        <v>0.221224013</v>
      </c>
      <c r="AR4281">
        <v>0.149766129</v>
      </c>
      <c r="AS4281">
        <v>0.23942004</v>
      </c>
      <c r="AT4281" s="281">
        <v>2.8171788E-2</v>
      </c>
    </row>
    <row r="4282" spans="1:46" hidden="1" x14ac:dyDescent="0.25">
      <c r="A4282" t="s">
        <v>328</v>
      </c>
      <c r="B4282" t="s">
        <v>296</v>
      </c>
      <c r="C4282">
        <v>8</v>
      </c>
      <c r="D4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0.22618992399999999</v>
      </c>
      <c r="E4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0.22618992399999999</v>
      </c>
      <c r="AI4282">
        <v>25</v>
      </c>
      <c r="AJ4282" t="s">
        <v>328</v>
      </c>
      <c r="AK4282" t="s">
        <v>420</v>
      </c>
      <c r="AL4282" t="s">
        <v>296</v>
      </c>
      <c r="AM4282">
        <v>11</v>
      </c>
      <c r="AN4282">
        <v>8</v>
      </c>
      <c r="AO4282">
        <v>0.22618992399999999</v>
      </c>
      <c r="AP4282">
        <v>0.37070134300000002</v>
      </c>
      <c r="AQ4282">
        <v>0.41579073900000002</v>
      </c>
      <c r="AR4282">
        <v>0.32523173700000002</v>
      </c>
      <c r="AS4282">
        <v>0.43859771600000003</v>
      </c>
      <c r="AT4282">
        <v>0.123823501</v>
      </c>
    </row>
    <row r="4283" spans="1:46" hidden="1" x14ac:dyDescent="0.25">
      <c r="A4283" t="s">
        <v>328</v>
      </c>
      <c r="B4283" t="s">
        <v>296</v>
      </c>
      <c r="C4283">
        <v>9</v>
      </c>
      <c r="D4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0.587787799</v>
      </c>
      <c r="E4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0.40858756800000001</v>
      </c>
      <c r="AI4283">
        <v>25</v>
      </c>
      <c r="AJ4283" t="s">
        <v>328</v>
      </c>
      <c r="AK4283" t="s">
        <v>420</v>
      </c>
      <c r="AL4283" t="s">
        <v>296</v>
      </c>
      <c r="AM4283">
        <v>11</v>
      </c>
      <c r="AN4283">
        <v>9</v>
      </c>
      <c r="AO4283">
        <v>0.40858756800000001</v>
      </c>
      <c r="AP4283">
        <v>0.53192034600000004</v>
      </c>
      <c r="AQ4283">
        <v>0.587787799</v>
      </c>
      <c r="AR4283">
        <v>0.49732037299999998</v>
      </c>
      <c r="AS4283">
        <v>0.64070086500000001</v>
      </c>
      <c r="AT4283">
        <v>0.23258099900000001</v>
      </c>
    </row>
    <row r="4284" spans="1:46" hidden="1" x14ac:dyDescent="0.25">
      <c r="A4284" t="s">
        <v>328</v>
      </c>
      <c r="B4284" t="s">
        <v>296</v>
      </c>
      <c r="C4284">
        <v>10</v>
      </c>
      <c r="D4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0.71952904100000004</v>
      </c>
      <c r="E4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0.71952904100000004</v>
      </c>
      <c r="AI4284">
        <v>25</v>
      </c>
      <c r="AJ4284" t="s">
        <v>328</v>
      </c>
      <c r="AK4284" t="s">
        <v>420</v>
      </c>
      <c r="AL4284" t="s">
        <v>296</v>
      </c>
      <c r="AM4284">
        <v>11</v>
      </c>
      <c r="AN4284">
        <v>10</v>
      </c>
      <c r="AO4284">
        <v>0.57854624700000001</v>
      </c>
      <c r="AP4284">
        <v>0.66812537999999999</v>
      </c>
      <c r="AQ4284">
        <v>0.71952904100000004</v>
      </c>
      <c r="AR4284">
        <v>0.64307958399999998</v>
      </c>
      <c r="AS4284">
        <v>0.78254209799999996</v>
      </c>
      <c r="AT4284">
        <v>0.322476029</v>
      </c>
    </row>
    <row r="4285" spans="1:46" hidden="1" x14ac:dyDescent="0.25">
      <c r="A4285" t="s">
        <v>328</v>
      </c>
      <c r="B4285" t="s">
        <v>296</v>
      </c>
      <c r="C4285">
        <v>11</v>
      </c>
      <c r="D4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0.80291760099999998</v>
      </c>
      <c r="E4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0.80291760099999998</v>
      </c>
      <c r="AI4285">
        <v>25</v>
      </c>
      <c r="AJ4285" t="s">
        <v>328</v>
      </c>
      <c r="AK4285" t="s">
        <v>420</v>
      </c>
      <c r="AL4285" t="s">
        <v>296</v>
      </c>
      <c r="AM4285">
        <v>11</v>
      </c>
      <c r="AN4285">
        <v>11</v>
      </c>
      <c r="AO4285">
        <v>0.703914861</v>
      </c>
      <c r="AP4285">
        <v>0.75196204499999997</v>
      </c>
      <c r="AQ4285">
        <v>0.80291760099999998</v>
      </c>
      <c r="AR4285">
        <v>0.74166777800000006</v>
      </c>
      <c r="AS4285">
        <v>0.86678752999999997</v>
      </c>
      <c r="AT4285">
        <v>0.427876914</v>
      </c>
    </row>
    <row r="4286" spans="1:46" hidden="1" x14ac:dyDescent="0.25">
      <c r="A4286" t="s">
        <v>328</v>
      </c>
      <c r="B4286" t="s">
        <v>296</v>
      </c>
      <c r="C4286">
        <v>12</v>
      </c>
      <c r="D4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0.81173192199999999</v>
      </c>
      <c r="E4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0.81173192199999999</v>
      </c>
      <c r="AI4286">
        <v>25</v>
      </c>
      <c r="AJ4286" t="s">
        <v>328</v>
      </c>
      <c r="AK4286" t="s">
        <v>420</v>
      </c>
      <c r="AL4286" t="s">
        <v>296</v>
      </c>
      <c r="AM4286">
        <v>11</v>
      </c>
      <c r="AN4286">
        <v>12</v>
      </c>
      <c r="AO4286">
        <v>0.73331664299999999</v>
      </c>
      <c r="AP4286">
        <v>0.78060519100000003</v>
      </c>
      <c r="AQ4286">
        <v>0.81173192199999999</v>
      </c>
      <c r="AR4286">
        <v>0.76653348300000002</v>
      </c>
      <c r="AS4286">
        <v>0.88358963800000001</v>
      </c>
      <c r="AT4286">
        <v>0.461351344</v>
      </c>
    </row>
    <row r="4287" spans="1:46" hidden="1" x14ac:dyDescent="0.25">
      <c r="A4287" t="s">
        <v>328</v>
      </c>
      <c r="B4287" t="s">
        <v>296</v>
      </c>
      <c r="C4287">
        <v>13</v>
      </c>
      <c r="D4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0.79447231699999998</v>
      </c>
      <c r="E4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0.79447231699999998</v>
      </c>
      <c r="AI4287">
        <v>25</v>
      </c>
      <c r="AJ4287" t="s">
        <v>328</v>
      </c>
      <c r="AK4287" t="s">
        <v>420</v>
      </c>
      <c r="AL4287" t="s">
        <v>296</v>
      </c>
      <c r="AM4287">
        <v>11</v>
      </c>
      <c r="AN4287">
        <v>13</v>
      </c>
      <c r="AO4287">
        <v>0.68879459600000004</v>
      </c>
      <c r="AP4287">
        <v>0.74858043699999999</v>
      </c>
      <c r="AQ4287">
        <v>0.79447231699999998</v>
      </c>
      <c r="AR4287">
        <v>0.73656668599999997</v>
      </c>
      <c r="AS4287">
        <v>0.88036850899999997</v>
      </c>
      <c r="AT4287">
        <v>0.44560634500000001</v>
      </c>
    </row>
    <row r="4288" spans="1:46" hidden="1" x14ac:dyDescent="0.25">
      <c r="A4288" t="s">
        <v>328</v>
      </c>
      <c r="B4288" t="s">
        <v>296</v>
      </c>
      <c r="C4288">
        <v>14</v>
      </c>
      <c r="D4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0.71555444000000001</v>
      </c>
      <c r="E4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0.71555444000000001</v>
      </c>
      <c r="AI4288">
        <v>25</v>
      </c>
      <c r="AJ4288" t="s">
        <v>328</v>
      </c>
      <c r="AK4288" t="s">
        <v>420</v>
      </c>
      <c r="AL4288" t="s">
        <v>296</v>
      </c>
      <c r="AM4288">
        <v>11</v>
      </c>
      <c r="AN4288">
        <v>14</v>
      </c>
      <c r="AO4288">
        <v>0.59505417400000005</v>
      </c>
      <c r="AP4288">
        <v>0.65366717200000002</v>
      </c>
      <c r="AQ4288">
        <v>0.71555444000000001</v>
      </c>
      <c r="AR4288">
        <v>0.65241888100000001</v>
      </c>
      <c r="AS4288">
        <v>0.83635976499999998</v>
      </c>
      <c r="AT4288">
        <v>0.377832108</v>
      </c>
    </row>
    <row r="4289" spans="1:46" hidden="1" x14ac:dyDescent="0.25">
      <c r="A4289" t="s">
        <v>328</v>
      </c>
      <c r="B4289" t="s">
        <v>296</v>
      </c>
      <c r="C4289">
        <v>15</v>
      </c>
      <c r="D4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0.59657284600000005</v>
      </c>
      <c r="E4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0.59657284600000005</v>
      </c>
      <c r="AI4289">
        <v>25</v>
      </c>
      <c r="AJ4289" t="s">
        <v>328</v>
      </c>
      <c r="AK4289" t="s">
        <v>420</v>
      </c>
      <c r="AL4289" t="s">
        <v>296</v>
      </c>
      <c r="AM4289">
        <v>11</v>
      </c>
      <c r="AN4289">
        <v>15</v>
      </c>
      <c r="AO4289">
        <v>0.44940521300000003</v>
      </c>
      <c r="AP4289">
        <v>0.49203102399999998</v>
      </c>
      <c r="AQ4289">
        <v>0.59657284600000005</v>
      </c>
      <c r="AR4289">
        <v>0.51622629799999997</v>
      </c>
      <c r="AS4289">
        <v>0.71885167500000002</v>
      </c>
      <c r="AT4289">
        <v>0.31857807700000002</v>
      </c>
    </row>
    <row r="4290" spans="1:46" hidden="1" x14ac:dyDescent="0.25">
      <c r="A4290" t="s">
        <v>328</v>
      </c>
      <c r="B4290" t="s">
        <v>296</v>
      </c>
      <c r="C4290">
        <v>16</v>
      </c>
      <c r="D4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0.44532297599999998</v>
      </c>
      <c r="E4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0.44532297599999998</v>
      </c>
      <c r="AI4290">
        <v>25</v>
      </c>
      <c r="AJ4290" t="s">
        <v>328</v>
      </c>
      <c r="AK4290" t="s">
        <v>420</v>
      </c>
      <c r="AL4290" t="s">
        <v>296</v>
      </c>
      <c r="AM4290">
        <v>11</v>
      </c>
      <c r="AN4290">
        <v>16</v>
      </c>
      <c r="AO4290">
        <v>0.26248638099999999</v>
      </c>
      <c r="AP4290">
        <v>0.304035532</v>
      </c>
      <c r="AQ4290">
        <v>0.44532297599999998</v>
      </c>
      <c r="AR4290">
        <v>0.34193223699999997</v>
      </c>
      <c r="AS4290">
        <v>0.54764993299999998</v>
      </c>
      <c r="AT4290">
        <v>0.17812372100000001</v>
      </c>
    </row>
    <row r="4291" spans="1:46" hidden="1" x14ac:dyDescent="0.25">
      <c r="A4291" t="s">
        <v>328</v>
      </c>
      <c r="B4291" t="s">
        <v>296</v>
      </c>
      <c r="C4291">
        <v>17</v>
      </c>
      <c r="D4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0.26517360400000001</v>
      </c>
      <c r="E4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0.26517360400000001</v>
      </c>
      <c r="AI4291">
        <v>25</v>
      </c>
      <c r="AJ4291" t="s">
        <v>328</v>
      </c>
      <c r="AK4291" t="s">
        <v>420</v>
      </c>
      <c r="AL4291" t="s">
        <v>296</v>
      </c>
      <c r="AM4291">
        <v>11</v>
      </c>
      <c r="AN4291">
        <v>17</v>
      </c>
      <c r="AO4291">
        <v>9.9781999999999996E-2</v>
      </c>
      <c r="AP4291">
        <v>0.119252703</v>
      </c>
      <c r="AQ4291">
        <v>0.26517360400000001</v>
      </c>
      <c r="AR4291">
        <v>0.169557869</v>
      </c>
      <c r="AS4291">
        <v>0.33272025300000002</v>
      </c>
      <c r="AT4291">
        <v>7.2016403000000007E-2</v>
      </c>
    </row>
    <row r="4292" spans="1:46" hidden="1" x14ac:dyDescent="0.25">
      <c r="A4292" t="s">
        <v>328</v>
      </c>
      <c r="B4292" t="s">
        <v>296</v>
      </c>
      <c r="C4292">
        <v>18</v>
      </c>
      <c r="D4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0.101375356</v>
      </c>
      <c r="E4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0.101375356</v>
      </c>
      <c r="AI4292">
        <v>25</v>
      </c>
      <c r="AJ4292" t="s">
        <v>328</v>
      </c>
      <c r="AK4292" t="s">
        <v>420</v>
      </c>
      <c r="AL4292" t="s">
        <v>296</v>
      </c>
      <c r="AM4292">
        <v>11</v>
      </c>
      <c r="AN4292">
        <v>18</v>
      </c>
      <c r="AO4292">
        <v>5.1637640000000004E-3</v>
      </c>
      <c r="AP4292">
        <v>7.6080160000000004E-3</v>
      </c>
      <c r="AQ4292">
        <v>0.101375356</v>
      </c>
      <c r="AR4292">
        <v>4.4168607999999998E-2</v>
      </c>
      <c r="AS4292">
        <v>0.13206395200000001</v>
      </c>
      <c r="AT4292">
        <v>3.4156719999999998E-3</v>
      </c>
    </row>
    <row r="4293" spans="1:46" hidden="1" x14ac:dyDescent="0.25">
      <c r="A4293" t="s">
        <v>328</v>
      </c>
      <c r="B4293" t="s">
        <v>296</v>
      </c>
      <c r="C4293">
        <v>19</v>
      </c>
      <c r="D4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5.3999850000000004E-3</v>
      </c>
      <c r="E4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5.3999850000000004E-3</v>
      </c>
      <c r="AI4293">
        <v>25</v>
      </c>
      <c r="AJ4293" t="s">
        <v>328</v>
      </c>
      <c r="AK4293" t="s">
        <v>420</v>
      </c>
      <c r="AL4293" t="s">
        <v>296</v>
      </c>
      <c r="AM4293">
        <v>11</v>
      </c>
      <c r="AN4293">
        <v>19</v>
      </c>
      <c r="AO4293">
        <v>0</v>
      </c>
      <c r="AP4293">
        <v>0</v>
      </c>
      <c r="AQ4293">
        <v>5.3999850000000004E-3</v>
      </c>
      <c r="AR4293">
        <v>2.3558699999999999E-3</v>
      </c>
      <c r="AS4293">
        <v>1.0101508E-2</v>
      </c>
      <c r="AT4293">
        <v>0</v>
      </c>
    </row>
    <row r="4294" spans="1:46" hidden="1" x14ac:dyDescent="0.25">
      <c r="A4294" t="s">
        <v>328</v>
      </c>
      <c r="B4294" t="s">
        <v>296</v>
      </c>
      <c r="C4294">
        <v>20</v>
      </c>
      <c r="D4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4">
        <v>25</v>
      </c>
      <c r="AJ4294" t="s">
        <v>328</v>
      </c>
      <c r="AK4294" t="s">
        <v>420</v>
      </c>
      <c r="AL4294" t="s">
        <v>296</v>
      </c>
      <c r="AM4294">
        <v>11</v>
      </c>
      <c r="AN4294">
        <v>20</v>
      </c>
      <c r="AO4294">
        <v>0</v>
      </c>
      <c r="AP4294">
        <v>0</v>
      </c>
      <c r="AQ4294">
        <v>0</v>
      </c>
      <c r="AR4294">
        <v>0</v>
      </c>
      <c r="AS4294">
        <v>0</v>
      </c>
      <c r="AT4294">
        <v>0</v>
      </c>
    </row>
    <row r="4295" spans="1:46" hidden="1" x14ac:dyDescent="0.25">
      <c r="A4295" t="s">
        <v>328</v>
      </c>
      <c r="B4295" t="s">
        <v>296</v>
      </c>
      <c r="C4295">
        <v>21</v>
      </c>
      <c r="D4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5">
        <v>25</v>
      </c>
      <c r="AJ4295" t="s">
        <v>328</v>
      </c>
      <c r="AK4295" t="s">
        <v>420</v>
      </c>
      <c r="AL4295" t="s">
        <v>296</v>
      </c>
      <c r="AM4295">
        <v>11</v>
      </c>
      <c r="AN4295">
        <v>21</v>
      </c>
      <c r="AO4295">
        <v>0</v>
      </c>
      <c r="AP4295">
        <v>0</v>
      </c>
      <c r="AQ4295">
        <v>0</v>
      </c>
      <c r="AR4295">
        <v>0</v>
      </c>
      <c r="AS4295">
        <v>0</v>
      </c>
      <c r="AT4295">
        <v>0</v>
      </c>
    </row>
    <row r="4296" spans="1:46" hidden="1" x14ac:dyDescent="0.25">
      <c r="A4296" t="s">
        <v>328</v>
      </c>
      <c r="B4296" t="s">
        <v>296</v>
      </c>
      <c r="C4296">
        <v>22</v>
      </c>
      <c r="D4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6">
        <v>25</v>
      </c>
      <c r="AJ4296" t="s">
        <v>328</v>
      </c>
      <c r="AK4296" t="s">
        <v>420</v>
      </c>
      <c r="AL4296" t="s">
        <v>296</v>
      </c>
      <c r="AM4296">
        <v>11</v>
      </c>
      <c r="AN4296">
        <v>22</v>
      </c>
      <c r="AO4296">
        <v>0</v>
      </c>
      <c r="AP4296">
        <v>0</v>
      </c>
      <c r="AQ4296">
        <v>0</v>
      </c>
      <c r="AR4296">
        <v>0</v>
      </c>
      <c r="AS4296">
        <v>0</v>
      </c>
      <c r="AT4296">
        <v>0</v>
      </c>
    </row>
    <row r="4297" spans="1:46" hidden="1" x14ac:dyDescent="0.25">
      <c r="A4297" t="s">
        <v>328</v>
      </c>
      <c r="B4297" t="s">
        <v>296</v>
      </c>
      <c r="C4297">
        <v>23</v>
      </c>
      <c r="D4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7">
        <v>25</v>
      </c>
      <c r="AJ4297" t="s">
        <v>328</v>
      </c>
      <c r="AK4297" t="s">
        <v>420</v>
      </c>
      <c r="AL4297" t="s">
        <v>296</v>
      </c>
      <c r="AM4297">
        <v>11</v>
      </c>
      <c r="AN4297">
        <v>23</v>
      </c>
      <c r="AO4297">
        <v>0</v>
      </c>
      <c r="AP4297">
        <v>0</v>
      </c>
      <c r="AQ4297">
        <v>0</v>
      </c>
      <c r="AR4297">
        <v>0</v>
      </c>
      <c r="AS4297">
        <v>0</v>
      </c>
      <c r="AT4297">
        <v>0</v>
      </c>
    </row>
    <row r="4298" spans="1:46" hidden="1" x14ac:dyDescent="0.25">
      <c r="A4298" t="s">
        <v>328</v>
      </c>
      <c r="B4298" t="s">
        <v>296</v>
      </c>
      <c r="C4298">
        <v>24</v>
      </c>
      <c r="D4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8">
        <v>25</v>
      </c>
      <c r="AJ4298" t="s">
        <v>328</v>
      </c>
      <c r="AK4298" t="s">
        <v>420</v>
      </c>
      <c r="AL4298" t="s">
        <v>296</v>
      </c>
      <c r="AM4298">
        <v>11</v>
      </c>
      <c r="AN4298">
        <v>24</v>
      </c>
      <c r="AO4298">
        <v>0</v>
      </c>
      <c r="AP4298">
        <v>0</v>
      </c>
      <c r="AQ4298">
        <v>0</v>
      </c>
      <c r="AR4298">
        <v>0</v>
      </c>
      <c r="AS4298">
        <v>0</v>
      </c>
      <c r="AT4298">
        <v>0</v>
      </c>
    </row>
    <row r="4299" spans="1:46" hidden="1" x14ac:dyDescent="0.25">
      <c r="A4299" t="s">
        <v>328</v>
      </c>
      <c r="B4299" t="s">
        <v>297</v>
      </c>
      <c r="C4299">
        <v>1</v>
      </c>
      <c r="D4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9">
        <v>25</v>
      </c>
      <c r="AJ4299" t="s">
        <v>328</v>
      </c>
      <c r="AK4299" t="s">
        <v>420</v>
      </c>
      <c r="AL4299" t="s">
        <v>297</v>
      </c>
      <c r="AM4299">
        <v>12</v>
      </c>
      <c r="AN4299">
        <v>1</v>
      </c>
      <c r="AO4299">
        <v>0</v>
      </c>
      <c r="AP4299">
        <v>0</v>
      </c>
      <c r="AQ4299">
        <v>0</v>
      </c>
      <c r="AR4299">
        <v>0</v>
      </c>
      <c r="AS4299">
        <v>0</v>
      </c>
      <c r="AT4299">
        <v>0</v>
      </c>
    </row>
    <row r="4300" spans="1:46" hidden="1" x14ac:dyDescent="0.25">
      <c r="A4300" t="s">
        <v>328</v>
      </c>
      <c r="B4300" t="s">
        <v>297</v>
      </c>
      <c r="C4300">
        <v>2</v>
      </c>
      <c r="D4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0">
        <v>25</v>
      </c>
      <c r="AJ4300" t="s">
        <v>328</v>
      </c>
      <c r="AK4300" t="s">
        <v>420</v>
      </c>
      <c r="AL4300" t="s">
        <v>297</v>
      </c>
      <c r="AM4300">
        <v>12</v>
      </c>
      <c r="AN4300">
        <v>2</v>
      </c>
      <c r="AO4300">
        <v>0</v>
      </c>
      <c r="AP4300">
        <v>0</v>
      </c>
      <c r="AQ4300">
        <v>0</v>
      </c>
      <c r="AR4300">
        <v>0</v>
      </c>
      <c r="AS4300">
        <v>0</v>
      </c>
      <c r="AT4300">
        <v>0</v>
      </c>
    </row>
    <row r="4301" spans="1:46" hidden="1" x14ac:dyDescent="0.25">
      <c r="A4301" t="s">
        <v>328</v>
      </c>
      <c r="B4301" t="s">
        <v>297</v>
      </c>
      <c r="C4301">
        <v>3</v>
      </c>
      <c r="D4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1">
        <v>25</v>
      </c>
      <c r="AJ4301" t="s">
        <v>328</v>
      </c>
      <c r="AK4301" t="s">
        <v>420</v>
      </c>
      <c r="AL4301" t="s">
        <v>297</v>
      </c>
      <c r="AM4301">
        <v>12</v>
      </c>
      <c r="AN4301">
        <v>3</v>
      </c>
      <c r="AO4301">
        <v>0</v>
      </c>
      <c r="AP4301">
        <v>0</v>
      </c>
      <c r="AQ4301">
        <v>0</v>
      </c>
      <c r="AR4301">
        <v>0</v>
      </c>
      <c r="AS4301">
        <v>0</v>
      </c>
      <c r="AT4301">
        <v>0</v>
      </c>
    </row>
    <row r="4302" spans="1:46" hidden="1" x14ac:dyDescent="0.25">
      <c r="A4302" t="s">
        <v>328</v>
      </c>
      <c r="B4302" t="s">
        <v>297</v>
      </c>
      <c r="C4302">
        <v>4</v>
      </c>
      <c r="D4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2">
        <v>25</v>
      </c>
      <c r="AJ4302" t="s">
        <v>328</v>
      </c>
      <c r="AK4302" t="s">
        <v>420</v>
      </c>
      <c r="AL4302" t="s">
        <v>297</v>
      </c>
      <c r="AM4302">
        <v>12</v>
      </c>
      <c r="AN4302">
        <v>4</v>
      </c>
      <c r="AO4302">
        <v>0</v>
      </c>
      <c r="AP4302">
        <v>0</v>
      </c>
      <c r="AQ4302">
        <v>0</v>
      </c>
      <c r="AR4302">
        <v>0</v>
      </c>
      <c r="AS4302">
        <v>0</v>
      </c>
      <c r="AT4302">
        <v>0</v>
      </c>
    </row>
    <row r="4303" spans="1:46" hidden="1" x14ac:dyDescent="0.25">
      <c r="A4303" t="s">
        <v>328</v>
      </c>
      <c r="B4303" t="s">
        <v>297</v>
      </c>
      <c r="C4303">
        <v>5</v>
      </c>
      <c r="D4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3">
        <v>25</v>
      </c>
      <c r="AJ4303" t="s">
        <v>328</v>
      </c>
      <c r="AK4303" t="s">
        <v>420</v>
      </c>
      <c r="AL4303" t="s">
        <v>297</v>
      </c>
      <c r="AM4303">
        <v>12</v>
      </c>
      <c r="AN4303">
        <v>5</v>
      </c>
      <c r="AO4303">
        <v>0</v>
      </c>
      <c r="AP4303">
        <v>0</v>
      </c>
      <c r="AQ4303">
        <v>0</v>
      </c>
      <c r="AR4303">
        <v>7.1699999999999997E-7</v>
      </c>
      <c r="AS4303">
        <v>1.1800000000000001E-5</v>
      </c>
      <c r="AT4303">
        <v>0</v>
      </c>
    </row>
    <row r="4304" spans="1:46" hidden="1" x14ac:dyDescent="0.25">
      <c r="A4304" t="s">
        <v>328</v>
      </c>
      <c r="B4304" t="s">
        <v>297</v>
      </c>
      <c r="C4304">
        <v>6</v>
      </c>
      <c r="D4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4">
        <v>25</v>
      </c>
      <c r="AJ4304" t="s">
        <v>328</v>
      </c>
      <c r="AK4304" t="s">
        <v>420</v>
      </c>
      <c r="AL4304" t="s">
        <v>297</v>
      </c>
      <c r="AM4304">
        <v>12</v>
      </c>
      <c r="AN4304">
        <v>6</v>
      </c>
      <c r="AO4304">
        <v>0</v>
      </c>
      <c r="AP4304">
        <v>2.5625853000000001E-2</v>
      </c>
      <c r="AQ4304">
        <v>3.4922621000000001E-2</v>
      </c>
      <c r="AR4304" s="281">
        <v>2.0006381E-2</v>
      </c>
      <c r="AS4304" s="281">
        <v>5.2305983E-2</v>
      </c>
      <c r="AT4304">
        <v>0</v>
      </c>
    </row>
    <row r="4305" spans="1:46" hidden="1" x14ac:dyDescent="0.25">
      <c r="A4305" t="s">
        <v>328</v>
      </c>
      <c r="B4305" t="s">
        <v>297</v>
      </c>
      <c r="C4305">
        <v>7</v>
      </c>
      <c r="D4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3.4959121000000003E-2</v>
      </c>
      <c r="E4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3.4959121000000003E-2</v>
      </c>
      <c r="AI4305">
        <v>25</v>
      </c>
      <c r="AJ4305" t="s">
        <v>328</v>
      </c>
      <c r="AK4305" t="s">
        <v>420</v>
      </c>
      <c r="AL4305" t="s">
        <v>297</v>
      </c>
      <c r="AM4305">
        <v>12</v>
      </c>
      <c r="AN4305">
        <v>7</v>
      </c>
      <c r="AO4305">
        <v>3.4959121000000003E-2</v>
      </c>
      <c r="AP4305">
        <v>0.15031926600000001</v>
      </c>
      <c r="AQ4305">
        <v>0.18221674900000001</v>
      </c>
      <c r="AR4305">
        <v>0.116810806</v>
      </c>
      <c r="AS4305">
        <v>0.22914373099999999</v>
      </c>
      <c r="AT4305">
        <v>1.2420735E-2</v>
      </c>
    </row>
    <row r="4306" spans="1:46" hidden="1" x14ac:dyDescent="0.25">
      <c r="A4306" t="s">
        <v>328</v>
      </c>
      <c r="B4306" t="s">
        <v>297</v>
      </c>
      <c r="C4306">
        <v>8</v>
      </c>
      <c r="D4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0.17755747099999999</v>
      </c>
      <c r="E4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0.17755747099999999</v>
      </c>
      <c r="AI4306">
        <v>25</v>
      </c>
      <c r="AJ4306" t="s">
        <v>328</v>
      </c>
      <c r="AK4306" t="s">
        <v>420</v>
      </c>
      <c r="AL4306" t="s">
        <v>297</v>
      </c>
      <c r="AM4306">
        <v>12</v>
      </c>
      <c r="AN4306">
        <v>8</v>
      </c>
      <c r="AO4306">
        <v>0.17755747099999999</v>
      </c>
      <c r="AP4306">
        <v>0.30988131400000002</v>
      </c>
      <c r="AQ4306">
        <v>0.36052957200000002</v>
      </c>
      <c r="AR4306">
        <v>0.274124231</v>
      </c>
      <c r="AS4306">
        <v>0.42657345499999999</v>
      </c>
      <c r="AT4306">
        <v>8.7891100999999999E-2</v>
      </c>
    </row>
    <row r="4307" spans="1:46" hidden="1" x14ac:dyDescent="0.25">
      <c r="A4307" t="s">
        <v>328</v>
      </c>
      <c r="B4307" t="s">
        <v>297</v>
      </c>
      <c r="C4307">
        <v>9</v>
      </c>
      <c r="D4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0.531768821</v>
      </c>
      <c r="E4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0.35213583199999998</v>
      </c>
      <c r="AI4307">
        <v>25</v>
      </c>
      <c r="AJ4307" t="s">
        <v>328</v>
      </c>
      <c r="AK4307" t="s">
        <v>420</v>
      </c>
      <c r="AL4307" t="s">
        <v>297</v>
      </c>
      <c r="AM4307">
        <v>12</v>
      </c>
      <c r="AN4307">
        <v>9</v>
      </c>
      <c r="AO4307">
        <v>0.35213583199999998</v>
      </c>
      <c r="AP4307">
        <v>0.46569550199999998</v>
      </c>
      <c r="AQ4307">
        <v>0.531768821</v>
      </c>
      <c r="AR4307">
        <v>0.44160802199999999</v>
      </c>
      <c r="AS4307">
        <v>0.61599007900000002</v>
      </c>
      <c r="AT4307">
        <v>0.17926756299999999</v>
      </c>
    </row>
    <row r="4308" spans="1:46" hidden="1" x14ac:dyDescent="0.25">
      <c r="A4308" t="s">
        <v>328</v>
      </c>
      <c r="B4308" t="s">
        <v>297</v>
      </c>
      <c r="C4308">
        <v>10</v>
      </c>
      <c r="D4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0.67363705299999999</v>
      </c>
      <c r="E4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0.67363705299999999</v>
      </c>
      <c r="AI4308">
        <v>25</v>
      </c>
      <c r="AJ4308" t="s">
        <v>328</v>
      </c>
      <c r="AK4308" t="s">
        <v>420</v>
      </c>
      <c r="AL4308" t="s">
        <v>297</v>
      </c>
      <c r="AM4308">
        <v>12</v>
      </c>
      <c r="AN4308">
        <v>10</v>
      </c>
      <c r="AO4308">
        <v>0.52366735799999997</v>
      </c>
      <c r="AP4308">
        <v>0.60120931700000002</v>
      </c>
      <c r="AQ4308">
        <v>0.67363705299999999</v>
      </c>
      <c r="AR4308">
        <v>0.58897265300000001</v>
      </c>
      <c r="AS4308">
        <v>0.76266701800000003</v>
      </c>
      <c r="AT4308">
        <v>0.29796854699999997</v>
      </c>
    </row>
    <row r="4309" spans="1:46" hidden="1" x14ac:dyDescent="0.25">
      <c r="A4309" t="s">
        <v>328</v>
      </c>
      <c r="B4309" t="s">
        <v>297</v>
      </c>
      <c r="C4309">
        <v>11</v>
      </c>
      <c r="D4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0.75300698099999996</v>
      </c>
      <c r="E4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0.75300698099999996</v>
      </c>
      <c r="AI4309">
        <v>25</v>
      </c>
      <c r="AJ4309" t="s">
        <v>328</v>
      </c>
      <c r="AK4309" t="s">
        <v>420</v>
      </c>
      <c r="AL4309" t="s">
        <v>297</v>
      </c>
      <c r="AM4309">
        <v>12</v>
      </c>
      <c r="AN4309">
        <v>11</v>
      </c>
      <c r="AO4309">
        <v>0.64402362800000001</v>
      </c>
      <c r="AP4309">
        <v>0.69703852399999999</v>
      </c>
      <c r="AQ4309">
        <v>0.75300698099999996</v>
      </c>
      <c r="AR4309">
        <v>0.68926290199999996</v>
      </c>
      <c r="AS4309">
        <v>0.84984849699999998</v>
      </c>
      <c r="AT4309">
        <v>0.37973107099999998</v>
      </c>
    </row>
    <row r="4310" spans="1:46" hidden="1" x14ac:dyDescent="0.25">
      <c r="A4310" t="s">
        <v>328</v>
      </c>
      <c r="B4310" t="s">
        <v>297</v>
      </c>
      <c r="C4310">
        <v>12</v>
      </c>
      <c r="D4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0.785445006</v>
      </c>
      <c r="E4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0.785445006</v>
      </c>
      <c r="AI4310">
        <v>25</v>
      </c>
      <c r="AJ4310" t="s">
        <v>328</v>
      </c>
      <c r="AK4310" t="s">
        <v>420</v>
      </c>
      <c r="AL4310" t="s">
        <v>297</v>
      </c>
      <c r="AM4310">
        <v>12</v>
      </c>
      <c r="AN4310">
        <v>12</v>
      </c>
      <c r="AO4310">
        <v>0.69213729700000004</v>
      </c>
      <c r="AP4310">
        <v>0.75428873500000004</v>
      </c>
      <c r="AQ4310">
        <v>0.785445006</v>
      </c>
      <c r="AR4310">
        <v>0.73118787900000004</v>
      </c>
      <c r="AS4310">
        <v>0.86850324000000001</v>
      </c>
      <c r="AT4310">
        <v>0.33290475200000003</v>
      </c>
    </row>
    <row r="4311" spans="1:46" hidden="1" x14ac:dyDescent="0.25">
      <c r="A4311" t="s">
        <v>328</v>
      </c>
      <c r="B4311" t="s">
        <v>297</v>
      </c>
      <c r="C4311">
        <v>13</v>
      </c>
      <c r="D4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0.77375727900000002</v>
      </c>
      <c r="E4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0.77375727900000002</v>
      </c>
      <c r="AI4311">
        <v>25</v>
      </c>
      <c r="AJ4311" t="s">
        <v>328</v>
      </c>
      <c r="AK4311" t="s">
        <v>420</v>
      </c>
      <c r="AL4311" t="s">
        <v>297</v>
      </c>
      <c r="AM4311">
        <v>12</v>
      </c>
      <c r="AN4311">
        <v>13</v>
      </c>
      <c r="AO4311">
        <v>0.65883503399999999</v>
      </c>
      <c r="AP4311">
        <v>0.71291381899999995</v>
      </c>
      <c r="AQ4311">
        <v>0.77375727900000002</v>
      </c>
      <c r="AR4311">
        <v>0.70641776599999995</v>
      </c>
      <c r="AS4311">
        <v>0.86597836900000003</v>
      </c>
      <c r="AT4311">
        <v>0.32064785499999998</v>
      </c>
    </row>
    <row r="4312" spans="1:46" hidden="1" x14ac:dyDescent="0.25">
      <c r="A4312" t="s">
        <v>328</v>
      </c>
      <c r="B4312" t="s">
        <v>297</v>
      </c>
      <c r="C4312">
        <v>14</v>
      </c>
      <c r="D4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0.69383462100000004</v>
      </c>
      <c r="E4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0.69383462100000004</v>
      </c>
      <c r="AI4312">
        <v>25</v>
      </c>
      <c r="AJ4312" t="s">
        <v>328</v>
      </c>
      <c r="AK4312" t="s">
        <v>420</v>
      </c>
      <c r="AL4312" t="s">
        <v>297</v>
      </c>
      <c r="AM4312">
        <v>12</v>
      </c>
      <c r="AN4312">
        <v>14</v>
      </c>
      <c r="AO4312">
        <v>0.58082874699999998</v>
      </c>
      <c r="AP4312">
        <v>0.63182134199999995</v>
      </c>
      <c r="AQ4312">
        <v>0.69383462100000004</v>
      </c>
      <c r="AR4312">
        <v>0.62981810699999996</v>
      </c>
      <c r="AS4312">
        <v>0.84037193700000001</v>
      </c>
      <c r="AT4312">
        <v>0.26848062900000003</v>
      </c>
    </row>
    <row r="4313" spans="1:46" hidden="1" x14ac:dyDescent="0.25">
      <c r="A4313" t="s">
        <v>328</v>
      </c>
      <c r="B4313" t="s">
        <v>297</v>
      </c>
      <c r="C4313">
        <v>15</v>
      </c>
      <c r="D4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0.58082808600000002</v>
      </c>
      <c r="E4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0.58082808600000002</v>
      </c>
      <c r="AI4313">
        <v>25</v>
      </c>
      <c r="AJ4313" t="s">
        <v>328</v>
      </c>
      <c r="AK4313" t="s">
        <v>420</v>
      </c>
      <c r="AL4313" t="s">
        <v>297</v>
      </c>
      <c r="AM4313">
        <v>12</v>
      </c>
      <c r="AN4313">
        <v>15</v>
      </c>
      <c r="AO4313">
        <v>0.45040233299999999</v>
      </c>
      <c r="AP4313">
        <v>0.49913787399999998</v>
      </c>
      <c r="AQ4313">
        <v>0.58082808600000002</v>
      </c>
      <c r="AR4313">
        <v>0.50505093400000001</v>
      </c>
      <c r="AS4313">
        <v>0.728359592</v>
      </c>
      <c r="AT4313">
        <v>0.210957537</v>
      </c>
    </row>
    <row r="4314" spans="1:46" hidden="1" x14ac:dyDescent="0.25">
      <c r="A4314" t="s">
        <v>328</v>
      </c>
      <c r="B4314" t="s">
        <v>297</v>
      </c>
      <c r="C4314">
        <v>16</v>
      </c>
      <c r="D4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0.44642598100000003</v>
      </c>
      <c r="E4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0.44642598100000003</v>
      </c>
      <c r="AI4314">
        <v>25</v>
      </c>
      <c r="AJ4314" t="s">
        <v>328</v>
      </c>
      <c r="AK4314" t="s">
        <v>420</v>
      </c>
      <c r="AL4314" t="s">
        <v>297</v>
      </c>
      <c r="AM4314">
        <v>12</v>
      </c>
      <c r="AN4314">
        <v>16</v>
      </c>
      <c r="AO4314">
        <v>0.27233982200000001</v>
      </c>
      <c r="AP4314">
        <v>0.316234073</v>
      </c>
      <c r="AQ4314">
        <v>0.44642598100000003</v>
      </c>
      <c r="AR4314">
        <v>0.34898826500000002</v>
      </c>
      <c r="AS4314">
        <v>0.58066209400000002</v>
      </c>
      <c r="AT4314">
        <v>0.16332622699999999</v>
      </c>
    </row>
    <row r="4315" spans="1:46" hidden="1" x14ac:dyDescent="0.25">
      <c r="A4315" t="s">
        <v>328</v>
      </c>
      <c r="B4315" t="s">
        <v>297</v>
      </c>
      <c r="C4315">
        <v>17</v>
      </c>
      <c r="D4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0.27517178599999997</v>
      </c>
      <c r="E4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0.27517178599999997</v>
      </c>
      <c r="AI4315">
        <v>25</v>
      </c>
      <c r="AJ4315" t="s">
        <v>328</v>
      </c>
      <c r="AK4315" t="s">
        <v>420</v>
      </c>
      <c r="AL4315" t="s">
        <v>297</v>
      </c>
      <c r="AM4315">
        <v>12</v>
      </c>
      <c r="AN4315">
        <v>17</v>
      </c>
      <c r="AO4315">
        <v>0.11837062</v>
      </c>
      <c r="AP4315">
        <v>0.14078456</v>
      </c>
      <c r="AQ4315">
        <v>0.27517178599999997</v>
      </c>
      <c r="AR4315">
        <v>0.191346671</v>
      </c>
      <c r="AS4315">
        <v>0.38482524200000001</v>
      </c>
      <c r="AT4315">
        <v>7.0002050999999996E-2</v>
      </c>
    </row>
    <row r="4316" spans="1:46" hidden="1" x14ac:dyDescent="0.25">
      <c r="A4316" t="s">
        <v>328</v>
      </c>
      <c r="B4316" t="s">
        <v>297</v>
      </c>
      <c r="C4316">
        <v>18</v>
      </c>
      <c r="D4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0.120938671</v>
      </c>
      <c r="E4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0.120938671</v>
      </c>
      <c r="AI4316">
        <v>25</v>
      </c>
      <c r="AJ4316" t="s">
        <v>328</v>
      </c>
      <c r="AK4316" t="s">
        <v>420</v>
      </c>
      <c r="AL4316" t="s">
        <v>297</v>
      </c>
      <c r="AM4316">
        <v>12</v>
      </c>
      <c r="AN4316">
        <v>18</v>
      </c>
      <c r="AO4316">
        <v>1.3114498E-2</v>
      </c>
      <c r="AP4316">
        <v>1.8251343999999999E-2</v>
      </c>
      <c r="AQ4316">
        <v>0.120938671</v>
      </c>
      <c r="AR4316">
        <v>6.0946378000000002E-2</v>
      </c>
      <c r="AS4316">
        <v>0.19258576199999999</v>
      </c>
      <c r="AT4316">
        <v>7.918029E-3</v>
      </c>
    </row>
    <row r="4317" spans="1:46" hidden="1" x14ac:dyDescent="0.25">
      <c r="A4317" t="s">
        <v>328</v>
      </c>
      <c r="B4317" t="s">
        <v>297</v>
      </c>
      <c r="C4317">
        <v>19</v>
      </c>
      <c r="D4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1.3043377E-2</v>
      </c>
      <c r="E4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1.3043377E-2</v>
      </c>
      <c r="AI4317">
        <v>25</v>
      </c>
      <c r="AJ4317" t="s">
        <v>328</v>
      </c>
      <c r="AK4317" t="s">
        <v>420</v>
      </c>
      <c r="AL4317" t="s">
        <v>297</v>
      </c>
      <c r="AM4317">
        <v>12</v>
      </c>
      <c r="AN4317">
        <v>19</v>
      </c>
      <c r="AO4317">
        <v>0</v>
      </c>
      <c r="AP4317">
        <v>0</v>
      </c>
      <c r="AQ4317">
        <v>1.3043377E-2</v>
      </c>
      <c r="AR4317">
        <v>6.3743089999999999E-3</v>
      </c>
      <c r="AS4317">
        <v>3.032905E-2</v>
      </c>
      <c r="AT4317">
        <v>0</v>
      </c>
    </row>
    <row r="4318" spans="1:46" hidden="1" x14ac:dyDescent="0.25">
      <c r="A4318" t="s">
        <v>328</v>
      </c>
      <c r="B4318" t="s">
        <v>297</v>
      </c>
      <c r="C4318">
        <v>20</v>
      </c>
      <c r="D4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8">
        <v>25</v>
      </c>
      <c r="AJ4318" t="s">
        <v>328</v>
      </c>
      <c r="AK4318" t="s">
        <v>420</v>
      </c>
      <c r="AL4318" t="s">
        <v>297</v>
      </c>
      <c r="AM4318">
        <v>12</v>
      </c>
      <c r="AN4318">
        <v>20</v>
      </c>
      <c r="AO4318">
        <v>0</v>
      </c>
      <c r="AP4318">
        <v>0</v>
      </c>
      <c r="AQ4318">
        <v>0</v>
      </c>
      <c r="AR4318">
        <v>0</v>
      </c>
      <c r="AS4318">
        <v>0</v>
      </c>
      <c r="AT4318">
        <v>0</v>
      </c>
    </row>
    <row r="4319" spans="1:46" hidden="1" x14ac:dyDescent="0.25">
      <c r="A4319" t="s">
        <v>328</v>
      </c>
      <c r="B4319" t="s">
        <v>297</v>
      </c>
      <c r="C4319">
        <v>21</v>
      </c>
      <c r="D4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9">
        <v>25</v>
      </c>
      <c r="AJ4319" t="s">
        <v>328</v>
      </c>
      <c r="AK4319" t="s">
        <v>420</v>
      </c>
      <c r="AL4319" t="s">
        <v>297</v>
      </c>
      <c r="AM4319">
        <v>12</v>
      </c>
      <c r="AN4319">
        <v>21</v>
      </c>
      <c r="AO4319">
        <v>0</v>
      </c>
      <c r="AP4319">
        <v>0</v>
      </c>
      <c r="AQ4319">
        <v>0</v>
      </c>
      <c r="AR4319">
        <v>0</v>
      </c>
      <c r="AS4319">
        <v>0</v>
      </c>
      <c r="AT4319">
        <v>0</v>
      </c>
    </row>
    <row r="4320" spans="1:46" hidden="1" x14ac:dyDescent="0.25">
      <c r="A4320" t="s">
        <v>328</v>
      </c>
      <c r="B4320" t="s">
        <v>297</v>
      </c>
      <c r="C4320">
        <v>22</v>
      </c>
      <c r="D4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0">
        <v>25</v>
      </c>
      <c r="AJ4320" t="s">
        <v>328</v>
      </c>
      <c r="AK4320" t="s">
        <v>420</v>
      </c>
      <c r="AL4320" t="s">
        <v>297</v>
      </c>
      <c r="AM4320">
        <v>12</v>
      </c>
      <c r="AN4320">
        <v>22</v>
      </c>
      <c r="AO4320">
        <v>0</v>
      </c>
      <c r="AP4320">
        <v>0</v>
      </c>
      <c r="AQ4320">
        <v>0</v>
      </c>
      <c r="AR4320">
        <v>0</v>
      </c>
      <c r="AS4320">
        <v>0</v>
      </c>
      <c r="AT4320">
        <v>0</v>
      </c>
    </row>
    <row r="4321" spans="1:46" hidden="1" x14ac:dyDescent="0.25">
      <c r="A4321" t="s">
        <v>328</v>
      </c>
      <c r="B4321" t="s">
        <v>297</v>
      </c>
      <c r="C4321">
        <v>23</v>
      </c>
      <c r="D4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1">
        <v>25</v>
      </c>
      <c r="AJ4321" t="s">
        <v>328</v>
      </c>
      <c r="AK4321" t="s">
        <v>420</v>
      </c>
      <c r="AL4321" t="s">
        <v>297</v>
      </c>
      <c r="AM4321">
        <v>12</v>
      </c>
      <c r="AN4321">
        <v>23</v>
      </c>
      <c r="AO4321">
        <v>0</v>
      </c>
      <c r="AP4321">
        <v>0</v>
      </c>
      <c r="AQ4321">
        <v>0</v>
      </c>
      <c r="AR4321">
        <v>0</v>
      </c>
      <c r="AS4321">
        <v>0</v>
      </c>
      <c r="AT4321">
        <v>0</v>
      </c>
    </row>
    <row r="4322" spans="1:46" hidden="1" x14ac:dyDescent="0.25">
      <c r="A4322" t="s">
        <v>328</v>
      </c>
      <c r="B4322" t="s">
        <v>297</v>
      </c>
      <c r="C4322">
        <v>24</v>
      </c>
      <c r="D4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2">
        <v>25</v>
      </c>
      <c r="AJ4322" t="s">
        <v>328</v>
      </c>
      <c r="AK4322" t="s">
        <v>420</v>
      </c>
      <c r="AL4322" t="s">
        <v>297</v>
      </c>
      <c r="AM4322">
        <v>12</v>
      </c>
      <c r="AN4322">
        <v>24</v>
      </c>
      <c r="AO4322">
        <v>0</v>
      </c>
      <c r="AP4322">
        <v>0</v>
      </c>
      <c r="AQ4322">
        <v>0</v>
      </c>
      <c r="AR4322">
        <v>0</v>
      </c>
      <c r="AS4322">
        <v>0</v>
      </c>
      <c r="AT4322">
        <v>0</v>
      </c>
    </row>
    <row r="4323" spans="1:46" hidden="1" x14ac:dyDescent="0.25">
      <c r="A4323" t="s">
        <v>333</v>
      </c>
      <c r="B4323" t="s">
        <v>286</v>
      </c>
      <c r="C4323">
        <v>1</v>
      </c>
      <c r="D4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3">
        <v>41</v>
      </c>
      <c r="AJ4323" t="s">
        <v>333</v>
      </c>
      <c r="AK4323" t="s">
        <v>421</v>
      </c>
      <c r="AL4323" t="s">
        <v>286</v>
      </c>
      <c r="AM4323">
        <v>1</v>
      </c>
      <c r="AN4323">
        <v>1</v>
      </c>
      <c r="AO4323">
        <v>0</v>
      </c>
      <c r="AP4323">
        <v>0</v>
      </c>
      <c r="AQ4323">
        <v>0</v>
      </c>
      <c r="AR4323">
        <v>0</v>
      </c>
      <c r="AS4323">
        <v>0</v>
      </c>
      <c r="AT4323">
        <v>0</v>
      </c>
    </row>
    <row r="4324" spans="1:46" hidden="1" x14ac:dyDescent="0.25">
      <c r="A4324" t="s">
        <v>333</v>
      </c>
      <c r="B4324" t="s">
        <v>286</v>
      </c>
      <c r="C4324">
        <v>2</v>
      </c>
      <c r="D4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4">
        <v>41</v>
      </c>
      <c r="AJ4324" t="s">
        <v>333</v>
      </c>
      <c r="AK4324" t="s">
        <v>421</v>
      </c>
      <c r="AL4324" t="s">
        <v>286</v>
      </c>
      <c r="AM4324">
        <v>1</v>
      </c>
      <c r="AN4324">
        <v>2</v>
      </c>
      <c r="AO4324">
        <v>0</v>
      </c>
      <c r="AP4324">
        <v>0</v>
      </c>
      <c r="AQ4324">
        <v>0</v>
      </c>
      <c r="AR4324">
        <v>0</v>
      </c>
      <c r="AS4324">
        <v>0</v>
      </c>
      <c r="AT4324">
        <v>0</v>
      </c>
    </row>
    <row r="4325" spans="1:46" hidden="1" x14ac:dyDescent="0.25">
      <c r="A4325" t="s">
        <v>333</v>
      </c>
      <c r="B4325" t="s">
        <v>286</v>
      </c>
      <c r="C4325">
        <v>3</v>
      </c>
      <c r="D4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5">
        <v>41</v>
      </c>
      <c r="AJ4325" t="s">
        <v>333</v>
      </c>
      <c r="AK4325" t="s">
        <v>421</v>
      </c>
      <c r="AL4325" t="s">
        <v>286</v>
      </c>
      <c r="AM4325">
        <v>1</v>
      </c>
      <c r="AN4325">
        <v>3</v>
      </c>
      <c r="AO4325">
        <v>0</v>
      </c>
      <c r="AP4325">
        <v>0</v>
      </c>
      <c r="AQ4325">
        <v>0</v>
      </c>
      <c r="AR4325">
        <v>0</v>
      </c>
      <c r="AS4325">
        <v>0</v>
      </c>
      <c r="AT4325">
        <v>0</v>
      </c>
    </row>
    <row r="4326" spans="1:46" hidden="1" x14ac:dyDescent="0.25">
      <c r="A4326" t="s">
        <v>333</v>
      </c>
      <c r="B4326" t="s">
        <v>286</v>
      </c>
      <c r="C4326">
        <v>4</v>
      </c>
      <c r="D4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6">
        <v>41</v>
      </c>
      <c r="AJ4326" t="s">
        <v>333</v>
      </c>
      <c r="AK4326" t="s">
        <v>421</v>
      </c>
      <c r="AL4326" t="s">
        <v>286</v>
      </c>
      <c r="AM4326">
        <v>1</v>
      </c>
      <c r="AN4326">
        <v>4</v>
      </c>
      <c r="AO4326">
        <v>0</v>
      </c>
      <c r="AP4326">
        <v>0</v>
      </c>
      <c r="AQ4326">
        <v>0</v>
      </c>
      <c r="AR4326">
        <v>0</v>
      </c>
      <c r="AS4326">
        <v>0</v>
      </c>
      <c r="AT4326">
        <v>0</v>
      </c>
    </row>
    <row r="4327" spans="1:46" hidden="1" x14ac:dyDescent="0.25">
      <c r="A4327" t="s">
        <v>333</v>
      </c>
      <c r="B4327" t="s">
        <v>286</v>
      </c>
      <c r="C4327">
        <v>5</v>
      </c>
      <c r="D4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7">
        <v>41</v>
      </c>
      <c r="AJ4327" t="s">
        <v>333</v>
      </c>
      <c r="AK4327" t="s">
        <v>421</v>
      </c>
      <c r="AL4327" t="s">
        <v>286</v>
      </c>
      <c r="AM4327">
        <v>1</v>
      </c>
      <c r="AN4327">
        <v>5</v>
      </c>
      <c r="AO4327">
        <v>0</v>
      </c>
      <c r="AP4327">
        <v>0</v>
      </c>
      <c r="AQ4327">
        <v>0</v>
      </c>
      <c r="AR4327">
        <v>0</v>
      </c>
      <c r="AS4327">
        <v>0</v>
      </c>
      <c r="AT4327">
        <v>0</v>
      </c>
    </row>
    <row r="4328" spans="1:46" hidden="1" x14ac:dyDescent="0.25">
      <c r="A4328" t="s">
        <v>333</v>
      </c>
      <c r="B4328" t="s">
        <v>286</v>
      </c>
      <c r="C4328">
        <v>6</v>
      </c>
      <c r="D4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8">
        <v>41</v>
      </c>
      <c r="AJ4328" t="s">
        <v>333</v>
      </c>
      <c r="AK4328" t="s">
        <v>421</v>
      </c>
      <c r="AL4328" t="s">
        <v>286</v>
      </c>
      <c r="AM4328">
        <v>1</v>
      </c>
      <c r="AN4328">
        <v>6</v>
      </c>
      <c r="AO4328">
        <v>0</v>
      </c>
      <c r="AP4328">
        <v>2.6299999999999998E-6</v>
      </c>
      <c r="AQ4328">
        <v>3.2455899999999998E-4</v>
      </c>
      <c r="AR4328">
        <v>2.78022E-4</v>
      </c>
      <c r="AS4328">
        <v>2.4717210000000001E-3</v>
      </c>
      <c r="AT4328">
        <v>0</v>
      </c>
    </row>
    <row r="4329" spans="1:46" hidden="1" x14ac:dyDescent="0.25">
      <c r="A4329" t="s">
        <v>333</v>
      </c>
      <c r="B4329" t="s">
        <v>286</v>
      </c>
      <c r="C4329">
        <v>7</v>
      </c>
      <c r="D4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3.0486800000000002E-4</v>
      </c>
      <c r="E4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3.0486800000000002E-4</v>
      </c>
      <c r="AI4329">
        <v>41</v>
      </c>
      <c r="AJ4329" t="s">
        <v>333</v>
      </c>
      <c r="AK4329" t="s">
        <v>421</v>
      </c>
      <c r="AL4329" t="s">
        <v>286</v>
      </c>
      <c r="AM4329">
        <v>1</v>
      </c>
      <c r="AN4329">
        <v>7</v>
      </c>
      <c r="AO4329">
        <v>3.0486800000000002E-4</v>
      </c>
      <c r="AP4329" s="281">
        <v>6.4685350000000001E-3</v>
      </c>
      <c r="AQ4329">
        <v>4.6956881999999998E-2</v>
      </c>
      <c r="AR4329">
        <v>2.3184869E-2</v>
      </c>
      <c r="AS4329">
        <v>9.2030636999999998E-2</v>
      </c>
      <c r="AT4329">
        <v>1.17E-5</v>
      </c>
    </row>
    <row r="4330" spans="1:46" hidden="1" x14ac:dyDescent="0.25">
      <c r="A4330" t="s">
        <v>333</v>
      </c>
      <c r="B4330" t="s">
        <v>286</v>
      </c>
      <c r="C4330">
        <v>8</v>
      </c>
      <c r="D4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4.6100229999999999E-2</v>
      </c>
      <c r="E4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4.6100229999999999E-2</v>
      </c>
      <c r="AI4330">
        <v>41</v>
      </c>
      <c r="AJ4330" t="s">
        <v>333</v>
      </c>
      <c r="AK4330" t="s">
        <v>421</v>
      </c>
      <c r="AL4330" t="s">
        <v>286</v>
      </c>
      <c r="AM4330">
        <v>1</v>
      </c>
      <c r="AN4330">
        <v>8</v>
      </c>
      <c r="AO4330">
        <v>4.6100229999999999E-2</v>
      </c>
      <c r="AP4330">
        <v>7.1596942999999996E-2</v>
      </c>
      <c r="AQ4330">
        <v>0.169880486</v>
      </c>
      <c r="AR4330">
        <v>0.105680317</v>
      </c>
      <c r="AS4330">
        <v>0.26859530999999998</v>
      </c>
      <c r="AT4330" s="281">
        <v>1.7610822000000002E-2</v>
      </c>
    </row>
    <row r="4331" spans="1:46" hidden="1" x14ac:dyDescent="0.25">
      <c r="A4331" t="s">
        <v>333</v>
      </c>
      <c r="B4331" t="s">
        <v>286</v>
      </c>
      <c r="C4331">
        <v>9</v>
      </c>
      <c r="D4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0.31968996399999999</v>
      </c>
      <c r="E4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0.17344772899999999</v>
      </c>
      <c r="AI4331">
        <v>41</v>
      </c>
      <c r="AJ4331" t="s">
        <v>333</v>
      </c>
      <c r="AK4331" t="s">
        <v>421</v>
      </c>
      <c r="AL4331" t="s">
        <v>286</v>
      </c>
      <c r="AM4331">
        <v>1</v>
      </c>
      <c r="AN4331">
        <v>9</v>
      </c>
      <c r="AO4331">
        <v>0.17344772899999999</v>
      </c>
      <c r="AP4331">
        <v>0.21100824700000001</v>
      </c>
      <c r="AQ4331">
        <v>0.31968996399999999</v>
      </c>
      <c r="AR4331">
        <v>0.23735270999999999</v>
      </c>
      <c r="AS4331">
        <v>0.46621943799999999</v>
      </c>
      <c r="AT4331">
        <v>6.4291944000000004E-2</v>
      </c>
    </row>
    <row r="4332" spans="1:46" hidden="1" x14ac:dyDescent="0.25">
      <c r="A4332" t="s">
        <v>333</v>
      </c>
      <c r="B4332" t="s">
        <v>286</v>
      </c>
      <c r="C4332">
        <v>10</v>
      </c>
      <c r="D4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0.457839414</v>
      </c>
      <c r="E4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0.457839414</v>
      </c>
      <c r="AI4332">
        <v>41</v>
      </c>
      <c r="AJ4332" t="s">
        <v>333</v>
      </c>
      <c r="AK4332" t="s">
        <v>421</v>
      </c>
      <c r="AL4332" t="s">
        <v>286</v>
      </c>
      <c r="AM4332">
        <v>1</v>
      </c>
      <c r="AN4332">
        <v>10</v>
      </c>
      <c r="AO4332">
        <v>0.30676285399999997</v>
      </c>
      <c r="AP4332">
        <v>0.37029240299999999</v>
      </c>
      <c r="AQ4332">
        <v>0.457839414</v>
      </c>
      <c r="AR4332">
        <v>0.37452734700000001</v>
      </c>
      <c r="AS4332">
        <v>0.62551866099999998</v>
      </c>
      <c r="AT4332">
        <v>0.10026266</v>
      </c>
    </row>
    <row r="4333" spans="1:46" hidden="1" x14ac:dyDescent="0.25">
      <c r="A4333" t="s">
        <v>333</v>
      </c>
      <c r="B4333" t="s">
        <v>286</v>
      </c>
      <c r="C4333">
        <v>11</v>
      </c>
      <c r="D4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0.58344991400000001</v>
      </c>
      <c r="E4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0.58344991400000001</v>
      </c>
      <c r="AI4333">
        <v>41</v>
      </c>
      <c r="AJ4333" t="s">
        <v>333</v>
      </c>
      <c r="AK4333" t="s">
        <v>421</v>
      </c>
      <c r="AL4333" t="s">
        <v>286</v>
      </c>
      <c r="AM4333">
        <v>1</v>
      </c>
      <c r="AN4333">
        <v>11</v>
      </c>
      <c r="AO4333">
        <v>0.40146186900000003</v>
      </c>
      <c r="AP4333">
        <v>0.497288493</v>
      </c>
      <c r="AQ4333">
        <v>0.58344991400000001</v>
      </c>
      <c r="AR4333">
        <v>0.48855130200000002</v>
      </c>
      <c r="AS4333">
        <v>0.77342332899999999</v>
      </c>
      <c r="AT4333">
        <v>0.137724708</v>
      </c>
    </row>
    <row r="4334" spans="1:46" hidden="1" x14ac:dyDescent="0.25">
      <c r="A4334" t="s">
        <v>333</v>
      </c>
      <c r="B4334" t="s">
        <v>286</v>
      </c>
      <c r="C4334">
        <v>12</v>
      </c>
      <c r="D4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0.68102845099999998</v>
      </c>
      <c r="E4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0.68102845099999998</v>
      </c>
      <c r="AI4334">
        <v>41</v>
      </c>
      <c r="AJ4334" t="s">
        <v>333</v>
      </c>
      <c r="AK4334" t="s">
        <v>421</v>
      </c>
      <c r="AL4334" t="s">
        <v>286</v>
      </c>
      <c r="AM4334">
        <v>1</v>
      </c>
      <c r="AN4334">
        <v>12</v>
      </c>
      <c r="AO4334">
        <v>0.47506372400000002</v>
      </c>
      <c r="AP4334">
        <v>0.59710772199999995</v>
      </c>
      <c r="AQ4334">
        <v>0.68102845099999998</v>
      </c>
      <c r="AR4334">
        <v>0.56919856300000005</v>
      </c>
      <c r="AS4334">
        <v>0.849463199</v>
      </c>
      <c r="AT4334">
        <v>0.20018518799999999</v>
      </c>
    </row>
    <row r="4335" spans="1:46" hidden="1" x14ac:dyDescent="0.25">
      <c r="A4335" t="s">
        <v>333</v>
      </c>
      <c r="B4335" t="s">
        <v>286</v>
      </c>
      <c r="C4335">
        <v>13</v>
      </c>
      <c r="D4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0.72278152699999998</v>
      </c>
      <c r="E4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0.72278152699999998</v>
      </c>
      <c r="AI4335">
        <v>41</v>
      </c>
      <c r="AJ4335" t="s">
        <v>333</v>
      </c>
      <c r="AK4335" t="s">
        <v>421</v>
      </c>
      <c r="AL4335" t="s">
        <v>286</v>
      </c>
      <c r="AM4335">
        <v>1</v>
      </c>
      <c r="AN4335">
        <v>13</v>
      </c>
      <c r="AO4335">
        <v>0.51524318499999999</v>
      </c>
      <c r="AP4335">
        <v>0.63767914299999995</v>
      </c>
      <c r="AQ4335">
        <v>0.72278152699999998</v>
      </c>
      <c r="AR4335">
        <v>0.60650584900000004</v>
      </c>
      <c r="AS4335">
        <v>0.85778480499999998</v>
      </c>
      <c r="AT4335">
        <v>0.20780080200000001</v>
      </c>
    </row>
    <row r="4336" spans="1:46" hidden="1" x14ac:dyDescent="0.25">
      <c r="A4336" t="s">
        <v>333</v>
      </c>
      <c r="B4336" t="s">
        <v>286</v>
      </c>
      <c r="C4336">
        <v>14</v>
      </c>
      <c r="D4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0.72408720199999999</v>
      </c>
      <c r="E4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0.72408720199999999</v>
      </c>
      <c r="AI4336">
        <v>41</v>
      </c>
      <c r="AJ4336" t="s">
        <v>333</v>
      </c>
      <c r="AK4336" t="s">
        <v>421</v>
      </c>
      <c r="AL4336" t="s">
        <v>286</v>
      </c>
      <c r="AM4336">
        <v>1</v>
      </c>
      <c r="AN4336">
        <v>14</v>
      </c>
      <c r="AO4336">
        <v>0.51532228499999999</v>
      </c>
      <c r="AP4336">
        <v>0.63274440200000004</v>
      </c>
      <c r="AQ4336">
        <v>0.72408720199999999</v>
      </c>
      <c r="AR4336">
        <v>0.60363131400000003</v>
      </c>
      <c r="AS4336">
        <v>0.85255416299999998</v>
      </c>
      <c r="AT4336">
        <v>0.228825156</v>
      </c>
    </row>
    <row r="4337" spans="1:46" hidden="1" x14ac:dyDescent="0.25">
      <c r="A4337" t="s">
        <v>333</v>
      </c>
      <c r="B4337" t="s">
        <v>286</v>
      </c>
      <c r="C4337">
        <v>15</v>
      </c>
      <c r="D4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0.66254263000000002</v>
      </c>
      <c r="E4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0.66254263000000002</v>
      </c>
      <c r="AI4337">
        <v>41</v>
      </c>
      <c r="AJ4337" t="s">
        <v>333</v>
      </c>
      <c r="AK4337" t="s">
        <v>421</v>
      </c>
      <c r="AL4337" t="s">
        <v>286</v>
      </c>
      <c r="AM4337">
        <v>1</v>
      </c>
      <c r="AN4337">
        <v>15</v>
      </c>
      <c r="AO4337">
        <v>0.45470526</v>
      </c>
      <c r="AP4337">
        <v>0.58291099300000004</v>
      </c>
      <c r="AQ4337">
        <v>0.66254263000000002</v>
      </c>
      <c r="AR4337">
        <v>0.55735652899999999</v>
      </c>
      <c r="AS4337">
        <v>0.81087652099999996</v>
      </c>
      <c r="AT4337">
        <v>0.218369542</v>
      </c>
    </row>
    <row r="4338" spans="1:46" hidden="1" x14ac:dyDescent="0.25">
      <c r="A4338" t="s">
        <v>333</v>
      </c>
      <c r="B4338" t="s">
        <v>286</v>
      </c>
      <c r="C4338">
        <v>16</v>
      </c>
      <c r="D4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0.58204423199999999</v>
      </c>
      <c r="E4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0.58204423199999999</v>
      </c>
      <c r="AI4338">
        <v>41</v>
      </c>
      <c r="AJ4338" t="s">
        <v>333</v>
      </c>
      <c r="AK4338" t="s">
        <v>421</v>
      </c>
      <c r="AL4338" t="s">
        <v>286</v>
      </c>
      <c r="AM4338">
        <v>1</v>
      </c>
      <c r="AN4338">
        <v>16</v>
      </c>
      <c r="AO4338">
        <v>0.38389485800000001</v>
      </c>
      <c r="AP4338">
        <v>0.49189707900000001</v>
      </c>
      <c r="AQ4338">
        <v>0.58204423199999999</v>
      </c>
      <c r="AR4338">
        <v>0.47555693199999999</v>
      </c>
      <c r="AS4338">
        <v>0.72326062300000005</v>
      </c>
      <c r="AT4338">
        <v>0.16262089699999999</v>
      </c>
    </row>
    <row r="4339" spans="1:46" hidden="1" x14ac:dyDescent="0.25">
      <c r="A4339" t="s">
        <v>333</v>
      </c>
      <c r="B4339" t="s">
        <v>286</v>
      </c>
      <c r="C4339">
        <v>17</v>
      </c>
      <c r="D4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0.47471875400000002</v>
      </c>
      <c r="E4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0.47471875400000002</v>
      </c>
      <c r="AI4339">
        <v>41</v>
      </c>
      <c r="AJ4339" t="s">
        <v>333</v>
      </c>
      <c r="AK4339" t="s">
        <v>421</v>
      </c>
      <c r="AL4339" t="s">
        <v>286</v>
      </c>
      <c r="AM4339">
        <v>1</v>
      </c>
      <c r="AN4339">
        <v>17</v>
      </c>
      <c r="AO4339">
        <v>0.28399264499999999</v>
      </c>
      <c r="AP4339">
        <v>0.37319606900000002</v>
      </c>
      <c r="AQ4339">
        <v>0.47471875400000002</v>
      </c>
      <c r="AR4339">
        <v>0.37165457499999999</v>
      </c>
      <c r="AS4339">
        <v>0.59726989799999997</v>
      </c>
      <c r="AT4339">
        <v>0.123871157</v>
      </c>
    </row>
    <row r="4340" spans="1:46" hidden="1" x14ac:dyDescent="0.25">
      <c r="A4340" t="s">
        <v>333</v>
      </c>
      <c r="B4340" t="s">
        <v>286</v>
      </c>
      <c r="C4340">
        <v>18</v>
      </c>
      <c r="D4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0.33458843999999999</v>
      </c>
      <c r="E4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0.33458843999999999</v>
      </c>
      <c r="AI4340">
        <v>41</v>
      </c>
      <c r="AJ4340" t="s">
        <v>333</v>
      </c>
      <c r="AK4340" t="s">
        <v>421</v>
      </c>
      <c r="AL4340" t="s">
        <v>286</v>
      </c>
      <c r="AM4340">
        <v>1</v>
      </c>
      <c r="AN4340">
        <v>18</v>
      </c>
      <c r="AO4340">
        <v>0.16888497299999999</v>
      </c>
      <c r="AP4340">
        <v>0.228578214</v>
      </c>
      <c r="AQ4340">
        <v>0.33458843999999999</v>
      </c>
      <c r="AR4340">
        <v>0.243812059</v>
      </c>
      <c r="AS4340">
        <v>0.45897756499999998</v>
      </c>
      <c r="AT4340">
        <v>6.8632533999999995E-2</v>
      </c>
    </row>
    <row r="4341" spans="1:46" hidden="1" x14ac:dyDescent="0.25">
      <c r="A4341" t="s">
        <v>333</v>
      </c>
      <c r="B4341" t="s">
        <v>286</v>
      </c>
      <c r="C4341">
        <v>19</v>
      </c>
      <c r="D4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0.18476761799999999</v>
      </c>
      <c r="E4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0.18476761799999999</v>
      </c>
      <c r="AI4341">
        <v>41</v>
      </c>
      <c r="AJ4341" t="s">
        <v>333</v>
      </c>
      <c r="AK4341" t="s">
        <v>421</v>
      </c>
      <c r="AL4341" t="s">
        <v>286</v>
      </c>
      <c r="AM4341">
        <v>1</v>
      </c>
      <c r="AN4341">
        <v>19</v>
      </c>
      <c r="AO4341">
        <v>6.4808717000000002E-2</v>
      </c>
      <c r="AP4341">
        <v>8.6515475999999994E-2</v>
      </c>
      <c r="AQ4341">
        <v>0.18476761799999999</v>
      </c>
      <c r="AR4341">
        <v>0.12040347699999999</v>
      </c>
      <c r="AS4341">
        <v>0.28201582800000002</v>
      </c>
      <c r="AT4341">
        <v>2.4809707E-2</v>
      </c>
    </row>
    <row r="4342" spans="1:46" hidden="1" x14ac:dyDescent="0.25">
      <c r="A4342" t="s">
        <v>333</v>
      </c>
      <c r="B4342" t="s">
        <v>286</v>
      </c>
      <c r="C4342">
        <v>20</v>
      </c>
      <c r="D4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6.410209E-2</v>
      </c>
      <c r="E4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6.410209E-2</v>
      </c>
      <c r="AI4342">
        <v>41</v>
      </c>
      <c r="AJ4342" t="s">
        <v>333</v>
      </c>
      <c r="AK4342" t="s">
        <v>421</v>
      </c>
      <c r="AL4342" t="s">
        <v>286</v>
      </c>
      <c r="AM4342">
        <v>1</v>
      </c>
      <c r="AN4342">
        <v>20</v>
      </c>
      <c r="AO4342">
        <v>2.4817189999999999E-3</v>
      </c>
      <c r="AP4342">
        <v>1.4925409000000001E-2</v>
      </c>
      <c r="AQ4342">
        <v>6.410209E-2</v>
      </c>
      <c r="AR4342">
        <v>3.2864512999999998E-2</v>
      </c>
      <c r="AS4342">
        <v>0.100125583</v>
      </c>
      <c r="AT4342">
        <v>9.6612399999999995E-4</v>
      </c>
    </row>
    <row r="4343" spans="1:46" hidden="1" x14ac:dyDescent="0.25">
      <c r="A4343" t="s">
        <v>333</v>
      </c>
      <c r="B4343" t="s">
        <v>286</v>
      </c>
      <c r="C4343">
        <v>21</v>
      </c>
      <c r="D4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2.6509699999999999E-3</v>
      </c>
      <c r="E4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2.6509699999999999E-3</v>
      </c>
      <c r="AI4343">
        <v>41</v>
      </c>
      <c r="AJ4343" t="s">
        <v>333</v>
      </c>
      <c r="AK4343" t="s">
        <v>421</v>
      </c>
      <c r="AL4343" t="s">
        <v>286</v>
      </c>
      <c r="AM4343">
        <v>1</v>
      </c>
      <c r="AN4343">
        <v>21</v>
      </c>
      <c r="AO4343">
        <v>0</v>
      </c>
      <c r="AP4343">
        <v>5.8990900000000001E-4</v>
      </c>
      <c r="AQ4343">
        <v>2.6509699999999999E-3</v>
      </c>
      <c r="AR4343">
        <v>1.266337E-3</v>
      </c>
      <c r="AS4343">
        <v>4.0033129999999997E-3</v>
      </c>
      <c r="AT4343">
        <v>0</v>
      </c>
    </row>
    <row r="4344" spans="1:46" hidden="1" x14ac:dyDescent="0.25">
      <c r="A4344" t="s">
        <v>333</v>
      </c>
      <c r="B4344" t="s">
        <v>286</v>
      </c>
      <c r="C4344">
        <v>22</v>
      </c>
      <c r="D4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4">
        <v>41</v>
      </c>
      <c r="AJ4344" t="s">
        <v>333</v>
      </c>
      <c r="AK4344" t="s">
        <v>421</v>
      </c>
      <c r="AL4344" t="s">
        <v>286</v>
      </c>
      <c r="AM4344">
        <v>1</v>
      </c>
      <c r="AN4344">
        <v>22</v>
      </c>
      <c r="AO4344">
        <v>0</v>
      </c>
      <c r="AP4344">
        <v>0</v>
      </c>
      <c r="AQ4344">
        <v>0</v>
      </c>
      <c r="AR4344">
        <v>0</v>
      </c>
      <c r="AS4344">
        <v>0</v>
      </c>
      <c r="AT4344">
        <v>0</v>
      </c>
    </row>
    <row r="4345" spans="1:46" hidden="1" x14ac:dyDescent="0.25">
      <c r="A4345" t="s">
        <v>333</v>
      </c>
      <c r="B4345" t="s">
        <v>286</v>
      </c>
      <c r="C4345">
        <v>23</v>
      </c>
      <c r="D4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5">
        <v>41</v>
      </c>
      <c r="AJ4345" t="s">
        <v>333</v>
      </c>
      <c r="AK4345" t="s">
        <v>421</v>
      </c>
      <c r="AL4345" t="s">
        <v>286</v>
      </c>
      <c r="AM4345">
        <v>1</v>
      </c>
      <c r="AN4345">
        <v>23</v>
      </c>
      <c r="AO4345">
        <v>0</v>
      </c>
      <c r="AP4345">
        <v>0</v>
      </c>
      <c r="AQ4345">
        <v>0</v>
      </c>
      <c r="AR4345">
        <v>0</v>
      </c>
      <c r="AS4345">
        <v>0</v>
      </c>
      <c r="AT4345">
        <v>0</v>
      </c>
    </row>
    <row r="4346" spans="1:46" hidden="1" x14ac:dyDescent="0.25">
      <c r="A4346" t="s">
        <v>333</v>
      </c>
      <c r="B4346" t="s">
        <v>286</v>
      </c>
      <c r="C4346">
        <v>24</v>
      </c>
      <c r="D4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6">
        <v>41</v>
      </c>
      <c r="AJ4346" t="s">
        <v>333</v>
      </c>
      <c r="AK4346" t="s">
        <v>421</v>
      </c>
      <c r="AL4346" t="s">
        <v>286</v>
      </c>
      <c r="AM4346">
        <v>1</v>
      </c>
      <c r="AN4346">
        <v>24</v>
      </c>
      <c r="AO4346">
        <v>0</v>
      </c>
      <c r="AP4346">
        <v>0</v>
      </c>
      <c r="AQ4346">
        <v>0</v>
      </c>
      <c r="AR4346">
        <v>0</v>
      </c>
      <c r="AS4346">
        <v>0</v>
      </c>
      <c r="AT4346">
        <v>0</v>
      </c>
    </row>
    <row r="4347" spans="1:46" hidden="1" x14ac:dyDescent="0.25">
      <c r="A4347" t="s">
        <v>333</v>
      </c>
      <c r="B4347" t="s">
        <v>287</v>
      </c>
      <c r="C4347">
        <v>1</v>
      </c>
      <c r="D4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7">
        <v>41</v>
      </c>
      <c r="AJ4347" t="s">
        <v>333</v>
      </c>
      <c r="AK4347" t="s">
        <v>421</v>
      </c>
      <c r="AL4347" t="s">
        <v>287</v>
      </c>
      <c r="AM4347">
        <v>2</v>
      </c>
      <c r="AN4347">
        <v>1</v>
      </c>
      <c r="AO4347">
        <v>0</v>
      </c>
      <c r="AP4347">
        <v>0</v>
      </c>
      <c r="AQ4347">
        <v>0</v>
      </c>
      <c r="AR4347">
        <v>0</v>
      </c>
      <c r="AS4347">
        <v>0</v>
      </c>
      <c r="AT4347">
        <v>0</v>
      </c>
    </row>
    <row r="4348" spans="1:46" hidden="1" x14ac:dyDescent="0.25">
      <c r="A4348" t="s">
        <v>333</v>
      </c>
      <c r="B4348" t="s">
        <v>287</v>
      </c>
      <c r="C4348">
        <v>2</v>
      </c>
      <c r="D4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8">
        <v>41</v>
      </c>
      <c r="AJ4348" t="s">
        <v>333</v>
      </c>
      <c r="AK4348" t="s">
        <v>421</v>
      </c>
      <c r="AL4348" t="s">
        <v>287</v>
      </c>
      <c r="AM4348">
        <v>2</v>
      </c>
      <c r="AN4348">
        <v>2</v>
      </c>
      <c r="AO4348">
        <v>0</v>
      </c>
      <c r="AP4348">
        <v>0</v>
      </c>
      <c r="AQ4348">
        <v>0</v>
      </c>
      <c r="AR4348">
        <v>0</v>
      </c>
      <c r="AS4348">
        <v>0</v>
      </c>
      <c r="AT4348">
        <v>0</v>
      </c>
    </row>
    <row r="4349" spans="1:46" hidden="1" x14ac:dyDescent="0.25">
      <c r="A4349" t="s">
        <v>333</v>
      </c>
      <c r="B4349" t="s">
        <v>287</v>
      </c>
      <c r="C4349">
        <v>3</v>
      </c>
      <c r="D4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9">
        <v>41</v>
      </c>
      <c r="AJ4349" t="s">
        <v>333</v>
      </c>
      <c r="AK4349" t="s">
        <v>421</v>
      </c>
      <c r="AL4349" t="s">
        <v>287</v>
      </c>
      <c r="AM4349">
        <v>2</v>
      </c>
      <c r="AN4349">
        <v>3</v>
      </c>
      <c r="AO4349">
        <v>0</v>
      </c>
      <c r="AP4349">
        <v>0</v>
      </c>
      <c r="AQ4349">
        <v>0</v>
      </c>
      <c r="AR4349">
        <v>0</v>
      </c>
      <c r="AS4349">
        <v>0</v>
      </c>
      <c r="AT4349">
        <v>0</v>
      </c>
    </row>
    <row r="4350" spans="1:46" hidden="1" x14ac:dyDescent="0.25">
      <c r="A4350" t="s">
        <v>333</v>
      </c>
      <c r="B4350" t="s">
        <v>287</v>
      </c>
      <c r="C4350">
        <v>4</v>
      </c>
      <c r="D4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0">
        <v>41</v>
      </c>
      <c r="AJ4350" t="s">
        <v>333</v>
      </c>
      <c r="AK4350" t="s">
        <v>421</v>
      </c>
      <c r="AL4350" t="s">
        <v>287</v>
      </c>
      <c r="AM4350">
        <v>2</v>
      </c>
      <c r="AN4350">
        <v>4</v>
      </c>
      <c r="AO4350">
        <v>0</v>
      </c>
      <c r="AP4350">
        <v>0</v>
      </c>
      <c r="AQ4350">
        <v>0</v>
      </c>
      <c r="AR4350">
        <v>0</v>
      </c>
      <c r="AS4350">
        <v>0</v>
      </c>
      <c r="AT4350">
        <v>0</v>
      </c>
    </row>
    <row r="4351" spans="1:46" hidden="1" x14ac:dyDescent="0.25">
      <c r="A4351" t="s">
        <v>333</v>
      </c>
      <c r="B4351" t="s">
        <v>287</v>
      </c>
      <c r="C4351">
        <v>5</v>
      </c>
      <c r="D4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1">
        <v>41</v>
      </c>
      <c r="AJ4351" t="s">
        <v>333</v>
      </c>
      <c r="AK4351" t="s">
        <v>421</v>
      </c>
      <c r="AL4351" t="s">
        <v>287</v>
      </c>
      <c r="AM4351">
        <v>2</v>
      </c>
      <c r="AN4351">
        <v>5</v>
      </c>
      <c r="AO4351">
        <v>0</v>
      </c>
      <c r="AP4351">
        <v>0</v>
      </c>
      <c r="AQ4351">
        <v>0</v>
      </c>
      <c r="AR4351">
        <v>0</v>
      </c>
      <c r="AS4351">
        <v>0</v>
      </c>
      <c r="AT4351">
        <v>0</v>
      </c>
    </row>
    <row r="4352" spans="1:46" hidden="1" x14ac:dyDescent="0.25">
      <c r="A4352" t="s">
        <v>333</v>
      </c>
      <c r="B4352" t="s">
        <v>287</v>
      </c>
      <c r="C4352">
        <v>6</v>
      </c>
      <c r="D4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2">
        <v>41</v>
      </c>
      <c r="AJ4352" t="s">
        <v>333</v>
      </c>
      <c r="AK4352" t="s">
        <v>421</v>
      </c>
      <c r="AL4352" t="s">
        <v>287</v>
      </c>
      <c r="AM4352">
        <v>2</v>
      </c>
      <c r="AN4352">
        <v>6</v>
      </c>
      <c r="AO4352">
        <v>0</v>
      </c>
      <c r="AP4352">
        <v>0</v>
      </c>
      <c r="AQ4352">
        <v>0</v>
      </c>
      <c r="AR4352">
        <v>6.3499999999999996E-7</v>
      </c>
      <c r="AS4352">
        <v>1.45E-5</v>
      </c>
      <c r="AT4352">
        <v>0</v>
      </c>
    </row>
    <row r="4353" spans="1:46" hidden="1" x14ac:dyDescent="0.25">
      <c r="A4353" t="s">
        <v>333</v>
      </c>
      <c r="B4353" t="s">
        <v>287</v>
      </c>
      <c r="C4353">
        <v>7</v>
      </c>
      <c r="D4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6.2099999999999998E-6</v>
      </c>
      <c r="E4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6.2099999999999998E-6</v>
      </c>
      <c r="AI4353">
        <v>41</v>
      </c>
      <c r="AJ4353" t="s">
        <v>333</v>
      </c>
      <c r="AK4353" t="s">
        <v>421</v>
      </c>
      <c r="AL4353" t="s">
        <v>287</v>
      </c>
      <c r="AM4353">
        <v>2</v>
      </c>
      <c r="AN4353">
        <v>7</v>
      </c>
      <c r="AO4353">
        <v>6.2099999999999998E-6</v>
      </c>
      <c r="AP4353">
        <v>1.6526446E-2</v>
      </c>
      <c r="AQ4353">
        <v>2.2199672E-2</v>
      </c>
      <c r="AR4353" s="281">
        <v>1.4925310000000001E-2</v>
      </c>
      <c r="AS4353" s="281">
        <v>4.0741064E-2</v>
      </c>
      <c r="AT4353">
        <v>0</v>
      </c>
    </row>
    <row r="4354" spans="1:46" hidden="1" x14ac:dyDescent="0.25">
      <c r="A4354" t="s">
        <v>333</v>
      </c>
      <c r="B4354" t="s">
        <v>287</v>
      </c>
      <c r="C4354">
        <v>8</v>
      </c>
      <c r="D4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3.3695726000000002E-2</v>
      </c>
      <c r="E4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3.3695726000000002E-2</v>
      </c>
      <c r="AI4354">
        <v>41</v>
      </c>
      <c r="AJ4354" t="s">
        <v>333</v>
      </c>
      <c r="AK4354" t="s">
        <v>421</v>
      </c>
      <c r="AL4354" t="s">
        <v>287</v>
      </c>
      <c r="AM4354">
        <v>2</v>
      </c>
      <c r="AN4354">
        <v>8</v>
      </c>
      <c r="AO4354" s="281">
        <v>3.3695726000000002E-2</v>
      </c>
      <c r="AP4354">
        <v>0.125807219</v>
      </c>
      <c r="AQ4354">
        <v>0.162363172</v>
      </c>
      <c r="AR4354">
        <v>0.107422767</v>
      </c>
      <c r="AS4354">
        <v>0.21095560999999999</v>
      </c>
      <c r="AT4354">
        <v>8.1944289999999996E-3</v>
      </c>
    </row>
    <row r="4355" spans="1:46" hidden="1" x14ac:dyDescent="0.25">
      <c r="A4355" t="s">
        <v>333</v>
      </c>
      <c r="B4355" t="s">
        <v>287</v>
      </c>
      <c r="C4355">
        <v>9</v>
      </c>
      <c r="D4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0.35072831399999999</v>
      </c>
      <c r="E4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0.168901459</v>
      </c>
      <c r="AI4355">
        <v>41</v>
      </c>
      <c r="AJ4355" t="s">
        <v>333</v>
      </c>
      <c r="AK4355" t="s">
        <v>421</v>
      </c>
      <c r="AL4355" t="s">
        <v>287</v>
      </c>
      <c r="AM4355">
        <v>2</v>
      </c>
      <c r="AN4355">
        <v>9</v>
      </c>
      <c r="AO4355">
        <v>0.168901459</v>
      </c>
      <c r="AP4355">
        <v>0.271226772</v>
      </c>
      <c r="AQ4355">
        <v>0.35072831399999999</v>
      </c>
      <c r="AR4355">
        <v>0.25624625400000001</v>
      </c>
      <c r="AS4355">
        <v>0.41273507500000001</v>
      </c>
      <c r="AT4355">
        <v>5.0175009999999999E-2</v>
      </c>
    </row>
    <row r="4356" spans="1:46" hidden="1" x14ac:dyDescent="0.25">
      <c r="A4356" t="s">
        <v>333</v>
      </c>
      <c r="B4356" t="s">
        <v>287</v>
      </c>
      <c r="C4356">
        <v>10</v>
      </c>
      <c r="D4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0.52259235400000004</v>
      </c>
      <c r="E4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0.52259235400000004</v>
      </c>
      <c r="AI4356">
        <v>41</v>
      </c>
      <c r="AJ4356" t="s">
        <v>333</v>
      </c>
      <c r="AK4356" t="s">
        <v>421</v>
      </c>
      <c r="AL4356" t="s">
        <v>287</v>
      </c>
      <c r="AM4356">
        <v>2</v>
      </c>
      <c r="AN4356">
        <v>10</v>
      </c>
      <c r="AO4356">
        <v>0.32610776200000002</v>
      </c>
      <c r="AP4356">
        <v>0.40829724899999997</v>
      </c>
      <c r="AQ4356">
        <v>0.52259235400000004</v>
      </c>
      <c r="AR4356">
        <v>0.408133419</v>
      </c>
      <c r="AS4356">
        <v>0.59831774500000001</v>
      </c>
      <c r="AT4356">
        <v>0.12387630400000001</v>
      </c>
    </row>
    <row r="4357" spans="1:46" hidden="1" x14ac:dyDescent="0.25">
      <c r="A4357" t="s">
        <v>333</v>
      </c>
      <c r="B4357" t="s">
        <v>287</v>
      </c>
      <c r="C4357">
        <v>11</v>
      </c>
      <c r="D4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0.66541212599999999</v>
      </c>
      <c r="E4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0.66541212599999999</v>
      </c>
      <c r="AI4357">
        <v>41</v>
      </c>
      <c r="AJ4357" t="s">
        <v>333</v>
      </c>
      <c r="AK4357" t="s">
        <v>421</v>
      </c>
      <c r="AL4357" t="s">
        <v>287</v>
      </c>
      <c r="AM4357">
        <v>2</v>
      </c>
      <c r="AN4357">
        <v>11</v>
      </c>
      <c r="AO4357">
        <v>0.447742898</v>
      </c>
      <c r="AP4357">
        <v>0.55774859899999996</v>
      </c>
      <c r="AQ4357">
        <v>0.66541212599999999</v>
      </c>
      <c r="AR4357">
        <v>0.53637415399999999</v>
      </c>
      <c r="AS4357">
        <v>0.75400542999999998</v>
      </c>
      <c r="AT4357">
        <v>0.16652025100000001</v>
      </c>
    </row>
    <row r="4358" spans="1:46" hidden="1" x14ac:dyDescent="0.25">
      <c r="A4358" t="s">
        <v>333</v>
      </c>
      <c r="B4358" t="s">
        <v>287</v>
      </c>
      <c r="C4358">
        <v>12</v>
      </c>
      <c r="D4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0.74473051599999995</v>
      </c>
      <c r="E4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0.74473051599999995</v>
      </c>
      <c r="AI4358">
        <v>41</v>
      </c>
      <c r="AJ4358" t="s">
        <v>333</v>
      </c>
      <c r="AK4358" t="s">
        <v>421</v>
      </c>
      <c r="AL4358" t="s">
        <v>287</v>
      </c>
      <c r="AM4358">
        <v>2</v>
      </c>
      <c r="AN4358">
        <v>12</v>
      </c>
      <c r="AO4358">
        <v>0.54582861500000002</v>
      </c>
      <c r="AP4358">
        <v>0.67159219000000003</v>
      </c>
      <c r="AQ4358">
        <v>0.74473051599999995</v>
      </c>
      <c r="AR4358">
        <v>0.62572961800000004</v>
      </c>
      <c r="AS4358">
        <v>0.85003254500000003</v>
      </c>
      <c r="AT4358">
        <v>0.19978866300000001</v>
      </c>
    </row>
    <row r="4359" spans="1:46" hidden="1" x14ac:dyDescent="0.25">
      <c r="A4359" t="s">
        <v>333</v>
      </c>
      <c r="B4359" t="s">
        <v>287</v>
      </c>
      <c r="C4359">
        <v>13</v>
      </c>
      <c r="D4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0.77118624300000005</v>
      </c>
      <c r="E4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0.77118624300000005</v>
      </c>
      <c r="AI4359">
        <v>41</v>
      </c>
      <c r="AJ4359" t="s">
        <v>333</v>
      </c>
      <c r="AK4359" t="s">
        <v>421</v>
      </c>
      <c r="AL4359" t="s">
        <v>287</v>
      </c>
      <c r="AM4359">
        <v>2</v>
      </c>
      <c r="AN4359">
        <v>13</v>
      </c>
      <c r="AO4359">
        <v>0.58921044499999997</v>
      </c>
      <c r="AP4359">
        <v>0.70193844599999999</v>
      </c>
      <c r="AQ4359">
        <v>0.77118624300000005</v>
      </c>
      <c r="AR4359">
        <v>0.66208821600000001</v>
      </c>
      <c r="AS4359">
        <v>0.89196164700000002</v>
      </c>
      <c r="AT4359">
        <v>0.24266739600000001</v>
      </c>
    </row>
    <row r="4360" spans="1:46" hidden="1" x14ac:dyDescent="0.25">
      <c r="A4360" t="s">
        <v>333</v>
      </c>
      <c r="B4360" t="s">
        <v>287</v>
      </c>
      <c r="C4360">
        <v>14</v>
      </c>
      <c r="D4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0.73803633400000002</v>
      </c>
      <c r="E4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0.73803633400000002</v>
      </c>
      <c r="AI4360">
        <v>41</v>
      </c>
      <c r="AJ4360" t="s">
        <v>333</v>
      </c>
      <c r="AK4360" t="s">
        <v>421</v>
      </c>
      <c r="AL4360" t="s">
        <v>287</v>
      </c>
      <c r="AM4360">
        <v>2</v>
      </c>
      <c r="AN4360">
        <v>14</v>
      </c>
      <c r="AO4360">
        <v>0.59141685799999999</v>
      </c>
      <c r="AP4360">
        <v>0.67995651199999996</v>
      </c>
      <c r="AQ4360">
        <v>0.73803633400000002</v>
      </c>
      <c r="AR4360">
        <v>0.64638937399999996</v>
      </c>
      <c r="AS4360">
        <v>0.87639341000000004</v>
      </c>
      <c r="AT4360">
        <v>0.225372923</v>
      </c>
    </row>
    <row r="4361" spans="1:46" hidden="1" x14ac:dyDescent="0.25">
      <c r="A4361" t="s">
        <v>333</v>
      </c>
      <c r="B4361" t="s">
        <v>287</v>
      </c>
      <c r="C4361">
        <v>15</v>
      </c>
      <c r="D4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0.68848713500000003</v>
      </c>
      <c r="E4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0.68848713500000003</v>
      </c>
      <c r="AI4361">
        <v>41</v>
      </c>
      <c r="AJ4361" t="s">
        <v>333</v>
      </c>
      <c r="AK4361" t="s">
        <v>421</v>
      </c>
      <c r="AL4361" t="s">
        <v>287</v>
      </c>
      <c r="AM4361">
        <v>2</v>
      </c>
      <c r="AN4361">
        <v>15</v>
      </c>
      <c r="AO4361">
        <v>0.52272479199999999</v>
      </c>
      <c r="AP4361">
        <v>0.60834105900000002</v>
      </c>
      <c r="AQ4361">
        <v>0.68848713500000003</v>
      </c>
      <c r="AR4361">
        <v>0.59117525900000001</v>
      </c>
      <c r="AS4361">
        <v>0.80007917799999995</v>
      </c>
      <c r="AT4361">
        <v>0.22526236699999999</v>
      </c>
    </row>
    <row r="4362" spans="1:46" hidden="1" x14ac:dyDescent="0.25">
      <c r="A4362" t="s">
        <v>333</v>
      </c>
      <c r="B4362" t="s">
        <v>287</v>
      </c>
      <c r="C4362">
        <v>16</v>
      </c>
      <c r="D4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0.56964998</v>
      </c>
      <c r="E4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0.56964998</v>
      </c>
      <c r="AI4362">
        <v>41</v>
      </c>
      <c r="AJ4362" t="s">
        <v>333</v>
      </c>
      <c r="AK4362" t="s">
        <v>421</v>
      </c>
      <c r="AL4362" t="s">
        <v>287</v>
      </c>
      <c r="AM4362">
        <v>2</v>
      </c>
      <c r="AN4362">
        <v>16</v>
      </c>
      <c r="AO4362">
        <v>0.43119644299999998</v>
      </c>
      <c r="AP4362">
        <v>0.50652683499999995</v>
      </c>
      <c r="AQ4362">
        <v>0.56964998</v>
      </c>
      <c r="AR4362">
        <v>0.496831403</v>
      </c>
      <c r="AS4362">
        <v>0.74049122300000003</v>
      </c>
      <c r="AT4362">
        <v>0.13817416099999999</v>
      </c>
    </row>
    <row r="4363" spans="1:46" hidden="1" x14ac:dyDescent="0.25">
      <c r="A4363" t="s">
        <v>333</v>
      </c>
      <c r="B4363" t="s">
        <v>287</v>
      </c>
      <c r="C4363">
        <v>17</v>
      </c>
      <c r="D4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0.42507831600000001</v>
      </c>
      <c r="E4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0.42507831600000001</v>
      </c>
      <c r="AI4363">
        <v>41</v>
      </c>
      <c r="AJ4363" t="s">
        <v>333</v>
      </c>
      <c r="AK4363" t="s">
        <v>421</v>
      </c>
      <c r="AL4363" t="s">
        <v>287</v>
      </c>
      <c r="AM4363">
        <v>2</v>
      </c>
      <c r="AN4363">
        <v>17</v>
      </c>
      <c r="AO4363">
        <v>0.30097454699999998</v>
      </c>
      <c r="AP4363">
        <v>0.35827269299999998</v>
      </c>
      <c r="AQ4363">
        <v>0.42507831600000001</v>
      </c>
      <c r="AR4363">
        <v>0.366775454</v>
      </c>
      <c r="AS4363">
        <v>0.63001239899999995</v>
      </c>
      <c r="AT4363">
        <v>9.7729145000000003E-2</v>
      </c>
    </row>
    <row r="4364" spans="1:46" hidden="1" x14ac:dyDescent="0.25">
      <c r="A4364" t="s">
        <v>333</v>
      </c>
      <c r="B4364" t="s">
        <v>287</v>
      </c>
      <c r="C4364">
        <v>18</v>
      </c>
      <c r="D4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0.26609382300000001</v>
      </c>
      <c r="E4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0.26609382300000001</v>
      </c>
      <c r="AI4364">
        <v>41</v>
      </c>
      <c r="AJ4364" t="s">
        <v>333</v>
      </c>
      <c r="AK4364" t="s">
        <v>421</v>
      </c>
      <c r="AL4364" t="s">
        <v>287</v>
      </c>
      <c r="AM4364">
        <v>2</v>
      </c>
      <c r="AN4364">
        <v>18</v>
      </c>
      <c r="AO4364">
        <v>0.17177121300000001</v>
      </c>
      <c r="AP4364">
        <v>0.201027073</v>
      </c>
      <c r="AQ4364">
        <v>0.26609382300000001</v>
      </c>
      <c r="AR4364">
        <v>0.224209924</v>
      </c>
      <c r="AS4364">
        <v>0.44763499000000001</v>
      </c>
      <c r="AT4364">
        <v>5.2040392999999997E-2</v>
      </c>
    </row>
    <row r="4365" spans="1:46" hidden="1" x14ac:dyDescent="0.25">
      <c r="A4365" t="s">
        <v>333</v>
      </c>
      <c r="B4365" t="s">
        <v>287</v>
      </c>
      <c r="C4365">
        <v>19</v>
      </c>
      <c r="D4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0.14440451500000001</v>
      </c>
      <c r="E4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0.14440451500000001</v>
      </c>
      <c r="AI4365">
        <v>41</v>
      </c>
      <c r="AJ4365" t="s">
        <v>333</v>
      </c>
      <c r="AK4365" t="s">
        <v>421</v>
      </c>
      <c r="AL4365" t="s">
        <v>287</v>
      </c>
      <c r="AM4365">
        <v>2</v>
      </c>
      <c r="AN4365">
        <v>19</v>
      </c>
      <c r="AO4365">
        <v>4.7960355000000003E-2</v>
      </c>
      <c r="AP4365">
        <v>6.2097368E-2</v>
      </c>
      <c r="AQ4365">
        <v>0.14440451500000001</v>
      </c>
      <c r="AR4365">
        <v>9.1513459000000005E-2</v>
      </c>
      <c r="AS4365">
        <v>0.27121945800000002</v>
      </c>
      <c r="AT4365">
        <v>1.2311699000000001E-2</v>
      </c>
    </row>
    <row r="4366" spans="1:46" hidden="1" x14ac:dyDescent="0.25">
      <c r="A4366" t="s">
        <v>333</v>
      </c>
      <c r="B4366" t="s">
        <v>287</v>
      </c>
      <c r="C4366">
        <v>20</v>
      </c>
      <c r="D4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4.2991255999999999E-2</v>
      </c>
      <c r="E4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4.2991255999999999E-2</v>
      </c>
      <c r="AI4366">
        <v>41</v>
      </c>
      <c r="AJ4366" t="s">
        <v>333</v>
      </c>
      <c r="AK4366" t="s">
        <v>421</v>
      </c>
      <c r="AL4366" t="s">
        <v>287</v>
      </c>
      <c r="AM4366">
        <v>2</v>
      </c>
      <c r="AN4366">
        <v>20</v>
      </c>
      <c r="AO4366">
        <v>1.3151600000000001E-4</v>
      </c>
      <c r="AP4366">
        <v>7.6174000000000001E-4</v>
      </c>
      <c r="AQ4366">
        <v>4.2991255999999999E-2</v>
      </c>
      <c r="AR4366">
        <v>1.7795370000000001E-2</v>
      </c>
      <c r="AS4366">
        <v>9.2849818000000001E-2</v>
      </c>
      <c r="AT4366">
        <v>5.0900000000000004E-6</v>
      </c>
    </row>
    <row r="4367" spans="1:46" hidden="1" x14ac:dyDescent="0.25">
      <c r="A4367" t="s">
        <v>333</v>
      </c>
      <c r="B4367" t="s">
        <v>287</v>
      </c>
      <c r="C4367">
        <v>21</v>
      </c>
      <c r="D4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4.46079E-4</v>
      </c>
      <c r="E4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4.46079E-4</v>
      </c>
      <c r="AI4367">
        <v>41</v>
      </c>
      <c r="AJ4367" t="s">
        <v>333</v>
      </c>
      <c r="AK4367" t="s">
        <v>421</v>
      </c>
      <c r="AL4367" t="s">
        <v>287</v>
      </c>
      <c r="AM4367">
        <v>2</v>
      </c>
      <c r="AN4367">
        <v>21</v>
      </c>
      <c r="AO4367">
        <v>0</v>
      </c>
      <c r="AP4367">
        <v>0</v>
      </c>
      <c r="AQ4367">
        <v>4.46079E-4</v>
      </c>
      <c r="AR4367">
        <v>3.2330299999999999E-4</v>
      </c>
      <c r="AS4367">
        <v>2.2784379999999998E-3</v>
      </c>
      <c r="AT4367" s="281">
        <v>0</v>
      </c>
    </row>
    <row r="4368" spans="1:46" hidden="1" x14ac:dyDescent="0.25">
      <c r="A4368" t="s">
        <v>333</v>
      </c>
      <c r="B4368" t="s">
        <v>287</v>
      </c>
      <c r="C4368">
        <v>22</v>
      </c>
      <c r="D4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8">
        <v>41</v>
      </c>
      <c r="AJ4368" t="s">
        <v>333</v>
      </c>
      <c r="AK4368" t="s">
        <v>421</v>
      </c>
      <c r="AL4368" t="s">
        <v>287</v>
      </c>
      <c r="AM4368">
        <v>2</v>
      </c>
      <c r="AN4368">
        <v>22</v>
      </c>
      <c r="AO4368">
        <v>0</v>
      </c>
      <c r="AP4368">
        <v>0</v>
      </c>
      <c r="AQ4368">
        <v>0</v>
      </c>
      <c r="AR4368">
        <v>0</v>
      </c>
      <c r="AS4368">
        <v>0</v>
      </c>
      <c r="AT4368">
        <v>0</v>
      </c>
    </row>
    <row r="4369" spans="1:46" hidden="1" x14ac:dyDescent="0.25">
      <c r="A4369" t="s">
        <v>333</v>
      </c>
      <c r="B4369" t="s">
        <v>287</v>
      </c>
      <c r="C4369">
        <v>23</v>
      </c>
      <c r="D4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9">
        <v>41</v>
      </c>
      <c r="AJ4369" t="s">
        <v>333</v>
      </c>
      <c r="AK4369" t="s">
        <v>421</v>
      </c>
      <c r="AL4369" t="s">
        <v>287</v>
      </c>
      <c r="AM4369">
        <v>2</v>
      </c>
      <c r="AN4369">
        <v>23</v>
      </c>
      <c r="AO4369">
        <v>0</v>
      </c>
      <c r="AP4369">
        <v>0</v>
      </c>
      <c r="AQ4369">
        <v>0</v>
      </c>
      <c r="AR4369">
        <v>0</v>
      </c>
      <c r="AS4369">
        <v>0</v>
      </c>
      <c r="AT4369">
        <v>0</v>
      </c>
    </row>
    <row r="4370" spans="1:46" hidden="1" x14ac:dyDescent="0.25">
      <c r="A4370" t="s">
        <v>333</v>
      </c>
      <c r="B4370" t="s">
        <v>287</v>
      </c>
      <c r="C4370">
        <v>24</v>
      </c>
      <c r="D4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0">
        <v>41</v>
      </c>
      <c r="AJ4370" t="s">
        <v>333</v>
      </c>
      <c r="AK4370" t="s">
        <v>421</v>
      </c>
      <c r="AL4370" t="s">
        <v>287</v>
      </c>
      <c r="AM4370">
        <v>2</v>
      </c>
      <c r="AN4370">
        <v>24</v>
      </c>
      <c r="AO4370">
        <v>0</v>
      </c>
      <c r="AP4370">
        <v>0</v>
      </c>
      <c r="AQ4370">
        <v>0</v>
      </c>
      <c r="AR4370">
        <v>0</v>
      </c>
      <c r="AS4370">
        <v>0</v>
      </c>
      <c r="AT4370">
        <v>0</v>
      </c>
    </row>
    <row r="4371" spans="1:46" hidden="1" x14ac:dyDescent="0.25">
      <c r="A4371" t="s">
        <v>333</v>
      </c>
      <c r="B4371" t="s">
        <v>288</v>
      </c>
      <c r="C4371">
        <v>1</v>
      </c>
      <c r="D4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1">
        <v>41</v>
      </c>
      <c r="AJ4371" t="s">
        <v>333</v>
      </c>
      <c r="AK4371" t="s">
        <v>421</v>
      </c>
      <c r="AL4371" t="s">
        <v>288</v>
      </c>
      <c r="AM4371">
        <v>3</v>
      </c>
      <c r="AN4371">
        <v>1</v>
      </c>
      <c r="AO4371">
        <v>0</v>
      </c>
      <c r="AP4371">
        <v>0</v>
      </c>
      <c r="AQ4371">
        <v>0</v>
      </c>
      <c r="AR4371">
        <v>0</v>
      </c>
      <c r="AS4371">
        <v>0</v>
      </c>
      <c r="AT4371">
        <v>0</v>
      </c>
    </row>
    <row r="4372" spans="1:46" hidden="1" x14ac:dyDescent="0.25">
      <c r="A4372" t="s">
        <v>333</v>
      </c>
      <c r="B4372" t="s">
        <v>288</v>
      </c>
      <c r="C4372">
        <v>2</v>
      </c>
      <c r="D4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2">
        <v>41</v>
      </c>
      <c r="AJ4372" t="s">
        <v>333</v>
      </c>
      <c r="AK4372" t="s">
        <v>421</v>
      </c>
      <c r="AL4372" t="s">
        <v>288</v>
      </c>
      <c r="AM4372">
        <v>3</v>
      </c>
      <c r="AN4372">
        <v>2</v>
      </c>
      <c r="AO4372">
        <v>0</v>
      </c>
      <c r="AP4372">
        <v>0</v>
      </c>
      <c r="AQ4372">
        <v>0</v>
      </c>
      <c r="AR4372">
        <v>0</v>
      </c>
      <c r="AS4372">
        <v>0</v>
      </c>
      <c r="AT4372">
        <v>0</v>
      </c>
    </row>
    <row r="4373" spans="1:46" hidden="1" x14ac:dyDescent="0.25">
      <c r="A4373" t="s">
        <v>333</v>
      </c>
      <c r="B4373" t="s">
        <v>288</v>
      </c>
      <c r="C4373">
        <v>3</v>
      </c>
      <c r="D4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3">
        <v>41</v>
      </c>
      <c r="AJ4373" t="s">
        <v>333</v>
      </c>
      <c r="AK4373" t="s">
        <v>421</v>
      </c>
      <c r="AL4373" t="s">
        <v>288</v>
      </c>
      <c r="AM4373">
        <v>3</v>
      </c>
      <c r="AN4373">
        <v>3</v>
      </c>
      <c r="AO4373">
        <v>0</v>
      </c>
      <c r="AP4373">
        <v>0</v>
      </c>
      <c r="AQ4373">
        <v>0</v>
      </c>
      <c r="AR4373">
        <v>0</v>
      </c>
      <c r="AS4373">
        <v>0</v>
      </c>
      <c r="AT4373">
        <v>0</v>
      </c>
    </row>
    <row r="4374" spans="1:46" hidden="1" x14ac:dyDescent="0.25">
      <c r="A4374" t="s">
        <v>333</v>
      </c>
      <c r="B4374" t="s">
        <v>288</v>
      </c>
      <c r="C4374">
        <v>4</v>
      </c>
      <c r="D4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4">
        <v>41</v>
      </c>
      <c r="AJ4374" t="s">
        <v>333</v>
      </c>
      <c r="AK4374" t="s">
        <v>421</v>
      </c>
      <c r="AL4374" t="s">
        <v>288</v>
      </c>
      <c r="AM4374">
        <v>3</v>
      </c>
      <c r="AN4374">
        <v>4</v>
      </c>
      <c r="AO4374">
        <v>0</v>
      </c>
      <c r="AP4374">
        <v>0</v>
      </c>
      <c r="AQ4374">
        <v>0</v>
      </c>
      <c r="AR4374">
        <v>0</v>
      </c>
      <c r="AS4374">
        <v>0</v>
      </c>
      <c r="AT4374">
        <v>0</v>
      </c>
    </row>
    <row r="4375" spans="1:46" hidden="1" x14ac:dyDescent="0.25">
      <c r="A4375" t="s">
        <v>333</v>
      </c>
      <c r="B4375" t="s">
        <v>288</v>
      </c>
      <c r="C4375">
        <v>5</v>
      </c>
      <c r="D4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5">
        <v>41</v>
      </c>
      <c r="AJ4375" t="s">
        <v>333</v>
      </c>
      <c r="AK4375" t="s">
        <v>421</v>
      </c>
      <c r="AL4375" t="s">
        <v>288</v>
      </c>
      <c r="AM4375">
        <v>3</v>
      </c>
      <c r="AN4375">
        <v>5</v>
      </c>
      <c r="AO4375">
        <v>0</v>
      </c>
      <c r="AP4375">
        <v>0</v>
      </c>
      <c r="AQ4375">
        <v>0</v>
      </c>
      <c r="AR4375">
        <v>0</v>
      </c>
      <c r="AS4375">
        <v>0</v>
      </c>
      <c r="AT4375">
        <v>0</v>
      </c>
    </row>
    <row r="4376" spans="1:46" hidden="1" x14ac:dyDescent="0.25">
      <c r="A4376" t="s">
        <v>333</v>
      </c>
      <c r="B4376" t="s">
        <v>288</v>
      </c>
      <c r="C4376">
        <v>6</v>
      </c>
      <c r="D4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6">
        <v>41</v>
      </c>
      <c r="AJ4376" t="s">
        <v>333</v>
      </c>
      <c r="AK4376" t="s">
        <v>421</v>
      </c>
      <c r="AL4376" t="s">
        <v>288</v>
      </c>
      <c r="AM4376">
        <v>3</v>
      </c>
      <c r="AN4376">
        <v>6</v>
      </c>
      <c r="AO4376">
        <v>0</v>
      </c>
      <c r="AP4376">
        <v>0</v>
      </c>
      <c r="AQ4376">
        <v>0</v>
      </c>
      <c r="AR4376">
        <v>0</v>
      </c>
      <c r="AS4376">
        <v>0</v>
      </c>
      <c r="AT4376">
        <v>0</v>
      </c>
    </row>
    <row r="4377" spans="1:46" hidden="1" x14ac:dyDescent="0.25">
      <c r="A4377" t="s">
        <v>333</v>
      </c>
      <c r="B4377" t="s">
        <v>288</v>
      </c>
      <c r="C4377">
        <v>7</v>
      </c>
      <c r="D4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5.9582589999999996E-3</v>
      </c>
      <c r="E4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5.9582589999999996E-3</v>
      </c>
      <c r="AI4377">
        <v>41</v>
      </c>
      <c r="AJ4377" t="s">
        <v>333</v>
      </c>
      <c r="AK4377" t="s">
        <v>421</v>
      </c>
      <c r="AL4377" t="s">
        <v>288</v>
      </c>
      <c r="AM4377">
        <v>3</v>
      </c>
      <c r="AN4377">
        <v>7</v>
      </c>
      <c r="AO4377">
        <v>5.9582589999999996E-3</v>
      </c>
      <c r="AP4377">
        <v>7.8103549999999997E-3</v>
      </c>
      <c r="AQ4377">
        <v>1.0705343000000001E-2</v>
      </c>
      <c r="AR4377">
        <v>8.3832209999999997E-3</v>
      </c>
      <c r="AS4377">
        <v>1.7478541E-2</v>
      </c>
      <c r="AT4377">
        <v>1.750695E-3</v>
      </c>
    </row>
    <row r="4378" spans="1:46" hidden="1" x14ac:dyDescent="0.25">
      <c r="A4378" t="s">
        <v>333</v>
      </c>
      <c r="B4378" t="s">
        <v>288</v>
      </c>
      <c r="C4378">
        <v>8</v>
      </c>
      <c r="D4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9.0092286999999993E-2</v>
      </c>
      <c r="E4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9.0092286999999993E-2</v>
      </c>
      <c r="AI4378">
        <v>41</v>
      </c>
      <c r="AJ4378" t="s">
        <v>333</v>
      </c>
      <c r="AK4378" t="s">
        <v>421</v>
      </c>
      <c r="AL4378" t="s">
        <v>288</v>
      </c>
      <c r="AM4378">
        <v>3</v>
      </c>
      <c r="AN4378">
        <v>8</v>
      </c>
      <c r="AO4378">
        <v>9.0092286999999993E-2</v>
      </c>
      <c r="AP4378">
        <v>0.112355232</v>
      </c>
      <c r="AQ4378">
        <v>0.12447145699999999</v>
      </c>
      <c r="AR4378">
        <v>0.106565756</v>
      </c>
      <c r="AS4378">
        <v>0.16382202400000001</v>
      </c>
      <c r="AT4378">
        <v>2.5993606999999998E-2</v>
      </c>
    </row>
    <row r="4379" spans="1:46" hidden="1" x14ac:dyDescent="0.25">
      <c r="A4379" t="s">
        <v>333</v>
      </c>
      <c r="B4379" t="s">
        <v>288</v>
      </c>
      <c r="C4379">
        <v>9</v>
      </c>
      <c r="D4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0.30842157799999997</v>
      </c>
      <c r="E4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0.22637142499999999</v>
      </c>
      <c r="AI4379">
        <v>41</v>
      </c>
      <c r="AJ4379" t="s">
        <v>333</v>
      </c>
      <c r="AK4379" t="s">
        <v>421</v>
      </c>
      <c r="AL4379" t="s">
        <v>288</v>
      </c>
      <c r="AM4379">
        <v>3</v>
      </c>
      <c r="AN4379">
        <v>9</v>
      </c>
      <c r="AO4379">
        <v>0.22637142499999999</v>
      </c>
      <c r="AP4379">
        <v>0.27870206400000003</v>
      </c>
      <c r="AQ4379">
        <v>0.30842157799999997</v>
      </c>
      <c r="AR4379">
        <v>0.26127123600000002</v>
      </c>
      <c r="AS4379">
        <v>0.36288983000000002</v>
      </c>
      <c r="AT4379">
        <v>7.2583375000000006E-2</v>
      </c>
    </row>
    <row r="4380" spans="1:46" hidden="1" x14ac:dyDescent="0.25">
      <c r="A4380" t="s">
        <v>333</v>
      </c>
      <c r="B4380" t="s">
        <v>288</v>
      </c>
      <c r="C4380">
        <v>10</v>
      </c>
      <c r="D4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0.482727617</v>
      </c>
      <c r="E4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0.482727617</v>
      </c>
      <c r="AI4380">
        <v>41</v>
      </c>
      <c r="AJ4380" t="s">
        <v>333</v>
      </c>
      <c r="AK4380" t="s">
        <v>421</v>
      </c>
      <c r="AL4380" t="s">
        <v>288</v>
      </c>
      <c r="AM4380">
        <v>3</v>
      </c>
      <c r="AN4380">
        <v>10</v>
      </c>
      <c r="AO4380">
        <v>0.35191658599999998</v>
      </c>
      <c r="AP4380">
        <v>0.43998646800000002</v>
      </c>
      <c r="AQ4380">
        <v>0.482727617</v>
      </c>
      <c r="AR4380">
        <v>0.40991488300000001</v>
      </c>
      <c r="AS4380">
        <v>0.55048637199999995</v>
      </c>
      <c r="AT4380">
        <v>0.13353083299999999</v>
      </c>
    </row>
    <row r="4381" spans="1:46" hidden="1" x14ac:dyDescent="0.25">
      <c r="A4381" t="s">
        <v>333</v>
      </c>
      <c r="B4381" t="s">
        <v>288</v>
      </c>
      <c r="C4381">
        <v>11</v>
      </c>
      <c r="D4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0.62197338000000002</v>
      </c>
      <c r="E4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0.62197338000000002</v>
      </c>
      <c r="AI4381">
        <v>41</v>
      </c>
      <c r="AJ4381" t="s">
        <v>333</v>
      </c>
      <c r="AK4381" t="s">
        <v>421</v>
      </c>
      <c r="AL4381" t="s">
        <v>288</v>
      </c>
      <c r="AM4381">
        <v>3</v>
      </c>
      <c r="AN4381">
        <v>11</v>
      </c>
      <c r="AO4381">
        <v>0.44881357999999999</v>
      </c>
      <c r="AP4381">
        <v>0.56426271800000005</v>
      </c>
      <c r="AQ4381">
        <v>0.62197338000000002</v>
      </c>
      <c r="AR4381">
        <v>0.52952126200000005</v>
      </c>
      <c r="AS4381">
        <v>0.71175222199999999</v>
      </c>
      <c r="AT4381">
        <v>0.18186070200000001</v>
      </c>
    </row>
    <row r="4382" spans="1:46" hidden="1" x14ac:dyDescent="0.25">
      <c r="A4382" t="s">
        <v>333</v>
      </c>
      <c r="B4382" t="s">
        <v>288</v>
      </c>
      <c r="C4382">
        <v>12</v>
      </c>
      <c r="D4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0.69442342899999998</v>
      </c>
      <c r="E4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0.69442342899999998</v>
      </c>
      <c r="AI4382">
        <v>41</v>
      </c>
      <c r="AJ4382" t="s">
        <v>333</v>
      </c>
      <c r="AK4382" t="s">
        <v>421</v>
      </c>
      <c r="AL4382" t="s">
        <v>288</v>
      </c>
      <c r="AM4382">
        <v>3</v>
      </c>
      <c r="AN4382">
        <v>12</v>
      </c>
      <c r="AO4382">
        <v>0.51914335300000003</v>
      </c>
      <c r="AP4382">
        <v>0.636143546</v>
      </c>
      <c r="AQ4382">
        <v>0.69442342899999998</v>
      </c>
      <c r="AR4382">
        <v>0.59658118400000004</v>
      </c>
      <c r="AS4382">
        <v>0.81417464699999997</v>
      </c>
      <c r="AT4382">
        <v>0.209651531</v>
      </c>
    </row>
    <row r="4383" spans="1:46" hidden="1" x14ac:dyDescent="0.25">
      <c r="A4383" t="s">
        <v>333</v>
      </c>
      <c r="B4383" t="s">
        <v>288</v>
      </c>
      <c r="C4383">
        <v>13</v>
      </c>
      <c r="D4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0.71476355599999997</v>
      </c>
      <c r="E4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0.71476355599999997</v>
      </c>
      <c r="AI4383">
        <v>41</v>
      </c>
      <c r="AJ4383" t="s">
        <v>333</v>
      </c>
      <c r="AK4383" t="s">
        <v>421</v>
      </c>
      <c r="AL4383" t="s">
        <v>288</v>
      </c>
      <c r="AM4383">
        <v>3</v>
      </c>
      <c r="AN4383">
        <v>13</v>
      </c>
      <c r="AO4383">
        <v>0.52334347800000003</v>
      </c>
      <c r="AP4383">
        <v>0.66119086199999999</v>
      </c>
      <c r="AQ4383">
        <v>0.71476355599999997</v>
      </c>
      <c r="AR4383">
        <v>0.614408226</v>
      </c>
      <c r="AS4383">
        <v>0.85221520799999995</v>
      </c>
      <c r="AT4383">
        <v>0.218184504</v>
      </c>
    </row>
    <row r="4384" spans="1:46" hidden="1" x14ac:dyDescent="0.25">
      <c r="A4384" t="s">
        <v>333</v>
      </c>
      <c r="B4384" t="s">
        <v>288</v>
      </c>
      <c r="C4384">
        <v>14</v>
      </c>
      <c r="D4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0.67936201200000002</v>
      </c>
      <c r="E4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0.67936201200000002</v>
      </c>
      <c r="AI4384">
        <v>41</v>
      </c>
      <c r="AJ4384" t="s">
        <v>333</v>
      </c>
      <c r="AK4384" t="s">
        <v>421</v>
      </c>
      <c r="AL4384" t="s">
        <v>288</v>
      </c>
      <c r="AM4384">
        <v>3</v>
      </c>
      <c r="AN4384">
        <v>14</v>
      </c>
      <c r="AO4384">
        <v>0.50465645800000003</v>
      </c>
      <c r="AP4384">
        <v>0.61544159399999998</v>
      </c>
      <c r="AQ4384">
        <v>0.67936201200000002</v>
      </c>
      <c r="AR4384">
        <v>0.58239737499999999</v>
      </c>
      <c r="AS4384">
        <v>0.81916191900000002</v>
      </c>
      <c r="AT4384">
        <v>0.19431303</v>
      </c>
    </row>
    <row r="4385" spans="1:46" hidden="1" x14ac:dyDescent="0.25">
      <c r="A4385" t="s">
        <v>333</v>
      </c>
      <c r="B4385" t="s">
        <v>288</v>
      </c>
      <c r="C4385">
        <v>15</v>
      </c>
      <c r="D4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0.58997846799999998</v>
      </c>
      <c r="E4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0.58997846799999998</v>
      </c>
      <c r="AI4385">
        <v>41</v>
      </c>
      <c r="AJ4385" t="s">
        <v>333</v>
      </c>
      <c r="AK4385" t="s">
        <v>421</v>
      </c>
      <c r="AL4385" t="s">
        <v>288</v>
      </c>
      <c r="AM4385">
        <v>3</v>
      </c>
      <c r="AN4385">
        <v>15</v>
      </c>
      <c r="AO4385">
        <v>0.43398045099999999</v>
      </c>
      <c r="AP4385">
        <v>0.53121821999999996</v>
      </c>
      <c r="AQ4385">
        <v>0.58997846799999998</v>
      </c>
      <c r="AR4385">
        <v>0.50637014000000002</v>
      </c>
      <c r="AS4385">
        <v>0.72282512300000001</v>
      </c>
      <c r="AT4385">
        <v>0.15916098100000001</v>
      </c>
    </row>
    <row r="4386" spans="1:46" hidden="1" x14ac:dyDescent="0.25">
      <c r="A4386" t="s">
        <v>333</v>
      </c>
      <c r="B4386" t="s">
        <v>288</v>
      </c>
      <c r="C4386">
        <v>16</v>
      </c>
      <c r="D4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0.463869372</v>
      </c>
      <c r="E4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0.463869372</v>
      </c>
      <c r="AI4386">
        <v>41</v>
      </c>
      <c r="AJ4386" t="s">
        <v>333</v>
      </c>
      <c r="AK4386" t="s">
        <v>421</v>
      </c>
      <c r="AL4386" t="s">
        <v>288</v>
      </c>
      <c r="AM4386">
        <v>3</v>
      </c>
      <c r="AN4386">
        <v>16</v>
      </c>
      <c r="AO4386">
        <v>0.34025497500000002</v>
      </c>
      <c r="AP4386">
        <v>0.41546389900000003</v>
      </c>
      <c r="AQ4386">
        <v>0.463869372</v>
      </c>
      <c r="AR4386">
        <v>0.39844215399999999</v>
      </c>
      <c r="AS4386">
        <v>0.57372591900000003</v>
      </c>
      <c r="AT4386">
        <v>0.16063834900000001</v>
      </c>
    </row>
    <row r="4387" spans="1:46" hidden="1" x14ac:dyDescent="0.25">
      <c r="A4387" t="s">
        <v>333</v>
      </c>
      <c r="B4387" t="s">
        <v>288</v>
      </c>
      <c r="C4387">
        <v>17</v>
      </c>
      <c r="D4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0.31877025799999997</v>
      </c>
      <c r="E4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0.31877025799999997</v>
      </c>
      <c r="AI4387">
        <v>41</v>
      </c>
      <c r="AJ4387" t="s">
        <v>333</v>
      </c>
      <c r="AK4387" t="s">
        <v>421</v>
      </c>
      <c r="AL4387" t="s">
        <v>288</v>
      </c>
      <c r="AM4387">
        <v>3</v>
      </c>
      <c r="AN4387">
        <v>17</v>
      </c>
      <c r="AO4387">
        <v>0.217843696</v>
      </c>
      <c r="AP4387">
        <v>0.27148482000000002</v>
      </c>
      <c r="AQ4387">
        <v>0.31877025799999997</v>
      </c>
      <c r="AR4387">
        <v>0.26295670100000001</v>
      </c>
      <c r="AS4387">
        <v>0.40497545499999998</v>
      </c>
      <c r="AT4387">
        <v>9.5626370000000002E-2</v>
      </c>
    </row>
    <row r="4388" spans="1:46" hidden="1" x14ac:dyDescent="0.25">
      <c r="A4388" t="s">
        <v>333</v>
      </c>
      <c r="B4388" t="s">
        <v>288</v>
      </c>
      <c r="C4388">
        <v>18</v>
      </c>
      <c r="D4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0.14765767699999999</v>
      </c>
      <c r="E4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0.14765767699999999</v>
      </c>
      <c r="AI4388">
        <v>41</v>
      </c>
      <c r="AJ4388" t="s">
        <v>333</v>
      </c>
      <c r="AK4388" t="s">
        <v>421</v>
      </c>
      <c r="AL4388" t="s">
        <v>288</v>
      </c>
      <c r="AM4388">
        <v>3</v>
      </c>
      <c r="AN4388">
        <v>18</v>
      </c>
      <c r="AO4388">
        <v>9.6744378000000006E-2</v>
      </c>
      <c r="AP4388">
        <v>0.124269066</v>
      </c>
      <c r="AQ4388">
        <v>0.14765767699999999</v>
      </c>
      <c r="AR4388">
        <v>0.122179141</v>
      </c>
      <c r="AS4388">
        <v>0.217751641</v>
      </c>
      <c r="AT4388">
        <v>4.0719473999999999E-2</v>
      </c>
    </row>
    <row r="4389" spans="1:46" hidden="1" x14ac:dyDescent="0.25">
      <c r="A4389" t="s">
        <v>333</v>
      </c>
      <c r="B4389" t="s">
        <v>288</v>
      </c>
      <c r="C4389">
        <v>19</v>
      </c>
      <c r="D4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2.5705760000000001E-2</v>
      </c>
      <c r="E4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2.5705760000000001E-2</v>
      </c>
      <c r="AI4389">
        <v>41</v>
      </c>
      <c r="AJ4389" t="s">
        <v>333</v>
      </c>
      <c r="AK4389" t="s">
        <v>421</v>
      </c>
      <c r="AL4389" t="s">
        <v>288</v>
      </c>
      <c r="AM4389">
        <v>3</v>
      </c>
      <c r="AN4389">
        <v>19</v>
      </c>
      <c r="AO4389">
        <v>9.7858830000000004E-3</v>
      </c>
      <c r="AP4389">
        <v>1.5792781999999998E-2</v>
      </c>
      <c r="AQ4389">
        <v>2.5705760000000001E-2</v>
      </c>
      <c r="AR4389">
        <v>1.8385309999999998E-2</v>
      </c>
      <c r="AS4389">
        <v>5.0660269000000001E-2</v>
      </c>
      <c r="AT4389">
        <v>2.4570590000000002E-3</v>
      </c>
    </row>
    <row r="4390" spans="1:46" hidden="1" x14ac:dyDescent="0.25">
      <c r="A4390" t="s">
        <v>333</v>
      </c>
      <c r="B4390" t="s">
        <v>288</v>
      </c>
      <c r="C4390">
        <v>20</v>
      </c>
      <c r="D4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0">
        <v>41</v>
      </c>
      <c r="AJ4390" t="s">
        <v>333</v>
      </c>
      <c r="AK4390" t="s">
        <v>421</v>
      </c>
      <c r="AL4390" t="s">
        <v>288</v>
      </c>
      <c r="AM4390">
        <v>3</v>
      </c>
      <c r="AN4390">
        <v>20</v>
      </c>
      <c r="AO4390">
        <v>0</v>
      </c>
      <c r="AP4390">
        <v>0</v>
      </c>
      <c r="AQ4390">
        <v>0</v>
      </c>
      <c r="AR4390">
        <v>1.9999999999999999E-7</v>
      </c>
      <c r="AS4390">
        <v>7.52E-6</v>
      </c>
      <c r="AT4390">
        <v>0</v>
      </c>
    </row>
    <row r="4391" spans="1:46" hidden="1" x14ac:dyDescent="0.25">
      <c r="A4391" t="s">
        <v>333</v>
      </c>
      <c r="B4391" t="s">
        <v>288</v>
      </c>
      <c r="C4391">
        <v>21</v>
      </c>
      <c r="D4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1">
        <v>41</v>
      </c>
      <c r="AJ4391" t="s">
        <v>333</v>
      </c>
      <c r="AK4391" t="s">
        <v>421</v>
      </c>
      <c r="AL4391" t="s">
        <v>288</v>
      </c>
      <c r="AM4391">
        <v>3</v>
      </c>
      <c r="AN4391">
        <v>21</v>
      </c>
      <c r="AO4391">
        <v>0</v>
      </c>
      <c r="AP4391">
        <v>0</v>
      </c>
      <c r="AQ4391">
        <v>0</v>
      </c>
      <c r="AR4391" s="281">
        <v>0</v>
      </c>
      <c r="AS4391" s="281">
        <v>0</v>
      </c>
      <c r="AT4391">
        <v>0</v>
      </c>
    </row>
    <row r="4392" spans="1:46" hidden="1" x14ac:dyDescent="0.25">
      <c r="A4392" t="s">
        <v>333</v>
      </c>
      <c r="B4392" t="s">
        <v>288</v>
      </c>
      <c r="C4392">
        <v>22</v>
      </c>
      <c r="D4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2">
        <v>41</v>
      </c>
      <c r="AJ4392" t="s">
        <v>333</v>
      </c>
      <c r="AK4392" t="s">
        <v>421</v>
      </c>
      <c r="AL4392" t="s">
        <v>288</v>
      </c>
      <c r="AM4392">
        <v>3</v>
      </c>
      <c r="AN4392">
        <v>22</v>
      </c>
      <c r="AO4392">
        <v>0</v>
      </c>
      <c r="AP4392">
        <v>0</v>
      </c>
      <c r="AQ4392">
        <v>0</v>
      </c>
      <c r="AR4392">
        <v>0</v>
      </c>
      <c r="AS4392">
        <v>0</v>
      </c>
      <c r="AT4392">
        <v>0</v>
      </c>
    </row>
    <row r="4393" spans="1:46" hidden="1" x14ac:dyDescent="0.25">
      <c r="A4393" t="s">
        <v>333</v>
      </c>
      <c r="B4393" t="s">
        <v>288</v>
      </c>
      <c r="C4393">
        <v>23</v>
      </c>
      <c r="D4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3">
        <v>41</v>
      </c>
      <c r="AJ4393" t="s">
        <v>333</v>
      </c>
      <c r="AK4393" t="s">
        <v>421</v>
      </c>
      <c r="AL4393" t="s">
        <v>288</v>
      </c>
      <c r="AM4393">
        <v>3</v>
      </c>
      <c r="AN4393">
        <v>23</v>
      </c>
      <c r="AO4393">
        <v>0</v>
      </c>
      <c r="AP4393">
        <v>0</v>
      </c>
      <c r="AQ4393">
        <v>0</v>
      </c>
      <c r="AR4393">
        <v>0</v>
      </c>
      <c r="AS4393">
        <v>0</v>
      </c>
      <c r="AT4393">
        <v>0</v>
      </c>
    </row>
    <row r="4394" spans="1:46" hidden="1" x14ac:dyDescent="0.25">
      <c r="A4394" t="s">
        <v>333</v>
      </c>
      <c r="B4394" t="s">
        <v>288</v>
      </c>
      <c r="C4394">
        <v>24</v>
      </c>
      <c r="D4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4">
        <v>41</v>
      </c>
      <c r="AJ4394" t="s">
        <v>333</v>
      </c>
      <c r="AK4394" t="s">
        <v>421</v>
      </c>
      <c r="AL4394" t="s">
        <v>288</v>
      </c>
      <c r="AM4394">
        <v>3</v>
      </c>
      <c r="AN4394">
        <v>24</v>
      </c>
      <c r="AO4394">
        <v>0</v>
      </c>
      <c r="AP4394">
        <v>0</v>
      </c>
      <c r="AQ4394">
        <v>0</v>
      </c>
      <c r="AR4394">
        <v>0</v>
      </c>
      <c r="AS4394">
        <v>0</v>
      </c>
      <c r="AT4394">
        <v>0</v>
      </c>
    </row>
    <row r="4395" spans="1:46" hidden="1" x14ac:dyDescent="0.25">
      <c r="A4395" t="s">
        <v>333</v>
      </c>
      <c r="B4395" t="s">
        <v>289</v>
      </c>
      <c r="C4395">
        <v>1</v>
      </c>
      <c r="D4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5">
        <v>41</v>
      </c>
      <c r="AJ4395" t="s">
        <v>333</v>
      </c>
      <c r="AK4395" t="s">
        <v>421</v>
      </c>
      <c r="AL4395" t="s">
        <v>289</v>
      </c>
      <c r="AM4395">
        <v>4</v>
      </c>
      <c r="AN4395">
        <v>1</v>
      </c>
      <c r="AO4395">
        <v>0</v>
      </c>
      <c r="AP4395">
        <v>0</v>
      </c>
      <c r="AQ4395">
        <v>0</v>
      </c>
      <c r="AR4395">
        <v>0</v>
      </c>
      <c r="AS4395">
        <v>0</v>
      </c>
      <c r="AT4395">
        <v>0</v>
      </c>
    </row>
    <row r="4396" spans="1:46" hidden="1" x14ac:dyDescent="0.25">
      <c r="A4396" t="s">
        <v>333</v>
      </c>
      <c r="B4396" t="s">
        <v>289</v>
      </c>
      <c r="C4396">
        <v>2</v>
      </c>
      <c r="D4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6">
        <v>41</v>
      </c>
      <c r="AJ4396" t="s">
        <v>333</v>
      </c>
      <c r="AK4396" t="s">
        <v>421</v>
      </c>
      <c r="AL4396" t="s">
        <v>289</v>
      </c>
      <c r="AM4396">
        <v>4</v>
      </c>
      <c r="AN4396">
        <v>2</v>
      </c>
      <c r="AO4396">
        <v>0</v>
      </c>
      <c r="AP4396">
        <v>0</v>
      </c>
      <c r="AQ4396">
        <v>0</v>
      </c>
      <c r="AR4396">
        <v>0</v>
      </c>
      <c r="AS4396">
        <v>0</v>
      </c>
      <c r="AT4396">
        <v>0</v>
      </c>
    </row>
    <row r="4397" spans="1:46" hidden="1" x14ac:dyDescent="0.25">
      <c r="A4397" t="s">
        <v>333</v>
      </c>
      <c r="B4397" t="s">
        <v>289</v>
      </c>
      <c r="C4397">
        <v>3</v>
      </c>
      <c r="D4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7">
        <v>41</v>
      </c>
      <c r="AJ4397" t="s">
        <v>333</v>
      </c>
      <c r="AK4397" t="s">
        <v>421</v>
      </c>
      <c r="AL4397" t="s">
        <v>289</v>
      </c>
      <c r="AM4397">
        <v>4</v>
      </c>
      <c r="AN4397">
        <v>3</v>
      </c>
      <c r="AO4397">
        <v>0</v>
      </c>
      <c r="AP4397">
        <v>0</v>
      </c>
      <c r="AQ4397">
        <v>0</v>
      </c>
      <c r="AR4397">
        <v>0</v>
      </c>
      <c r="AS4397">
        <v>0</v>
      </c>
      <c r="AT4397">
        <v>0</v>
      </c>
    </row>
    <row r="4398" spans="1:46" hidden="1" x14ac:dyDescent="0.25">
      <c r="A4398" t="s">
        <v>333</v>
      </c>
      <c r="B4398" t="s">
        <v>289</v>
      </c>
      <c r="C4398">
        <v>4</v>
      </c>
      <c r="D4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8">
        <v>41</v>
      </c>
      <c r="AJ4398" t="s">
        <v>333</v>
      </c>
      <c r="AK4398" t="s">
        <v>421</v>
      </c>
      <c r="AL4398" t="s">
        <v>289</v>
      </c>
      <c r="AM4398">
        <v>4</v>
      </c>
      <c r="AN4398">
        <v>4</v>
      </c>
      <c r="AO4398">
        <v>0</v>
      </c>
      <c r="AP4398">
        <v>0</v>
      </c>
      <c r="AQ4398">
        <v>0</v>
      </c>
      <c r="AR4398">
        <v>0</v>
      </c>
      <c r="AS4398">
        <v>0</v>
      </c>
      <c r="AT4398">
        <v>0</v>
      </c>
    </row>
    <row r="4399" spans="1:46" hidden="1" x14ac:dyDescent="0.25">
      <c r="A4399" t="s">
        <v>333</v>
      </c>
      <c r="B4399" t="s">
        <v>289</v>
      </c>
      <c r="C4399">
        <v>5</v>
      </c>
      <c r="D4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9">
        <v>41</v>
      </c>
      <c r="AJ4399" t="s">
        <v>333</v>
      </c>
      <c r="AK4399" t="s">
        <v>421</v>
      </c>
      <c r="AL4399" t="s">
        <v>289</v>
      </c>
      <c r="AM4399">
        <v>4</v>
      </c>
      <c r="AN4399">
        <v>5</v>
      </c>
      <c r="AO4399">
        <v>0</v>
      </c>
      <c r="AP4399">
        <v>0</v>
      </c>
      <c r="AQ4399">
        <v>0</v>
      </c>
      <c r="AR4399">
        <v>0</v>
      </c>
      <c r="AS4399">
        <v>0</v>
      </c>
      <c r="AT4399">
        <v>0</v>
      </c>
    </row>
    <row r="4400" spans="1:46" hidden="1" x14ac:dyDescent="0.25">
      <c r="A4400" t="s">
        <v>333</v>
      </c>
      <c r="B4400" t="s">
        <v>289</v>
      </c>
      <c r="C4400">
        <v>6</v>
      </c>
      <c r="D4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00">
        <v>41</v>
      </c>
      <c r="AJ4400" t="s">
        <v>333</v>
      </c>
      <c r="AK4400" t="s">
        <v>421</v>
      </c>
      <c r="AL4400" t="s">
        <v>289</v>
      </c>
      <c r="AM4400">
        <v>4</v>
      </c>
      <c r="AN4400">
        <v>6</v>
      </c>
      <c r="AO4400">
        <v>0</v>
      </c>
      <c r="AP4400">
        <v>0</v>
      </c>
      <c r="AQ4400">
        <v>0</v>
      </c>
      <c r="AR4400">
        <v>0</v>
      </c>
      <c r="AS4400">
        <v>0</v>
      </c>
      <c r="AT4400">
        <v>0</v>
      </c>
    </row>
    <row r="4401" spans="1:46" hidden="1" x14ac:dyDescent="0.25">
      <c r="A4401" t="s">
        <v>333</v>
      </c>
      <c r="B4401" t="s">
        <v>289</v>
      </c>
      <c r="C4401">
        <v>7</v>
      </c>
      <c r="D4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1.3780419999999999E-3</v>
      </c>
      <c r="E4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1.3780419999999999E-3</v>
      </c>
      <c r="AI4401">
        <v>41</v>
      </c>
      <c r="AJ4401" t="s">
        <v>333</v>
      </c>
      <c r="AK4401" t="s">
        <v>421</v>
      </c>
      <c r="AL4401" t="s">
        <v>289</v>
      </c>
      <c r="AM4401">
        <v>4</v>
      </c>
      <c r="AN4401">
        <v>7</v>
      </c>
      <c r="AO4401">
        <v>1.3780419999999999E-3</v>
      </c>
      <c r="AP4401">
        <v>2.0871190000000001E-3</v>
      </c>
      <c r="AQ4401">
        <v>3.2880639999999998E-3</v>
      </c>
      <c r="AR4401">
        <v>2.3950880000000001E-3</v>
      </c>
      <c r="AS4401">
        <v>6.5020679999999997E-3</v>
      </c>
      <c r="AT4401">
        <v>3.7545699999999999E-4</v>
      </c>
    </row>
    <row r="4402" spans="1:46" hidden="1" x14ac:dyDescent="0.25">
      <c r="A4402" t="s">
        <v>333</v>
      </c>
      <c r="B4402" t="s">
        <v>289</v>
      </c>
      <c r="C4402">
        <v>8</v>
      </c>
      <c r="D4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6.8272376999999995E-2</v>
      </c>
      <c r="E4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6.8272376999999995E-2</v>
      </c>
      <c r="AI4402">
        <v>41</v>
      </c>
      <c r="AJ4402" t="s">
        <v>333</v>
      </c>
      <c r="AK4402" t="s">
        <v>421</v>
      </c>
      <c r="AL4402" t="s">
        <v>289</v>
      </c>
      <c r="AM4402">
        <v>4</v>
      </c>
      <c r="AN4402">
        <v>8</v>
      </c>
      <c r="AO4402">
        <v>6.8272376999999995E-2</v>
      </c>
      <c r="AP4402">
        <v>8.0483022000000001E-2</v>
      </c>
      <c r="AQ4402">
        <v>9.4411818999999994E-2</v>
      </c>
      <c r="AR4402">
        <v>7.8417358000000006E-2</v>
      </c>
      <c r="AS4402">
        <v>0.12767872399999999</v>
      </c>
      <c r="AT4402">
        <v>1.6372571999999998E-2</v>
      </c>
    </row>
    <row r="4403" spans="1:46" hidden="1" x14ac:dyDescent="0.25">
      <c r="A4403" t="s">
        <v>333</v>
      </c>
      <c r="B4403" t="s">
        <v>289</v>
      </c>
      <c r="C4403">
        <v>9</v>
      </c>
      <c r="D4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0.26634913199999999</v>
      </c>
      <c r="E4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0.20209223500000001</v>
      </c>
      <c r="AI4403">
        <v>41</v>
      </c>
      <c r="AJ4403" t="s">
        <v>333</v>
      </c>
      <c r="AK4403" t="s">
        <v>421</v>
      </c>
      <c r="AL4403" t="s">
        <v>289</v>
      </c>
      <c r="AM4403">
        <v>4</v>
      </c>
      <c r="AN4403">
        <v>9</v>
      </c>
      <c r="AO4403">
        <v>0.20209223500000001</v>
      </c>
      <c r="AP4403">
        <v>0.239500408</v>
      </c>
      <c r="AQ4403">
        <v>0.26634913199999999</v>
      </c>
      <c r="AR4403">
        <v>0.226302699</v>
      </c>
      <c r="AS4403">
        <v>0.32831050699999997</v>
      </c>
      <c r="AT4403">
        <v>7.1380366000000001E-2</v>
      </c>
    </row>
    <row r="4404" spans="1:46" hidden="1" x14ac:dyDescent="0.25">
      <c r="A4404" t="s">
        <v>333</v>
      </c>
      <c r="B4404" t="s">
        <v>289</v>
      </c>
      <c r="C4404">
        <v>10</v>
      </c>
      <c r="D4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0.43778525800000001</v>
      </c>
      <c r="E4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0.43778525800000001</v>
      </c>
      <c r="AI4404">
        <v>41</v>
      </c>
      <c r="AJ4404" t="s">
        <v>333</v>
      </c>
      <c r="AK4404" t="s">
        <v>421</v>
      </c>
      <c r="AL4404" t="s">
        <v>289</v>
      </c>
      <c r="AM4404">
        <v>4</v>
      </c>
      <c r="AN4404">
        <v>10</v>
      </c>
      <c r="AO4404">
        <v>0.337325182</v>
      </c>
      <c r="AP4404">
        <v>0.40130898100000001</v>
      </c>
      <c r="AQ4404">
        <v>0.43778525800000001</v>
      </c>
      <c r="AR4404">
        <v>0.37532876300000001</v>
      </c>
      <c r="AS4404">
        <v>0.515836183</v>
      </c>
      <c r="AT4404">
        <v>0.124279956</v>
      </c>
    </row>
    <row r="4405" spans="1:46" hidden="1" x14ac:dyDescent="0.25">
      <c r="A4405" t="s">
        <v>333</v>
      </c>
      <c r="B4405" t="s">
        <v>289</v>
      </c>
      <c r="C4405">
        <v>11</v>
      </c>
      <c r="D4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0.580767276</v>
      </c>
      <c r="E4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0.580767276</v>
      </c>
      <c r="AI4405">
        <v>41</v>
      </c>
      <c r="AJ4405" t="s">
        <v>333</v>
      </c>
      <c r="AK4405" t="s">
        <v>421</v>
      </c>
      <c r="AL4405" t="s">
        <v>289</v>
      </c>
      <c r="AM4405">
        <v>4</v>
      </c>
      <c r="AN4405">
        <v>11</v>
      </c>
      <c r="AO4405">
        <v>0.44296944999999999</v>
      </c>
      <c r="AP4405">
        <v>0.53117098799999996</v>
      </c>
      <c r="AQ4405">
        <v>0.580767276</v>
      </c>
      <c r="AR4405">
        <v>0.49756941900000001</v>
      </c>
      <c r="AS4405">
        <v>0.66358465799999999</v>
      </c>
      <c r="AT4405">
        <v>0.17388018499999999</v>
      </c>
    </row>
    <row r="4406" spans="1:46" hidden="1" x14ac:dyDescent="0.25">
      <c r="A4406" t="s">
        <v>333</v>
      </c>
      <c r="B4406" t="s">
        <v>289</v>
      </c>
      <c r="C4406">
        <v>12</v>
      </c>
      <c r="D4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0.66831976999999998</v>
      </c>
      <c r="E4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0.66831976999999998</v>
      </c>
      <c r="AI4406">
        <v>41</v>
      </c>
      <c r="AJ4406" t="s">
        <v>333</v>
      </c>
      <c r="AK4406" t="s">
        <v>421</v>
      </c>
      <c r="AL4406" t="s">
        <v>289</v>
      </c>
      <c r="AM4406">
        <v>4</v>
      </c>
      <c r="AN4406">
        <v>12</v>
      </c>
      <c r="AO4406">
        <v>0.50740999499999995</v>
      </c>
      <c r="AP4406">
        <v>0.61420416099999997</v>
      </c>
      <c r="AQ4406">
        <v>0.66831976999999998</v>
      </c>
      <c r="AR4406">
        <v>0.57116802899999997</v>
      </c>
      <c r="AS4406">
        <v>0.75664848500000004</v>
      </c>
      <c r="AT4406">
        <v>0.191989997</v>
      </c>
    </row>
    <row r="4407" spans="1:46" hidden="1" x14ac:dyDescent="0.25">
      <c r="A4407" t="s">
        <v>333</v>
      </c>
      <c r="B4407" t="s">
        <v>289</v>
      </c>
      <c r="C4407">
        <v>13</v>
      </c>
      <c r="D4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0.682204425</v>
      </c>
      <c r="E4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0.682204425</v>
      </c>
      <c r="AI4407">
        <v>41</v>
      </c>
      <c r="AJ4407" t="s">
        <v>333</v>
      </c>
      <c r="AK4407" t="s">
        <v>421</v>
      </c>
      <c r="AL4407" t="s">
        <v>289</v>
      </c>
      <c r="AM4407">
        <v>4</v>
      </c>
      <c r="AN4407">
        <v>13</v>
      </c>
      <c r="AO4407">
        <v>0.51782550100000002</v>
      </c>
      <c r="AP4407">
        <v>0.62527117499999996</v>
      </c>
      <c r="AQ4407">
        <v>0.682204425</v>
      </c>
      <c r="AR4407">
        <v>0.58608457199999997</v>
      </c>
      <c r="AS4407">
        <v>0.78761197299999997</v>
      </c>
      <c r="AT4407">
        <v>0.209615095</v>
      </c>
    </row>
    <row r="4408" spans="1:46" hidden="1" x14ac:dyDescent="0.25">
      <c r="A4408" t="s">
        <v>333</v>
      </c>
      <c r="B4408" t="s">
        <v>289</v>
      </c>
      <c r="C4408">
        <v>14</v>
      </c>
      <c r="D4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0.63944753899999995</v>
      </c>
      <c r="E4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0.63944753899999995</v>
      </c>
      <c r="AI4408">
        <v>41</v>
      </c>
      <c r="AJ4408" t="s">
        <v>333</v>
      </c>
      <c r="AK4408" t="s">
        <v>421</v>
      </c>
      <c r="AL4408" t="s">
        <v>289</v>
      </c>
      <c r="AM4408">
        <v>4</v>
      </c>
      <c r="AN4408">
        <v>14</v>
      </c>
      <c r="AO4408">
        <v>0.47403673200000002</v>
      </c>
      <c r="AP4408">
        <v>0.57916364899999995</v>
      </c>
      <c r="AQ4408">
        <v>0.63944753899999995</v>
      </c>
      <c r="AR4408">
        <v>0.54914313100000001</v>
      </c>
      <c r="AS4408">
        <v>0.75946535699999995</v>
      </c>
      <c r="AT4408">
        <v>0.1758229</v>
      </c>
    </row>
    <row r="4409" spans="1:46" hidden="1" x14ac:dyDescent="0.25">
      <c r="A4409" t="s">
        <v>333</v>
      </c>
      <c r="B4409" t="s">
        <v>289</v>
      </c>
      <c r="C4409">
        <v>15</v>
      </c>
      <c r="D4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0.53833181799999996</v>
      </c>
      <c r="E4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0.53833181799999996</v>
      </c>
      <c r="AI4409">
        <v>41</v>
      </c>
      <c r="AJ4409" t="s">
        <v>333</v>
      </c>
      <c r="AK4409" t="s">
        <v>421</v>
      </c>
      <c r="AL4409" t="s">
        <v>289</v>
      </c>
      <c r="AM4409">
        <v>4</v>
      </c>
      <c r="AN4409">
        <v>15</v>
      </c>
      <c r="AO4409">
        <v>0.395445877</v>
      </c>
      <c r="AP4409">
        <v>0.48175121999999998</v>
      </c>
      <c r="AQ4409">
        <v>0.53833181799999996</v>
      </c>
      <c r="AR4409">
        <v>0.46384433200000003</v>
      </c>
      <c r="AS4409">
        <v>0.66840786900000004</v>
      </c>
      <c r="AT4409">
        <v>0.184712184</v>
      </c>
    </row>
    <row r="4410" spans="1:46" hidden="1" x14ac:dyDescent="0.25">
      <c r="A4410" t="s">
        <v>333</v>
      </c>
      <c r="B4410" t="s">
        <v>289</v>
      </c>
      <c r="C4410">
        <v>16</v>
      </c>
      <c r="D4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0.40488306099999999</v>
      </c>
      <c r="E4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0.40488306099999999</v>
      </c>
      <c r="AI4410">
        <v>41</v>
      </c>
      <c r="AJ4410" t="s">
        <v>333</v>
      </c>
      <c r="AK4410" t="s">
        <v>421</v>
      </c>
      <c r="AL4410" t="s">
        <v>289</v>
      </c>
      <c r="AM4410">
        <v>4</v>
      </c>
      <c r="AN4410">
        <v>16</v>
      </c>
      <c r="AO4410">
        <v>0.28016099</v>
      </c>
      <c r="AP4410">
        <v>0.349857105</v>
      </c>
      <c r="AQ4410">
        <v>0.40488306099999999</v>
      </c>
      <c r="AR4410">
        <v>0.33812991100000001</v>
      </c>
      <c r="AS4410">
        <v>0.51532794100000001</v>
      </c>
      <c r="AT4410">
        <v>9.7341774000000006E-2</v>
      </c>
    </row>
    <row r="4411" spans="1:46" hidden="1" x14ac:dyDescent="0.25">
      <c r="A4411" t="s">
        <v>333</v>
      </c>
      <c r="B4411" t="s">
        <v>289</v>
      </c>
      <c r="C4411">
        <v>17</v>
      </c>
      <c r="D4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0.239506833</v>
      </c>
      <c r="E4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0.239506833</v>
      </c>
      <c r="AI4411">
        <v>41</v>
      </c>
      <c r="AJ4411" t="s">
        <v>333</v>
      </c>
      <c r="AK4411" t="s">
        <v>421</v>
      </c>
      <c r="AL4411" t="s">
        <v>289</v>
      </c>
      <c r="AM4411">
        <v>4</v>
      </c>
      <c r="AN4411">
        <v>17</v>
      </c>
      <c r="AO4411">
        <v>0.16503860200000001</v>
      </c>
      <c r="AP4411">
        <v>0.20440059199999999</v>
      </c>
      <c r="AQ4411">
        <v>0.239506833</v>
      </c>
      <c r="AR4411">
        <v>0.200986575</v>
      </c>
      <c r="AS4411">
        <v>0.32956887000000001</v>
      </c>
      <c r="AT4411">
        <v>6.0912662999999999E-2</v>
      </c>
    </row>
    <row r="4412" spans="1:46" hidden="1" x14ac:dyDescent="0.25">
      <c r="A4412" t="s">
        <v>333</v>
      </c>
      <c r="B4412" t="s">
        <v>289</v>
      </c>
      <c r="C4412">
        <v>18</v>
      </c>
      <c r="D4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8.1706782000000006E-2</v>
      </c>
      <c r="E4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8.1706782000000006E-2</v>
      </c>
      <c r="AI4412">
        <v>41</v>
      </c>
      <c r="AJ4412" t="s">
        <v>333</v>
      </c>
      <c r="AK4412" t="s">
        <v>421</v>
      </c>
      <c r="AL4412" t="s">
        <v>289</v>
      </c>
      <c r="AM4412">
        <v>4</v>
      </c>
      <c r="AN4412">
        <v>18</v>
      </c>
      <c r="AO4412">
        <v>5.14236E-2</v>
      </c>
      <c r="AP4412">
        <v>6.2865975000000004E-2</v>
      </c>
      <c r="AQ4412">
        <v>8.1706782000000006E-2</v>
      </c>
      <c r="AR4412">
        <v>6.7032093000000001E-2</v>
      </c>
      <c r="AS4412">
        <v>0.12973021200000001</v>
      </c>
      <c r="AT4412">
        <v>2.4101929000000001E-2</v>
      </c>
    </row>
    <row r="4413" spans="1:46" hidden="1" x14ac:dyDescent="0.25">
      <c r="A4413" t="s">
        <v>333</v>
      </c>
      <c r="B4413" t="s">
        <v>289</v>
      </c>
      <c r="C4413">
        <v>19</v>
      </c>
      <c r="D4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2.4613790000000001E-3</v>
      </c>
      <c r="E4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2.4613790000000001E-3</v>
      </c>
      <c r="AI4413">
        <v>41</v>
      </c>
      <c r="AJ4413" t="s">
        <v>333</v>
      </c>
      <c r="AK4413" t="s">
        <v>421</v>
      </c>
      <c r="AL4413" t="s">
        <v>289</v>
      </c>
      <c r="AM4413">
        <v>4</v>
      </c>
      <c r="AN4413">
        <v>19</v>
      </c>
      <c r="AO4413">
        <v>2.26216E-4</v>
      </c>
      <c r="AP4413">
        <v>1.0401029999999999E-3</v>
      </c>
      <c r="AQ4413">
        <v>2.4613790000000001E-3</v>
      </c>
      <c r="AR4413">
        <v>1.620579E-3</v>
      </c>
      <c r="AS4413">
        <v>7.3476330000000001E-3</v>
      </c>
      <c r="AT4413">
        <v>3.01E-5</v>
      </c>
    </row>
    <row r="4414" spans="1:46" hidden="1" x14ac:dyDescent="0.25">
      <c r="A4414" t="s">
        <v>333</v>
      </c>
      <c r="B4414" t="s">
        <v>289</v>
      </c>
      <c r="C4414">
        <v>20</v>
      </c>
      <c r="D4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4">
        <v>41</v>
      </c>
      <c r="AJ4414" t="s">
        <v>333</v>
      </c>
      <c r="AK4414" t="s">
        <v>421</v>
      </c>
      <c r="AL4414" t="s">
        <v>289</v>
      </c>
      <c r="AM4414">
        <v>4</v>
      </c>
      <c r="AN4414">
        <v>20</v>
      </c>
      <c r="AO4414">
        <v>0</v>
      </c>
      <c r="AP4414">
        <v>0</v>
      </c>
      <c r="AQ4414">
        <v>0</v>
      </c>
      <c r="AR4414">
        <v>0</v>
      </c>
      <c r="AS4414">
        <v>0</v>
      </c>
      <c r="AT4414" s="281">
        <v>0</v>
      </c>
    </row>
    <row r="4415" spans="1:46" hidden="1" x14ac:dyDescent="0.25">
      <c r="A4415" t="s">
        <v>333</v>
      </c>
      <c r="B4415" t="s">
        <v>289</v>
      </c>
      <c r="C4415">
        <v>21</v>
      </c>
      <c r="D4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5">
        <v>41</v>
      </c>
      <c r="AJ4415" t="s">
        <v>333</v>
      </c>
      <c r="AK4415" t="s">
        <v>421</v>
      </c>
      <c r="AL4415" t="s">
        <v>289</v>
      </c>
      <c r="AM4415">
        <v>4</v>
      </c>
      <c r="AN4415">
        <v>21</v>
      </c>
      <c r="AO4415">
        <v>0</v>
      </c>
      <c r="AP4415">
        <v>0</v>
      </c>
      <c r="AQ4415">
        <v>0</v>
      </c>
      <c r="AR4415">
        <v>0</v>
      </c>
      <c r="AS4415">
        <v>0</v>
      </c>
      <c r="AT4415">
        <v>0</v>
      </c>
    </row>
    <row r="4416" spans="1:46" hidden="1" x14ac:dyDescent="0.25">
      <c r="A4416" t="s">
        <v>333</v>
      </c>
      <c r="B4416" t="s">
        <v>289</v>
      </c>
      <c r="C4416">
        <v>22</v>
      </c>
      <c r="D4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6">
        <v>41</v>
      </c>
      <c r="AJ4416" t="s">
        <v>333</v>
      </c>
      <c r="AK4416" t="s">
        <v>421</v>
      </c>
      <c r="AL4416" t="s">
        <v>289</v>
      </c>
      <c r="AM4416">
        <v>4</v>
      </c>
      <c r="AN4416">
        <v>22</v>
      </c>
      <c r="AO4416">
        <v>0</v>
      </c>
      <c r="AP4416">
        <v>0</v>
      </c>
      <c r="AQ4416">
        <v>0</v>
      </c>
      <c r="AR4416">
        <v>0</v>
      </c>
      <c r="AS4416">
        <v>0</v>
      </c>
      <c r="AT4416">
        <v>0</v>
      </c>
    </row>
    <row r="4417" spans="1:46" hidden="1" x14ac:dyDescent="0.25">
      <c r="A4417" t="s">
        <v>333</v>
      </c>
      <c r="B4417" t="s">
        <v>289</v>
      </c>
      <c r="C4417">
        <v>23</v>
      </c>
      <c r="D4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7">
        <v>41</v>
      </c>
      <c r="AJ4417" t="s">
        <v>333</v>
      </c>
      <c r="AK4417" t="s">
        <v>421</v>
      </c>
      <c r="AL4417" t="s">
        <v>289</v>
      </c>
      <c r="AM4417">
        <v>4</v>
      </c>
      <c r="AN4417">
        <v>23</v>
      </c>
      <c r="AO4417">
        <v>0</v>
      </c>
      <c r="AP4417">
        <v>0</v>
      </c>
      <c r="AQ4417">
        <v>0</v>
      </c>
      <c r="AR4417">
        <v>0</v>
      </c>
      <c r="AS4417">
        <v>0</v>
      </c>
      <c r="AT4417">
        <v>0</v>
      </c>
    </row>
    <row r="4418" spans="1:46" hidden="1" x14ac:dyDescent="0.25">
      <c r="A4418" t="s">
        <v>333</v>
      </c>
      <c r="B4418" t="s">
        <v>289</v>
      </c>
      <c r="C4418">
        <v>24</v>
      </c>
      <c r="D4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8">
        <v>41</v>
      </c>
      <c r="AJ4418" t="s">
        <v>333</v>
      </c>
      <c r="AK4418" t="s">
        <v>421</v>
      </c>
      <c r="AL4418" t="s">
        <v>289</v>
      </c>
      <c r="AM4418">
        <v>4</v>
      </c>
      <c r="AN4418">
        <v>24</v>
      </c>
      <c r="AO4418">
        <v>0</v>
      </c>
      <c r="AP4418">
        <v>0</v>
      </c>
      <c r="AQ4418">
        <v>0</v>
      </c>
      <c r="AR4418">
        <v>0</v>
      </c>
      <c r="AS4418">
        <v>0</v>
      </c>
      <c r="AT4418">
        <v>0</v>
      </c>
    </row>
    <row r="4419" spans="1:46" hidden="1" x14ac:dyDescent="0.25">
      <c r="A4419" t="s">
        <v>333</v>
      </c>
      <c r="B4419" t="s">
        <v>290</v>
      </c>
      <c r="C4419">
        <v>1</v>
      </c>
      <c r="D4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9">
        <v>41</v>
      </c>
      <c r="AJ4419" t="s">
        <v>333</v>
      </c>
      <c r="AK4419" t="s">
        <v>421</v>
      </c>
      <c r="AL4419" t="s">
        <v>290</v>
      </c>
      <c r="AM4419">
        <v>5</v>
      </c>
      <c r="AN4419">
        <v>1</v>
      </c>
      <c r="AO4419">
        <v>0</v>
      </c>
      <c r="AP4419">
        <v>0</v>
      </c>
      <c r="AQ4419">
        <v>0</v>
      </c>
      <c r="AR4419">
        <v>0</v>
      </c>
      <c r="AS4419">
        <v>0</v>
      </c>
      <c r="AT4419">
        <v>0</v>
      </c>
    </row>
    <row r="4420" spans="1:46" hidden="1" x14ac:dyDescent="0.25">
      <c r="A4420" t="s">
        <v>333</v>
      </c>
      <c r="B4420" t="s">
        <v>290</v>
      </c>
      <c r="C4420">
        <v>2</v>
      </c>
      <c r="D4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0">
        <v>41</v>
      </c>
      <c r="AJ4420" t="s">
        <v>333</v>
      </c>
      <c r="AK4420" t="s">
        <v>421</v>
      </c>
      <c r="AL4420" t="s">
        <v>290</v>
      </c>
      <c r="AM4420">
        <v>5</v>
      </c>
      <c r="AN4420">
        <v>2</v>
      </c>
      <c r="AO4420">
        <v>0</v>
      </c>
      <c r="AP4420">
        <v>0</v>
      </c>
      <c r="AQ4420">
        <v>0</v>
      </c>
      <c r="AR4420">
        <v>0</v>
      </c>
      <c r="AS4420">
        <v>0</v>
      </c>
      <c r="AT4420">
        <v>0</v>
      </c>
    </row>
    <row r="4421" spans="1:46" hidden="1" x14ac:dyDescent="0.25">
      <c r="A4421" t="s">
        <v>333</v>
      </c>
      <c r="B4421" t="s">
        <v>290</v>
      </c>
      <c r="C4421">
        <v>3</v>
      </c>
      <c r="D4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1">
        <v>41</v>
      </c>
      <c r="AJ4421" t="s">
        <v>333</v>
      </c>
      <c r="AK4421" t="s">
        <v>421</v>
      </c>
      <c r="AL4421" t="s">
        <v>290</v>
      </c>
      <c r="AM4421">
        <v>5</v>
      </c>
      <c r="AN4421">
        <v>3</v>
      </c>
      <c r="AO4421">
        <v>0</v>
      </c>
      <c r="AP4421">
        <v>0</v>
      </c>
      <c r="AQ4421">
        <v>0</v>
      </c>
      <c r="AR4421">
        <v>0</v>
      </c>
      <c r="AS4421">
        <v>0</v>
      </c>
      <c r="AT4421">
        <v>0</v>
      </c>
    </row>
    <row r="4422" spans="1:46" hidden="1" x14ac:dyDescent="0.25">
      <c r="A4422" t="s">
        <v>333</v>
      </c>
      <c r="B4422" t="s">
        <v>290</v>
      </c>
      <c r="C4422">
        <v>4</v>
      </c>
      <c r="D4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2">
        <v>41</v>
      </c>
      <c r="AJ4422" t="s">
        <v>333</v>
      </c>
      <c r="AK4422" t="s">
        <v>421</v>
      </c>
      <c r="AL4422" t="s">
        <v>290</v>
      </c>
      <c r="AM4422">
        <v>5</v>
      </c>
      <c r="AN4422">
        <v>4</v>
      </c>
      <c r="AO4422">
        <v>0</v>
      </c>
      <c r="AP4422">
        <v>0</v>
      </c>
      <c r="AQ4422">
        <v>0</v>
      </c>
      <c r="AR4422">
        <v>0</v>
      </c>
      <c r="AS4422">
        <v>0</v>
      </c>
      <c r="AT4422">
        <v>0</v>
      </c>
    </row>
    <row r="4423" spans="1:46" hidden="1" x14ac:dyDescent="0.25">
      <c r="A4423" t="s">
        <v>333</v>
      </c>
      <c r="B4423" t="s">
        <v>290</v>
      </c>
      <c r="C4423">
        <v>5</v>
      </c>
      <c r="D4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3">
        <v>41</v>
      </c>
      <c r="AJ4423" t="s">
        <v>333</v>
      </c>
      <c r="AK4423" t="s">
        <v>421</v>
      </c>
      <c r="AL4423" t="s">
        <v>290</v>
      </c>
      <c r="AM4423">
        <v>5</v>
      </c>
      <c r="AN4423">
        <v>5</v>
      </c>
      <c r="AO4423">
        <v>0</v>
      </c>
      <c r="AP4423">
        <v>0</v>
      </c>
      <c r="AQ4423">
        <v>0</v>
      </c>
      <c r="AR4423">
        <v>0</v>
      </c>
      <c r="AS4423">
        <v>0</v>
      </c>
      <c r="AT4423">
        <v>0</v>
      </c>
    </row>
    <row r="4424" spans="1:46" hidden="1" x14ac:dyDescent="0.25">
      <c r="A4424" t="s">
        <v>333</v>
      </c>
      <c r="B4424" t="s">
        <v>290</v>
      </c>
      <c r="C4424">
        <v>6</v>
      </c>
      <c r="D4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4">
        <v>41</v>
      </c>
      <c r="AJ4424" t="s">
        <v>333</v>
      </c>
      <c r="AK4424" t="s">
        <v>421</v>
      </c>
      <c r="AL4424" t="s">
        <v>290</v>
      </c>
      <c r="AM4424">
        <v>5</v>
      </c>
      <c r="AN4424">
        <v>6</v>
      </c>
      <c r="AO4424">
        <v>0</v>
      </c>
      <c r="AP4424">
        <v>0</v>
      </c>
      <c r="AQ4424">
        <v>0</v>
      </c>
      <c r="AR4424">
        <v>0</v>
      </c>
      <c r="AS4424">
        <v>0</v>
      </c>
      <c r="AT4424">
        <v>0</v>
      </c>
    </row>
    <row r="4425" spans="1:46" hidden="1" x14ac:dyDescent="0.25">
      <c r="A4425" t="s">
        <v>333</v>
      </c>
      <c r="B4425" t="s">
        <v>290</v>
      </c>
      <c r="C4425">
        <v>7</v>
      </c>
      <c r="D4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3.3800000000000002E-5</v>
      </c>
      <c r="E4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3.3800000000000002E-5</v>
      </c>
      <c r="AI4425">
        <v>41</v>
      </c>
      <c r="AJ4425" t="s">
        <v>333</v>
      </c>
      <c r="AK4425" t="s">
        <v>421</v>
      </c>
      <c r="AL4425" t="s">
        <v>290</v>
      </c>
      <c r="AM4425">
        <v>5</v>
      </c>
      <c r="AN4425">
        <v>7</v>
      </c>
      <c r="AO4425">
        <v>3.3800000000000002E-5</v>
      </c>
      <c r="AP4425">
        <v>1.2543999999999999E-4</v>
      </c>
      <c r="AQ4425">
        <v>3.4014899999999999E-4</v>
      </c>
      <c r="AR4425">
        <v>2.1887400000000001E-4</v>
      </c>
      <c r="AS4425">
        <v>9.0796900000000001E-4</v>
      </c>
      <c r="AT4425">
        <v>2.65E-6</v>
      </c>
    </row>
    <row r="4426" spans="1:46" hidden="1" x14ac:dyDescent="0.25">
      <c r="A4426" t="s">
        <v>333</v>
      </c>
      <c r="B4426" t="s">
        <v>290</v>
      </c>
      <c r="C4426">
        <v>8</v>
      </c>
      <c r="D4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3.3270409000000001E-2</v>
      </c>
      <c r="E4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3.3270409000000001E-2</v>
      </c>
      <c r="AI4426">
        <v>41</v>
      </c>
      <c r="AJ4426" t="s">
        <v>333</v>
      </c>
      <c r="AK4426" t="s">
        <v>421</v>
      </c>
      <c r="AL4426" t="s">
        <v>290</v>
      </c>
      <c r="AM4426">
        <v>5</v>
      </c>
      <c r="AN4426">
        <v>8</v>
      </c>
      <c r="AO4426" s="281">
        <v>3.3270409000000001E-2</v>
      </c>
      <c r="AP4426">
        <v>4.5268242E-2</v>
      </c>
      <c r="AQ4426">
        <v>5.4399416999999999E-2</v>
      </c>
      <c r="AR4426">
        <v>4.3717399999999997E-2</v>
      </c>
      <c r="AS4426">
        <v>7.4912342000000007E-2</v>
      </c>
      <c r="AT4426" s="281">
        <v>5.8505520000000002E-3</v>
      </c>
    </row>
    <row r="4427" spans="1:46" hidden="1" x14ac:dyDescent="0.25">
      <c r="A4427" t="s">
        <v>333</v>
      </c>
      <c r="B4427" t="s">
        <v>290</v>
      </c>
      <c r="C4427">
        <v>9</v>
      </c>
      <c r="D4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0.19822936299999999</v>
      </c>
      <c r="E4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0.12849820200000001</v>
      </c>
      <c r="AI4427">
        <v>41</v>
      </c>
      <c r="AJ4427" t="s">
        <v>333</v>
      </c>
      <c r="AK4427" t="s">
        <v>421</v>
      </c>
      <c r="AL4427" t="s">
        <v>290</v>
      </c>
      <c r="AM4427">
        <v>5</v>
      </c>
      <c r="AN4427">
        <v>9</v>
      </c>
      <c r="AO4427">
        <v>0.12849820200000001</v>
      </c>
      <c r="AP4427">
        <v>0.17055136400000001</v>
      </c>
      <c r="AQ4427">
        <v>0.19822936299999999</v>
      </c>
      <c r="AR4427">
        <v>0.16168460800000001</v>
      </c>
      <c r="AS4427">
        <v>0.24590831299999999</v>
      </c>
      <c r="AT4427">
        <v>2.5888367999999998E-2</v>
      </c>
    </row>
    <row r="4428" spans="1:46" hidden="1" x14ac:dyDescent="0.25">
      <c r="A4428" t="s">
        <v>333</v>
      </c>
      <c r="B4428" t="s">
        <v>290</v>
      </c>
      <c r="C4428">
        <v>10</v>
      </c>
      <c r="D4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0.35566199799999998</v>
      </c>
      <c r="E4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0.35566199799999998</v>
      </c>
      <c r="AI4428">
        <v>41</v>
      </c>
      <c r="AJ4428" t="s">
        <v>333</v>
      </c>
      <c r="AK4428" t="s">
        <v>421</v>
      </c>
      <c r="AL4428" t="s">
        <v>290</v>
      </c>
      <c r="AM4428">
        <v>5</v>
      </c>
      <c r="AN4428">
        <v>10</v>
      </c>
      <c r="AO4428">
        <v>0.238627006</v>
      </c>
      <c r="AP4428">
        <v>0.30634713000000002</v>
      </c>
      <c r="AQ4428">
        <v>0.35566199799999998</v>
      </c>
      <c r="AR4428">
        <v>0.287624712</v>
      </c>
      <c r="AS4428">
        <v>0.41703027199999998</v>
      </c>
      <c r="AT4428">
        <v>5.0872616000000002E-2</v>
      </c>
    </row>
    <row r="4429" spans="1:46" hidden="1" x14ac:dyDescent="0.25">
      <c r="A4429" t="s">
        <v>333</v>
      </c>
      <c r="B4429" t="s">
        <v>290</v>
      </c>
      <c r="C4429">
        <v>11</v>
      </c>
      <c r="D4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0.48416830599999999</v>
      </c>
      <c r="E4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0.48416830599999999</v>
      </c>
      <c r="AI4429">
        <v>41</v>
      </c>
      <c r="AJ4429" t="s">
        <v>333</v>
      </c>
      <c r="AK4429" t="s">
        <v>421</v>
      </c>
      <c r="AL4429" t="s">
        <v>290</v>
      </c>
      <c r="AM4429">
        <v>5</v>
      </c>
      <c r="AN4429">
        <v>11</v>
      </c>
      <c r="AO4429">
        <v>0.32145947899999999</v>
      </c>
      <c r="AP4429">
        <v>0.40612893900000002</v>
      </c>
      <c r="AQ4429">
        <v>0.48416830599999999</v>
      </c>
      <c r="AR4429">
        <v>0.389509891</v>
      </c>
      <c r="AS4429">
        <v>0.54909280100000002</v>
      </c>
      <c r="AT4429">
        <v>7.6665901999999994E-2</v>
      </c>
    </row>
    <row r="4430" spans="1:46" hidden="1" x14ac:dyDescent="0.25">
      <c r="A4430" t="s">
        <v>333</v>
      </c>
      <c r="B4430" t="s">
        <v>290</v>
      </c>
      <c r="C4430">
        <v>12</v>
      </c>
      <c r="D4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0.56290330399999999</v>
      </c>
      <c r="E4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0.56290330399999999</v>
      </c>
      <c r="AI4430">
        <v>41</v>
      </c>
      <c r="AJ4430" t="s">
        <v>333</v>
      </c>
      <c r="AK4430" t="s">
        <v>421</v>
      </c>
      <c r="AL4430" t="s">
        <v>290</v>
      </c>
      <c r="AM4430">
        <v>5</v>
      </c>
      <c r="AN4430">
        <v>12</v>
      </c>
      <c r="AO4430">
        <v>0.37143137300000001</v>
      </c>
      <c r="AP4430">
        <v>0.48497695400000002</v>
      </c>
      <c r="AQ4430">
        <v>0.56290330399999999</v>
      </c>
      <c r="AR4430">
        <v>0.451112768</v>
      </c>
      <c r="AS4430">
        <v>0.62980753199999995</v>
      </c>
      <c r="AT4430">
        <v>0.108464544</v>
      </c>
    </row>
    <row r="4431" spans="1:46" hidden="1" x14ac:dyDescent="0.25">
      <c r="A4431" t="s">
        <v>333</v>
      </c>
      <c r="B4431" t="s">
        <v>290</v>
      </c>
      <c r="C4431">
        <v>13</v>
      </c>
      <c r="D4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0.58312958800000003</v>
      </c>
      <c r="E4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0.58312958800000003</v>
      </c>
      <c r="AI4431">
        <v>41</v>
      </c>
      <c r="AJ4431" t="s">
        <v>333</v>
      </c>
      <c r="AK4431" t="s">
        <v>421</v>
      </c>
      <c r="AL4431" t="s">
        <v>290</v>
      </c>
      <c r="AM4431">
        <v>5</v>
      </c>
      <c r="AN4431">
        <v>13</v>
      </c>
      <c r="AO4431">
        <v>0.37293704999999999</v>
      </c>
      <c r="AP4431">
        <v>0.50241530499999998</v>
      </c>
      <c r="AQ4431">
        <v>0.58312958800000003</v>
      </c>
      <c r="AR4431">
        <v>0.46557056299999999</v>
      </c>
      <c r="AS4431">
        <v>0.65401519299999999</v>
      </c>
      <c r="AT4431">
        <v>0.11711779899999999</v>
      </c>
    </row>
    <row r="4432" spans="1:46" hidden="1" x14ac:dyDescent="0.25">
      <c r="A4432" t="s">
        <v>333</v>
      </c>
      <c r="B4432" t="s">
        <v>290</v>
      </c>
      <c r="C4432">
        <v>14</v>
      </c>
      <c r="D4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0.54291765599999997</v>
      </c>
      <c r="E4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0.54291765599999997</v>
      </c>
      <c r="AI4432">
        <v>41</v>
      </c>
      <c r="AJ4432" t="s">
        <v>333</v>
      </c>
      <c r="AK4432" t="s">
        <v>421</v>
      </c>
      <c r="AL4432" t="s">
        <v>290</v>
      </c>
      <c r="AM4432">
        <v>5</v>
      </c>
      <c r="AN4432">
        <v>14</v>
      </c>
      <c r="AO4432">
        <v>0.34200456200000001</v>
      </c>
      <c r="AP4432">
        <v>0.47701711000000002</v>
      </c>
      <c r="AQ4432">
        <v>0.54291765599999997</v>
      </c>
      <c r="AR4432">
        <v>0.43347351200000001</v>
      </c>
      <c r="AS4432">
        <v>0.62034848799999998</v>
      </c>
      <c r="AT4432">
        <v>0.102750016</v>
      </c>
    </row>
    <row r="4433" spans="1:46" hidden="1" x14ac:dyDescent="0.25">
      <c r="A4433" t="s">
        <v>333</v>
      </c>
      <c r="B4433" t="s">
        <v>290</v>
      </c>
      <c r="C4433">
        <v>15</v>
      </c>
      <c r="D4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0.45544204399999999</v>
      </c>
      <c r="E4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0.45544204399999999</v>
      </c>
      <c r="AI4433">
        <v>41</v>
      </c>
      <c r="AJ4433" t="s">
        <v>333</v>
      </c>
      <c r="AK4433" t="s">
        <v>421</v>
      </c>
      <c r="AL4433" t="s">
        <v>290</v>
      </c>
      <c r="AM4433">
        <v>5</v>
      </c>
      <c r="AN4433">
        <v>15</v>
      </c>
      <c r="AO4433">
        <v>0.28788616099999997</v>
      </c>
      <c r="AP4433">
        <v>0.38440648900000002</v>
      </c>
      <c r="AQ4433">
        <v>0.45544204399999999</v>
      </c>
      <c r="AR4433">
        <v>0.35987697000000002</v>
      </c>
      <c r="AS4433">
        <v>0.52515384499999995</v>
      </c>
      <c r="AT4433">
        <v>8.7212326000000007E-2</v>
      </c>
    </row>
    <row r="4434" spans="1:46" hidden="1" x14ac:dyDescent="0.25">
      <c r="A4434" t="s">
        <v>333</v>
      </c>
      <c r="B4434" t="s">
        <v>290</v>
      </c>
      <c r="C4434">
        <v>16</v>
      </c>
      <c r="D4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0.32093170199999999</v>
      </c>
      <c r="E4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0.32093170199999999</v>
      </c>
      <c r="AI4434">
        <v>41</v>
      </c>
      <c r="AJ4434" t="s">
        <v>333</v>
      </c>
      <c r="AK4434" t="s">
        <v>421</v>
      </c>
      <c r="AL4434" t="s">
        <v>290</v>
      </c>
      <c r="AM4434">
        <v>5</v>
      </c>
      <c r="AN4434">
        <v>16</v>
      </c>
      <c r="AO4434">
        <v>0.206062834</v>
      </c>
      <c r="AP4434">
        <v>0.25960619099999999</v>
      </c>
      <c r="AQ4434">
        <v>0.32093170199999999</v>
      </c>
      <c r="AR4434">
        <v>0.25435864699999999</v>
      </c>
      <c r="AS4434">
        <v>0.385361493</v>
      </c>
      <c r="AT4434">
        <v>5.2219950000000001E-2</v>
      </c>
    </row>
    <row r="4435" spans="1:46" hidden="1" x14ac:dyDescent="0.25">
      <c r="A4435" t="s">
        <v>333</v>
      </c>
      <c r="B4435" t="s">
        <v>290</v>
      </c>
      <c r="C4435">
        <v>17</v>
      </c>
      <c r="D4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0.170024438</v>
      </c>
      <c r="E4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0.170024438</v>
      </c>
      <c r="AI4435">
        <v>41</v>
      </c>
      <c r="AJ4435" t="s">
        <v>333</v>
      </c>
      <c r="AK4435" t="s">
        <v>421</v>
      </c>
      <c r="AL4435" t="s">
        <v>290</v>
      </c>
      <c r="AM4435">
        <v>5</v>
      </c>
      <c r="AN4435">
        <v>17</v>
      </c>
      <c r="AO4435">
        <v>0.10277932200000001</v>
      </c>
      <c r="AP4435">
        <v>0.140304917</v>
      </c>
      <c r="AQ4435">
        <v>0.170024438</v>
      </c>
      <c r="AR4435">
        <v>0.133744474</v>
      </c>
      <c r="AS4435">
        <v>0.21338917900000001</v>
      </c>
      <c r="AT4435">
        <v>2.5900805999999998E-2</v>
      </c>
    </row>
    <row r="4436" spans="1:46" hidden="1" x14ac:dyDescent="0.25">
      <c r="A4436" t="s">
        <v>333</v>
      </c>
      <c r="B4436" t="s">
        <v>290</v>
      </c>
      <c r="C4436">
        <v>18</v>
      </c>
      <c r="D4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3.3600584000000003E-2</v>
      </c>
      <c r="E4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3.3600584000000003E-2</v>
      </c>
      <c r="AI4436">
        <v>41</v>
      </c>
      <c r="AJ4436" t="s">
        <v>333</v>
      </c>
      <c r="AK4436" t="s">
        <v>421</v>
      </c>
      <c r="AL4436" t="s">
        <v>290</v>
      </c>
      <c r="AM4436">
        <v>5</v>
      </c>
      <c r="AN4436">
        <v>18</v>
      </c>
      <c r="AO4436">
        <v>2.0248728000000001E-2</v>
      </c>
      <c r="AP4436">
        <v>2.7354185999999999E-2</v>
      </c>
      <c r="AQ4436">
        <v>3.3600584000000003E-2</v>
      </c>
      <c r="AR4436">
        <v>2.6829242E-2</v>
      </c>
      <c r="AS4436">
        <v>5.0542723999999997E-2</v>
      </c>
      <c r="AT4436">
        <v>4.1899349999999997E-3</v>
      </c>
    </row>
    <row r="4437" spans="1:46" hidden="1" x14ac:dyDescent="0.25">
      <c r="A4437" t="s">
        <v>333</v>
      </c>
      <c r="B4437" t="s">
        <v>290</v>
      </c>
      <c r="C4437">
        <v>19</v>
      </c>
      <c r="D4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7.9500000000000004E-8</v>
      </c>
      <c r="E4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7.9500000000000004E-8</v>
      </c>
      <c r="AI4437">
        <v>41</v>
      </c>
      <c r="AJ4437" t="s">
        <v>333</v>
      </c>
      <c r="AK4437" t="s">
        <v>421</v>
      </c>
      <c r="AL4437" t="s">
        <v>290</v>
      </c>
      <c r="AM4437">
        <v>5</v>
      </c>
      <c r="AN4437">
        <v>19</v>
      </c>
      <c r="AO4437">
        <v>0</v>
      </c>
      <c r="AP4437">
        <v>0</v>
      </c>
      <c r="AQ4437">
        <v>7.9500000000000004E-8</v>
      </c>
      <c r="AR4437">
        <v>1.6899999999999999E-6</v>
      </c>
      <c r="AS4437">
        <v>2.58E-5</v>
      </c>
      <c r="AT4437">
        <v>0</v>
      </c>
    </row>
    <row r="4438" spans="1:46" hidden="1" x14ac:dyDescent="0.25">
      <c r="A4438" t="s">
        <v>333</v>
      </c>
      <c r="B4438" t="s">
        <v>290</v>
      </c>
      <c r="C4438">
        <v>20</v>
      </c>
      <c r="D4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8">
        <v>41</v>
      </c>
      <c r="AJ4438" t="s">
        <v>333</v>
      </c>
      <c r="AK4438" t="s">
        <v>421</v>
      </c>
      <c r="AL4438" t="s">
        <v>290</v>
      </c>
      <c r="AM4438">
        <v>5</v>
      </c>
      <c r="AN4438">
        <v>20</v>
      </c>
      <c r="AO4438">
        <v>0</v>
      </c>
      <c r="AP4438">
        <v>0</v>
      </c>
      <c r="AQ4438" s="281">
        <v>0</v>
      </c>
      <c r="AR4438" s="281">
        <v>0</v>
      </c>
      <c r="AS4438" s="281">
        <v>0</v>
      </c>
      <c r="AT4438">
        <v>0</v>
      </c>
    </row>
    <row r="4439" spans="1:46" hidden="1" x14ac:dyDescent="0.25">
      <c r="A4439" t="s">
        <v>333</v>
      </c>
      <c r="B4439" t="s">
        <v>290</v>
      </c>
      <c r="C4439">
        <v>21</v>
      </c>
      <c r="D4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9">
        <v>41</v>
      </c>
      <c r="AJ4439" t="s">
        <v>333</v>
      </c>
      <c r="AK4439" t="s">
        <v>421</v>
      </c>
      <c r="AL4439" t="s">
        <v>290</v>
      </c>
      <c r="AM4439">
        <v>5</v>
      </c>
      <c r="AN4439">
        <v>21</v>
      </c>
      <c r="AO4439">
        <v>0</v>
      </c>
      <c r="AP4439">
        <v>0</v>
      </c>
      <c r="AQ4439">
        <v>0</v>
      </c>
      <c r="AR4439">
        <v>0</v>
      </c>
      <c r="AS4439">
        <v>0</v>
      </c>
      <c r="AT4439">
        <v>0</v>
      </c>
    </row>
    <row r="4440" spans="1:46" hidden="1" x14ac:dyDescent="0.25">
      <c r="A4440" t="s">
        <v>333</v>
      </c>
      <c r="B4440" t="s">
        <v>290</v>
      </c>
      <c r="C4440">
        <v>22</v>
      </c>
      <c r="D4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0">
        <v>41</v>
      </c>
      <c r="AJ4440" t="s">
        <v>333</v>
      </c>
      <c r="AK4440" t="s">
        <v>421</v>
      </c>
      <c r="AL4440" t="s">
        <v>290</v>
      </c>
      <c r="AM4440">
        <v>5</v>
      </c>
      <c r="AN4440">
        <v>22</v>
      </c>
      <c r="AO4440">
        <v>0</v>
      </c>
      <c r="AP4440">
        <v>0</v>
      </c>
      <c r="AQ4440">
        <v>0</v>
      </c>
      <c r="AR4440">
        <v>0</v>
      </c>
      <c r="AS4440">
        <v>0</v>
      </c>
      <c r="AT4440">
        <v>0</v>
      </c>
    </row>
    <row r="4441" spans="1:46" hidden="1" x14ac:dyDescent="0.25">
      <c r="A4441" t="s">
        <v>333</v>
      </c>
      <c r="B4441" t="s">
        <v>290</v>
      </c>
      <c r="C4441">
        <v>23</v>
      </c>
      <c r="D4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1">
        <v>41</v>
      </c>
      <c r="AJ4441" t="s">
        <v>333</v>
      </c>
      <c r="AK4441" t="s">
        <v>421</v>
      </c>
      <c r="AL4441" t="s">
        <v>290</v>
      </c>
      <c r="AM4441">
        <v>5</v>
      </c>
      <c r="AN4441">
        <v>23</v>
      </c>
      <c r="AO4441">
        <v>0</v>
      </c>
      <c r="AP4441">
        <v>0</v>
      </c>
      <c r="AQ4441">
        <v>0</v>
      </c>
      <c r="AR4441">
        <v>0</v>
      </c>
      <c r="AS4441">
        <v>0</v>
      </c>
      <c r="AT4441">
        <v>0</v>
      </c>
    </row>
    <row r="4442" spans="1:46" hidden="1" x14ac:dyDescent="0.25">
      <c r="A4442" t="s">
        <v>333</v>
      </c>
      <c r="B4442" t="s">
        <v>290</v>
      </c>
      <c r="C4442">
        <v>24</v>
      </c>
      <c r="D4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2">
        <v>41</v>
      </c>
      <c r="AJ4442" t="s">
        <v>333</v>
      </c>
      <c r="AK4442" t="s">
        <v>421</v>
      </c>
      <c r="AL4442" t="s">
        <v>290</v>
      </c>
      <c r="AM4442">
        <v>5</v>
      </c>
      <c r="AN4442">
        <v>24</v>
      </c>
      <c r="AO4442">
        <v>0</v>
      </c>
      <c r="AP4442">
        <v>0</v>
      </c>
      <c r="AQ4442">
        <v>0</v>
      </c>
      <c r="AR4442">
        <v>0</v>
      </c>
      <c r="AS4442">
        <v>0</v>
      </c>
      <c r="AT4442">
        <v>0</v>
      </c>
    </row>
    <row r="4443" spans="1:46" hidden="1" x14ac:dyDescent="0.25">
      <c r="A4443" t="s">
        <v>333</v>
      </c>
      <c r="B4443" t="s">
        <v>291</v>
      </c>
      <c r="C4443">
        <v>1</v>
      </c>
      <c r="D4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3">
        <v>41</v>
      </c>
      <c r="AJ4443" t="s">
        <v>333</v>
      </c>
      <c r="AK4443" t="s">
        <v>421</v>
      </c>
      <c r="AL4443" t="s">
        <v>291</v>
      </c>
      <c r="AM4443">
        <v>6</v>
      </c>
      <c r="AN4443">
        <v>1</v>
      </c>
      <c r="AO4443">
        <v>0</v>
      </c>
      <c r="AP4443">
        <v>0</v>
      </c>
      <c r="AQ4443">
        <v>0</v>
      </c>
      <c r="AR4443">
        <v>0</v>
      </c>
      <c r="AS4443">
        <v>0</v>
      </c>
      <c r="AT4443">
        <v>0</v>
      </c>
    </row>
    <row r="4444" spans="1:46" hidden="1" x14ac:dyDescent="0.25">
      <c r="A4444" t="s">
        <v>333</v>
      </c>
      <c r="B4444" t="s">
        <v>291</v>
      </c>
      <c r="C4444">
        <v>2</v>
      </c>
      <c r="D4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4">
        <v>41</v>
      </c>
      <c r="AJ4444" t="s">
        <v>333</v>
      </c>
      <c r="AK4444" t="s">
        <v>421</v>
      </c>
      <c r="AL4444" t="s">
        <v>291</v>
      </c>
      <c r="AM4444">
        <v>6</v>
      </c>
      <c r="AN4444">
        <v>2</v>
      </c>
      <c r="AO4444">
        <v>0</v>
      </c>
      <c r="AP4444">
        <v>0</v>
      </c>
      <c r="AQ4444">
        <v>0</v>
      </c>
      <c r="AR4444">
        <v>0</v>
      </c>
      <c r="AS4444">
        <v>0</v>
      </c>
      <c r="AT4444">
        <v>0</v>
      </c>
    </row>
    <row r="4445" spans="1:46" hidden="1" x14ac:dyDescent="0.25">
      <c r="A4445" t="s">
        <v>333</v>
      </c>
      <c r="B4445" t="s">
        <v>291</v>
      </c>
      <c r="C4445">
        <v>3</v>
      </c>
      <c r="D4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5">
        <v>41</v>
      </c>
      <c r="AJ4445" t="s">
        <v>333</v>
      </c>
      <c r="AK4445" t="s">
        <v>421</v>
      </c>
      <c r="AL4445" t="s">
        <v>291</v>
      </c>
      <c r="AM4445">
        <v>6</v>
      </c>
      <c r="AN4445">
        <v>3</v>
      </c>
      <c r="AO4445">
        <v>0</v>
      </c>
      <c r="AP4445">
        <v>0</v>
      </c>
      <c r="AQ4445">
        <v>0</v>
      </c>
      <c r="AR4445">
        <v>0</v>
      </c>
      <c r="AS4445">
        <v>0</v>
      </c>
      <c r="AT4445">
        <v>0</v>
      </c>
    </row>
    <row r="4446" spans="1:46" hidden="1" x14ac:dyDescent="0.25">
      <c r="A4446" t="s">
        <v>333</v>
      </c>
      <c r="B4446" t="s">
        <v>291</v>
      </c>
      <c r="C4446">
        <v>4</v>
      </c>
      <c r="D4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6">
        <v>41</v>
      </c>
      <c r="AJ4446" t="s">
        <v>333</v>
      </c>
      <c r="AK4446" t="s">
        <v>421</v>
      </c>
      <c r="AL4446" t="s">
        <v>291</v>
      </c>
      <c r="AM4446">
        <v>6</v>
      </c>
      <c r="AN4446">
        <v>4</v>
      </c>
      <c r="AO4446">
        <v>0</v>
      </c>
      <c r="AP4446">
        <v>0</v>
      </c>
      <c r="AQ4446">
        <v>0</v>
      </c>
      <c r="AR4446">
        <v>0</v>
      </c>
      <c r="AS4446">
        <v>0</v>
      </c>
      <c r="AT4446">
        <v>0</v>
      </c>
    </row>
    <row r="4447" spans="1:46" hidden="1" x14ac:dyDescent="0.25">
      <c r="A4447" t="s">
        <v>333</v>
      </c>
      <c r="B4447" t="s">
        <v>291</v>
      </c>
      <c r="C4447">
        <v>5</v>
      </c>
      <c r="D4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7">
        <v>41</v>
      </c>
      <c r="AJ4447" t="s">
        <v>333</v>
      </c>
      <c r="AK4447" t="s">
        <v>421</v>
      </c>
      <c r="AL4447" t="s">
        <v>291</v>
      </c>
      <c r="AM4447">
        <v>6</v>
      </c>
      <c r="AN4447">
        <v>5</v>
      </c>
      <c r="AO4447">
        <v>0</v>
      </c>
      <c r="AP4447">
        <v>0</v>
      </c>
      <c r="AQ4447">
        <v>0</v>
      </c>
      <c r="AR4447">
        <v>0</v>
      </c>
      <c r="AS4447">
        <v>0</v>
      </c>
      <c r="AT4447">
        <v>0</v>
      </c>
    </row>
    <row r="4448" spans="1:46" hidden="1" x14ac:dyDescent="0.25">
      <c r="A4448" t="s">
        <v>333</v>
      </c>
      <c r="B4448" t="s">
        <v>291</v>
      </c>
      <c r="C4448">
        <v>6</v>
      </c>
      <c r="D4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8">
        <v>41</v>
      </c>
      <c r="AJ4448" t="s">
        <v>333</v>
      </c>
      <c r="AK4448" t="s">
        <v>421</v>
      </c>
      <c r="AL4448" t="s">
        <v>291</v>
      </c>
      <c r="AM4448">
        <v>6</v>
      </c>
      <c r="AN4448">
        <v>6</v>
      </c>
      <c r="AO4448">
        <v>0</v>
      </c>
      <c r="AP4448">
        <v>0</v>
      </c>
      <c r="AQ4448">
        <v>0</v>
      </c>
      <c r="AR4448">
        <v>0</v>
      </c>
      <c r="AS4448">
        <v>0</v>
      </c>
      <c r="AT4448">
        <v>0</v>
      </c>
    </row>
    <row r="4449" spans="1:46" hidden="1" x14ac:dyDescent="0.25">
      <c r="A4449" t="s">
        <v>333</v>
      </c>
      <c r="B4449" t="s">
        <v>291</v>
      </c>
      <c r="C4449">
        <v>7</v>
      </c>
      <c r="D4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9">
        <v>41</v>
      </c>
      <c r="AJ4449" t="s">
        <v>333</v>
      </c>
      <c r="AK4449" t="s">
        <v>421</v>
      </c>
      <c r="AL4449" t="s">
        <v>291</v>
      </c>
      <c r="AM4449">
        <v>6</v>
      </c>
      <c r="AN4449">
        <v>7</v>
      </c>
      <c r="AO4449">
        <v>0</v>
      </c>
      <c r="AP4449">
        <v>0</v>
      </c>
      <c r="AQ4449">
        <v>7.9500000000000004E-8</v>
      </c>
      <c r="AR4449">
        <v>3.2599999999999998E-7</v>
      </c>
      <c r="AS4449">
        <v>4.4499999999999997E-6</v>
      </c>
      <c r="AT4449">
        <v>0</v>
      </c>
    </row>
    <row r="4450" spans="1:46" hidden="1" x14ac:dyDescent="0.25">
      <c r="A4450" t="s">
        <v>333</v>
      </c>
      <c r="B4450" t="s">
        <v>291</v>
      </c>
      <c r="C4450">
        <v>8</v>
      </c>
      <c r="D4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1.8174409999999998E-2</v>
      </c>
      <c r="E4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1.8174409999999998E-2</v>
      </c>
      <c r="AI4450">
        <v>41</v>
      </c>
      <c r="AJ4450" t="s">
        <v>333</v>
      </c>
      <c r="AK4450" t="s">
        <v>421</v>
      </c>
      <c r="AL4450" t="s">
        <v>291</v>
      </c>
      <c r="AM4450">
        <v>6</v>
      </c>
      <c r="AN4450">
        <v>8</v>
      </c>
      <c r="AO4450">
        <v>1.8174409999999998E-2</v>
      </c>
      <c r="AP4450">
        <v>2.3798440000000001E-2</v>
      </c>
      <c r="AQ4450" s="281">
        <v>2.8107579000000001E-2</v>
      </c>
      <c r="AR4450" s="281">
        <v>2.315818E-2</v>
      </c>
      <c r="AS4450" s="281">
        <v>3.7472772000000001E-2</v>
      </c>
      <c r="AT4450">
        <v>6.4916490000000004E-3</v>
      </c>
    </row>
    <row r="4451" spans="1:46" hidden="1" x14ac:dyDescent="0.25">
      <c r="A4451" t="s">
        <v>333</v>
      </c>
      <c r="B4451" t="s">
        <v>291</v>
      </c>
      <c r="C4451">
        <v>9</v>
      </c>
      <c r="D4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0.151174793</v>
      </c>
      <c r="E4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9.8238749E-2</v>
      </c>
      <c r="AI4451">
        <v>41</v>
      </c>
      <c r="AJ4451" t="s">
        <v>333</v>
      </c>
      <c r="AK4451" t="s">
        <v>421</v>
      </c>
      <c r="AL4451" t="s">
        <v>291</v>
      </c>
      <c r="AM4451">
        <v>6</v>
      </c>
      <c r="AN4451">
        <v>9</v>
      </c>
      <c r="AO4451">
        <v>9.8238749E-2</v>
      </c>
      <c r="AP4451">
        <v>0.128303527</v>
      </c>
      <c r="AQ4451">
        <v>0.151174793</v>
      </c>
      <c r="AR4451">
        <v>0.12153106700000001</v>
      </c>
      <c r="AS4451">
        <v>0.180699264</v>
      </c>
      <c r="AT4451">
        <v>3.5452348000000002E-2</v>
      </c>
    </row>
    <row r="4452" spans="1:46" hidden="1" x14ac:dyDescent="0.25">
      <c r="A4452" t="s">
        <v>333</v>
      </c>
      <c r="B4452" t="s">
        <v>291</v>
      </c>
      <c r="C4452">
        <v>10</v>
      </c>
      <c r="D4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0.29405452599999998</v>
      </c>
      <c r="E4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0.29405452599999998</v>
      </c>
      <c r="AI4452">
        <v>41</v>
      </c>
      <c r="AJ4452" t="s">
        <v>333</v>
      </c>
      <c r="AK4452" t="s">
        <v>421</v>
      </c>
      <c r="AL4452" t="s">
        <v>291</v>
      </c>
      <c r="AM4452">
        <v>6</v>
      </c>
      <c r="AN4452">
        <v>10</v>
      </c>
      <c r="AO4452">
        <v>0.197262827</v>
      </c>
      <c r="AP4452">
        <v>0.25345557200000002</v>
      </c>
      <c r="AQ4452">
        <v>0.29405452599999998</v>
      </c>
      <c r="AR4452">
        <v>0.23784728999999999</v>
      </c>
      <c r="AS4452">
        <v>0.33912737999999998</v>
      </c>
      <c r="AT4452">
        <v>8.1341835000000001E-2</v>
      </c>
    </row>
    <row r="4453" spans="1:46" hidden="1" x14ac:dyDescent="0.25">
      <c r="A4453" t="s">
        <v>333</v>
      </c>
      <c r="B4453" t="s">
        <v>291</v>
      </c>
      <c r="C4453">
        <v>11</v>
      </c>
      <c r="D4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0.41965838</v>
      </c>
      <c r="E4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0.41965838</v>
      </c>
      <c r="AI4453">
        <v>41</v>
      </c>
      <c r="AJ4453" t="s">
        <v>333</v>
      </c>
      <c r="AK4453" t="s">
        <v>421</v>
      </c>
      <c r="AL4453" t="s">
        <v>291</v>
      </c>
      <c r="AM4453">
        <v>6</v>
      </c>
      <c r="AN4453">
        <v>11</v>
      </c>
      <c r="AO4453">
        <v>0.27326959299999998</v>
      </c>
      <c r="AP4453">
        <v>0.36123282699999998</v>
      </c>
      <c r="AQ4453">
        <v>0.41965838</v>
      </c>
      <c r="AR4453">
        <v>0.33721832200000001</v>
      </c>
      <c r="AS4453">
        <v>0.46754020299999999</v>
      </c>
      <c r="AT4453">
        <v>0.102896195</v>
      </c>
    </row>
    <row r="4454" spans="1:46" hidden="1" x14ac:dyDescent="0.25">
      <c r="A4454" t="s">
        <v>333</v>
      </c>
      <c r="B4454" t="s">
        <v>291</v>
      </c>
      <c r="C4454">
        <v>12</v>
      </c>
      <c r="D4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0.49880492100000001</v>
      </c>
      <c r="E4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0.49880492100000001</v>
      </c>
      <c r="AI4454">
        <v>41</v>
      </c>
      <c r="AJ4454" t="s">
        <v>333</v>
      </c>
      <c r="AK4454" t="s">
        <v>421</v>
      </c>
      <c r="AL4454" t="s">
        <v>291</v>
      </c>
      <c r="AM4454">
        <v>6</v>
      </c>
      <c r="AN4454">
        <v>12</v>
      </c>
      <c r="AO4454">
        <v>0.32265513000000001</v>
      </c>
      <c r="AP4454">
        <v>0.43792268400000001</v>
      </c>
      <c r="AQ4454">
        <v>0.49880492100000001</v>
      </c>
      <c r="AR4454">
        <v>0.40311644400000002</v>
      </c>
      <c r="AS4454">
        <v>0.55182963299999999</v>
      </c>
      <c r="AT4454">
        <v>0.118838158</v>
      </c>
    </row>
    <row r="4455" spans="1:46" hidden="1" x14ac:dyDescent="0.25">
      <c r="A4455" t="s">
        <v>333</v>
      </c>
      <c r="B4455" t="s">
        <v>291</v>
      </c>
      <c r="C4455">
        <v>13</v>
      </c>
      <c r="D4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0.52562004299999998</v>
      </c>
      <c r="E4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0.52562004299999998</v>
      </c>
      <c r="AI4455">
        <v>41</v>
      </c>
      <c r="AJ4455" t="s">
        <v>333</v>
      </c>
      <c r="AK4455" t="s">
        <v>421</v>
      </c>
      <c r="AL4455" t="s">
        <v>291</v>
      </c>
      <c r="AM4455">
        <v>6</v>
      </c>
      <c r="AN4455">
        <v>13</v>
      </c>
      <c r="AO4455">
        <v>0.33499763399999999</v>
      </c>
      <c r="AP4455">
        <v>0.46581040099999999</v>
      </c>
      <c r="AQ4455">
        <v>0.52562004299999998</v>
      </c>
      <c r="AR4455">
        <v>0.42329727299999997</v>
      </c>
      <c r="AS4455">
        <v>0.58135917599999998</v>
      </c>
      <c r="AT4455">
        <v>0.12069893900000001</v>
      </c>
    </row>
    <row r="4456" spans="1:46" hidden="1" x14ac:dyDescent="0.25">
      <c r="A4456" t="s">
        <v>333</v>
      </c>
      <c r="B4456" t="s">
        <v>291</v>
      </c>
      <c r="C4456">
        <v>14</v>
      </c>
      <c r="D4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0.49888540599999998</v>
      </c>
      <c r="E4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0.49888540599999998</v>
      </c>
      <c r="AI4456">
        <v>41</v>
      </c>
      <c r="AJ4456" t="s">
        <v>333</v>
      </c>
      <c r="AK4456" t="s">
        <v>421</v>
      </c>
      <c r="AL4456" t="s">
        <v>291</v>
      </c>
      <c r="AM4456">
        <v>6</v>
      </c>
      <c r="AN4456">
        <v>14</v>
      </c>
      <c r="AO4456">
        <v>0.31998590300000002</v>
      </c>
      <c r="AP4456">
        <v>0.44167451000000002</v>
      </c>
      <c r="AQ4456">
        <v>0.49888540599999998</v>
      </c>
      <c r="AR4456">
        <v>0.397406547</v>
      </c>
      <c r="AS4456">
        <v>0.54875671199999998</v>
      </c>
      <c r="AT4456">
        <v>0.11610065</v>
      </c>
    </row>
    <row r="4457" spans="1:46" hidden="1" x14ac:dyDescent="0.25">
      <c r="A4457" t="s">
        <v>333</v>
      </c>
      <c r="B4457" t="s">
        <v>291</v>
      </c>
      <c r="C4457">
        <v>15</v>
      </c>
      <c r="D4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0.41991247700000001</v>
      </c>
      <c r="E4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0.41991247700000001</v>
      </c>
      <c r="AI4457">
        <v>41</v>
      </c>
      <c r="AJ4457" t="s">
        <v>333</v>
      </c>
      <c r="AK4457" t="s">
        <v>421</v>
      </c>
      <c r="AL4457" t="s">
        <v>291</v>
      </c>
      <c r="AM4457">
        <v>6</v>
      </c>
      <c r="AN4457">
        <v>15</v>
      </c>
      <c r="AO4457">
        <v>0.25663377399999998</v>
      </c>
      <c r="AP4457">
        <v>0.36265746199999999</v>
      </c>
      <c r="AQ4457">
        <v>0.41991247700000001</v>
      </c>
      <c r="AR4457">
        <v>0.32900404700000002</v>
      </c>
      <c r="AS4457">
        <v>0.46126184799999997</v>
      </c>
      <c r="AT4457">
        <v>9.3715188000000005E-2</v>
      </c>
    </row>
    <row r="4458" spans="1:46" hidden="1" x14ac:dyDescent="0.25">
      <c r="A4458" t="s">
        <v>333</v>
      </c>
      <c r="B4458" t="s">
        <v>291</v>
      </c>
      <c r="C4458">
        <v>16</v>
      </c>
      <c r="D4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0.29597979699999999</v>
      </c>
      <c r="E4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0.29597979699999999</v>
      </c>
      <c r="AI4458">
        <v>41</v>
      </c>
      <c r="AJ4458" t="s">
        <v>333</v>
      </c>
      <c r="AK4458" t="s">
        <v>421</v>
      </c>
      <c r="AL4458" t="s">
        <v>291</v>
      </c>
      <c r="AM4458">
        <v>6</v>
      </c>
      <c r="AN4458">
        <v>16</v>
      </c>
      <c r="AO4458">
        <v>0.17486795499999999</v>
      </c>
      <c r="AP4458">
        <v>0.25282595899999999</v>
      </c>
      <c r="AQ4458">
        <v>0.29597979699999999</v>
      </c>
      <c r="AR4458">
        <v>0.22952070999999999</v>
      </c>
      <c r="AS4458">
        <v>0.32904268800000003</v>
      </c>
      <c r="AT4458">
        <v>5.0014461000000003E-2</v>
      </c>
    </row>
    <row r="4459" spans="1:46" hidden="1" x14ac:dyDescent="0.25">
      <c r="A4459" t="s">
        <v>333</v>
      </c>
      <c r="B4459" t="s">
        <v>291</v>
      </c>
      <c r="C4459">
        <v>17</v>
      </c>
      <c r="D4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0.14863796400000001</v>
      </c>
      <c r="E4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0.14863796400000001</v>
      </c>
      <c r="AI4459">
        <v>41</v>
      </c>
      <c r="AJ4459" t="s">
        <v>333</v>
      </c>
      <c r="AK4459" t="s">
        <v>421</v>
      </c>
      <c r="AL4459" t="s">
        <v>291</v>
      </c>
      <c r="AM4459">
        <v>6</v>
      </c>
      <c r="AN4459">
        <v>17</v>
      </c>
      <c r="AO4459">
        <v>8.6893225000000004E-2</v>
      </c>
      <c r="AP4459">
        <v>0.130080375</v>
      </c>
      <c r="AQ4459">
        <v>0.14863796400000001</v>
      </c>
      <c r="AR4459">
        <v>0.115658756</v>
      </c>
      <c r="AS4459">
        <v>0.17076511999999999</v>
      </c>
      <c r="AT4459">
        <v>2.6173878000000001E-2</v>
      </c>
    </row>
    <row r="4460" spans="1:46" hidden="1" x14ac:dyDescent="0.25">
      <c r="A4460" t="s">
        <v>333</v>
      </c>
      <c r="B4460" t="s">
        <v>291</v>
      </c>
      <c r="C4460">
        <v>18</v>
      </c>
      <c r="D4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2.5002567999999999E-2</v>
      </c>
      <c r="E4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2.5002567999999999E-2</v>
      </c>
      <c r="AI4460">
        <v>41</v>
      </c>
      <c r="AJ4460" t="s">
        <v>333</v>
      </c>
      <c r="AK4460" t="s">
        <v>421</v>
      </c>
      <c r="AL4460" t="s">
        <v>291</v>
      </c>
      <c r="AM4460">
        <v>6</v>
      </c>
      <c r="AN4460">
        <v>18</v>
      </c>
      <c r="AO4460">
        <v>1.4621804E-2</v>
      </c>
      <c r="AP4460">
        <v>2.2374438E-2</v>
      </c>
      <c r="AQ4460">
        <v>2.5002567999999999E-2</v>
      </c>
      <c r="AR4460">
        <v>1.9574527000000001E-2</v>
      </c>
      <c r="AS4460">
        <v>3.1288248999999997E-2</v>
      </c>
      <c r="AT4460">
        <v>3.900284E-3</v>
      </c>
    </row>
    <row r="4461" spans="1:46" hidden="1" x14ac:dyDescent="0.25">
      <c r="A4461" t="s">
        <v>333</v>
      </c>
      <c r="B4461" t="s">
        <v>291</v>
      </c>
      <c r="C4461">
        <v>19</v>
      </c>
      <c r="D4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1">
        <v>41</v>
      </c>
      <c r="AJ4461" t="s">
        <v>333</v>
      </c>
      <c r="AK4461" t="s">
        <v>421</v>
      </c>
      <c r="AL4461" t="s">
        <v>291</v>
      </c>
      <c r="AM4461">
        <v>6</v>
      </c>
      <c r="AN4461">
        <v>19</v>
      </c>
      <c r="AO4461">
        <v>0</v>
      </c>
      <c r="AP4461">
        <v>0</v>
      </c>
      <c r="AQ4461">
        <v>0</v>
      </c>
      <c r="AR4461">
        <v>0</v>
      </c>
      <c r="AS4461">
        <v>0</v>
      </c>
      <c r="AT4461">
        <v>0</v>
      </c>
    </row>
    <row r="4462" spans="1:46" hidden="1" x14ac:dyDescent="0.25">
      <c r="A4462" t="s">
        <v>333</v>
      </c>
      <c r="B4462" t="s">
        <v>291</v>
      </c>
      <c r="C4462">
        <v>20</v>
      </c>
      <c r="D4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2">
        <v>41</v>
      </c>
      <c r="AJ4462" t="s">
        <v>333</v>
      </c>
      <c r="AK4462" t="s">
        <v>421</v>
      </c>
      <c r="AL4462" t="s">
        <v>291</v>
      </c>
      <c r="AM4462">
        <v>6</v>
      </c>
      <c r="AN4462">
        <v>20</v>
      </c>
      <c r="AO4462">
        <v>0</v>
      </c>
      <c r="AP4462">
        <v>0</v>
      </c>
      <c r="AQ4462">
        <v>0</v>
      </c>
      <c r="AR4462">
        <v>0</v>
      </c>
      <c r="AS4462">
        <v>0</v>
      </c>
      <c r="AT4462">
        <v>0</v>
      </c>
    </row>
    <row r="4463" spans="1:46" hidden="1" x14ac:dyDescent="0.25">
      <c r="A4463" t="s">
        <v>333</v>
      </c>
      <c r="B4463" t="s">
        <v>291</v>
      </c>
      <c r="C4463">
        <v>21</v>
      </c>
      <c r="D4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3">
        <v>41</v>
      </c>
      <c r="AJ4463" t="s">
        <v>333</v>
      </c>
      <c r="AK4463" t="s">
        <v>421</v>
      </c>
      <c r="AL4463" t="s">
        <v>291</v>
      </c>
      <c r="AM4463">
        <v>6</v>
      </c>
      <c r="AN4463">
        <v>21</v>
      </c>
      <c r="AO4463">
        <v>0</v>
      </c>
      <c r="AP4463">
        <v>0</v>
      </c>
      <c r="AQ4463">
        <v>0</v>
      </c>
      <c r="AR4463">
        <v>0</v>
      </c>
      <c r="AS4463">
        <v>0</v>
      </c>
      <c r="AT4463">
        <v>0</v>
      </c>
    </row>
    <row r="4464" spans="1:46" hidden="1" x14ac:dyDescent="0.25">
      <c r="A4464" t="s">
        <v>333</v>
      </c>
      <c r="B4464" t="s">
        <v>291</v>
      </c>
      <c r="C4464">
        <v>22</v>
      </c>
      <c r="D4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4">
        <v>41</v>
      </c>
      <c r="AJ4464" t="s">
        <v>333</v>
      </c>
      <c r="AK4464" t="s">
        <v>421</v>
      </c>
      <c r="AL4464" t="s">
        <v>291</v>
      </c>
      <c r="AM4464">
        <v>6</v>
      </c>
      <c r="AN4464">
        <v>22</v>
      </c>
      <c r="AO4464">
        <v>0</v>
      </c>
      <c r="AP4464">
        <v>0</v>
      </c>
      <c r="AQ4464">
        <v>0</v>
      </c>
      <c r="AR4464">
        <v>0</v>
      </c>
      <c r="AS4464">
        <v>0</v>
      </c>
      <c r="AT4464">
        <v>0</v>
      </c>
    </row>
    <row r="4465" spans="1:46" hidden="1" x14ac:dyDescent="0.25">
      <c r="A4465" t="s">
        <v>333</v>
      </c>
      <c r="B4465" t="s">
        <v>291</v>
      </c>
      <c r="C4465">
        <v>23</v>
      </c>
      <c r="D4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5">
        <v>41</v>
      </c>
      <c r="AJ4465" t="s">
        <v>333</v>
      </c>
      <c r="AK4465" t="s">
        <v>421</v>
      </c>
      <c r="AL4465" t="s">
        <v>291</v>
      </c>
      <c r="AM4465">
        <v>6</v>
      </c>
      <c r="AN4465">
        <v>23</v>
      </c>
      <c r="AO4465">
        <v>0</v>
      </c>
      <c r="AP4465">
        <v>0</v>
      </c>
      <c r="AQ4465">
        <v>0</v>
      </c>
      <c r="AR4465">
        <v>0</v>
      </c>
      <c r="AS4465">
        <v>0</v>
      </c>
      <c r="AT4465">
        <v>0</v>
      </c>
    </row>
    <row r="4466" spans="1:46" hidden="1" x14ac:dyDescent="0.25">
      <c r="A4466" t="s">
        <v>333</v>
      </c>
      <c r="B4466" t="s">
        <v>291</v>
      </c>
      <c r="C4466">
        <v>24</v>
      </c>
      <c r="D4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6">
        <v>41</v>
      </c>
      <c r="AJ4466" t="s">
        <v>333</v>
      </c>
      <c r="AK4466" t="s">
        <v>421</v>
      </c>
      <c r="AL4466" t="s">
        <v>291</v>
      </c>
      <c r="AM4466">
        <v>6</v>
      </c>
      <c r="AN4466">
        <v>24</v>
      </c>
      <c r="AO4466">
        <v>0</v>
      </c>
      <c r="AP4466">
        <v>0</v>
      </c>
      <c r="AQ4466">
        <v>0</v>
      </c>
      <c r="AR4466">
        <v>0</v>
      </c>
      <c r="AS4466">
        <v>0</v>
      </c>
      <c r="AT4466">
        <v>0</v>
      </c>
    </row>
    <row r="4467" spans="1:46" hidden="1" x14ac:dyDescent="0.25">
      <c r="A4467" t="s">
        <v>333</v>
      </c>
      <c r="B4467" t="s">
        <v>292</v>
      </c>
      <c r="C4467">
        <v>1</v>
      </c>
      <c r="D4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7">
        <v>41</v>
      </c>
      <c r="AJ4467" t="s">
        <v>333</v>
      </c>
      <c r="AK4467" t="s">
        <v>421</v>
      </c>
      <c r="AL4467" t="s">
        <v>292</v>
      </c>
      <c r="AM4467">
        <v>7</v>
      </c>
      <c r="AN4467">
        <v>1</v>
      </c>
      <c r="AO4467">
        <v>0</v>
      </c>
      <c r="AP4467">
        <v>0</v>
      </c>
      <c r="AQ4467">
        <v>0</v>
      </c>
      <c r="AR4467">
        <v>0</v>
      </c>
      <c r="AS4467">
        <v>0</v>
      </c>
      <c r="AT4467">
        <v>0</v>
      </c>
    </row>
    <row r="4468" spans="1:46" hidden="1" x14ac:dyDescent="0.25">
      <c r="A4468" t="s">
        <v>333</v>
      </c>
      <c r="B4468" t="s">
        <v>292</v>
      </c>
      <c r="C4468">
        <v>2</v>
      </c>
      <c r="D4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8">
        <v>41</v>
      </c>
      <c r="AJ4468" t="s">
        <v>333</v>
      </c>
      <c r="AK4468" t="s">
        <v>421</v>
      </c>
      <c r="AL4468" t="s">
        <v>292</v>
      </c>
      <c r="AM4468">
        <v>7</v>
      </c>
      <c r="AN4468">
        <v>2</v>
      </c>
      <c r="AO4468">
        <v>0</v>
      </c>
      <c r="AP4468">
        <v>0</v>
      </c>
      <c r="AQ4468">
        <v>0</v>
      </c>
      <c r="AR4468">
        <v>0</v>
      </c>
      <c r="AS4468">
        <v>0</v>
      </c>
      <c r="AT4468">
        <v>0</v>
      </c>
    </row>
    <row r="4469" spans="1:46" hidden="1" x14ac:dyDescent="0.25">
      <c r="A4469" t="s">
        <v>333</v>
      </c>
      <c r="B4469" t="s">
        <v>292</v>
      </c>
      <c r="C4469">
        <v>3</v>
      </c>
      <c r="D4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9">
        <v>41</v>
      </c>
      <c r="AJ4469" t="s">
        <v>333</v>
      </c>
      <c r="AK4469" t="s">
        <v>421</v>
      </c>
      <c r="AL4469" t="s">
        <v>292</v>
      </c>
      <c r="AM4469">
        <v>7</v>
      </c>
      <c r="AN4469">
        <v>3</v>
      </c>
      <c r="AO4469">
        <v>0</v>
      </c>
      <c r="AP4469">
        <v>0</v>
      </c>
      <c r="AQ4469">
        <v>0</v>
      </c>
      <c r="AR4469">
        <v>0</v>
      </c>
      <c r="AS4469">
        <v>0</v>
      </c>
      <c r="AT4469">
        <v>0</v>
      </c>
    </row>
    <row r="4470" spans="1:46" hidden="1" x14ac:dyDescent="0.25">
      <c r="A4470" t="s">
        <v>333</v>
      </c>
      <c r="B4470" t="s">
        <v>292</v>
      </c>
      <c r="C4470">
        <v>4</v>
      </c>
      <c r="D4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0">
        <v>41</v>
      </c>
      <c r="AJ4470" t="s">
        <v>333</v>
      </c>
      <c r="AK4470" t="s">
        <v>421</v>
      </c>
      <c r="AL4470" t="s">
        <v>292</v>
      </c>
      <c r="AM4470">
        <v>7</v>
      </c>
      <c r="AN4470">
        <v>4</v>
      </c>
      <c r="AO4470">
        <v>0</v>
      </c>
      <c r="AP4470">
        <v>0</v>
      </c>
      <c r="AQ4470">
        <v>0</v>
      </c>
      <c r="AR4470">
        <v>0</v>
      </c>
      <c r="AS4470">
        <v>0</v>
      </c>
      <c r="AT4470">
        <v>0</v>
      </c>
    </row>
    <row r="4471" spans="1:46" hidden="1" x14ac:dyDescent="0.25">
      <c r="A4471" t="s">
        <v>333</v>
      </c>
      <c r="B4471" t="s">
        <v>292</v>
      </c>
      <c r="C4471">
        <v>5</v>
      </c>
      <c r="D4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1">
        <v>41</v>
      </c>
      <c r="AJ4471" t="s">
        <v>333</v>
      </c>
      <c r="AK4471" t="s">
        <v>421</v>
      </c>
      <c r="AL4471" t="s">
        <v>292</v>
      </c>
      <c r="AM4471">
        <v>7</v>
      </c>
      <c r="AN4471">
        <v>5</v>
      </c>
      <c r="AO4471">
        <v>0</v>
      </c>
      <c r="AP4471">
        <v>0</v>
      </c>
      <c r="AQ4471">
        <v>0</v>
      </c>
      <c r="AR4471">
        <v>0</v>
      </c>
      <c r="AS4471">
        <v>0</v>
      </c>
      <c r="AT4471">
        <v>0</v>
      </c>
    </row>
    <row r="4472" spans="1:46" hidden="1" x14ac:dyDescent="0.25">
      <c r="A4472" t="s">
        <v>333</v>
      </c>
      <c r="B4472" t="s">
        <v>292</v>
      </c>
      <c r="C4472">
        <v>6</v>
      </c>
      <c r="D4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2">
        <v>41</v>
      </c>
      <c r="AJ4472" t="s">
        <v>333</v>
      </c>
      <c r="AK4472" t="s">
        <v>421</v>
      </c>
      <c r="AL4472" t="s">
        <v>292</v>
      </c>
      <c r="AM4472">
        <v>7</v>
      </c>
      <c r="AN4472">
        <v>6</v>
      </c>
      <c r="AO4472">
        <v>0</v>
      </c>
      <c r="AP4472">
        <v>0</v>
      </c>
      <c r="AQ4472">
        <v>0</v>
      </c>
      <c r="AR4472">
        <v>0</v>
      </c>
      <c r="AS4472">
        <v>0</v>
      </c>
      <c r="AT4472">
        <v>0</v>
      </c>
    </row>
    <row r="4473" spans="1:46" hidden="1" x14ac:dyDescent="0.25">
      <c r="A4473" t="s">
        <v>333</v>
      </c>
      <c r="B4473" t="s">
        <v>292</v>
      </c>
      <c r="C4473">
        <v>7</v>
      </c>
      <c r="D4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3">
        <v>41</v>
      </c>
      <c r="AJ4473" t="s">
        <v>333</v>
      </c>
      <c r="AK4473" t="s">
        <v>421</v>
      </c>
      <c r="AL4473" t="s">
        <v>292</v>
      </c>
      <c r="AM4473">
        <v>7</v>
      </c>
      <c r="AN4473">
        <v>7</v>
      </c>
      <c r="AO4473">
        <v>0</v>
      </c>
      <c r="AP4473">
        <v>0</v>
      </c>
      <c r="AQ4473">
        <v>0</v>
      </c>
      <c r="AR4473">
        <v>2.7300000000000002E-7</v>
      </c>
      <c r="AS4473">
        <v>4.9799999999999998E-6</v>
      </c>
      <c r="AT4473">
        <v>0</v>
      </c>
    </row>
    <row r="4474" spans="1:46" hidden="1" x14ac:dyDescent="0.25">
      <c r="A4474" t="s">
        <v>333</v>
      </c>
      <c r="B4474" t="s">
        <v>292</v>
      </c>
      <c r="C4474">
        <v>8</v>
      </c>
      <c r="D4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2.3446505999999999E-2</v>
      </c>
      <c r="E4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2.3446505999999999E-2</v>
      </c>
      <c r="AI4474">
        <v>41</v>
      </c>
      <c r="AJ4474" t="s">
        <v>333</v>
      </c>
      <c r="AK4474" t="s">
        <v>421</v>
      </c>
      <c r="AL4474" t="s">
        <v>292</v>
      </c>
      <c r="AM4474">
        <v>7</v>
      </c>
      <c r="AN4474">
        <v>8</v>
      </c>
      <c r="AO4474">
        <v>2.3446505999999999E-2</v>
      </c>
      <c r="AP4474">
        <v>2.6541212000000002E-2</v>
      </c>
      <c r="AQ4474">
        <v>3.0180087000000001E-2</v>
      </c>
      <c r="AR4474" s="281">
        <v>2.6799201000000002E-2</v>
      </c>
      <c r="AS4474" s="281">
        <v>4.2781618E-2</v>
      </c>
      <c r="AT4474">
        <v>9.9143340000000003E-3</v>
      </c>
    </row>
    <row r="4475" spans="1:46" hidden="1" x14ac:dyDescent="0.25">
      <c r="A4475" t="s">
        <v>333</v>
      </c>
      <c r="B4475" t="s">
        <v>292</v>
      </c>
      <c r="C4475">
        <v>9</v>
      </c>
      <c r="D4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0.16434027400000001</v>
      </c>
      <c r="E4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0.12832274799999999</v>
      </c>
      <c r="AI4475">
        <v>41</v>
      </c>
      <c r="AJ4475" t="s">
        <v>333</v>
      </c>
      <c r="AK4475" t="s">
        <v>421</v>
      </c>
      <c r="AL4475" t="s">
        <v>292</v>
      </c>
      <c r="AM4475">
        <v>7</v>
      </c>
      <c r="AN4475">
        <v>9</v>
      </c>
      <c r="AO4475">
        <v>0.12832274799999999</v>
      </c>
      <c r="AP4475">
        <v>0.15108978200000001</v>
      </c>
      <c r="AQ4475">
        <v>0.16434027400000001</v>
      </c>
      <c r="AR4475">
        <v>0.14431212800000001</v>
      </c>
      <c r="AS4475">
        <v>0.196910103</v>
      </c>
      <c r="AT4475">
        <v>4.7910644000000002E-2</v>
      </c>
    </row>
    <row r="4476" spans="1:46" hidden="1" x14ac:dyDescent="0.25">
      <c r="A4476" t="s">
        <v>333</v>
      </c>
      <c r="B4476" t="s">
        <v>292</v>
      </c>
      <c r="C4476">
        <v>10</v>
      </c>
      <c r="D4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0.31917998600000003</v>
      </c>
      <c r="E4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0.31917998600000003</v>
      </c>
      <c r="AI4476">
        <v>41</v>
      </c>
      <c r="AJ4476" t="s">
        <v>333</v>
      </c>
      <c r="AK4476" t="s">
        <v>421</v>
      </c>
      <c r="AL4476" t="s">
        <v>292</v>
      </c>
      <c r="AM4476">
        <v>7</v>
      </c>
      <c r="AN4476">
        <v>10</v>
      </c>
      <c r="AO4476">
        <v>0.25742099099999999</v>
      </c>
      <c r="AP4476">
        <v>0.29680969299999999</v>
      </c>
      <c r="AQ4476">
        <v>0.31917998600000003</v>
      </c>
      <c r="AR4476">
        <v>0.28296431500000002</v>
      </c>
      <c r="AS4476">
        <v>0.367505052</v>
      </c>
      <c r="AT4476">
        <v>9.5961035E-2</v>
      </c>
    </row>
    <row r="4477" spans="1:46" hidden="1" x14ac:dyDescent="0.25">
      <c r="A4477" t="s">
        <v>333</v>
      </c>
      <c r="B4477" t="s">
        <v>292</v>
      </c>
      <c r="C4477">
        <v>11</v>
      </c>
      <c r="D4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0.44957008900000001</v>
      </c>
      <c r="E4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0.44957008900000001</v>
      </c>
      <c r="AI4477">
        <v>41</v>
      </c>
      <c r="AJ4477" t="s">
        <v>333</v>
      </c>
      <c r="AK4477" t="s">
        <v>421</v>
      </c>
      <c r="AL4477" t="s">
        <v>292</v>
      </c>
      <c r="AM4477">
        <v>7</v>
      </c>
      <c r="AN4477">
        <v>11</v>
      </c>
      <c r="AO4477">
        <v>0.37200661699999998</v>
      </c>
      <c r="AP4477">
        <v>0.42392246300000003</v>
      </c>
      <c r="AQ4477">
        <v>0.44957008900000001</v>
      </c>
      <c r="AR4477">
        <v>0.40176693000000002</v>
      </c>
      <c r="AS4477">
        <v>0.50832827599999997</v>
      </c>
      <c r="AT4477">
        <v>0.13962261000000001</v>
      </c>
    </row>
    <row r="4478" spans="1:46" hidden="1" x14ac:dyDescent="0.25">
      <c r="A4478" t="s">
        <v>333</v>
      </c>
      <c r="B4478" t="s">
        <v>292</v>
      </c>
      <c r="C4478">
        <v>12</v>
      </c>
      <c r="D4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0.53808230300000004</v>
      </c>
      <c r="E4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0.53808230300000004</v>
      </c>
      <c r="AI4478">
        <v>41</v>
      </c>
      <c r="AJ4478" t="s">
        <v>333</v>
      </c>
      <c r="AK4478" t="s">
        <v>421</v>
      </c>
      <c r="AL4478" t="s">
        <v>292</v>
      </c>
      <c r="AM4478">
        <v>7</v>
      </c>
      <c r="AN4478">
        <v>12</v>
      </c>
      <c r="AO4478">
        <v>0.454721604</v>
      </c>
      <c r="AP4478">
        <v>0.51105293900000004</v>
      </c>
      <c r="AQ4478">
        <v>0.53808230300000004</v>
      </c>
      <c r="AR4478">
        <v>0.48256068299999999</v>
      </c>
      <c r="AS4478">
        <v>0.599470049</v>
      </c>
      <c r="AT4478">
        <v>0.14087337899999999</v>
      </c>
    </row>
    <row r="4479" spans="1:46" hidden="1" x14ac:dyDescent="0.25">
      <c r="A4479" t="s">
        <v>333</v>
      </c>
      <c r="B4479" t="s">
        <v>292</v>
      </c>
      <c r="C4479">
        <v>13</v>
      </c>
      <c r="D4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0.57200774600000004</v>
      </c>
      <c r="E4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0.57200774600000004</v>
      </c>
      <c r="AI4479">
        <v>41</v>
      </c>
      <c r="AJ4479" t="s">
        <v>333</v>
      </c>
      <c r="AK4479" t="s">
        <v>421</v>
      </c>
      <c r="AL4479" t="s">
        <v>292</v>
      </c>
      <c r="AM4479">
        <v>7</v>
      </c>
      <c r="AN4479">
        <v>13</v>
      </c>
      <c r="AO4479">
        <v>0.48694528599999998</v>
      </c>
      <c r="AP4479">
        <v>0.53979806500000005</v>
      </c>
      <c r="AQ4479">
        <v>0.57200774600000004</v>
      </c>
      <c r="AR4479">
        <v>0.51210932600000003</v>
      </c>
      <c r="AS4479">
        <v>0.63443888299999995</v>
      </c>
      <c r="AT4479">
        <v>0.134583866</v>
      </c>
    </row>
    <row r="4480" spans="1:46" hidden="1" x14ac:dyDescent="0.25">
      <c r="A4480" t="s">
        <v>333</v>
      </c>
      <c r="B4480" t="s">
        <v>292</v>
      </c>
      <c r="C4480">
        <v>14</v>
      </c>
      <c r="D4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0.54540782899999996</v>
      </c>
      <c r="E4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0.54540782899999996</v>
      </c>
      <c r="AI4480">
        <v>41</v>
      </c>
      <c r="AJ4480" t="s">
        <v>333</v>
      </c>
      <c r="AK4480" t="s">
        <v>421</v>
      </c>
      <c r="AL4480" t="s">
        <v>292</v>
      </c>
      <c r="AM4480">
        <v>7</v>
      </c>
      <c r="AN4480">
        <v>14</v>
      </c>
      <c r="AO4480">
        <v>0.46024537599999998</v>
      </c>
      <c r="AP4480">
        <v>0.51205626500000001</v>
      </c>
      <c r="AQ4480">
        <v>0.54540782899999996</v>
      </c>
      <c r="AR4480">
        <v>0.48776719600000001</v>
      </c>
      <c r="AS4480">
        <v>0.60769507099999998</v>
      </c>
      <c r="AT4480">
        <v>0.12744773400000001</v>
      </c>
    </row>
    <row r="4481" spans="1:46" hidden="1" x14ac:dyDescent="0.25">
      <c r="A4481" t="s">
        <v>333</v>
      </c>
      <c r="B4481" t="s">
        <v>292</v>
      </c>
      <c r="C4481">
        <v>15</v>
      </c>
      <c r="D4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0.46393829199999997</v>
      </c>
      <c r="E4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0.46393829199999997</v>
      </c>
      <c r="AI4481">
        <v>41</v>
      </c>
      <c r="AJ4481" t="s">
        <v>333</v>
      </c>
      <c r="AK4481" t="s">
        <v>421</v>
      </c>
      <c r="AL4481" t="s">
        <v>292</v>
      </c>
      <c r="AM4481">
        <v>7</v>
      </c>
      <c r="AN4481">
        <v>15</v>
      </c>
      <c r="AO4481">
        <v>0.38669671100000003</v>
      </c>
      <c r="AP4481">
        <v>0.42939762100000001</v>
      </c>
      <c r="AQ4481">
        <v>0.46393829199999997</v>
      </c>
      <c r="AR4481">
        <v>0.41140532600000002</v>
      </c>
      <c r="AS4481">
        <v>0.52175671199999996</v>
      </c>
      <c r="AT4481">
        <v>0.108297491</v>
      </c>
    </row>
    <row r="4482" spans="1:46" hidden="1" x14ac:dyDescent="0.25">
      <c r="A4482" t="s">
        <v>333</v>
      </c>
      <c r="B4482" t="s">
        <v>292</v>
      </c>
      <c r="C4482">
        <v>16</v>
      </c>
      <c r="D4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0.336938882</v>
      </c>
      <c r="E4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0.336938882</v>
      </c>
      <c r="AI4482">
        <v>41</v>
      </c>
      <c r="AJ4482" t="s">
        <v>333</v>
      </c>
      <c r="AK4482" t="s">
        <v>421</v>
      </c>
      <c r="AL4482" t="s">
        <v>292</v>
      </c>
      <c r="AM4482">
        <v>7</v>
      </c>
      <c r="AN4482">
        <v>16</v>
      </c>
      <c r="AO4482">
        <v>0.27599087500000002</v>
      </c>
      <c r="AP4482">
        <v>0.311602767</v>
      </c>
      <c r="AQ4482">
        <v>0.336938882</v>
      </c>
      <c r="AR4482">
        <v>0.297469345</v>
      </c>
      <c r="AS4482">
        <v>0.38723449300000001</v>
      </c>
      <c r="AT4482">
        <v>8.3569553000000005E-2</v>
      </c>
    </row>
    <row r="4483" spans="1:46" hidden="1" x14ac:dyDescent="0.25">
      <c r="A4483" t="s">
        <v>333</v>
      </c>
      <c r="B4483" t="s">
        <v>292</v>
      </c>
      <c r="C4483">
        <v>17</v>
      </c>
      <c r="D4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0.183720315</v>
      </c>
      <c r="E4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0.183720315</v>
      </c>
      <c r="AI4483">
        <v>41</v>
      </c>
      <c r="AJ4483" t="s">
        <v>333</v>
      </c>
      <c r="AK4483" t="s">
        <v>421</v>
      </c>
      <c r="AL4483" t="s">
        <v>292</v>
      </c>
      <c r="AM4483">
        <v>7</v>
      </c>
      <c r="AN4483">
        <v>17</v>
      </c>
      <c r="AO4483">
        <v>0.14610562899999999</v>
      </c>
      <c r="AP4483">
        <v>0.168705306</v>
      </c>
      <c r="AQ4483">
        <v>0.183720315</v>
      </c>
      <c r="AR4483">
        <v>0.161100558</v>
      </c>
      <c r="AS4483">
        <v>0.21929342299999999</v>
      </c>
      <c r="AT4483">
        <v>4.5492141999999999E-2</v>
      </c>
    </row>
    <row r="4484" spans="1:46" hidden="1" x14ac:dyDescent="0.25">
      <c r="A4484" t="s">
        <v>333</v>
      </c>
      <c r="B4484" t="s">
        <v>292</v>
      </c>
      <c r="C4484">
        <v>18</v>
      </c>
      <c r="D4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4.3870352000000001E-2</v>
      </c>
      <c r="E4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4.3870352000000001E-2</v>
      </c>
      <c r="AI4484">
        <v>41</v>
      </c>
      <c r="AJ4484" t="s">
        <v>333</v>
      </c>
      <c r="AK4484" t="s">
        <v>421</v>
      </c>
      <c r="AL4484" t="s">
        <v>292</v>
      </c>
      <c r="AM4484">
        <v>7</v>
      </c>
      <c r="AN4484">
        <v>18</v>
      </c>
      <c r="AO4484">
        <v>3.0240673999999999E-2</v>
      </c>
      <c r="AP4484">
        <v>3.6825838999999999E-2</v>
      </c>
      <c r="AQ4484">
        <v>4.3870352000000001E-2</v>
      </c>
      <c r="AR4484">
        <v>3.6599965999999998E-2</v>
      </c>
      <c r="AS4484">
        <v>5.6766474999999997E-2</v>
      </c>
      <c r="AT4484">
        <v>8.7376639999999992E-3</v>
      </c>
    </row>
    <row r="4485" spans="1:46" hidden="1" x14ac:dyDescent="0.25">
      <c r="A4485" t="s">
        <v>333</v>
      </c>
      <c r="B4485" t="s">
        <v>292</v>
      </c>
      <c r="C4485">
        <v>19</v>
      </c>
      <c r="D4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2.9200000000000002E-5</v>
      </c>
      <c r="E4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2.9200000000000002E-5</v>
      </c>
      <c r="AI4485">
        <v>41</v>
      </c>
      <c r="AJ4485" t="s">
        <v>333</v>
      </c>
      <c r="AK4485" t="s">
        <v>421</v>
      </c>
      <c r="AL4485" t="s">
        <v>292</v>
      </c>
      <c r="AM4485">
        <v>7</v>
      </c>
      <c r="AN4485">
        <v>19</v>
      </c>
      <c r="AO4485">
        <v>0</v>
      </c>
      <c r="AP4485">
        <v>1.7E-6</v>
      </c>
      <c r="AQ4485">
        <v>2.9200000000000002E-5</v>
      </c>
      <c r="AR4485">
        <v>2.0699999999999998E-5</v>
      </c>
      <c r="AS4485">
        <v>1.3986200000000001E-4</v>
      </c>
      <c r="AT4485">
        <v>0</v>
      </c>
    </row>
    <row r="4486" spans="1:46" hidden="1" x14ac:dyDescent="0.25">
      <c r="A4486" t="s">
        <v>333</v>
      </c>
      <c r="B4486" t="s">
        <v>292</v>
      </c>
      <c r="C4486">
        <v>20</v>
      </c>
      <c r="D4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6">
        <v>41</v>
      </c>
      <c r="AJ4486" t="s">
        <v>333</v>
      </c>
      <c r="AK4486" t="s">
        <v>421</v>
      </c>
      <c r="AL4486" t="s">
        <v>292</v>
      </c>
      <c r="AM4486">
        <v>7</v>
      </c>
      <c r="AN4486">
        <v>20</v>
      </c>
      <c r="AO4486">
        <v>0</v>
      </c>
      <c r="AP4486" s="281">
        <v>0</v>
      </c>
      <c r="AQ4486" s="281">
        <v>0</v>
      </c>
      <c r="AR4486" s="281">
        <v>0</v>
      </c>
      <c r="AS4486">
        <v>0</v>
      </c>
      <c r="AT4486">
        <v>0</v>
      </c>
    </row>
    <row r="4487" spans="1:46" hidden="1" x14ac:dyDescent="0.25">
      <c r="A4487" t="s">
        <v>333</v>
      </c>
      <c r="B4487" t="s">
        <v>292</v>
      </c>
      <c r="C4487">
        <v>21</v>
      </c>
      <c r="D4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7">
        <v>41</v>
      </c>
      <c r="AJ4487" t="s">
        <v>333</v>
      </c>
      <c r="AK4487" t="s">
        <v>421</v>
      </c>
      <c r="AL4487" t="s">
        <v>292</v>
      </c>
      <c r="AM4487">
        <v>7</v>
      </c>
      <c r="AN4487">
        <v>21</v>
      </c>
      <c r="AO4487">
        <v>0</v>
      </c>
      <c r="AP4487">
        <v>0</v>
      </c>
      <c r="AQ4487">
        <v>0</v>
      </c>
      <c r="AR4487">
        <v>0</v>
      </c>
      <c r="AS4487">
        <v>0</v>
      </c>
      <c r="AT4487">
        <v>0</v>
      </c>
    </row>
    <row r="4488" spans="1:46" hidden="1" x14ac:dyDescent="0.25">
      <c r="A4488" t="s">
        <v>333</v>
      </c>
      <c r="B4488" t="s">
        <v>292</v>
      </c>
      <c r="C4488">
        <v>22</v>
      </c>
      <c r="D4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8">
        <v>41</v>
      </c>
      <c r="AJ4488" t="s">
        <v>333</v>
      </c>
      <c r="AK4488" t="s">
        <v>421</v>
      </c>
      <c r="AL4488" t="s">
        <v>292</v>
      </c>
      <c r="AM4488">
        <v>7</v>
      </c>
      <c r="AN4488">
        <v>22</v>
      </c>
      <c r="AO4488">
        <v>0</v>
      </c>
      <c r="AP4488">
        <v>0</v>
      </c>
      <c r="AQ4488">
        <v>0</v>
      </c>
      <c r="AR4488">
        <v>0</v>
      </c>
      <c r="AS4488">
        <v>0</v>
      </c>
      <c r="AT4488">
        <v>0</v>
      </c>
    </row>
    <row r="4489" spans="1:46" hidden="1" x14ac:dyDescent="0.25">
      <c r="A4489" t="s">
        <v>333</v>
      </c>
      <c r="B4489" t="s">
        <v>292</v>
      </c>
      <c r="C4489">
        <v>23</v>
      </c>
      <c r="D4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9">
        <v>41</v>
      </c>
      <c r="AJ4489" t="s">
        <v>333</v>
      </c>
      <c r="AK4489" t="s">
        <v>421</v>
      </c>
      <c r="AL4489" t="s">
        <v>292</v>
      </c>
      <c r="AM4489">
        <v>7</v>
      </c>
      <c r="AN4489">
        <v>23</v>
      </c>
      <c r="AO4489">
        <v>0</v>
      </c>
      <c r="AP4489">
        <v>0</v>
      </c>
      <c r="AQ4489">
        <v>0</v>
      </c>
      <c r="AR4489">
        <v>0</v>
      </c>
      <c r="AS4489">
        <v>0</v>
      </c>
      <c r="AT4489">
        <v>0</v>
      </c>
    </row>
    <row r="4490" spans="1:46" hidden="1" x14ac:dyDescent="0.25">
      <c r="A4490" t="s">
        <v>333</v>
      </c>
      <c r="B4490" t="s">
        <v>292</v>
      </c>
      <c r="C4490">
        <v>24</v>
      </c>
      <c r="D4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0">
        <v>41</v>
      </c>
      <c r="AJ4490" t="s">
        <v>333</v>
      </c>
      <c r="AK4490" t="s">
        <v>421</v>
      </c>
      <c r="AL4490" t="s">
        <v>292</v>
      </c>
      <c r="AM4490">
        <v>7</v>
      </c>
      <c r="AN4490">
        <v>24</v>
      </c>
      <c r="AO4490">
        <v>0</v>
      </c>
      <c r="AP4490">
        <v>0</v>
      </c>
      <c r="AQ4490">
        <v>0</v>
      </c>
      <c r="AR4490">
        <v>0</v>
      </c>
      <c r="AS4490">
        <v>0</v>
      </c>
      <c r="AT4490">
        <v>0</v>
      </c>
    </row>
    <row r="4491" spans="1:46" hidden="1" x14ac:dyDescent="0.25">
      <c r="A4491" t="s">
        <v>333</v>
      </c>
      <c r="B4491" t="s">
        <v>293</v>
      </c>
      <c r="C4491">
        <v>1</v>
      </c>
      <c r="D4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1">
        <v>41</v>
      </c>
      <c r="AJ4491" t="s">
        <v>333</v>
      </c>
      <c r="AK4491" t="s">
        <v>421</v>
      </c>
      <c r="AL4491" t="s">
        <v>293</v>
      </c>
      <c r="AM4491">
        <v>8</v>
      </c>
      <c r="AN4491">
        <v>1</v>
      </c>
      <c r="AO4491">
        <v>0</v>
      </c>
      <c r="AP4491">
        <v>0</v>
      </c>
      <c r="AQ4491">
        <v>0</v>
      </c>
      <c r="AR4491">
        <v>0</v>
      </c>
      <c r="AS4491">
        <v>0</v>
      </c>
      <c r="AT4491">
        <v>0</v>
      </c>
    </row>
    <row r="4492" spans="1:46" hidden="1" x14ac:dyDescent="0.25">
      <c r="A4492" t="s">
        <v>333</v>
      </c>
      <c r="B4492" t="s">
        <v>293</v>
      </c>
      <c r="C4492">
        <v>2</v>
      </c>
      <c r="D4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2">
        <v>41</v>
      </c>
      <c r="AJ4492" t="s">
        <v>333</v>
      </c>
      <c r="AK4492" t="s">
        <v>421</v>
      </c>
      <c r="AL4492" t="s">
        <v>293</v>
      </c>
      <c r="AM4492">
        <v>8</v>
      </c>
      <c r="AN4492">
        <v>2</v>
      </c>
      <c r="AO4492">
        <v>0</v>
      </c>
      <c r="AP4492">
        <v>0</v>
      </c>
      <c r="AQ4492">
        <v>0</v>
      </c>
      <c r="AR4492">
        <v>0</v>
      </c>
      <c r="AS4492">
        <v>0</v>
      </c>
      <c r="AT4492">
        <v>0</v>
      </c>
    </row>
    <row r="4493" spans="1:46" hidden="1" x14ac:dyDescent="0.25">
      <c r="A4493" t="s">
        <v>333</v>
      </c>
      <c r="B4493" t="s">
        <v>293</v>
      </c>
      <c r="C4493">
        <v>3</v>
      </c>
      <c r="D4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3">
        <v>41</v>
      </c>
      <c r="AJ4493" t="s">
        <v>333</v>
      </c>
      <c r="AK4493" t="s">
        <v>421</v>
      </c>
      <c r="AL4493" t="s">
        <v>293</v>
      </c>
      <c r="AM4493">
        <v>8</v>
      </c>
      <c r="AN4493">
        <v>3</v>
      </c>
      <c r="AO4493">
        <v>0</v>
      </c>
      <c r="AP4493">
        <v>0</v>
      </c>
      <c r="AQ4493">
        <v>0</v>
      </c>
      <c r="AR4493">
        <v>0</v>
      </c>
      <c r="AS4493">
        <v>0</v>
      </c>
      <c r="AT4493">
        <v>0</v>
      </c>
    </row>
    <row r="4494" spans="1:46" hidden="1" x14ac:dyDescent="0.25">
      <c r="A4494" t="s">
        <v>333</v>
      </c>
      <c r="B4494" t="s">
        <v>293</v>
      </c>
      <c r="C4494">
        <v>4</v>
      </c>
      <c r="D4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4">
        <v>41</v>
      </c>
      <c r="AJ4494" t="s">
        <v>333</v>
      </c>
      <c r="AK4494" t="s">
        <v>421</v>
      </c>
      <c r="AL4494" t="s">
        <v>293</v>
      </c>
      <c r="AM4494">
        <v>8</v>
      </c>
      <c r="AN4494">
        <v>4</v>
      </c>
      <c r="AO4494">
        <v>0</v>
      </c>
      <c r="AP4494">
        <v>0</v>
      </c>
      <c r="AQ4494">
        <v>0</v>
      </c>
      <c r="AR4494">
        <v>0</v>
      </c>
      <c r="AS4494">
        <v>0</v>
      </c>
      <c r="AT4494">
        <v>0</v>
      </c>
    </row>
    <row r="4495" spans="1:46" hidden="1" x14ac:dyDescent="0.25">
      <c r="A4495" t="s">
        <v>333</v>
      </c>
      <c r="B4495" t="s">
        <v>293</v>
      </c>
      <c r="C4495">
        <v>5</v>
      </c>
      <c r="D4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5">
        <v>41</v>
      </c>
      <c r="AJ4495" t="s">
        <v>333</v>
      </c>
      <c r="AK4495" t="s">
        <v>421</v>
      </c>
      <c r="AL4495" t="s">
        <v>293</v>
      </c>
      <c r="AM4495">
        <v>8</v>
      </c>
      <c r="AN4495">
        <v>5</v>
      </c>
      <c r="AO4495">
        <v>0</v>
      </c>
      <c r="AP4495">
        <v>0</v>
      </c>
      <c r="AQ4495">
        <v>0</v>
      </c>
      <c r="AR4495">
        <v>0</v>
      </c>
      <c r="AS4495">
        <v>0</v>
      </c>
      <c r="AT4495">
        <v>0</v>
      </c>
    </row>
    <row r="4496" spans="1:46" hidden="1" x14ac:dyDescent="0.25">
      <c r="A4496" t="s">
        <v>333</v>
      </c>
      <c r="B4496" t="s">
        <v>293</v>
      </c>
      <c r="C4496">
        <v>6</v>
      </c>
      <c r="D4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6">
        <v>41</v>
      </c>
      <c r="AJ4496" t="s">
        <v>333</v>
      </c>
      <c r="AK4496" t="s">
        <v>421</v>
      </c>
      <c r="AL4496" t="s">
        <v>293</v>
      </c>
      <c r="AM4496">
        <v>8</v>
      </c>
      <c r="AN4496">
        <v>6</v>
      </c>
      <c r="AO4496">
        <v>0</v>
      </c>
      <c r="AP4496">
        <v>0</v>
      </c>
      <c r="AQ4496">
        <v>0</v>
      </c>
      <c r="AR4496">
        <v>0</v>
      </c>
      <c r="AS4496">
        <v>0</v>
      </c>
      <c r="AT4496">
        <v>0</v>
      </c>
    </row>
    <row r="4497" spans="1:46" hidden="1" x14ac:dyDescent="0.25">
      <c r="A4497" t="s">
        <v>333</v>
      </c>
      <c r="B4497" t="s">
        <v>293</v>
      </c>
      <c r="C4497">
        <v>7</v>
      </c>
      <c r="D4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6.0999999999999999E-5</v>
      </c>
      <c r="E4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6.0999999999999999E-5</v>
      </c>
      <c r="AI4497">
        <v>41</v>
      </c>
      <c r="AJ4497" t="s">
        <v>333</v>
      </c>
      <c r="AK4497" t="s">
        <v>421</v>
      </c>
      <c r="AL4497" t="s">
        <v>293</v>
      </c>
      <c r="AM4497">
        <v>8</v>
      </c>
      <c r="AN4497">
        <v>7</v>
      </c>
      <c r="AO4497">
        <v>6.0999999999999999E-5</v>
      </c>
      <c r="AP4497">
        <v>2.3350899999999999E-4</v>
      </c>
      <c r="AQ4497">
        <v>1.111463E-3</v>
      </c>
      <c r="AR4497">
        <v>7.15466E-4</v>
      </c>
      <c r="AS4497">
        <v>3.6655149999999998E-3</v>
      </c>
      <c r="AT4497">
        <v>1.9700000000000002E-6</v>
      </c>
    </row>
    <row r="4498" spans="1:46" hidden="1" x14ac:dyDescent="0.25">
      <c r="A4498" t="s">
        <v>333</v>
      </c>
      <c r="B4498" t="s">
        <v>293</v>
      </c>
      <c r="C4498">
        <v>8</v>
      </c>
      <c r="D4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3.9253929999999999E-2</v>
      </c>
      <c r="E4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3.9253929999999999E-2</v>
      </c>
      <c r="AI4498">
        <v>41</v>
      </c>
      <c r="AJ4498" t="s">
        <v>333</v>
      </c>
      <c r="AK4498" t="s">
        <v>421</v>
      </c>
      <c r="AL4498" t="s">
        <v>293</v>
      </c>
      <c r="AM4498">
        <v>8</v>
      </c>
      <c r="AN4498">
        <v>8</v>
      </c>
      <c r="AO4498" s="281">
        <v>3.9253929999999999E-2</v>
      </c>
      <c r="AP4498">
        <v>4.9090411E-2</v>
      </c>
      <c r="AQ4498">
        <v>6.9961284999999998E-2</v>
      </c>
      <c r="AR4498">
        <v>5.3688296000000003E-2</v>
      </c>
      <c r="AS4498">
        <v>0.10475221699999999</v>
      </c>
      <c r="AT4498" s="281">
        <v>6.8908429999999998E-3</v>
      </c>
    </row>
    <row r="4499" spans="1:46" hidden="1" x14ac:dyDescent="0.25">
      <c r="A4499" t="s">
        <v>333</v>
      </c>
      <c r="B4499" t="s">
        <v>293</v>
      </c>
      <c r="C4499">
        <v>9</v>
      </c>
      <c r="D4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0.228399923</v>
      </c>
      <c r="E4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0.15715620999999999</v>
      </c>
      <c r="AI4499">
        <v>41</v>
      </c>
      <c r="AJ4499" t="s">
        <v>333</v>
      </c>
      <c r="AK4499" t="s">
        <v>421</v>
      </c>
      <c r="AL4499" t="s">
        <v>293</v>
      </c>
      <c r="AM4499">
        <v>8</v>
      </c>
      <c r="AN4499">
        <v>9</v>
      </c>
      <c r="AO4499">
        <v>0.15715620999999999</v>
      </c>
      <c r="AP4499">
        <v>0.19189346099999999</v>
      </c>
      <c r="AQ4499">
        <v>0.228399923</v>
      </c>
      <c r="AR4499">
        <v>0.18566149600000001</v>
      </c>
      <c r="AS4499">
        <v>0.28899752499999998</v>
      </c>
      <c r="AT4499">
        <v>3.1399628999999998E-2</v>
      </c>
    </row>
    <row r="4500" spans="1:46" hidden="1" x14ac:dyDescent="0.25">
      <c r="A4500" t="s">
        <v>333</v>
      </c>
      <c r="B4500" t="s">
        <v>293</v>
      </c>
      <c r="C4500">
        <v>10</v>
      </c>
      <c r="D4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0.39331828800000002</v>
      </c>
      <c r="E4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0.39331828800000002</v>
      </c>
      <c r="AI4500">
        <v>41</v>
      </c>
      <c r="AJ4500" t="s">
        <v>333</v>
      </c>
      <c r="AK4500" t="s">
        <v>421</v>
      </c>
      <c r="AL4500" t="s">
        <v>293</v>
      </c>
      <c r="AM4500">
        <v>8</v>
      </c>
      <c r="AN4500">
        <v>10</v>
      </c>
      <c r="AO4500">
        <v>0.28058873200000001</v>
      </c>
      <c r="AP4500">
        <v>0.35307294099999997</v>
      </c>
      <c r="AQ4500">
        <v>0.39331828800000002</v>
      </c>
      <c r="AR4500">
        <v>0.32865450099999999</v>
      </c>
      <c r="AS4500">
        <v>0.46791194899999999</v>
      </c>
      <c r="AT4500">
        <v>5.9718254999999998E-2</v>
      </c>
    </row>
    <row r="4501" spans="1:46" hidden="1" x14ac:dyDescent="0.25">
      <c r="A4501" t="s">
        <v>333</v>
      </c>
      <c r="B4501" t="s">
        <v>293</v>
      </c>
      <c r="C4501">
        <v>11</v>
      </c>
      <c r="D4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0.53556050700000002</v>
      </c>
      <c r="E4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0.53556050700000002</v>
      </c>
      <c r="AI4501">
        <v>41</v>
      </c>
      <c r="AJ4501" t="s">
        <v>333</v>
      </c>
      <c r="AK4501" t="s">
        <v>421</v>
      </c>
      <c r="AL4501" t="s">
        <v>293</v>
      </c>
      <c r="AM4501">
        <v>8</v>
      </c>
      <c r="AN4501">
        <v>11</v>
      </c>
      <c r="AO4501">
        <v>0.378083899</v>
      </c>
      <c r="AP4501">
        <v>0.48581727099999999</v>
      </c>
      <c r="AQ4501">
        <v>0.53556050700000002</v>
      </c>
      <c r="AR4501">
        <v>0.44991313900000002</v>
      </c>
      <c r="AS4501">
        <v>0.60740609199999995</v>
      </c>
      <c r="AT4501">
        <v>8.6060267999999995E-2</v>
      </c>
    </row>
    <row r="4502" spans="1:46" hidden="1" x14ac:dyDescent="0.25">
      <c r="A4502" t="s">
        <v>333</v>
      </c>
      <c r="B4502" t="s">
        <v>293</v>
      </c>
      <c r="C4502">
        <v>12</v>
      </c>
      <c r="D4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0.62876028100000003</v>
      </c>
      <c r="E4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0.62876028100000003</v>
      </c>
      <c r="AI4502">
        <v>41</v>
      </c>
      <c r="AJ4502" t="s">
        <v>333</v>
      </c>
      <c r="AK4502" t="s">
        <v>421</v>
      </c>
      <c r="AL4502" t="s">
        <v>293</v>
      </c>
      <c r="AM4502">
        <v>8</v>
      </c>
      <c r="AN4502">
        <v>12</v>
      </c>
      <c r="AO4502">
        <v>0.44561962799999999</v>
      </c>
      <c r="AP4502">
        <v>0.581875484</v>
      </c>
      <c r="AQ4502">
        <v>0.62876028100000003</v>
      </c>
      <c r="AR4502">
        <v>0.53143196699999995</v>
      </c>
      <c r="AS4502">
        <v>0.70180925100000002</v>
      </c>
      <c r="AT4502">
        <v>0.13504054900000001</v>
      </c>
    </row>
    <row r="4503" spans="1:46" hidden="1" x14ac:dyDescent="0.25">
      <c r="A4503" t="s">
        <v>333</v>
      </c>
      <c r="B4503" t="s">
        <v>293</v>
      </c>
      <c r="C4503">
        <v>13</v>
      </c>
      <c r="D4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0.65897922499999995</v>
      </c>
      <c r="E4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0.65897922499999995</v>
      </c>
      <c r="AI4503">
        <v>41</v>
      </c>
      <c r="AJ4503" t="s">
        <v>333</v>
      </c>
      <c r="AK4503" t="s">
        <v>421</v>
      </c>
      <c r="AL4503" t="s">
        <v>293</v>
      </c>
      <c r="AM4503">
        <v>8</v>
      </c>
      <c r="AN4503">
        <v>13</v>
      </c>
      <c r="AO4503">
        <v>0.463934136</v>
      </c>
      <c r="AP4503">
        <v>0.61057654500000003</v>
      </c>
      <c r="AQ4503">
        <v>0.65897922499999995</v>
      </c>
      <c r="AR4503">
        <v>0.55630148199999996</v>
      </c>
      <c r="AS4503">
        <v>0.73021862100000001</v>
      </c>
      <c r="AT4503">
        <v>0.14070122299999999</v>
      </c>
    </row>
    <row r="4504" spans="1:46" hidden="1" x14ac:dyDescent="0.25">
      <c r="A4504" t="s">
        <v>333</v>
      </c>
      <c r="B4504" t="s">
        <v>293</v>
      </c>
      <c r="C4504">
        <v>14</v>
      </c>
      <c r="D4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0.62658279800000005</v>
      </c>
      <c r="E4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0.62658279800000005</v>
      </c>
      <c r="AI4504">
        <v>41</v>
      </c>
      <c r="AJ4504" t="s">
        <v>333</v>
      </c>
      <c r="AK4504" t="s">
        <v>421</v>
      </c>
      <c r="AL4504" t="s">
        <v>293</v>
      </c>
      <c r="AM4504">
        <v>8</v>
      </c>
      <c r="AN4504">
        <v>14</v>
      </c>
      <c r="AO4504">
        <v>0.42273298399999998</v>
      </c>
      <c r="AP4504">
        <v>0.58525777999999995</v>
      </c>
      <c r="AQ4504">
        <v>0.62658279800000005</v>
      </c>
      <c r="AR4504">
        <v>0.526534854</v>
      </c>
      <c r="AS4504">
        <v>0.69799850900000004</v>
      </c>
      <c r="AT4504">
        <v>0.15394438799999999</v>
      </c>
    </row>
    <row r="4505" spans="1:46" hidden="1" x14ac:dyDescent="0.25">
      <c r="A4505" t="s">
        <v>333</v>
      </c>
      <c r="B4505" t="s">
        <v>293</v>
      </c>
      <c r="C4505">
        <v>15</v>
      </c>
      <c r="D4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0.54005947899999995</v>
      </c>
      <c r="E4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0.54005947899999995</v>
      </c>
      <c r="AI4505">
        <v>41</v>
      </c>
      <c r="AJ4505" t="s">
        <v>333</v>
      </c>
      <c r="AK4505" t="s">
        <v>421</v>
      </c>
      <c r="AL4505" t="s">
        <v>293</v>
      </c>
      <c r="AM4505">
        <v>8</v>
      </c>
      <c r="AN4505">
        <v>15</v>
      </c>
      <c r="AO4505">
        <v>0.33835391399999998</v>
      </c>
      <c r="AP4505">
        <v>0.49773548400000001</v>
      </c>
      <c r="AQ4505">
        <v>0.54005947899999995</v>
      </c>
      <c r="AR4505">
        <v>0.44867433200000001</v>
      </c>
      <c r="AS4505">
        <v>0.60531129900000002</v>
      </c>
      <c r="AT4505">
        <v>9.7205089999999994E-2</v>
      </c>
    </row>
    <row r="4506" spans="1:46" hidden="1" x14ac:dyDescent="0.25">
      <c r="A4506" t="s">
        <v>333</v>
      </c>
      <c r="B4506" t="s">
        <v>293</v>
      </c>
      <c r="C4506">
        <v>16</v>
      </c>
      <c r="D4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0.40355447799999999</v>
      </c>
      <c r="E4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0.40355447799999999</v>
      </c>
      <c r="AI4506">
        <v>41</v>
      </c>
      <c r="AJ4506" t="s">
        <v>333</v>
      </c>
      <c r="AK4506" t="s">
        <v>421</v>
      </c>
      <c r="AL4506" t="s">
        <v>293</v>
      </c>
      <c r="AM4506">
        <v>8</v>
      </c>
      <c r="AN4506">
        <v>16</v>
      </c>
      <c r="AO4506">
        <v>0.27446617099999998</v>
      </c>
      <c r="AP4506">
        <v>0.36471142699999998</v>
      </c>
      <c r="AQ4506">
        <v>0.40355447799999999</v>
      </c>
      <c r="AR4506">
        <v>0.33119724900000003</v>
      </c>
      <c r="AS4506">
        <v>0.460664566</v>
      </c>
      <c r="AT4506">
        <v>7.4217294000000003E-2</v>
      </c>
    </row>
    <row r="4507" spans="1:46" hidden="1" x14ac:dyDescent="0.25">
      <c r="A4507" t="s">
        <v>333</v>
      </c>
      <c r="B4507" t="s">
        <v>293</v>
      </c>
      <c r="C4507">
        <v>17</v>
      </c>
      <c r="D4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0.23800275700000001</v>
      </c>
      <c r="E4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0.23800275700000001</v>
      </c>
      <c r="AI4507">
        <v>41</v>
      </c>
      <c r="AJ4507" t="s">
        <v>333</v>
      </c>
      <c r="AK4507" t="s">
        <v>421</v>
      </c>
      <c r="AL4507" t="s">
        <v>293</v>
      </c>
      <c r="AM4507">
        <v>8</v>
      </c>
      <c r="AN4507">
        <v>17</v>
      </c>
      <c r="AO4507">
        <v>0.15171741</v>
      </c>
      <c r="AP4507">
        <v>0.212417627</v>
      </c>
      <c r="AQ4507">
        <v>0.23800275700000001</v>
      </c>
      <c r="AR4507">
        <v>0.19420799</v>
      </c>
      <c r="AS4507">
        <v>0.27826018000000002</v>
      </c>
      <c r="AT4507">
        <v>3.9424773000000003E-2</v>
      </c>
    </row>
    <row r="4508" spans="1:46" hidden="1" x14ac:dyDescent="0.25">
      <c r="A4508" t="s">
        <v>333</v>
      </c>
      <c r="B4508" t="s">
        <v>293</v>
      </c>
      <c r="C4508">
        <v>18</v>
      </c>
      <c r="D4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7.4052534000000003E-2</v>
      </c>
      <c r="E4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7.4052534000000003E-2</v>
      </c>
      <c r="AI4508">
        <v>41</v>
      </c>
      <c r="AJ4508" t="s">
        <v>333</v>
      </c>
      <c r="AK4508" t="s">
        <v>421</v>
      </c>
      <c r="AL4508" t="s">
        <v>293</v>
      </c>
      <c r="AM4508">
        <v>8</v>
      </c>
      <c r="AN4508">
        <v>18</v>
      </c>
      <c r="AO4508">
        <v>4.9041479999999998E-2</v>
      </c>
      <c r="AP4508">
        <v>6.1560682999999998E-2</v>
      </c>
      <c r="AQ4508">
        <v>7.4052534000000003E-2</v>
      </c>
      <c r="AR4508">
        <v>5.9966301999999999E-2</v>
      </c>
      <c r="AS4508">
        <v>9.2505976000000004E-2</v>
      </c>
      <c r="AT4508">
        <v>9.6616629999999992E-3</v>
      </c>
    </row>
    <row r="4509" spans="1:46" hidden="1" x14ac:dyDescent="0.25">
      <c r="A4509" t="s">
        <v>333</v>
      </c>
      <c r="B4509" t="s">
        <v>293</v>
      </c>
      <c r="C4509">
        <v>19</v>
      </c>
      <c r="D4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1.2111559999999999E-3</v>
      </c>
      <c r="E4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1.2111559999999999E-3</v>
      </c>
      <c r="AI4509">
        <v>41</v>
      </c>
      <c r="AJ4509" t="s">
        <v>333</v>
      </c>
      <c r="AK4509" t="s">
        <v>421</v>
      </c>
      <c r="AL4509" t="s">
        <v>293</v>
      </c>
      <c r="AM4509">
        <v>8</v>
      </c>
      <c r="AN4509">
        <v>19</v>
      </c>
      <c r="AO4509">
        <v>2.9952899999999998E-4</v>
      </c>
      <c r="AP4509">
        <v>5.8995800000000002E-4</v>
      </c>
      <c r="AQ4509">
        <v>1.2111559999999999E-3</v>
      </c>
      <c r="AR4509">
        <v>7.78286E-4</v>
      </c>
      <c r="AS4509">
        <v>2.1179200000000001E-3</v>
      </c>
      <c r="AT4509">
        <v>3.8899999999999997E-5</v>
      </c>
    </row>
    <row r="4510" spans="1:46" hidden="1" x14ac:dyDescent="0.25">
      <c r="A4510" t="s">
        <v>333</v>
      </c>
      <c r="B4510" t="s">
        <v>293</v>
      </c>
      <c r="C4510">
        <v>20</v>
      </c>
      <c r="D4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0">
        <v>41</v>
      </c>
      <c r="AJ4510" t="s">
        <v>333</v>
      </c>
      <c r="AK4510" t="s">
        <v>421</v>
      </c>
      <c r="AL4510" t="s">
        <v>293</v>
      </c>
      <c r="AM4510">
        <v>8</v>
      </c>
      <c r="AN4510">
        <v>20</v>
      </c>
      <c r="AO4510">
        <v>0</v>
      </c>
      <c r="AP4510">
        <v>0</v>
      </c>
      <c r="AQ4510">
        <v>0</v>
      </c>
      <c r="AR4510">
        <v>0</v>
      </c>
      <c r="AS4510">
        <v>0</v>
      </c>
      <c r="AT4510" s="281">
        <v>0</v>
      </c>
    </row>
    <row r="4511" spans="1:46" hidden="1" x14ac:dyDescent="0.25">
      <c r="A4511" t="s">
        <v>333</v>
      </c>
      <c r="B4511" t="s">
        <v>293</v>
      </c>
      <c r="C4511">
        <v>21</v>
      </c>
      <c r="D4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1">
        <v>41</v>
      </c>
      <c r="AJ4511" t="s">
        <v>333</v>
      </c>
      <c r="AK4511" t="s">
        <v>421</v>
      </c>
      <c r="AL4511" t="s">
        <v>293</v>
      </c>
      <c r="AM4511">
        <v>8</v>
      </c>
      <c r="AN4511">
        <v>21</v>
      </c>
      <c r="AO4511">
        <v>0</v>
      </c>
      <c r="AP4511">
        <v>0</v>
      </c>
      <c r="AQ4511">
        <v>0</v>
      </c>
      <c r="AR4511">
        <v>0</v>
      </c>
      <c r="AS4511">
        <v>0</v>
      </c>
      <c r="AT4511">
        <v>0</v>
      </c>
    </row>
    <row r="4512" spans="1:46" hidden="1" x14ac:dyDescent="0.25">
      <c r="A4512" t="s">
        <v>333</v>
      </c>
      <c r="B4512" t="s">
        <v>293</v>
      </c>
      <c r="C4512">
        <v>22</v>
      </c>
      <c r="D4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2">
        <v>41</v>
      </c>
      <c r="AJ4512" t="s">
        <v>333</v>
      </c>
      <c r="AK4512" t="s">
        <v>421</v>
      </c>
      <c r="AL4512" t="s">
        <v>293</v>
      </c>
      <c r="AM4512">
        <v>8</v>
      </c>
      <c r="AN4512">
        <v>22</v>
      </c>
      <c r="AO4512">
        <v>0</v>
      </c>
      <c r="AP4512">
        <v>0</v>
      </c>
      <c r="AQ4512">
        <v>0</v>
      </c>
      <c r="AR4512">
        <v>0</v>
      </c>
      <c r="AS4512">
        <v>0</v>
      </c>
      <c r="AT4512">
        <v>0</v>
      </c>
    </row>
    <row r="4513" spans="1:46" hidden="1" x14ac:dyDescent="0.25">
      <c r="A4513" t="s">
        <v>333</v>
      </c>
      <c r="B4513" t="s">
        <v>293</v>
      </c>
      <c r="C4513">
        <v>23</v>
      </c>
      <c r="D4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3">
        <v>41</v>
      </c>
      <c r="AJ4513" t="s">
        <v>333</v>
      </c>
      <c r="AK4513" t="s">
        <v>421</v>
      </c>
      <c r="AL4513" t="s">
        <v>293</v>
      </c>
      <c r="AM4513">
        <v>8</v>
      </c>
      <c r="AN4513">
        <v>23</v>
      </c>
      <c r="AO4513">
        <v>0</v>
      </c>
      <c r="AP4513">
        <v>0</v>
      </c>
      <c r="AQ4513">
        <v>0</v>
      </c>
      <c r="AR4513">
        <v>0</v>
      </c>
      <c r="AS4513">
        <v>0</v>
      </c>
      <c r="AT4513">
        <v>0</v>
      </c>
    </row>
    <row r="4514" spans="1:46" hidden="1" x14ac:dyDescent="0.25">
      <c r="A4514" t="s">
        <v>333</v>
      </c>
      <c r="B4514" t="s">
        <v>293</v>
      </c>
      <c r="C4514">
        <v>24</v>
      </c>
      <c r="D4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4">
        <v>41</v>
      </c>
      <c r="AJ4514" t="s">
        <v>333</v>
      </c>
      <c r="AK4514" t="s">
        <v>421</v>
      </c>
      <c r="AL4514" t="s">
        <v>293</v>
      </c>
      <c r="AM4514">
        <v>8</v>
      </c>
      <c r="AN4514">
        <v>24</v>
      </c>
      <c r="AO4514">
        <v>0</v>
      </c>
      <c r="AP4514">
        <v>0</v>
      </c>
      <c r="AQ4514">
        <v>0</v>
      </c>
      <c r="AR4514">
        <v>0</v>
      </c>
      <c r="AS4514">
        <v>0</v>
      </c>
      <c r="AT4514">
        <v>0</v>
      </c>
    </row>
    <row r="4515" spans="1:46" hidden="1" x14ac:dyDescent="0.25">
      <c r="A4515" t="s">
        <v>333</v>
      </c>
      <c r="B4515" t="s">
        <v>294</v>
      </c>
      <c r="C4515">
        <v>1</v>
      </c>
      <c r="D4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5">
        <v>41</v>
      </c>
      <c r="AJ4515" t="s">
        <v>333</v>
      </c>
      <c r="AK4515" t="s">
        <v>421</v>
      </c>
      <c r="AL4515" t="s">
        <v>294</v>
      </c>
      <c r="AM4515">
        <v>9</v>
      </c>
      <c r="AN4515">
        <v>1</v>
      </c>
      <c r="AO4515">
        <v>0</v>
      </c>
      <c r="AP4515">
        <v>0</v>
      </c>
      <c r="AQ4515">
        <v>0</v>
      </c>
      <c r="AR4515">
        <v>0</v>
      </c>
      <c r="AS4515">
        <v>0</v>
      </c>
      <c r="AT4515">
        <v>0</v>
      </c>
    </row>
    <row r="4516" spans="1:46" hidden="1" x14ac:dyDescent="0.25">
      <c r="A4516" t="s">
        <v>333</v>
      </c>
      <c r="B4516" t="s">
        <v>294</v>
      </c>
      <c r="C4516">
        <v>2</v>
      </c>
      <c r="D4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6">
        <v>41</v>
      </c>
      <c r="AJ4516" t="s">
        <v>333</v>
      </c>
      <c r="AK4516" t="s">
        <v>421</v>
      </c>
      <c r="AL4516" t="s">
        <v>294</v>
      </c>
      <c r="AM4516">
        <v>9</v>
      </c>
      <c r="AN4516">
        <v>2</v>
      </c>
      <c r="AO4516">
        <v>0</v>
      </c>
      <c r="AP4516">
        <v>0</v>
      </c>
      <c r="AQ4516">
        <v>0</v>
      </c>
      <c r="AR4516">
        <v>0</v>
      </c>
      <c r="AS4516">
        <v>0</v>
      </c>
      <c r="AT4516">
        <v>0</v>
      </c>
    </row>
    <row r="4517" spans="1:46" hidden="1" x14ac:dyDescent="0.25">
      <c r="A4517" t="s">
        <v>333</v>
      </c>
      <c r="B4517" t="s">
        <v>294</v>
      </c>
      <c r="C4517">
        <v>3</v>
      </c>
      <c r="D4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7">
        <v>41</v>
      </c>
      <c r="AJ4517" t="s">
        <v>333</v>
      </c>
      <c r="AK4517" t="s">
        <v>421</v>
      </c>
      <c r="AL4517" t="s">
        <v>294</v>
      </c>
      <c r="AM4517">
        <v>9</v>
      </c>
      <c r="AN4517">
        <v>3</v>
      </c>
      <c r="AO4517">
        <v>0</v>
      </c>
      <c r="AP4517">
        <v>0</v>
      </c>
      <c r="AQ4517">
        <v>0</v>
      </c>
      <c r="AR4517">
        <v>0</v>
      </c>
      <c r="AS4517">
        <v>0</v>
      </c>
      <c r="AT4517">
        <v>0</v>
      </c>
    </row>
    <row r="4518" spans="1:46" hidden="1" x14ac:dyDescent="0.25">
      <c r="A4518" t="s">
        <v>333</v>
      </c>
      <c r="B4518" t="s">
        <v>294</v>
      </c>
      <c r="C4518">
        <v>4</v>
      </c>
      <c r="D4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8">
        <v>41</v>
      </c>
      <c r="AJ4518" t="s">
        <v>333</v>
      </c>
      <c r="AK4518" t="s">
        <v>421</v>
      </c>
      <c r="AL4518" t="s">
        <v>294</v>
      </c>
      <c r="AM4518">
        <v>9</v>
      </c>
      <c r="AN4518">
        <v>4</v>
      </c>
      <c r="AO4518">
        <v>0</v>
      </c>
      <c r="AP4518">
        <v>0</v>
      </c>
      <c r="AQ4518">
        <v>0</v>
      </c>
      <c r="AR4518">
        <v>0</v>
      </c>
      <c r="AS4518">
        <v>0</v>
      </c>
      <c r="AT4518">
        <v>0</v>
      </c>
    </row>
    <row r="4519" spans="1:46" hidden="1" x14ac:dyDescent="0.25">
      <c r="A4519" t="s">
        <v>333</v>
      </c>
      <c r="B4519" t="s">
        <v>294</v>
      </c>
      <c r="C4519">
        <v>5</v>
      </c>
      <c r="D4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9">
        <v>41</v>
      </c>
      <c r="AJ4519" t="s">
        <v>333</v>
      </c>
      <c r="AK4519" t="s">
        <v>421</v>
      </c>
      <c r="AL4519" t="s">
        <v>294</v>
      </c>
      <c r="AM4519">
        <v>9</v>
      </c>
      <c r="AN4519">
        <v>5</v>
      </c>
      <c r="AO4519">
        <v>0</v>
      </c>
      <c r="AP4519">
        <v>0</v>
      </c>
      <c r="AQ4519">
        <v>0</v>
      </c>
      <c r="AR4519">
        <v>0</v>
      </c>
      <c r="AS4519">
        <v>0</v>
      </c>
      <c r="AT4519">
        <v>0</v>
      </c>
    </row>
    <row r="4520" spans="1:46" hidden="1" x14ac:dyDescent="0.25">
      <c r="A4520" t="s">
        <v>333</v>
      </c>
      <c r="B4520" t="s">
        <v>294</v>
      </c>
      <c r="C4520">
        <v>6</v>
      </c>
      <c r="D4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20">
        <v>41</v>
      </c>
      <c r="AJ4520" t="s">
        <v>333</v>
      </c>
      <c r="AK4520" t="s">
        <v>421</v>
      </c>
      <c r="AL4520" t="s">
        <v>294</v>
      </c>
      <c r="AM4520">
        <v>9</v>
      </c>
      <c r="AN4520">
        <v>6</v>
      </c>
      <c r="AO4520">
        <v>0</v>
      </c>
      <c r="AP4520">
        <v>0</v>
      </c>
      <c r="AQ4520">
        <v>0</v>
      </c>
      <c r="AR4520">
        <v>1.85E-8</v>
      </c>
      <c r="AS4520">
        <v>1.1000000000000001E-6</v>
      </c>
      <c r="AT4520">
        <v>0</v>
      </c>
    </row>
    <row r="4521" spans="1:46" hidden="1" x14ac:dyDescent="0.25">
      <c r="A4521" t="s">
        <v>333</v>
      </c>
      <c r="B4521" t="s">
        <v>294</v>
      </c>
      <c r="C4521">
        <v>7</v>
      </c>
      <c r="D4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6.6975150000000002E-3</v>
      </c>
      <c r="E4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6.6975150000000002E-3</v>
      </c>
      <c r="AI4521">
        <v>41</v>
      </c>
      <c r="AJ4521" t="s">
        <v>333</v>
      </c>
      <c r="AK4521" t="s">
        <v>421</v>
      </c>
      <c r="AL4521" t="s">
        <v>294</v>
      </c>
      <c r="AM4521">
        <v>9</v>
      </c>
      <c r="AN4521">
        <v>7</v>
      </c>
      <c r="AO4521">
        <v>6.6975150000000002E-3</v>
      </c>
      <c r="AP4521">
        <v>1.2118583E-2</v>
      </c>
      <c r="AQ4521">
        <v>2.1003924E-2</v>
      </c>
      <c r="AR4521" s="281">
        <v>1.4094793E-2</v>
      </c>
      <c r="AS4521" s="281">
        <v>3.6002211999999999E-2</v>
      </c>
      <c r="AT4521">
        <v>9.6754800000000004E-4</v>
      </c>
    </row>
    <row r="4522" spans="1:46" hidden="1" x14ac:dyDescent="0.25">
      <c r="A4522" t="s">
        <v>333</v>
      </c>
      <c r="B4522" t="s">
        <v>294</v>
      </c>
      <c r="C4522">
        <v>8</v>
      </c>
      <c r="D4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0.101626905</v>
      </c>
      <c r="E4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0.101626905</v>
      </c>
      <c r="AI4522">
        <v>41</v>
      </c>
      <c r="AJ4522" t="s">
        <v>333</v>
      </c>
      <c r="AK4522" t="s">
        <v>421</v>
      </c>
      <c r="AL4522" t="s">
        <v>294</v>
      </c>
      <c r="AM4522">
        <v>9</v>
      </c>
      <c r="AN4522">
        <v>8</v>
      </c>
      <c r="AO4522">
        <v>0.101626905</v>
      </c>
      <c r="AP4522">
        <v>0.12176824</v>
      </c>
      <c r="AQ4522">
        <v>0.147752939</v>
      </c>
      <c r="AR4522">
        <v>0.123269092</v>
      </c>
      <c r="AS4522">
        <v>0.19981732999999999</v>
      </c>
      <c r="AT4522">
        <v>1.6587224000000001E-2</v>
      </c>
    </row>
    <row r="4523" spans="1:46" hidden="1" x14ac:dyDescent="0.25">
      <c r="A4523" t="s">
        <v>333</v>
      </c>
      <c r="B4523" t="s">
        <v>294</v>
      </c>
      <c r="C4523">
        <v>9</v>
      </c>
      <c r="D4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0.33113902699999997</v>
      </c>
      <c r="E4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0.24848764100000001</v>
      </c>
      <c r="AI4523">
        <v>41</v>
      </c>
      <c r="AJ4523" t="s">
        <v>333</v>
      </c>
      <c r="AK4523" t="s">
        <v>421</v>
      </c>
      <c r="AL4523" t="s">
        <v>294</v>
      </c>
      <c r="AM4523">
        <v>9</v>
      </c>
      <c r="AN4523">
        <v>9</v>
      </c>
      <c r="AO4523">
        <v>0.24848764100000001</v>
      </c>
      <c r="AP4523">
        <v>0.296838677</v>
      </c>
      <c r="AQ4523">
        <v>0.33113902699999997</v>
      </c>
      <c r="AR4523">
        <v>0.28412547100000002</v>
      </c>
      <c r="AS4523">
        <v>0.40161600400000003</v>
      </c>
      <c r="AT4523">
        <v>4.5044814000000002E-2</v>
      </c>
    </row>
    <row r="4524" spans="1:46" hidden="1" x14ac:dyDescent="0.25">
      <c r="A4524" t="s">
        <v>333</v>
      </c>
      <c r="B4524" t="s">
        <v>294</v>
      </c>
      <c r="C4524">
        <v>10</v>
      </c>
      <c r="D4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0.49988251500000003</v>
      </c>
      <c r="E4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0.49988251500000003</v>
      </c>
      <c r="AI4524">
        <v>41</v>
      </c>
      <c r="AJ4524" t="s">
        <v>333</v>
      </c>
      <c r="AK4524" t="s">
        <v>421</v>
      </c>
      <c r="AL4524" t="s">
        <v>294</v>
      </c>
      <c r="AM4524">
        <v>9</v>
      </c>
      <c r="AN4524">
        <v>10</v>
      </c>
      <c r="AO4524">
        <v>0.40093008499999999</v>
      </c>
      <c r="AP4524">
        <v>0.46104603999999999</v>
      </c>
      <c r="AQ4524">
        <v>0.49988251500000003</v>
      </c>
      <c r="AR4524">
        <v>0.43996611400000002</v>
      </c>
      <c r="AS4524">
        <v>0.58513827399999996</v>
      </c>
      <c r="AT4524">
        <v>9.4709721999999996E-2</v>
      </c>
    </row>
    <row r="4525" spans="1:46" hidden="1" x14ac:dyDescent="0.25">
      <c r="A4525" t="s">
        <v>333</v>
      </c>
      <c r="B4525" t="s">
        <v>294</v>
      </c>
      <c r="C4525">
        <v>11</v>
      </c>
      <c r="D4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0.643757468</v>
      </c>
      <c r="E4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0.643757468</v>
      </c>
      <c r="AI4525">
        <v>41</v>
      </c>
      <c r="AJ4525" t="s">
        <v>333</v>
      </c>
      <c r="AK4525" t="s">
        <v>421</v>
      </c>
      <c r="AL4525" t="s">
        <v>294</v>
      </c>
      <c r="AM4525">
        <v>9</v>
      </c>
      <c r="AN4525">
        <v>11</v>
      </c>
      <c r="AO4525">
        <v>0.52157346500000001</v>
      </c>
      <c r="AP4525">
        <v>0.59570327700000003</v>
      </c>
      <c r="AQ4525">
        <v>0.643757468</v>
      </c>
      <c r="AR4525">
        <v>0.56423700200000004</v>
      </c>
      <c r="AS4525">
        <v>0.72715359300000004</v>
      </c>
      <c r="AT4525">
        <v>0.12330440400000001</v>
      </c>
    </row>
    <row r="4526" spans="1:46" hidden="1" x14ac:dyDescent="0.25">
      <c r="A4526" t="s">
        <v>333</v>
      </c>
      <c r="B4526" t="s">
        <v>294</v>
      </c>
      <c r="C4526">
        <v>12</v>
      </c>
      <c r="D4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0.73095555400000001</v>
      </c>
      <c r="E4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0.73095555400000001</v>
      </c>
      <c r="AI4526">
        <v>41</v>
      </c>
      <c r="AJ4526" t="s">
        <v>333</v>
      </c>
      <c r="AK4526" t="s">
        <v>421</v>
      </c>
      <c r="AL4526" t="s">
        <v>294</v>
      </c>
      <c r="AM4526">
        <v>9</v>
      </c>
      <c r="AN4526">
        <v>12</v>
      </c>
      <c r="AO4526">
        <v>0.59336671799999996</v>
      </c>
      <c r="AP4526">
        <v>0.67653029099999995</v>
      </c>
      <c r="AQ4526">
        <v>0.73095555400000001</v>
      </c>
      <c r="AR4526">
        <v>0.63810285499999997</v>
      </c>
      <c r="AS4526">
        <v>0.81591871500000002</v>
      </c>
      <c r="AT4526">
        <v>0.16414303599999999</v>
      </c>
    </row>
    <row r="4527" spans="1:46" hidden="1" x14ac:dyDescent="0.25">
      <c r="A4527" t="s">
        <v>333</v>
      </c>
      <c r="B4527" t="s">
        <v>294</v>
      </c>
      <c r="C4527">
        <v>13</v>
      </c>
      <c r="D4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0.74298116199999997</v>
      </c>
      <c r="E4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0.74298116199999997</v>
      </c>
      <c r="AI4527">
        <v>41</v>
      </c>
      <c r="AJ4527" t="s">
        <v>333</v>
      </c>
      <c r="AK4527" t="s">
        <v>421</v>
      </c>
      <c r="AL4527" t="s">
        <v>294</v>
      </c>
      <c r="AM4527">
        <v>9</v>
      </c>
      <c r="AN4527">
        <v>13</v>
      </c>
      <c r="AO4527">
        <v>0.60875658600000004</v>
      </c>
      <c r="AP4527">
        <v>0.70544865899999998</v>
      </c>
      <c r="AQ4527">
        <v>0.74298116199999997</v>
      </c>
      <c r="AR4527">
        <v>0.65281177000000001</v>
      </c>
      <c r="AS4527">
        <v>0.83291445399999997</v>
      </c>
      <c r="AT4527">
        <v>0.15654734100000001</v>
      </c>
    </row>
    <row r="4528" spans="1:46" hidden="1" x14ac:dyDescent="0.25">
      <c r="A4528" t="s">
        <v>333</v>
      </c>
      <c r="B4528" t="s">
        <v>294</v>
      </c>
      <c r="C4528">
        <v>14</v>
      </c>
      <c r="D4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0.69494457099999996</v>
      </c>
      <c r="E4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0.69494457099999996</v>
      </c>
      <c r="AI4528">
        <v>41</v>
      </c>
      <c r="AJ4528" t="s">
        <v>333</v>
      </c>
      <c r="AK4528" t="s">
        <v>421</v>
      </c>
      <c r="AL4528" t="s">
        <v>294</v>
      </c>
      <c r="AM4528">
        <v>9</v>
      </c>
      <c r="AN4528">
        <v>14</v>
      </c>
      <c r="AO4528">
        <v>0.55110103600000004</v>
      </c>
      <c r="AP4528">
        <v>0.651807001</v>
      </c>
      <c r="AQ4528">
        <v>0.69494457099999996</v>
      </c>
      <c r="AR4528">
        <v>0.60706022500000001</v>
      </c>
      <c r="AS4528">
        <v>0.78486331600000003</v>
      </c>
      <c r="AT4528">
        <v>0.122696967</v>
      </c>
    </row>
    <row r="4529" spans="1:46" hidden="1" x14ac:dyDescent="0.25">
      <c r="A4529" t="s">
        <v>333</v>
      </c>
      <c r="B4529" t="s">
        <v>294</v>
      </c>
      <c r="C4529">
        <v>15</v>
      </c>
      <c r="D4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0.59508561299999996</v>
      </c>
      <c r="E4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0.59508561299999996</v>
      </c>
      <c r="AI4529">
        <v>41</v>
      </c>
      <c r="AJ4529" t="s">
        <v>333</v>
      </c>
      <c r="AK4529" t="s">
        <v>421</v>
      </c>
      <c r="AL4529" t="s">
        <v>294</v>
      </c>
      <c r="AM4529">
        <v>9</v>
      </c>
      <c r="AN4529">
        <v>15</v>
      </c>
      <c r="AO4529">
        <v>0.47019834399999999</v>
      </c>
      <c r="AP4529">
        <v>0.55537395599999995</v>
      </c>
      <c r="AQ4529">
        <v>0.59508561299999996</v>
      </c>
      <c r="AR4529">
        <v>0.51642688800000003</v>
      </c>
      <c r="AS4529">
        <v>0.67910830099999997</v>
      </c>
      <c r="AT4529">
        <v>0.11664527700000001</v>
      </c>
    </row>
    <row r="4530" spans="1:46" hidden="1" x14ac:dyDescent="0.25">
      <c r="A4530" t="s">
        <v>333</v>
      </c>
      <c r="B4530" t="s">
        <v>294</v>
      </c>
      <c r="C4530">
        <v>16</v>
      </c>
      <c r="D4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0.45107315199999998</v>
      </c>
      <c r="E4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0.45107315199999998</v>
      </c>
      <c r="AI4530">
        <v>41</v>
      </c>
      <c r="AJ4530" t="s">
        <v>333</v>
      </c>
      <c r="AK4530" t="s">
        <v>421</v>
      </c>
      <c r="AL4530" t="s">
        <v>294</v>
      </c>
      <c r="AM4530">
        <v>9</v>
      </c>
      <c r="AN4530">
        <v>16</v>
      </c>
      <c r="AO4530">
        <v>0.33704578800000001</v>
      </c>
      <c r="AP4530">
        <v>0.40536408299999999</v>
      </c>
      <c r="AQ4530">
        <v>0.45107315199999998</v>
      </c>
      <c r="AR4530">
        <v>0.38470118599999997</v>
      </c>
      <c r="AS4530">
        <v>0.52084039999999998</v>
      </c>
      <c r="AT4530">
        <v>6.6773858000000005E-2</v>
      </c>
    </row>
    <row r="4531" spans="1:46" hidden="1" x14ac:dyDescent="0.25">
      <c r="A4531" t="s">
        <v>333</v>
      </c>
      <c r="B4531" t="s">
        <v>294</v>
      </c>
      <c r="C4531">
        <v>17</v>
      </c>
      <c r="D4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0.27512095199999997</v>
      </c>
      <c r="E4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0.27512095199999997</v>
      </c>
      <c r="AI4531">
        <v>41</v>
      </c>
      <c r="AJ4531" t="s">
        <v>333</v>
      </c>
      <c r="AK4531" t="s">
        <v>421</v>
      </c>
      <c r="AL4531" t="s">
        <v>294</v>
      </c>
      <c r="AM4531">
        <v>9</v>
      </c>
      <c r="AN4531">
        <v>17</v>
      </c>
      <c r="AO4531">
        <v>0.20363943200000001</v>
      </c>
      <c r="AP4531">
        <v>0.25012394799999998</v>
      </c>
      <c r="AQ4531">
        <v>0.27512095199999997</v>
      </c>
      <c r="AR4531">
        <v>0.23428448299999999</v>
      </c>
      <c r="AS4531">
        <v>0.330597107</v>
      </c>
      <c r="AT4531">
        <v>4.6787202999999999E-2</v>
      </c>
    </row>
    <row r="4532" spans="1:46" hidden="1" x14ac:dyDescent="0.25">
      <c r="A4532" t="s">
        <v>333</v>
      </c>
      <c r="B4532" t="s">
        <v>294</v>
      </c>
      <c r="C4532">
        <v>18</v>
      </c>
      <c r="D4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0.10011460799999999</v>
      </c>
      <c r="E4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0.10011460799999999</v>
      </c>
      <c r="AI4532">
        <v>41</v>
      </c>
      <c r="AJ4532" t="s">
        <v>333</v>
      </c>
      <c r="AK4532" t="s">
        <v>421</v>
      </c>
      <c r="AL4532" t="s">
        <v>294</v>
      </c>
      <c r="AM4532">
        <v>9</v>
      </c>
      <c r="AN4532">
        <v>18</v>
      </c>
      <c r="AO4532">
        <v>7.6141136999999998E-2</v>
      </c>
      <c r="AP4532">
        <v>9.0451894000000005E-2</v>
      </c>
      <c r="AQ4532">
        <v>0.10011460799999999</v>
      </c>
      <c r="AR4532">
        <v>8.6124361999999996E-2</v>
      </c>
      <c r="AS4532">
        <v>0.132636478</v>
      </c>
      <c r="AT4532">
        <v>1.4504146000000001E-2</v>
      </c>
    </row>
    <row r="4533" spans="1:46" hidden="1" x14ac:dyDescent="0.25">
      <c r="A4533" t="s">
        <v>333</v>
      </c>
      <c r="B4533" t="s">
        <v>294</v>
      </c>
      <c r="C4533">
        <v>19</v>
      </c>
      <c r="D4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4.7055159999999999E-3</v>
      </c>
      <c r="E4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4.7055159999999999E-3</v>
      </c>
      <c r="AI4533">
        <v>41</v>
      </c>
      <c r="AJ4533" t="s">
        <v>333</v>
      </c>
      <c r="AK4533" t="s">
        <v>421</v>
      </c>
      <c r="AL4533" t="s">
        <v>294</v>
      </c>
      <c r="AM4533">
        <v>9</v>
      </c>
      <c r="AN4533">
        <v>19</v>
      </c>
      <c r="AO4533">
        <v>2.70141E-3</v>
      </c>
      <c r="AP4533">
        <v>3.4710689999999998E-3</v>
      </c>
      <c r="AQ4533">
        <v>4.7055159999999999E-3</v>
      </c>
      <c r="AR4533">
        <v>3.7119829999999999E-3</v>
      </c>
      <c r="AS4533">
        <v>7.9445550000000007E-3</v>
      </c>
      <c r="AT4533">
        <v>3.32448E-4</v>
      </c>
    </row>
    <row r="4534" spans="1:46" hidden="1" x14ac:dyDescent="0.25">
      <c r="A4534" t="s">
        <v>333</v>
      </c>
      <c r="B4534" t="s">
        <v>294</v>
      </c>
      <c r="C4534">
        <v>20</v>
      </c>
      <c r="D4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4">
        <v>41</v>
      </c>
      <c r="AJ4534" t="s">
        <v>333</v>
      </c>
      <c r="AK4534" t="s">
        <v>421</v>
      </c>
      <c r="AL4534" t="s">
        <v>294</v>
      </c>
      <c r="AM4534">
        <v>9</v>
      </c>
      <c r="AN4534">
        <v>20</v>
      </c>
      <c r="AO4534">
        <v>0</v>
      </c>
      <c r="AP4534">
        <v>0</v>
      </c>
      <c r="AQ4534">
        <v>0</v>
      </c>
      <c r="AR4534">
        <v>0</v>
      </c>
      <c r="AS4534">
        <v>0</v>
      </c>
      <c r="AT4534">
        <v>0</v>
      </c>
    </row>
    <row r="4535" spans="1:46" hidden="1" x14ac:dyDescent="0.25">
      <c r="A4535" t="s">
        <v>333</v>
      </c>
      <c r="B4535" t="s">
        <v>294</v>
      </c>
      <c r="C4535">
        <v>21</v>
      </c>
      <c r="D4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5">
        <v>41</v>
      </c>
      <c r="AJ4535" t="s">
        <v>333</v>
      </c>
      <c r="AK4535" t="s">
        <v>421</v>
      </c>
      <c r="AL4535" t="s">
        <v>294</v>
      </c>
      <c r="AM4535">
        <v>9</v>
      </c>
      <c r="AN4535">
        <v>21</v>
      </c>
      <c r="AO4535">
        <v>0</v>
      </c>
      <c r="AP4535">
        <v>0</v>
      </c>
      <c r="AQ4535">
        <v>0</v>
      </c>
      <c r="AR4535">
        <v>0</v>
      </c>
      <c r="AS4535">
        <v>0</v>
      </c>
      <c r="AT4535">
        <v>0</v>
      </c>
    </row>
    <row r="4536" spans="1:46" hidden="1" x14ac:dyDescent="0.25">
      <c r="A4536" t="s">
        <v>333</v>
      </c>
      <c r="B4536" t="s">
        <v>294</v>
      </c>
      <c r="C4536">
        <v>22</v>
      </c>
      <c r="D4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6">
        <v>41</v>
      </c>
      <c r="AJ4536" t="s">
        <v>333</v>
      </c>
      <c r="AK4536" t="s">
        <v>421</v>
      </c>
      <c r="AL4536" t="s">
        <v>294</v>
      </c>
      <c r="AM4536">
        <v>9</v>
      </c>
      <c r="AN4536">
        <v>22</v>
      </c>
      <c r="AO4536">
        <v>0</v>
      </c>
      <c r="AP4536">
        <v>0</v>
      </c>
      <c r="AQ4536">
        <v>0</v>
      </c>
      <c r="AR4536">
        <v>0</v>
      </c>
      <c r="AS4536">
        <v>0</v>
      </c>
      <c r="AT4536">
        <v>0</v>
      </c>
    </row>
    <row r="4537" spans="1:46" hidden="1" x14ac:dyDescent="0.25">
      <c r="A4537" t="s">
        <v>333</v>
      </c>
      <c r="B4537" t="s">
        <v>294</v>
      </c>
      <c r="C4537">
        <v>23</v>
      </c>
      <c r="D4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7">
        <v>41</v>
      </c>
      <c r="AJ4537" t="s">
        <v>333</v>
      </c>
      <c r="AK4537" t="s">
        <v>421</v>
      </c>
      <c r="AL4537" t="s">
        <v>294</v>
      </c>
      <c r="AM4537">
        <v>9</v>
      </c>
      <c r="AN4537">
        <v>23</v>
      </c>
      <c r="AO4537">
        <v>0</v>
      </c>
      <c r="AP4537">
        <v>0</v>
      </c>
      <c r="AQ4537">
        <v>0</v>
      </c>
      <c r="AR4537">
        <v>0</v>
      </c>
      <c r="AS4537">
        <v>0</v>
      </c>
      <c r="AT4537">
        <v>0</v>
      </c>
    </row>
    <row r="4538" spans="1:46" hidden="1" x14ac:dyDescent="0.25">
      <c r="A4538" t="s">
        <v>333</v>
      </c>
      <c r="B4538" t="s">
        <v>294</v>
      </c>
      <c r="C4538">
        <v>24</v>
      </c>
      <c r="D4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8">
        <v>41</v>
      </c>
      <c r="AJ4538" t="s">
        <v>333</v>
      </c>
      <c r="AK4538" t="s">
        <v>421</v>
      </c>
      <c r="AL4538" t="s">
        <v>294</v>
      </c>
      <c r="AM4538">
        <v>9</v>
      </c>
      <c r="AN4538">
        <v>24</v>
      </c>
      <c r="AO4538">
        <v>0</v>
      </c>
      <c r="AP4538">
        <v>0</v>
      </c>
      <c r="AQ4538">
        <v>0</v>
      </c>
      <c r="AR4538">
        <v>0</v>
      </c>
      <c r="AS4538">
        <v>0</v>
      </c>
      <c r="AT4538">
        <v>0</v>
      </c>
    </row>
    <row r="4539" spans="1:46" hidden="1" x14ac:dyDescent="0.25">
      <c r="A4539" t="s">
        <v>333</v>
      </c>
      <c r="B4539" t="s">
        <v>295</v>
      </c>
      <c r="C4539">
        <v>1</v>
      </c>
      <c r="D4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9">
        <v>41</v>
      </c>
      <c r="AJ4539" t="s">
        <v>333</v>
      </c>
      <c r="AK4539" t="s">
        <v>421</v>
      </c>
      <c r="AL4539" t="s">
        <v>295</v>
      </c>
      <c r="AM4539">
        <v>10</v>
      </c>
      <c r="AN4539">
        <v>1</v>
      </c>
      <c r="AO4539">
        <v>0</v>
      </c>
      <c r="AP4539">
        <v>0</v>
      </c>
      <c r="AQ4539">
        <v>0</v>
      </c>
      <c r="AR4539">
        <v>0</v>
      </c>
      <c r="AS4539">
        <v>0</v>
      </c>
      <c r="AT4539">
        <v>0</v>
      </c>
    </row>
    <row r="4540" spans="1:46" hidden="1" x14ac:dyDescent="0.25">
      <c r="A4540" t="s">
        <v>333</v>
      </c>
      <c r="B4540" t="s">
        <v>295</v>
      </c>
      <c r="C4540">
        <v>2</v>
      </c>
      <c r="D4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0">
        <v>41</v>
      </c>
      <c r="AJ4540" t="s">
        <v>333</v>
      </c>
      <c r="AK4540" t="s">
        <v>421</v>
      </c>
      <c r="AL4540" t="s">
        <v>295</v>
      </c>
      <c r="AM4540">
        <v>10</v>
      </c>
      <c r="AN4540">
        <v>2</v>
      </c>
      <c r="AO4540">
        <v>0</v>
      </c>
      <c r="AP4540">
        <v>0</v>
      </c>
      <c r="AQ4540">
        <v>0</v>
      </c>
      <c r="AR4540">
        <v>0</v>
      </c>
      <c r="AS4540">
        <v>0</v>
      </c>
      <c r="AT4540">
        <v>0</v>
      </c>
    </row>
    <row r="4541" spans="1:46" hidden="1" x14ac:dyDescent="0.25">
      <c r="A4541" t="s">
        <v>333</v>
      </c>
      <c r="B4541" t="s">
        <v>295</v>
      </c>
      <c r="C4541">
        <v>3</v>
      </c>
      <c r="D4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1">
        <v>41</v>
      </c>
      <c r="AJ4541" t="s">
        <v>333</v>
      </c>
      <c r="AK4541" t="s">
        <v>421</v>
      </c>
      <c r="AL4541" t="s">
        <v>295</v>
      </c>
      <c r="AM4541">
        <v>10</v>
      </c>
      <c r="AN4541">
        <v>3</v>
      </c>
      <c r="AO4541">
        <v>0</v>
      </c>
      <c r="AP4541">
        <v>0</v>
      </c>
      <c r="AQ4541">
        <v>0</v>
      </c>
      <c r="AR4541">
        <v>0</v>
      </c>
      <c r="AS4541">
        <v>0</v>
      </c>
      <c r="AT4541">
        <v>0</v>
      </c>
    </row>
    <row r="4542" spans="1:46" hidden="1" x14ac:dyDescent="0.25">
      <c r="A4542" t="s">
        <v>333</v>
      </c>
      <c r="B4542" t="s">
        <v>295</v>
      </c>
      <c r="C4542">
        <v>4</v>
      </c>
      <c r="D4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2">
        <v>41</v>
      </c>
      <c r="AJ4542" t="s">
        <v>333</v>
      </c>
      <c r="AK4542" t="s">
        <v>421</v>
      </c>
      <c r="AL4542" t="s">
        <v>295</v>
      </c>
      <c r="AM4542">
        <v>10</v>
      </c>
      <c r="AN4542">
        <v>4</v>
      </c>
      <c r="AO4542">
        <v>0</v>
      </c>
      <c r="AP4542">
        <v>0</v>
      </c>
      <c r="AQ4542">
        <v>0</v>
      </c>
      <c r="AR4542">
        <v>0</v>
      </c>
      <c r="AS4542">
        <v>0</v>
      </c>
      <c r="AT4542">
        <v>0</v>
      </c>
    </row>
    <row r="4543" spans="1:46" hidden="1" x14ac:dyDescent="0.25">
      <c r="A4543" t="s">
        <v>333</v>
      </c>
      <c r="B4543" t="s">
        <v>295</v>
      </c>
      <c r="C4543">
        <v>5</v>
      </c>
      <c r="D4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3">
        <v>41</v>
      </c>
      <c r="AJ4543" t="s">
        <v>333</v>
      </c>
      <c r="AK4543" t="s">
        <v>421</v>
      </c>
      <c r="AL4543" t="s">
        <v>295</v>
      </c>
      <c r="AM4543">
        <v>10</v>
      </c>
      <c r="AN4543">
        <v>5</v>
      </c>
      <c r="AO4543">
        <v>0</v>
      </c>
      <c r="AP4543">
        <v>0</v>
      </c>
      <c r="AQ4543">
        <v>0</v>
      </c>
      <c r="AR4543">
        <v>0</v>
      </c>
      <c r="AS4543">
        <v>0</v>
      </c>
      <c r="AT4543">
        <v>0</v>
      </c>
    </row>
    <row r="4544" spans="1:46" hidden="1" x14ac:dyDescent="0.25">
      <c r="A4544" t="s">
        <v>333</v>
      </c>
      <c r="B4544" t="s">
        <v>295</v>
      </c>
      <c r="C4544">
        <v>6</v>
      </c>
      <c r="D4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7.8099999999999998E-6</v>
      </c>
      <c r="E4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7.8099999999999998E-6</v>
      </c>
      <c r="AI4544">
        <v>41</v>
      </c>
      <c r="AJ4544" t="s">
        <v>333</v>
      </c>
      <c r="AK4544" t="s">
        <v>421</v>
      </c>
      <c r="AL4544" t="s">
        <v>295</v>
      </c>
      <c r="AM4544">
        <v>10</v>
      </c>
      <c r="AN4544">
        <v>6</v>
      </c>
      <c r="AO4544">
        <v>7.8099999999999998E-6</v>
      </c>
      <c r="AP4544">
        <v>1.66212E-4</v>
      </c>
      <c r="AQ4544">
        <v>7.9714E-4</v>
      </c>
      <c r="AR4544">
        <v>5.4358499999999997E-4</v>
      </c>
      <c r="AS4544">
        <v>3.3212419999999999E-3</v>
      </c>
      <c r="AT4544">
        <v>0</v>
      </c>
    </row>
    <row r="4545" spans="1:46" hidden="1" x14ac:dyDescent="0.25">
      <c r="A4545" t="s">
        <v>333</v>
      </c>
      <c r="B4545" t="s">
        <v>295</v>
      </c>
      <c r="C4545">
        <v>7</v>
      </c>
      <c r="D4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2.5438815E-2</v>
      </c>
      <c r="E4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2.5438815E-2</v>
      </c>
      <c r="AI4545">
        <v>41</v>
      </c>
      <c r="AJ4545" t="s">
        <v>333</v>
      </c>
      <c r="AK4545" t="s">
        <v>421</v>
      </c>
      <c r="AL4545" t="s">
        <v>295</v>
      </c>
      <c r="AM4545">
        <v>10</v>
      </c>
      <c r="AN4545">
        <v>7</v>
      </c>
      <c r="AO4545" s="281">
        <v>2.5438815E-2</v>
      </c>
      <c r="AP4545">
        <v>4.3756178999999999E-2</v>
      </c>
      <c r="AQ4545">
        <v>6.6084306999999995E-2</v>
      </c>
      <c r="AR4545">
        <v>4.5438027999999998E-2</v>
      </c>
      <c r="AS4545">
        <v>0.11097671100000001</v>
      </c>
      <c r="AT4545">
        <v>1.4871799999999999E-4</v>
      </c>
    </row>
    <row r="4546" spans="1:46" hidden="1" x14ac:dyDescent="0.25">
      <c r="A4546" t="s">
        <v>333</v>
      </c>
      <c r="B4546" t="s">
        <v>295</v>
      </c>
      <c r="C4546">
        <v>8</v>
      </c>
      <c r="D4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0.105967492</v>
      </c>
      <c r="E4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0.105967492</v>
      </c>
      <c r="AI4546">
        <v>41</v>
      </c>
      <c r="AJ4546" t="s">
        <v>333</v>
      </c>
      <c r="AK4546" t="s">
        <v>421</v>
      </c>
      <c r="AL4546" t="s">
        <v>295</v>
      </c>
      <c r="AM4546">
        <v>10</v>
      </c>
      <c r="AN4546">
        <v>8</v>
      </c>
      <c r="AO4546">
        <v>0.105967492</v>
      </c>
      <c r="AP4546">
        <v>0.18637298799999999</v>
      </c>
      <c r="AQ4546">
        <v>0.23444805199999999</v>
      </c>
      <c r="AR4546">
        <v>0.17020463399999999</v>
      </c>
      <c r="AS4546">
        <v>0.317713199</v>
      </c>
      <c r="AT4546">
        <v>8.8225449999999993E-3</v>
      </c>
    </row>
    <row r="4547" spans="1:46" hidden="1" x14ac:dyDescent="0.25">
      <c r="A4547" t="s">
        <v>333</v>
      </c>
      <c r="B4547" t="s">
        <v>295</v>
      </c>
      <c r="C4547">
        <v>9</v>
      </c>
      <c r="D4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0.424090195</v>
      </c>
      <c r="E4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0.222957188</v>
      </c>
      <c r="AI4547">
        <v>41</v>
      </c>
      <c r="AJ4547" t="s">
        <v>333</v>
      </c>
      <c r="AK4547" t="s">
        <v>421</v>
      </c>
      <c r="AL4547" t="s">
        <v>295</v>
      </c>
      <c r="AM4547">
        <v>10</v>
      </c>
      <c r="AN4547">
        <v>9</v>
      </c>
      <c r="AO4547">
        <v>0.222957188</v>
      </c>
      <c r="AP4547">
        <v>0.34059486300000003</v>
      </c>
      <c r="AQ4547">
        <v>0.424090195</v>
      </c>
      <c r="AR4547">
        <v>0.31744455500000002</v>
      </c>
      <c r="AS4547">
        <v>0.52636033900000001</v>
      </c>
      <c r="AT4547">
        <v>3.6634516999999998E-2</v>
      </c>
    </row>
    <row r="4548" spans="1:46" hidden="1" x14ac:dyDescent="0.25">
      <c r="A4548" t="s">
        <v>333</v>
      </c>
      <c r="B4548" t="s">
        <v>295</v>
      </c>
      <c r="C4548">
        <v>10</v>
      </c>
      <c r="D4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0.59890502400000001</v>
      </c>
      <c r="E4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0.59890502400000001</v>
      </c>
      <c r="AI4548">
        <v>41</v>
      </c>
      <c r="AJ4548" t="s">
        <v>333</v>
      </c>
      <c r="AK4548" t="s">
        <v>421</v>
      </c>
      <c r="AL4548" t="s">
        <v>295</v>
      </c>
      <c r="AM4548">
        <v>10</v>
      </c>
      <c r="AN4548">
        <v>10</v>
      </c>
      <c r="AO4548">
        <v>0.32050847900000001</v>
      </c>
      <c r="AP4548">
        <v>0.48773307300000002</v>
      </c>
      <c r="AQ4548">
        <v>0.59890502400000001</v>
      </c>
      <c r="AR4548">
        <v>0.45238968000000002</v>
      </c>
      <c r="AS4548">
        <v>0.705318004</v>
      </c>
      <c r="AT4548">
        <v>8.0634879000000007E-2</v>
      </c>
    </row>
    <row r="4549" spans="1:46" hidden="1" x14ac:dyDescent="0.25">
      <c r="A4549" t="s">
        <v>333</v>
      </c>
      <c r="B4549" t="s">
        <v>295</v>
      </c>
      <c r="C4549">
        <v>11</v>
      </c>
      <c r="D4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0.72320331000000004</v>
      </c>
      <c r="E4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0.72320331000000004</v>
      </c>
      <c r="AI4549">
        <v>41</v>
      </c>
      <c r="AJ4549" t="s">
        <v>333</v>
      </c>
      <c r="AK4549" t="s">
        <v>421</v>
      </c>
      <c r="AL4549" t="s">
        <v>295</v>
      </c>
      <c r="AM4549">
        <v>10</v>
      </c>
      <c r="AN4549">
        <v>11</v>
      </c>
      <c r="AO4549">
        <v>0.407570712</v>
      </c>
      <c r="AP4549">
        <v>0.58891302599999995</v>
      </c>
      <c r="AQ4549">
        <v>0.72320331000000004</v>
      </c>
      <c r="AR4549">
        <v>0.55267640399999995</v>
      </c>
      <c r="AS4549">
        <v>0.83779996899999998</v>
      </c>
      <c r="AT4549">
        <v>0.122083656</v>
      </c>
    </row>
    <row r="4550" spans="1:46" hidden="1" x14ac:dyDescent="0.25">
      <c r="A4550" t="s">
        <v>333</v>
      </c>
      <c r="B4550" t="s">
        <v>295</v>
      </c>
      <c r="C4550">
        <v>12</v>
      </c>
      <c r="D4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0.78175494099999998</v>
      </c>
      <c r="E4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0.78175494099999998</v>
      </c>
      <c r="AI4550">
        <v>41</v>
      </c>
      <c r="AJ4550" t="s">
        <v>333</v>
      </c>
      <c r="AK4550" t="s">
        <v>421</v>
      </c>
      <c r="AL4550" t="s">
        <v>295</v>
      </c>
      <c r="AM4550">
        <v>10</v>
      </c>
      <c r="AN4550">
        <v>12</v>
      </c>
      <c r="AO4550">
        <v>0.43812946899999999</v>
      </c>
      <c r="AP4550">
        <v>0.67329592599999999</v>
      </c>
      <c r="AQ4550">
        <v>0.78175494099999998</v>
      </c>
      <c r="AR4550">
        <v>0.60752471600000002</v>
      </c>
      <c r="AS4550">
        <v>0.912704089</v>
      </c>
      <c r="AT4550">
        <v>0.155061269</v>
      </c>
    </row>
    <row r="4551" spans="1:46" hidden="1" x14ac:dyDescent="0.25">
      <c r="A4551" t="s">
        <v>333</v>
      </c>
      <c r="B4551" t="s">
        <v>295</v>
      </c>
      <c r="C4551">
        <v>13</v>
      </c>
      <c r="D4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0.78499002299999998</v>
      </c>
      <c r="E4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0.78499002299999998</v>
      </c>
      <c r="AI4551">
        <v>41</v>
      </c>
      <c r="AJ4551" t="s">
        <v>333</v>
      </c>
      <c r="AK4551" t="s">
        <v>421</v>
      </c>
      <c r="AL4551" t="s">
        <v>295</v>
      </c>
      <c r="AM4551">
        <v>10</v>
      </c>
      <c r="AN4551">
        <v>13</v>
      </c>
      <c r="AO4551">
        <v>0.45250564599999998</v>
      </c>
      <c r="AP4551">
        <v>0.68905443700000002</v>
      </c>
      <c r="AQ4551">
        <v>0.78499002299999998</v>
      </c>
      <c r="AR4551">
        <v>0.61322758700000002</v>
      </c>
      <c r="AS4551">
        <v>0.92399095799999997</v>
      </c>
      <c r="AT4551">
        <v>0.14908139400000001</v>
      </c>
    </row>
    <row r="4552" spans="1:46" hidden="1" x14ac:dyDescent="0.25">
      <c r="A4552" t="s">
        <v>333</v>
      </c>
      <c r="B4552" t="s">
        <v>295</v>
      </c>
      <c r="C4552">
        <v>14</v>
      </c>
      <c r="D4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0.72107529299999995</v>
      </c>
      <c r="E4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0.72107529299999995</v>
      </c>
      <c r="AI4552">
        <v>41</v>
      </c>
      <c r="AJ4552" t="s">
        <v>333</v>
      </c>
      <c r="AK4552" t="s">
        <v>421</v>
      </c>
      <c r="AL4552" t="s">
        <v>295</v>
      </c>
      <c r="AM4552">
        <v>10</v>
      </c>
      <c r="AN4552">
        <v>14</v>
      </c>
      <c r="AO4552">
        <v>0.42315547799999997</v>
      </c>
      <c r="AP4552">
        <v>0.62542383199999996</v>
      </c>
      <c r="AQ4552">
        <v>0.72107529299999995</v>
      </c>
      <c r="AR4552">
        <v>0.57066978400000001</v>
      </c>
      <c r="AS4552">
        <v>0.86978390299999997</v>
      </c>
      <c r="AT4552">
        <v>0.120457917</v>
      </c>
    </row>
    <row r="4553" spans="1:46" hidden="1" x14ac:dyDescent="0.25">
      <c r="A4553" t="s">
        <v>333</v>
      </c>
      <c r="B4553" t="s">
        <v>295</v>
      </c>
      <c r="C4553">
        <v>15</v>
      </c>
      <c r="D4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0.61540184499999995</v>
      </c>
      <c r="E4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0.61540184499999995</v>
      </c>
      <c r="AI4553">
        <v>41</v>
      </c>
      <c r="AJ4553" t="s">
        <v>333</v>
      </c>
      <c r="AK4553" t="s">
        <v>421</v>
      </c>
      <c r="AL4553" t="s">
        <v>295</v>
      </c>
      <c r="AM4553">
        <v>10</v>
      </c>
      <c r="AN4553">
        <v>15</v>
      </c>
      <c r="AO4553">
        <v>0.373909404</v>
      </c>
      <c r="AP4553">
        <v>0.52373033899999999</v>
      </c>
      <c r="AQ4553">
        <v>0.61540184499999995</v>
      </c>
      <c r="AR4553">
        <v>0.49101108999999998</v>
      </c>
      <c r="AS4553">
        <v>0.79034521700000004</v>
      </c>
      <c r="AT4553">
        <v>9.9207983999999999E-2</v>
      </c>
    </row>
    <row r="4554" spans="1:46" hidden="1" x14ac:dyDescent="0.25">
      <c r="A4554" t="s">
        <v>333</v>
      </c>
      <c r="B4554" t="s">
        <v>295</v>
      </c>
      <c r="C4554">
        <v>16</v>
      </c>
      <c r="D4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0.47110647700000002</v>
      </c>
      <c r="E4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0.47110647700000002</v>
      </c>
      <c r="AI4554">
        <v>41</v>
      </c>
      <c r="AJ4554" t="s">
        <v>333</v>
      </c>
      <c r="AK4554" t="s">
        <v>421</v>
      </c>
      <c r="AL4554" t="s">
        <v>295</v>
      </c>
      <c r="AM4554">
        <v>10</v>
      </c>
      <c r="AN4554">
        <v>16</v>
      </c>
      <c r="AO4554">
        <v>0.28333995699999998</v>
      </c>
      <c r="AP4554">
        <v>0.39611973700000003</v>
      </c>
      <c r="AQ4554">
        <v>0.47110647700000002</v>
      </c>
      <c r="AR4554">
        <v>0.37332294700000002</v>
      </c>
      <c r="AS4554">
        <v>0.67535898400000005</v>
      </c>
      <c r="AT4554">
        <v>6.2480400999999998E-2</v>
      </c>
    </row>
    <row r="4555" spans="1:46" hidden="1" x14ac:dyDescent="0.25">
      <c r="A4555" t="s">
        <v>333</v>
      </c>
      <c r="B4555" t="s">
        <v>295</v>
      </c>
      <c r="C4555">
        <v>17</v>
      </c>
      <c r="D4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0.301666563</v>
      </c>
      <c r="E4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0.301666563</v>
      </c>
      <c r="AI4555">
        <v>41</v>
      </c>
      <c r="AJ4555" t="s">
        <v>333</v>
      </c>
      <c r="AK4555" t="s">
        <v>421</v>
      </c>
      <c r="AL4555" t="s">
        <v>295</v>
      </c>
      <c r="AM4555">
        <v>10</v>
      </c>
      <c r="AN4555">
        <v>17</v>
      </c>
      <c r="AO4555">
        <v>0.177444295</v>
      </c>
      <c r="AP4555">
        <v>0.24490775200000001</v>
      </c>
      <c r="AQ4555">
        <v>0.301666563</v>
      </c>
      <c r="AR4555">
        <v>0.244032049</v>
      </c>
      <c r="AS4555">
        <v>0.52079011099999994</v>
      </c>
      <c r="AT4555">
        <v>4.1109707000000002E-2</v>
      </c>
    </row>
    <row r="4556" spans="1:46" hidden="1" x14ac:dyDescent="0.25">
      <c r="A4556" t="s">
        <v>333</v>
      </c>
      <c r="B4556" t="s">
        <v>295</v>
      </c>
      <c r="C4556">
        <v>18</v>
      </c>
      <c r="D4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0.13786800399999999</v>
      </c>
      <c r="E4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0.13786800399999999</v>
      </c>
      <c r="AI4556">
        <v>41</v>
      </c>
      <c r="AJ4556" t="s">
        <v>333</v>
      </c>
      <c r="AK4556" t="s">
        <v>421</v>
      </c>
      <c r="AL4556" t="s">
        <v>295</v>
      </c>
      <c r="AM4556">
        <v>10</v>
      </c>
      <c r="AN4556">
        <v>18</v>
      </c>
      <c r="AO4556">
        <v>7.5780551000000002E-2</v>
      </c>
      <c r="AP4556">
        <v>0.10057823</v>
      </c>
      <c r="AQ4556">
        <v>0.13786800399999999</v>
      </c>
      <c r="AR4556">
        <v>0.114199918</v>
      </c>
      <c r="AS4556">
        <v>0.335151013</v>
      </c>
      <c r="AT4556">
        <v>1.7205739000000001E-2</v>
      </c>
    </row>
    <row r="4557" spans="1:46" hidden="1" x14ac:dyDescent="0.25">
      <c r="A4557" t="s">
        <v>333</v>
      </c>
      <c r="B4557" t="s">
        <v>295</v>
      </c>
      <c r="C4557">
        <v>19</v>
      </c>
      <c r="D4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1.5865837000000001E-2</v>
      </c>
      <c r="E4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1.5865837000000001E-2</v>
      </c>
      <c r="AI4557">
        <v>41</v>
      </c>
      <c r="AJ4557" t="s">
        <v>333</v>
      </c>
      <c r="AK4557" t="s">
        <v>421</v>
      </c>
      <c r="AL4557" t="s">
        <v>295</v>
      </c>
      <c r="AM4557">
        <v>10</v>
      </c>
      <c r="AN4557">
        <v>19</v>
      </c>
      <c r="AO4557">
        <v>6.3149219999999997E-3</v>
      </c>
      <c r="AP4557">
        <v>9.3721810000000003E-3</v>
      </c>
      <c r="AQ4557">
        <v>1.5865837000000001E-2</v>
      </c>
      <c r="AR4557">
        <v>2.0508914E-2</v>
      </c>
      <c r="AS4557">
        <v>0.15120866099999999</v>
      </c>
      <c r="AT4557">
        <v>1.8155490000000001E-3</v>
      </c>
    </row>
    <row r="4558" spans="1:46" hidden="1" x14ac:dyDescent="0.25">
      <c r="A4558" t="s">
        <v>333</v>
      </c>
      <c r="B4558" t="s">
        <v>295</v>
      </c>
      <c r="C4558">
        <v>20</v>
      </c>
      <c r="D4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8">
        <v>41</v>
      </c>
      <c r="AJ4558" t="s">
        <v>333</v>
      </c>
      <c r="AK4558" t="s">
        <v>421</v>
      </c>
      <c r="AL4558" t="s">
        <v>295</v>
      </c>
      <c r="AM4558">
        <v>10</v>
      </c>
      <c r="AN4558">
        <v>20</v>
      </c>
      <c r="AO4558">
        <v>0</v>
      </c>
      <c r="AP4558">
        <v>0</v>
      </c>
      <c r="AQ4558">
        <v>0</v>
      </c>
      <c r="AR4558">
        <v>1.3626829999999999E-3</v>
      </c>
      <c r="AS4558">
        <v>2.0891858999999999E-2</v>
      </c>
      <c r="AT4558">
        <v>0</v>
      </c>
    </row>
    <row r="4559" spans="1:46" hidden="1" x14ac:dyDescent="0.25">
      <c r="A4559" t="s">
        <v>333</v>
      </c>
      <c r="B4559" t="s">
        <v>295</v>
      </c>
      <c r="C4559">
        <v>21</v>
      </c>
      <c r="D4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9">
        <v>41</v>
      </c>
      <c r="AJ4559" t="s">
        <v>333</v>
      </c>
      <c r="AK4559" t="s">
        <v>421</v>
      </c>
      <c r="AL4559" t="s">
        <v>295</v>
      </c>
      <c r="AM4559">
        <v>10</v>
      </c>
      <c r="AN4559">
        <v>21</v>
      </c>
      <c r="AO4559">
        <v>0</v>
      </c>
      <c r="AP4559">
        <v>0</v>
      </c>
      <c r="AQ4559">
        <v>0</v>
      </c>
      <c r="AR4559">
        <v>0</v>
      </c>
      <c r="AS4559">
        <v>0</v>
      </c>
      <c r="AT4559">
        <v>0</v>
      </c>
    </row>
    <row r="4560" spans="1:46" hidden="1" x14ac:dyDescent="0.25">
      <c r="A4560" t="s">
        <v>333</v>
      </c>
      <c r="B4560" t="s">
        <v>295</v>
      </c>
      <c r="C4560">
        <v>22</v>
      </c>
      <c r="D4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0">
        <v>41</v>
      </c>
      <c r="AJ4560" t="s">
        <v>333</v>
      </c>
      <c r="AK4560" t="s">
        <v>421</v>
      </c>
      <c r="AL4560" t="s">
        <v>295</v>
      </c>
      <c r="AM4560">
        <v>10</v>
      </c>
      <c r="AN4560">
        <v>22</v>
      </c>
      <c r="AO4560">
        <v>0</v>
      </c>
      <c r="AP4560">
        <v>0</v>
      </c>
      <c r="AQ4560">
        <v>0</v>
      </c>
      <c r="AR4560">
        <v>0</v>
      </c>
      <c r="AS4560">
        <v>0</v>
      </c>
      <c r="AT4560">
        <v>0</v>
      </c>
    </row>
    <row r="4561" spans="1:46" hidden="1" x14ac:dyDescent="0.25">
      <c r="A4561" t="s">
        <v>333</v>
      </c>
      <c r="B4561" t="s">
        <v>295</v>
      </c>
      <c r="C4561">
        <v>23</v>
      </c>
      <c r="D4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1">
        <v>41</v>
      </c>
      <c r="AJ4561" t="s">
        <v>333</v>
      </c>
      <c r="AK4561" t="s">
        <v>421</v>
      </c>
      <c r="AL4561" t="s">
        <v>295</v>
      </c>
      <c r="AM4561">
        <v>10</v>
      </c>
      <c r="AN4561">
        <v>23</v>
      </c>
      <c r="AO4561">
        <v>0</v>
      </c>
      <c r="AP4561">
        <v>0</v>
      </c>
      <c r="AQ4561">
        <v>0</v>
      </c>
      <c r="AR4561">
        <v>0</v>
      </c>
      <c r="AS4561">
        <v>0</v>
      </c>
      <c r="AT4561">
        <v>0</v>
      </c>
    </row>
    <row r="4562" spans="1:46" hidden="1" x14ac:dyDescent="0.25">
      <c r="A4562" t="s">
        <v>333</v>
      </c>
      <c r="B4562" t="s">
        <v>295</v>
      </c>
      <c r="C4562">
        <v>24</v>
      </c>
      <c r="D4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2">
        <v>41</v>
      </c>
      <c r="AJ4562" t="s">
        <v>333</v>
      </c>
      <c r="AK4562" t="s">
        <v>421</v>
      </c>
      <c r="AL4562" t="s">
        <v>295</v>
      </c>
      <c r="AM4562">
        <v>10</v>
      </c>
      <c r="AN4562">
        <v>24</v>
      </c>
      <c r="AO4562">
        <v>0</v>
      </c>
      <c r="AP4562">
        <v>0</v>
      </c>
      <c r="AQ4562">
        <v>0</v>
      </c>
      <c r="AR4562">
        <v>0</v>
      </c>
      <c r="AS4562">
        <v>0</v>
      </c>
      <c r="AT4562">
        <v>0</v>
      </c>
    </row>
    <row r="4563" spans="1:46" hidden="1" x14ac:dyDescent="0.25">
      <c r="A4563" t="s">
        <v>333</v>
      </c>
      <c r="B4563" t="s">
        <v>296</v>
      </c>
      <c r="C4563">
        <v>1</v>
      </c>
      <c r="D4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3">
        <v>41</v>
      </c>
      <c r="AJ4563" t="s">
        <v>333</v>
      </c>
      <c r="AK4563" t="s">
        <v>421</v>
      </c>
      <c r="AL4563" t="s">
        <v>296</v>
      </c>
      <c r="AM4563">
        <v>11</v>
      </c>
      <c r="AN4563">
        <v>1</v>
      </c>
      <c r="AO4563">
        <v>0</v>
      </c>
      <c r="AP4563">
        <v>0</v>
      </c>
      <c r="AQ4563">
        <v>0</v>
      </c>
      <c r="AR4563">
        <v>0</v>
      </c>
      <c r="AS4563">
        <v>0</v>
      </c>
      <c r="AT4563">
        <v>0</v>
      </c>
    </row>
    <row r="4564" spans="1:46" hidden="1" x14ac:dyDescent="0.25">
      <c r="A4564" t="s">
        <v>333</v>
      </c>
      <c r="B4564" t="s">
        <v>296</v>
      </c>
      <c r="C4564">
        <v>2</v>
      </c>
      <c r="D4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4">
        <v>41</v>
      </c>
      <c r="AJ4564" t="s">
        <v>333</v>
      </c>
      <c r="AK4564" t="s">
        <v>421</v>
      </c>
      <c r="AL4564" t="s">
        <v>296</v>
      </c>
      <c r="AM4564">
        <v>11</v>
      </c>
      <c r="AN4564">
        <v>2</v>
      </c>
      <c r="AO4564">
        <v>0</v>
      </c>
      <c r="AP4564">
        <v>0</v>
      </c>
      <c r="AQ4564">
        <v>0</v>
      </c>
      <c r="AR4564">
        <v>0</v>
      </c>
      <c r="AS4564">
        <v>0</v>
      </c>
      <c r="AT4564">
        <v>0</v>
      </c>
    </row>
    <row r="4565" spans="1:46" hidden="1" x14ac:dyDescent="0.25">
      <c r="A4565" t="s">
        <v>333</v>
      </c>
      <c r="B4565" t="s">
        <v>296</v>
      </c>
      <c r="C4565">
        <v>3</v>
      </c>
      <c r="D4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5">
        <v>41</v>
      </c>
      <c r="AJ4565" t="s">
        <v>333</v>
      </c>
      <c r="AK4565" t="s">
        <v>421</v>
      </c>
      <c r="AL4565" t="s">
        <v>296</v>
      </c>
      <c r="AM4565">
        <v>11</v>
      </c>
      <c r="AN4565">
        <v>3</v>
      </c>
      <c r="AO4565">
        <v>0</v>
      </c>
      <c r="AP4565">
        <v>0</v>
      </c>
      <c r="AQ4565">
        <v>0</v>
      </c>
      <c r="AR4565">
        <v>0</v>
      </c>
      <c r="AS4565">
        <v>0</v>
      </c>
      <c r="AT4565">
        <v>0</v>
      </c>
    </row>
    <row r="4566" spans="1:46" hidden="1" x14ac:dyDescent="0.25">
      <c r="A4566" t="s">
        <v>333</v>
      </c>
      <c r="B4566" t="s">
        <v>296</v>
      </c>
      <c r="C4566">
        <v>4</v>
      </c>
      <c r="D4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6">
        <v>41</v>
      </c>
      <c r="AJ4566" t="s">
        <v>333</v>
      </c>
      <c r="AK4566" t="s">
        <v>421</v>
      </c>
      <c r="AL4566" t="s">
        <v>296</v>
      </c>
      <c r="AM4566">
        <v>11</v>
      </c>
      <c r="AN4566">
        <v>4</v>
      </c>
      <c r="AO4566">
        <v>0</v>
      </c>
      <c r="AP4566">
        <v>0</v>
      </c>
      <c r="AQ4566">
        <v>0</v>
      </c>
      <c r="AR4566">
        <v>0</v>
      </c>
      <c r="AS4566">
        <v>0</v>
      </c>
      <c r="AT4566">
        <v>0</v>
      </c>
    </row>
    <row r="4567" spans="1:46" hidden="1" x14ac:dyDescent="0.25">
      <c r="A4567" t="s">
        <v>333</v>
      </c>
      <c r="B4567" t="s">
        <v>296</v>
      </c>
      <c r="C4567">
        <v>5</v>
      </c>
      <c r="D4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7">
        <v>41</v>
      </c>
      <c r="AJ4567" t="s">
        <v>333</v>
      </c>
      <c r="AK4567" t="s">
        <v>421</v>
      </c>
      <c r="AL4567" t="s">
        <v>296</v>
      </c>
      <c r="AM4567">
        <v>11</v>
      </c>
      <c r="AN4567">
        <v>5</v>
      </c>
      <c r="AO4567">
        <v>0</v>
      </c>
      <c r="AP4567">
        <v>0</v>
      </c>
      <c r="AQ4567">
        <v>0</v>
      </c>
      <c r="AR4567">
        <v>0</v>
      </c>
      <c r="AS4567">
        <v>0</v>
      </c>
      <c r="AT4567">
        <v>0</v>
      </c>
    </row>
    <row r="4568" spans="1:46" hidden="1" x14ac:dyDescent="0.25">
      <c r="A4568" t="s">
        <v>333</v>
      </c>
      <c r="B4568" t="s">
        <v>296</v>
      </c>
      <c r="C4568">
        <v>6</v>
      </c>
      <c r="D4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8">
        <v>41</v>
      </c>
      <c r="AJ4568" t="s">
        <v>333</v>
      </c>
      <c r="AK4568" t="s">
        <v>421</v>
      </c>
      <c r="AL4568" t="s">
        <v>296</v>
      </c>
      <c r="AM4568">
        <v>11</v>
      </c>
      <c r="AN4568">
        <v>6</v>
      </c>
      <c r="AO4568">
        <v>0</v>
      </c>
      <c r="AP4568">
        <v>3.587242E-3</v>
      </c>
      <c r="AQ4568">
        <v>6.4335060000000003E-3</v>
      </c>
      <c r="AR4568">
        <v>3.483912E-3</v>
      </c>
      <c r="AS4568">
        <v>1.0115114E-2</v>
      </c>
      <c r="AT4568">
        <v>0</v>
      </c>
    </row>
    <row r="4569" spans="1:46" hidden="1" x14ac:dyDescent="0.25">
      <c r="A4569" t="s">
        <v>333</v>
      </c>
      <c r="B4569" t="s">
        <v>296</v>
      </c>
      <c r="C4569">
        <v>7</v>
      </c>
      <c r="D4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6.1731670000000002E-3</v>
      </c>
      <c r="E4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6.1731670000000002E-3</v>
      </c>
      <c r="AI4569">
        <v>41</v>
      </c>
      <c r="AJ4569" t="s">
        <v>333</v>
      </c>
      <c r="AK4569" t="s">
        <v>421</v>
      </c>
      <c r="AL4569" t="s">
        <v>296</v>
      </c>
      <c r="AM4569">
        <v>11</v>
      </c>
      <c r="AN4569">
        <v>7</v>
      </c>
      <c r="AO4569">
        <v>6.1731670000000002E-3</v>
      </c>
      <c r="AP4569">
        <v>7.6983915999999999E-2</v>
      </c>
      <c r="AQ4569">
        <v>0.104641421</v>
      </c>
      <c r="AR4569">
        <v>6.1939688E-2</v>
      </c>
      <c r="AS4569">
        <v>0.14010371199999999</v>
      </c>
      <c r="AT4569">
        <v>2.0272300000000001E-3</v>
      </c>
    </row>
    <row r="4570" spans="1:46" hidden="1" x14ac:dyDescent="0.25">
      <c r="A4570" t="s">
        <v>333</v>
      </c>
      <c r="B4570" t="s">
        <v>296</v>
      </c>
      <c r="C4570">
        <v>8</v>
      </c>
      <c r="D4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0.10204980600000001</v>
      </c>
      <c r="E4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0.10204980600000001</v>
      </c>
      <c r="AI4570">
        <v>41</v>
      </c>
      <c r="AJ4570" t="s">
        <v>333</v>
      </c>
      <c r="AK4570" t="s">
        <v>421</v>
      </c>
      <c r="AL4570" t="s">
        <v>296</v>
      </c>
      <c r="AM4570">
        <v>11</v>
      </c>
      <c r="AN4570">
        <v>8</v>
      </c>
      <c r="AO4570">
        <v>0.10204980600000001</v>
      </c>
      <c r="AP4570">
        <v>0.214491032</v>
      </c>
      <c r="AQ4570">
        <v>0.28772011199999997</v>
      </c>
      <c r="AR4570">
        <v>0.19391871099999999</v>
      </c>
      <c r="AS4570">
        <v>0.34163232700000001</v>
      </c>
      <c r="AT4570">
        <v>3.8867379000000001E-2</v>
      </c>
    </row>
    <row r="4571" spans="1:46" hidden="1" x14ac:dyDescent="0.25">
      <c r="A4571" t="s">
        <v>333</v>
      </c>
      <c r="B4571" t="s">
        <v>296</v>
      </c>
      <c r="C4571">
        <v>9</v>
      </c>
      <c r="D4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0.47117353299999998</v>
      </c>
      <c r="E4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0.26161477500000002</v>
      </c>
      <c r="AI4571">
        <v>41</v>
      </c>
      <c r="AJ4571" t="s">
        <v>333</v>
      </c>
      <c r="AK4571" t="s">
        <v>421</v>
      </c>
      <c r="AL4571" t="s">
        <v>296</v>
      </c>
      <c r="AM4571">
        <v>11</v>
      </c>
      <c r="AN4571">
        <v>9</v>
      </c>
      <c r="AO4571">
        <v>0.26161477500000002</v>
      </c>
      <c r="AP4571">
        <v>0.343425918</v>
      </c>
      <c r="AQ4571">
        <v>0.47117353299999998</v>
      </c>
      <c r="AR4571">
        <v>0.35315285400000002</v>
      </c>
      <c r="AS4571">
        <v>0.54492093600000002</v>
      </c>
      <c r="AT4571">
        <v>6.9715972000000001E-2</v>
      </c>
    </row>
    <row r="4572" spans="1:46" hidden="1" x14ac:dyDescent="0.25">
      <c r="A4572" t="s">
        <v>333</v>
      </c>
      <c r="B4572" t="s">
        <v>296</v>
      </c>
      <c r="C4572">
        <v>10</v>
      </c>
      <c r="D4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0.62904419199999995</v>
      </c>
      <c r="E4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0.62904419199999995</v>
      </c>
      <c r="AI4572">
        <v>41</v>
      </c>
      <c r="AJ4572" t="s">
        <v>333</v>
      </c>
      <c r="AK4572" t="s">
        <v>421</v>
      </c>
      <c r="AL4572" t="s">
        <v>296</v>
      </c>
      <c r="AM4572">
        <v>11</v>
      </c>
      <c r="AN4572">
        <v>10</v>
      </c>
      <c r="AO4572">
        <v>0.40192206000000003</v>
      </c>
      <c r="AP4572">
        <v>0.52150065000000001</v>
      </c>
      <c r="AQ4572">
        <v>0.62904419199999995</v>
      </c>
      <c r="AR4572">
        <v>0.50078439699999999</v>
      </c>
      <c r="AS4572">
        <v>0.72108671700000004</v>
      </c>
      <c r="AT4572">
        <v>8.8518764E-2</v>
      </c>
    </row>
    <row r="4573" spans="1:46" hidden="1" x14ac:dyDescent="0.25">
      <c r="A4573" t="s">
        <v>333</v>
      </c>
      <c r="B4573" t="s">
        <v>296</v>
      </c>
      <c r="C4573">
        <v>11</v>
      </c>
      <c r="D4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0.74577237600000001</v>
      </c>
      <c r="E4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0.74577237600000001</v>
      </c>
      <c r="AI4573">
        <v>41</v>
      </c>
      <c r="AJ4573" t="s">
        <v>333</v>
      </c>
      <c r="AK4573" t="s">
        <v>421</v>
      </c>
      <c r="AL4573" t="s">
        <v>296</v>
      </c>
      <c r="AM4573">
        <v>11</v>
      </c>
      <c r="AN4573">
        <v>11</v>
      </c>
      <c r="AO4573">
        <v>0.515231518</v>
      </c>
      <c r="AP4573">
        <v>0.64962129099999999</v>
      </c>
      <c r="AQ4573">
        <v>0.74577237600000001</v>
      </c>
      <c r="AR4573">
        <v>0.614907498</v>
      </c>
      <c r="AS4573">
        <v>0.85157197900000003</v>
      </c>
      <c r="AT4573">
        <v>0.13498716699999999</v>
      </c>
    </row>
    <row r="4574" spans="1:46" hidden="1" x14ac:dyDescent="0.25">
      <c r="A4574" t="s">
        <v>333</v>
      </c>
      <c r="B4574" t="s">
        <v>296</v>
      </c>
      <c r="C4574">
        <v>12</v>
      </c>
      <c r="D4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0.80891180699999998</v>
      </c>
      <c r="E4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0.80891180699999998</v>
      </c>
      <c r="AI4574">
        <v>41</v>
      </c>
      <c r="AJ4574" t="s">
        <v>333</v>
      </c>
      <c r="AK4574" t="s">
        <v>421</v>
      </c>
      <c r="AL4574" t="s">
        <v>296</v>
      </c>
      <c r="AM4574">
        <v>11</v>
      </c>
      <c r="AN4574">
        <v>12</v>
      </c>
      <c r="AO4574">
        <v>0.58240867100000004</v>
      </c>
      <c r="AP4574">
        <v>0.71251883599999999</v>
      </c>
      <c r="AQ4574">
        <v>0.80891180699999998</v>
      </c>
      <c r="AR4574">
        <v>0.67672655500000001</v>
      </c>
      <c r="AS4574">
        <v>0.926092056</v>
      </c>
      <c r="AT4574">
        <v>0.15521475200000001</v>
      </c>
    </row>
    <row r="4575" spans="1:46" hidden="1" x14ac:dyDescent="0.25">
      <c r="A4575" t="s">
        <v>333</v>
      </c>
      <c r="B4575" t="s">
        <v>296</v>
      </c>
      <c r="C4575">
        <v>13</v>
      </c>
      <c r="D4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0.81060198000000006</v>
      </c>
      <c r="E4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0.81060198000000006</v>
      </c>
      <c r="AI4575">
        <v>41</v>
      </c>
      <c r="AJ4575" t="s">
        <v>333</v>
      </c>
      <c r="AK4575" t="s">
        <v>421</v>
      </c>
      <c r="AL4575" t="s">
        <v>296</v>
      </c>
      <c r="AM4575">
        <v>11</v>
      </c>
      <c r="AN4575">
        <v>13</v>
      </c>
      <c r="AO4575">
        <v>0.60009610899999999</v>
      </c>
      <c r="AP4575">
        <v>0.72633589700000001</v>
      </c>
      <c r="AQ4575">
        <v>0.81060198000000006</v>
      </c>
      <c r="AR4575">
        <v>0.69134803899999997</v>
      </c>
      <c r="AS4575">
        <v>0.93850887800000005</v>
      </c>
      <c r="AT4575">
        <v>0.13548725</v>
      </c>
    </row>
    <row r="4576" spans="1:46" hidden="1" x14ac:dyDescent="0.25">
      <c r="A4576" t="s">
        <v>333</v>
      </c>
      <c r="B4576" t="s">
        <v>296</v>
      </c>
      <c r="C4576">
        <v>14</v>
      </c>
      <c r="D4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0.76049386299999999</v>
      </c>
      <c r="E4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0.76049386299999999</v>
      </c>
      <c r="AI4576">
        <v>41</v>
      </c>
      <c r="AJ4576" t="s">
        <v>333</v>
      </c>
      <c r="AK4576" t="s">
        <v>421</v>
      </c>
      <c r="AL4576" t="s">
        <v>296</v>
      </c>
      <c r="AM4576">
        <v>11</v>
      </c>
      <c r="AN4576">
        <v>14</v>
      </c>
      <c r="AO4576">
        <v>0.569418274</v>
      </c>
      <c r="AP4576">
        <v>0.68331812000000003</v>
      </c>
      <c r="AQ4576">
        <v>0.76049386299999999</v>
      </c>
      <c r="AR4576">
        <v>0.65743543400000004</v>
      </c>
      <c r="AS4576">
        <v>0.94077023100000001</v>
      </c>
      <c r="AT4576">
        <v>0.138851897</v>
      </c>
    </row>
    <row r="4577" spans="1:46" hidden="1" x14ac:dyDescent="0.25">
      <c r="A4577" t="s">
        <v>333</v>
      </c>
      <c r="B4577" t="s">
        <v>296</v>
      </c>
      <c r="C4577">
        <v>15</v>
      </c>
      <c r="D4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0.68228139099999996</v>
      </c>
      <c r="E4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0.68228139099999996</v>
      </c>
      <c r="AI4577">
        <v>41</v>
      </c>
      <c r="AJ4577" t="s">
        <v>333</v>
      </c>
      <c r="AK4577" t="s">
        <v>421</v>
      </c>
      <c r="AL4577" t="s">
        <v>296</v>
      </c>
      <c r="AM4577">
        <v>11</v>
      </c>
      <c r="AN4577">
        <v>15</v>
      </c>
      <c r="AO4577">
        <v>0.50570048400000001</v>
      </c>
      <c r="AP4577">
        <v>0.59086281799999996</v>
      </c>
      <c r="AQ4577">
        <v>0.68228139099999996</v>
      </c>
      <c r="AR4577">
        <v>0.58186265400000003</v>
      </c>
      <c r="AS4577">
        <v>0.88885198899999995</v>
      </c>
      <c r="AT4577">
        <v>0.14230464300000001</v>
      </c>
    </row>
    <row r="4578" spans="1:46" hidden="1" x14ac:dyDescent="0.25">
      <c r="A4578" t="s">
        <v>333</v>
      </c>
      <c r="B4578" t="s">
        <v>296</v>
      </c>
      <c r="C4578">
        <v>16</v>
      </c>
      <c r="D4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0.56240337399999996</v>
      </c>
      <c r="E4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0.56240337399999996</v>
      </c>
      <c r="AI4578">
        <v>41</v>
      </c>
      <c r="AJ4578" t="s">
        <v>333</v>
      </c>
      <c r="AK4578" t="s">
        <v>421</v>
      </c>
      <c r="AL4578" t="s">
        <v>296</v>
      </c>
      <c r="AM4578">
        <v>11</v>
      </c>
      <c r="AN4578">
        <v>16</v>
      </c>
      <c r="AO4578">
        <v>0.393701048</v>
      </c>
      <c r="AP4578">
        <v>0.48120117899999998</v>
      </c>
      <c r="AQ4578">
        <v>0.56240337399999996</v>
      </c>
      <c r="AR4578">
        <v>0.47055775</v>
      </c>
      <c r="AS4578">
        <v>0.77738147400000002</v>
      </c>
      <c r="AT4578">
        <v>0.131786879</v>
      </c>
    </row>
    <row r="4579" spans="1:46" hidden="1" x14ac:dyDescent="0.25">
      <c r="A4579" t="s">
        <v>333</v>
      </c>
      <c r="B4579" t="s">
        <v>296</v>
      </c>
      <c r="C4579">
        <v>17</v>
      </c>
      <c r="D4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0.41084825800000002</v>
      </c>
      <c r="E4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0.41084825800000002</v>
      </c>
      <c r="AI4579">
        <v>41</v>
      </c>
      <c r="AJ4579" t="s">
        <v>333</v>
      </c>
      <c r="AK4579" t="s">
        <v>421</v>
      </c>
      <c r="AL4579" t="s">
        <v>296</v>
      </c>
      <c r="AM4579">
        <v>11</v>
      </c>
      <c r="AN4579">
        <v>17</v>
      </c>
      <c r="AO4579">
        <v>0.27080393400000002</v>
      </c>
      <c r="AP4579">
        <v>0.32800336699999999</v>
      </c>
      <c r="AQ4579">
        <v>0.41084825800000002</v>
      </c>
      <c r="AR4579">
        <v>0.33898417600000003</v>
      </c>
      <c r="AS4579">
        <v>0.61632820700000002</v>
      </c>
      <c r="AT4579">
        <v>9.2043422E-2</v>
      </c>
    </row>
    <row r="4580" spans="1:46" hidden="1" x14ac:dyDescent="0.25">
      <c r="A4580" t="s">
        <v>333</v>
      </c>
      <c r="B4580" t="s">
        <v>296</v>
      </c>
      <c r="C4580">
        <v>18</v>
      </c>
      <c r="D4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0.25868331999999999</v>
      </c>
      <c r="E4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0.25868331999999999</v>
      </c>
      <c r="AI4580">
        <v>41</v>
      </c>
      <c r="AJ4580" t="s">
        <v>333</v>
      </c>
      <c r="AK4580" t="s">
        <v>421</v>
      </c>
      <c r="AL4580" t="s">
        <v>296</v>
      </c>
      <c r="AM4580">
        <v>11</v>
      </c>
      <c r="AN4580">
        <v>18</v>
      </c>
      <c r="AO4580">
        <v>0.13113660199999999</v>
      </c>
      <c r="AP4580">
        <v>0.172135705</v>
      </c>
      <c r="AQ4580">
        <v>0.25868331999999999</v>
      </c>
      <c r="AR4580">
        <v>0.19863913599999999</v>
      </c>
      <c r="AS4580">
        <v>0.42132452799999998</v>
      </c>
      <c r="AT4580">
        <v>4.6659013999999999E-2</v>
      </c>
    </row>
    <row r="4581" spans="1:46" hidden="1" x14ac:dyDescent="0.25">
      <c r="A4581" t="s">
        <v>333</v>
      </c>
      <c r="B4581" t="s">
        <v>296</v>
      </c>
      <c r="C4581">
        <v>19</v>
      </c>
      <c r="D4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0.13399676099999999</v>
      </c>
      <c r="E4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0.13399676099999999</v>
      </c>
      <c r="AI4581">
        <v>41</v>
      </c>
      <c r="AJ4581" t="s">
        <v>333</v>
      </c>
      <c r="AK4581" t="s">
        <v>421</v>
      </c>
      <c r="AL4581" t="s">
        <v>296</v>
      </c>
      <c r="AM4581">
        <v>11</v>
      </c>
      <c r="AN4581">
        <v>19</v>
      </c>
      <c r="AO4581">
        <v>2.2555909999999998E-2</v>
      </c>
      <c r="AP4581">
        <v>3.7635096999999999E-2</v>
      </c>
      <c r="AQ4581">
        <v>0.13399676099999999</v>
      </c>
      <c r="AR4581">
        <v>7.3214103000000003E-2</v>
      </c>
      <c r="AS4581">
        <v>0.21489181900000001</v>
      </c>
      <c r="AT4581">
        <v>9.2974459999999991E-3</v>
      </c>
    </row>
    <row r="4582" spans="1:46" hidden="1" x14ac:dyDescent="0.25">
      <c r="A4582" t="s">
        <v>333</v>
      </c>
      <c r="B4582" t="s">
        <v>296</v>
      </c>
      <c r="C4582">
        <v>20</v>
      </c>
      <c r="D4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2.3124275999999999E-2</v>
      </c>
      <c r="E4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2.3124275999999999E-2</v>
      </c>
      <c r="AI4582">
        <v>41</v>
      </c>
      <c r="AJ4582" t="s">
        <v>333</v>
      </c>
      <c r="AK4582" t="s">
        <v>421</v>
      </c>
      <c r="AL4582" t="s">
        <v>296</v>
      </c>
      <c r="AM4582">
        <v>11</v>
      </c>
      <c r="AN4582">
        <v>20</v>
      </c>
      <c r="AO4582">
        <v>0</v>
      </c>
      <c r="AP4582">
        <v>1.19E-5</v>
      </c>
      <c r="AQ4582">
        <v>2.3124275999999999E-2</v>
      </c>
      <c r="AR4582">
        <v>1.1309216E-2</v>
      </c>
      <c r="AS4582">
        <v>5.1801766999999999E-2</v>
      </c>
      <c r="AT4582">
        <v>0</v>
      </c>
    </row>
    <row r="4583" spans="1:46" hidden="1" x14ac:dyDescent="0.25">
      <c r="A4583" t="s">
        <v>333</v>
      </c>
      <c r="B4583" t="s">
        <v>296</v>
      </c>
      <c r="C4583">
        <v>21</v>
      </c>
      <c r="D4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3">
        <v>41</v>
      </c>
      <c r="AJ4583" t="s">
        <v>333</v>
      </c>
      <c r="AK4583" t="s">
        <v>421</v>
      </c>
      <c r="AL4583" t="s">
        <v>296</v>
      </c>
      <c r="AM4583">
        <v>11</v>
      </c>
      <c r="AN4583">
        <v>21</v>
      </c>
      <c r="AO4583">
        <v>0</v>
      </c>
      <c r="AP4583" s="281">
        <v>0</v>
      </c>
      <c r="AQ4583">
        <v>0</v>
      </c>
      <c r="AR4583">
        <v>4.6199999999999998E-6</v>
      </c>
      <c r="AS4583">
        <v>9.9900000000000002E-5</v>
      </c>
      <c r="AT4583">
        <v>0</v>
      </c>
    </row>
    <row r="4584" spans="1:46" hidden="1" x14ac:dyDescent="0.25">
      <c r="A4584" t="s">
        <v>333</v>
      </c>
      <c r="B4584" t="s">
        <v>296</v>
      </c>
      <c r="C4584">
        <v>22</v>
      </c>
      <c r="D4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4">
        <v>41</v>
      </c>
      <c r="AJ4584" t="s">
        <v>333</v>
      </c>
      <c r="AK4584" t="s">
        <v>421</v>
      </c>
      <c r="AL4584" t="s">
        <v>296</v>
      </c>
      <c r="AM4584">
        <v>11</v>
      </c>
      <c r="AN4584">
        <v>22</v>
      </c>
      <c r="AO4584">
        <v>0</v>
      </c>
      <c r="AP4584">
        <v>0</v>
      </c>
      <c r="AQ4584">
        <v>0</v>
      </c>
      <c r="AR4584" s="281">
        <v>0</v>
      </c>
      <c r="AS4584" s="281">
        <v>0</v>
      </c>
      <c r="AT4584">
        <v>0</v>
      </c>
    </row>
    <row r="4585" spans="1:46" hidden="1" x14ac:dyDescent="0.25">
      <c r="A4585" t="s">
        <v>333</v>
      </c>
      <c r="B4585" t="s">
        <v>296</v>
      </c>
      <c r="C4585">
        <v>23</v>
      </c>
      <c r="D4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5">
        <v>41</v>
      </c>
      <c r="AJ4585" t="s">
        <v>333</v>
      </c>
      <c r="AK4585" t="s">
        <v>421</v>
      </c>
      <c r="AL4585" t="s">
        <v>296</v>
      </c>
      <c r="AM4585">
        <v>11</v>
      </c>
      <c r="AN4585">
        <v>23</v>
      </c>
      <c r="AO4585">
        <v>0</v>
      </c>
      <c r="AP4585">
        <v>0</v>
      </c>
      <c r="AQ4585">
        <v>0</v>
      </c>
      <c r="AR4585">
        <v>0</v>
      </c>
      <c r="AS4585">
        <v>0</v>
      </c>
      <c r="AT4585">
        <v>0</v>
      </c>
    </row>
    <row r="4586" spans="1:46" hidden="1" x14ac:dyDescent="0.25">
      <c r="A4586" t="s">
        <v>333</v>
      </c>
      <c r="B4586" t="s">
        <v>296</v>
      </c>
      <c r="C4586">
        <v>24</v>
      </c>
      <c r="D4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6">
        <v>41</v>
      </c>
      <c r="AJ4586" t="s">
        <v>333</v>
      </c>
      <c r="AK4586" t="s">
        <v>421</v>
      </c>
      <c r="AL4586" t="s">
        <v>296</v>
      </c>
      <c r="AM4586">
        <v>11</v>
      </c>
      <c r="AN4586">
        <v>24</v>
      </c>
      <c r="AO4586">
        <v>0</v>
      </c>
      <c r="AP4586">
        <v>0</v>
      </c>
      <c r="AQ4586">
        <v>0</v>
      </c>
      <c r="AR4586">
        <v>0</v>
      </c>
      <c r="AS4586">
        <v>0</v>
      </c>
      <c r="AT4586">
        <v>0</v>
      </c>
    </row>
    <row r="4587" spans="1:46" hidden="1" x14ac:dyDescent="0.25">
      <c r="A4587" t="s">
        <v>333</v>
      </c>
      <c r="B4587" t="s">
        <v>297</v>
      </c>
      <c r="C4587">
        <v>1</v>
      </c>
      <c r="D4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7">
        <v>41</v>
      </c>
      <c r="AJ4587" t="s">
        <v>333</v>
      </c>
      <c r="AK4587" t="s">
        <v>421</v>
      </c>
      <c r="AL4587" t="s">
        <v>297</v>
      </c>
      <c r="AM4587">
        <v>12</v>
      </c>
      <c r="AN4587">
        <v>1</v>
      </c>
      <c r="AO4587">
        <v>0</v>
      </c>
      <c r="AP4587">
        <v>0</v>
      </c>
      <c r="AQ4587">
        <v>0</v>
      </c>
      <c r="AR4587">
        <v>0</v>
      </c>
      <c r="AS4587">
        <v>0</v>
      </c>
      <c r="AT4587">
        <v>0</v>
      </c>
    </row>
    <row r="4588" spans="1:46" hidden="1" x14ac:dyDescent="0.25">
      <c r="A4588" t="s">
        <v>333</v>
      </c>
      <c r="B4588" t="s">
        <v>297</v>
      </c>
      <c r="C4588">
        <v>2</v>
      </c>
      <c r="D4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8">
        <v>41</v>
      </c>
      <c r="AJ4588" t="s">
        <v>333</v>
      </c>
      <c r="AK4588" t="s">
        <v>421</v>
      </c>
      <c r="AL4588" t="s">
        <v>297</v>
      </c>
      <c r="AM4588">
        <v>12</v>
      </c>
      <c r="AN4588">
        <v>2</v>
      </c>
      <c r="AO4588">
        <v>0</v>
      </c>
      <c r="AP4588">
        <v>0</v>
      </c>
      <c r="AQ4588">
        <v>0</v>
      </c>
      <c r="AR4588">
        <v>0</v>
      </c>
      <c r="AS4588">
        <v>0</v>
      </c>
      <c r="AT4588">
        <v>0</v>
      </c>
    </row>
    <row r="4589" spans="1:46" hidden="1" x14ac:dyDescent="0.25">
      <c r="A4589" t="s">
        <v>333</v>
      </c>
      <c r="B4589" t="s">
        <v>297</v>
      </c>
      <c r="C4589">
        <v>3</v>
      </c>
      <c r="D4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9">
        <v>41</v>
      </c>
      <c r="AJ4589" t="s">
        <v>333</v>
      </c>
      <c r="AK4589" t="s">
        <v>421</v>
      </c>
      <c r="AL4589" t="s">
        <v>297</v>
      </c>
      <c r="AM4589">
        <v>12</v>
      </c>
      <c r="AN4589">
        <v>3</v>
      </c>
      <c r="AO4589">
        <v>0</v>
      </c>
      <c r="AP4589">
        <v>0</v>
      </c>
      <c r="AQ4589">
        <v>0</v>
      </c>
      <c r="AR4589">
        <v>0</v>
      </c>
      <c r="AS4589">
        <v>0</v>
      </c>
      <c r="AT4589">
        <v>0</v>
      </c>
    </row>
    <row r="4590" spans="1:46" hidden="1" x14ac:dyDescent="0.25">
      <c r="A4590" t="s">
        <v>333</v>
      </c>
      <c r="B4590" t="s">
        <v>297</v>
      </c>
      <c r="C4590">
        <v>4</v>
      </c>
      <c r="D4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0">
        <v>41</v>
      </c>
      <c r="AJ4590" t="s">
        <v>333</v>
      </c>
      <c r="AK4590" t="s">
        <v>421</v>
      </c>
      <c r="AL4590" t="s">
        <v>297</v>
      </c>
      <c r="AM4590">
        <v>12</v>
      </c>
      <c r="AN4590">
        <v>4</v>
      </c>
      <c r="AO4590">
        <v>0</v>
      </c>
      <c r="AP4590">
        <v>0</v>
      </c>
      <c r="AQ4590">
        <v>0</v>
      </c>
      <c r="AR4590">
        <v>0</v>
      </c>
      <c r="AS4590">
        <v>0</v>
      </c>
      <c r="AT4590">
        <v>0</v>
      </c>
    </row>
    <row r="4591" spans="1:46" hidden="1" x14ac:dyDescent="0.25">
      <c r="A4591" t="s">
        <v>333</v>
      </c>
      <c r="B4591" t="s">
        <v>297</v>
      </c>
      <c r="C4591">
        <v>5</v>
      </c>
      <c r="D4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1">
        <v>41</v>
      </c>
      <c r="AJ4591" t="s">
        <v>333</v>
      </c>
      <c r="AK4591" t="s">
        <v>421</v>
      </c>
      <c r="AL4591" t="s">
        <v>297</v>
      </c>
      <c r="AM4591">
        <v>12</v>
      </c>
      <c r="AN4591">
        <v>5</v>
      </c>
      <c r="AO4591">
        <v>0</v>
      </c>
      <c r="AP4591">
        <v>0</v>
      </c>
      <c r="AQ4591">
        <v>0</v>
      </c>
      <c r="AR4591">
        <v>0</v>
      </c>
      <c r="AS4591">
        <v>0</v>
      </c>
      <c r="AT4591">
        <v>0</v>
      </c>
    </row>
    <row r="4592" spans="1:46" hidden="1" x14ac:dyDescent="0.25">
      <c r="A4592" t="s">
        <v>333</v>
      </c>
      <c r="B4592" t="s">
        <v>297</v>
      </c>
      <c r="C4592">
        <v>6</v>
      </c>
      <c r="D4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2">
        <v>41</v>
      </c>
      <c r="AJ4592" t="s">
        <v>333</v>
      </c>
      <c r="AK4592" t="s">
        <v>421</v>
      </c>
      <c r="AL4592" t="s">
        <v>297</v>
      </c>
      <c r="AM4592">
        <v>12</v>
      </c>
      <c r="AN4592">
        <v>6</v>
      </c>
      <c r="AO4592">
        <v>0</v>
      </c>
      <c r="AP4592">
        <v>3.060896E-3</v>
      </c>
      <c r="AQ4592">
        <v>4.6356180000000002E-3</v>
      </c>
      <c r="AR4592">
        <v>2.8348650000000002E-3</v>
      </c>
      <c r="AS4592">
        <v>9.3190359999999993E-3</v>
      </c>
      <c r="AT4592">
        <v>0</v>
      </c>
    </row>
    <row r="4593" spans="1:46" hidden="1" x14ac:dyDescent="0.25">
      <c r="A4593" t="s">
        <v>333</v>
      </c>
      <c r="B4593" t="s">
        <v>297</v>
      </c>
      <c r="C4593">
        <v>7</v>
      </c>
      <c r="D4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6.1606889999999996E-3</v>
      </c>
      <c r="E4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6.1606889999999996E-3</v>
      </c>
      <c r="AI4593">
        <v>41</v>
      </c>
      <c r="AJ4593" t="s">
        <v>333</v>
      </c>
      <c r="AK4593" t="s">
        <v>421</v>
      </c>
      <c r="AL4593" t="s">
        <v>297</v>
      </c>
      <c r="AM4593">
        <v>12</v>
      </c>
      <c r="AN4593">
        <v>7</v>
      </c>
      <c r="AO4593">
        <v>6.1606889999999996E-3</v>
      </c>
      <c r="AP4593">
        <v>5.8833944999999999E-2</v>
      </c>
      <c r="AQ4593">
        <v>9.3737385000000006E-2</v>
      </c>
      <c r="AR4593">
        <v>5.3275409000000003E-2</v>
      </c>
      <c r="AS4593">
        <v>0.129884098</v>
      </c>
      <c r="AT4593">
        <v>9.6890699999999997E-4</v>
      </c>
    </row>
    <row r="4594" spans="1:46" hidden="1" x14ac:dyDescent="0.25">
      <c r="A4594" t="s">
        <v>333</v>
      </c>
      <c r="B4594" t="s">
        <v>297</v>
      </c>
      <c r="C4594">
        <v>8</v>
      </c>
      <c r="D4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9.6974762000000006E-2</v>
      </c>
      <c r="E4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9.6974762000000006E-2</v>
      </c>
      <c r="AI4594">
        <v>41</v>
      </c>
      <c r="AJ4594" t="s">
        <v>333</v>
      </c>
      <c r="AK4594" t="s">
        <v>421</v>
      </c>
      <c r="AL4594" t="s">
        <v>297</v>
      </c>
      <c r="AM4594">
        <v>12</v>
      </c>
      <c r="AN4594">
        <v>8</v>
      </c>
      <c r="AO4594">
        <v>9.6974762000000006E-2</v>
      </c>
      <c r="AP4594">
        <v>0.167931999</v>
      </c>
      <c r="AQ4594">
        <v>0.258758934</v>
      </c>
      <c r="AR4594">
        <v>0.17252872699999999</v>
      </c>
      <c r="AS4594">
        <v>0.32743185800000002</v>
      </c>
      <c r="AT4594">
        <v>1.9537138999999999E-2</v>
      </c>
    </row>
    <row r="4595" spans="1:46" hidden="1" x14ac:dyDescent="0.25">
      <c r="A4595" t="s">
        <v>333</v>
      </c>
      <c r="B4595" t="s">
        <v>297</v>
      </c>
      <c r="C4595">
        <v>9</v>
      </c>
      <c r="D4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0.427535628</v>
      </c>
      <c r="E4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0.24544037499999999</v>
      </c>
      <c r="AI4595">
        <v>41</v>
      </c>
      <c r="AJ4595" t="s">
        <v>333</v>
      </c>
      <c r="AK4595" t="s">
        <v>421</v>
      </c>
      <c r="AL4595" t="s">
        <v>297</v>
      </c>
      <c r="AM4595">
        <v>12</v>
      </c>
      <c r="AN4595">
        <v>9</v>
      </c>
      <c r="AO4595">
        <v>0.24544037499999999</v>
      </c>
      <c r="AP4595">
        <v>0.30631206999999999</v>
      </c>
      <c r="AQ4595">
        <v>0.427535628</v>
      </c>
      <c r="AR4595">
        <v>0.32161073200000001</v>
      </c>
      <c r="AS4595">
        <v>0.52086274799999999</v>
      </c>
      <c r="AT4595">
        <v>5.5967787999999997E-2</v>
      </c>
    </row>
    <row r="4596" spans="1:46" hidden="1" x14ac:dyDescent="0.25">
      <c r="A4596" t="s">
        <v>333</v>
      </c>
      <c r="B4596" t="s">
        <v>297</v>
      </c>
      <c r="C4596">
        <v>10</v>
      </c>
      <c r="D4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0.58964550900000001</v>
      </c>
      <c r="E4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0.58964550900000001</v>
      </c>
      <c r="AI4596">
        <v>41</v>
      </c>
      <c r="AJ4596" t="s">
        <v>333</v>
      </c>
      <c r="AK4596" t="s">
        <v>421</v>
      </c>
      <c r="AL4596" t="s">
        <v>297</v>
      </c>
      <c r="AM4596">
        <v>12</v>
      </c>
      <c r="AN4596">
        <v>10</v>
      </c>
      <c r="AO4596">
        <v>0.37303535900000001</v>
      </c>
      <c r="AP4596">
        <v>0.46986725600000001</v>
      </c>
      <c r="AQ4596">
        <v>0.58964550900000001</v>
      </c>
      <c r="AR4596">
        <v>0.460472773</v>
      </c>
      <c r="AS4596">
        <v>0.69223667200000005</v>
      </c>
      <c r="AT4596">
        <v>9.1173540999999997E-2</v>
      </c>
    </row>
    <row r="4597" spans="1:46" hidden="1" x14ac:dyDescent="0.25">
      <c r="A4597" t="s">
        <v>333</v>
      </c>
      <c r="B4597" t="s">
        <v>297</v>
      </c>
      <c r="C4597">
        <v>11</v>
      </c>
      <c r="D4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0.70172885799999996</v>
      </c>
      <c r="E4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0.70172885799999996</v>
      </c>
      <c r="AI4597">
        <v>41</v>
      </c>
      <c r="AJ4597" t="s">
        <v>333</v>
      </c>
      <c r="AK4597" t="s">
        <v>421</v>
      </c>
      <c r="AL4597" t="s">
        <v>297</v>
      </c>
      <c r="AM4597">
        <v>12</v>
      </c>
      <c r="AN4597">
        <v>11</v>
      </c>
      <c r="AO4597">
        <v>0.49142195700000002</v>
      </c>
      <c r="AP4597">
        <v>0.615182852</v>
      </c>
      <c r="AQ4597">
        <v>0.70172885799999996</v>
      </c>
      <c r="AR4597">
        <v>0.57559218700000003</v>
      </c>
      <c r="AS4597">
        <v>0.82436800700000001</v>
      </c>
      <c r="AT4597">
        <v>0.13036652400000001</v>
      </c>
    </row>
    <row r="4598" spans="1:46" hidden="1" x14ac:dyDescent="0.25">
      <c r="A4598" t="s">
        <v>333</v>
      </c>
      <c r="B4598" t="s">
        <v>297</v>
      </c>
      <c r="C4598">
        <v>12</v>
      </c>
      <c r="D4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0.78229621400000005</v>
      </c>
      <c r="E4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0.78229621400000005</v>
      </c>
      <c r="AI4598">
        <v>41</v>
      </c>
      <c r="AJ4598" t="s">
        <v>333</v>
      </c>
      <c r="AK4598" t="s">
        <v>421</v>
      </c>
      <c r="AL4598" t="s">
        <v>297</v>
      </c>
      <c r="AM4598">
        <v>12</v>
      </c>
      <c r="AN4598">
        <v>12</v>
      </c>
      <c r="AO4598">
        <v>0.57940605899999997</v>
      </c>
      <c r="AP4598">
        <v>0.68621806900000004</v>
      </c>
      <c r="AQ4598">
        <v>0.78229621400000005</v>
      </c>
      <c r="AR4598">
        <v>0.64517070899999995</v>
      </c>
      <c r="AS4598">
        <v>0.90963883400000001</v>
      </c>
      <c r="AT4598">
        <v>0.177805255</v>
      </c>
    </row>
    <row r="4599" spans="1:46" hidden="1" x14ac:dyDescent="0.25">
      <c r="A4599" t="s">
        <v>333</v>
      </c>
      <c r="B4599" t="s">
        <v>297</v>
      </c>
      <c r="C4599">
        <v>13</v>
      </c>
      <c r="D4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0.80167553700000005</v>
      </c>
      <c r="E4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0.80167553700000005</v>
      </c>
      <c r="AI4599">
        <v>41</v>
      </c>
      <c r="AJ4599" t="s">
        <v>333</v>
      </c>
      <c r="AK4599" t="s">
        <v>421</v>
      </c>
      <c r="AL4599" t="s">
        <v>297</v>
      </c>
      <c r="AM4599">
        <v>12</v>
      </c>
      <c r="AN4599">
        <v>13</v>
      </c>
      <c r="AO4599">
        <v>0.58089148599999996</v>
      </c>
      <c r="AP4599">
        <v>0.71541593699999995</v>
      </c>
      <c r="AQ4599">
        <v>0.80167553700000005</v>
      </c>
      <c r="AR4599">
        <v>0.66917397599999995</v>
      </c>
      <c r="AS4599">
        <v>0.91991076299999996</v>
      </c>
      <c r="AT4599">
        <v>0.19321437699999999</v>
      </c>
    </row>
    <row r="4600" spans="1:46" hidden="1" x14ac:dyDescent="0.25">
      <c r="A4600" t="s">
        <v>333</v>
      </c>
      <c r="B4600" t="s">
        <v>297</v>
      </c>
      <c r="C4600">
        <v>14</v>
      </c>
      <c r="D4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0.77555931</v>
      </c>
      <c r="E4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0.77555931</v>
      </c>
      <c r="AI4600">
        <v>41</v>
      </c>
      <c r="AJ4600" t="s">
        <v>333</v>
      </c>
      <c r="AK4600" t="s">
        <v>421</v>
      </c>
      <c r="AL4600" t="s">
        <v>297</v>
      </c>
      <c r="AM4600">
        <v>12</v>
      </c>
      <c r="AN4600">
        <v>14</v>
      </c>
      <c r="AO4600">
        <v>0.56746210600000002</v>
      </c>
      <c r="AP4600">
        <v>0.69669796399999995</v>
      </c>
      <c r="AQ4600">
        <v>0.77555931</v>
      </c>
      <c r="AR4600">
        <v>0.65197061599999995</v>
      </c>
      <c r="AS4600">
        <v>0.93096015499999996</v>
      </c>
      <c r="AT4600">
        <v>0.19498974799999999</v>
      </c>
    </row>
    <row r="4601" spans="1:46" hidden="1" x14ac:dyDescent="0.25">
      <c r="A4601" t="s">
        <v>333</v>
      </c>
      <c r="B4601" t="s">
        <v>297</v>
      </c>
      <c r="C4601">
        <v>15</v>
      </c>
      <c r="D4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0.69887338499999996</v>
      </c>
      <c r="E4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0.69887338499999996</v>
      </c>
      <c r="AI4601">
        <v>41</v>
      </c>
      <c r="AJ4601" t="s">
        <v>333</v>
      </c>
      <c r="AK4601" t="s">
        <v>421</v>
      </c>
      <c r="AL4601" t="s">
        <v>297</v>
      </c>
      <c r="AM4601">
        <v>12</v>
      </c>
      <c r="AN4601">
        <v>15</v>
      </c>
      <c r="AO4601">
        <v>0.51377870199999998</v>
      </c>
      <c r="AP4601">
        <v>0.62091499400000005</v>
      </c>
      <c r="AQ4601">
        <v>0.69887338499999996</v>
      </c>
      <c r="AR4601">
        <v>0.59381725399999996</v>
      </c>
      <c r="AS4601">
        <v>0.88389885999999995</v>
      </c>
      <c r="AT4601">
        <v>0.17579404400000001</v>
      </c>
    </row>
    <row r="4602" spans="1:46" hidden="1" x14ac:dyDescent="0.25">
      <c r="A4602" t="s">
        <v>333</v>
      </c>
      <c r="B4602" t="s">
        <v>297</v>
      </c>
      <c r="C4602">
        <v>16</v>
      </c>
      <c r="D4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0.58814344799999996</v>
      </c>
      <c r="E4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0.58814344799999996</v>
      </c>
      <c r="AI4602">
        <v>41</v>
      </c>
      <c r="AJ4602" t="s">
        <v>333</v>
      </c>
      <c r="AK4602" t="s">
        <v>421</v>
      </c>
      <c r="AL4602" t="s">
        <v>297</v>
      </c>
      <c r="AM4602">
        <v>12</v>
      </c>
      <c r="AN4602">
        <v>16</v>
      </c>
      <c r="AO4602">
        <v>0.41848931</v>
      </c>
      <c r="AP4602">
        <v>0.51550713100000001</v>
      </c>
      <c r="AQ4602">
        <v>0.58814344799999996</v>
      </c>
      <c r="AR4602">
        <v>0.49258252299999999</v>
      </c>
      <c r="AS4602">
        <v>0.78118245600000003</v>
      </c>
      <c r="AT4602">
        <v>0.12483461899999999</v>
      </c>
    </row>
    <row r="4603" spans="1:46" hidden="1" x14ac:dyDescent="0.25">
      <c r="A4603" t="s">
        <v>333</v>
      </c>
      <c r="B4603" t="s">
        <v>297</v>
      </c>
      <c r="C4603">
        <v>17</v>
      </c>
      <c r="D4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0.4561462</v>
      </c>
      <c r="E4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0.4561462</v>
      </c>
      <c r="AI4603">
        <v>41</v>
      </c>
      <c r="AJ4603" t="s">
        <v>333</v>
      </c>
      <c r="AK4603" t="s">
        <v>421</v>
      </c>
      <c r="AL4603" t="s">
        <v>297</v>
      </c>
      <c r="AM4603">
        <v>12</v>
      </c>
      <c r="AN4603">
        <v>17</v>
      </c>
      <c r="AO4603">
        <v>0.30033006200000001</v>
      </c>
      <c r="AP4603">
        <v>0.38092769100000001</v>
      </c>
      <c r="AQ4603">
        <v>0.4561462</v>
      </c>
      <c r="AR4603">
        <v>0.375667272</v>
      </c>
      <c r="AS4603">
        <v>0.62277104900000002</v>
      </c>
      <c r="AT4603">
        <v>7.9858557999999996E-2</v>
      </c>
    </row>
    <row r="4604" spans="1:46" hidden="1" x14ac:dyDescent="0.25">
      <c r="A4604" t="s">
        <v>333</v>
      </c>
      <c r="B4604" t="s">
        <v>297</v>
      </c>
      <c r="C4604">
        <v>18</v>
      </c>
      <c r="D4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0.31142213800000002</v>
      </c>
      <c r="E4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0.31142213800000002</v>
      </c>
      <c r="AI4604">
        <v>41</v>
      </c>
      <c r="AJ4604" t="s">
        <v>333</v>
      </c>
      <c r="AK4604" t="s">
        <v>421</v>
      </c>
      <c r="AL4604" t="s">
        <v>297</v>
      </c>
      <c r="AM4604">
        <v>12</v>
      </c>
      <c r="AN4604">
        <v>18</v>
      </c>
      <c r="AO4604">
        <v>0.17278617700000001</v>
      </c>
      <c r="AP4604">
        <v>0.22723202000000001</v>
      </c>
      <c r="AQ4604">
        <v>0.31142213800000002</v>
      </c>
      <c r="AR4604">
        <v>0.23786660800000001</v>
      </c>
      <c r="AS4604">
        <v>0.44582835599999998</v>
      </c>
      <c r="AT4604">
        <v>4.1405441000000001E-2</v>
      </c>
    </row>
    <row r="4605" spans="1:46" hidden="1" x14ac:dyDescent="0.25">
      <c r="A4605" t="s">
        <v>333</v>
      </c>
      <c r="B4605" t="s">
        <v>297</v>
      </c>
      <c r="C4605">
        <v>19</v>
      </c>
      <c r="D4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0.16796068</v>
      </c>
      <c r="E4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0.16796068</v>
      </c>
      <c r="AI4605">
        <v>41</v>
      </c>
      <c r="AJ4605" t="s">
        <v>333</v>
      </c>
      <c r="AK4605" t="s">
        <v>421</v>
      </c>
      <c r="AL4605" t="s">
        <v>297</v>
      </c>
      <c r="AM4605">
        <v>12</v>
      </c>
      <c r="AN4605">
        <v>19</v>
      </c>
      <c r="AO4605">
        <v>5.4002656000000003E-2</v>
      </c>
      <c r="AP4605">
        <v>7.6800203999999997E-2</v>
      </c>
      <c r="AQ4605">
        <v>0.16796068</v>
      </c>
      <c r="AR4605">
        <v>0.106065195</v>
      </c>
      <c r="AS4605">
        <v>0.252027432</v>
      </c>
      <c r="AT4605">
        <v>1.1805070000000001E-2</v>
      </c>
    </row>
    <row r="4606" spans="1:46" hidden="1" x14ac:dyDescent="0.25">
      <c r="A4606" t="s">
        <v>333</v>
      </c>
      <c r="B4606" t="s">
        <v>297</v>
      </c>
      <c r="C4606">
        <v>20</v>
      </c>
      <c r="D4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5.2273418000000002E-2</v>
      </c>
      <c r="E4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5.2273418000000002E-2</v>
      </c>
      <c r="AI4606">
        <v>41</v>
      </c>
      <c r="AJ4606" t="s">
        <v>333</v>
      </c>
      <c r="AK4606" t="s">
        <v>421</v>
      </c>
      <c r="AL4606" t="s">
        <v>297</v>
      </c>
      <c r="AM4606">
        <v>12</v>
      </c>
      <c r="AN4606">
        <v>20</v>
      </c>
      <c r="AO4606">
        <v>6.2180700000000005E-4</v>
      </c>
      <c r="AP4606">
        <v>2.1999939999999998E-3</v>
      </c>
      <c r="AQ4606">
        <v>5.2273418000000002E-2</v>
      </c>
      <c r="AR4606">
        <v>2.2824231E-2</v>
      </c>
      <c r="AS4606">
        <v>7.9001761000000004E-2</v>
      </c>
      <c r="AT4606">
        <v>8.0199999999999998E-5</v>
      </c>
    </row>
    <row r="4607" spans="1:46" hidden="1" x14ac:dyDescent="0.25">
      <c r="A4607" t="s">
        <v>333</v>
      </c>
      <c r="B4607" t="s">
        <v>297</v>
      </c>
      <c r="C4607">
        <v>21</v>
      </c>
      <c r="D4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7.41557E-4</v>
      </c>
      <c r="E4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7.41557E-4</v>
      </c>
      <c r="AI4607">
        <v>41</v>
      </c>
      <c r="AJ4607" t="s">
        <v>333</v>
      </c>
      <c r="AK4607" t="s">
        <v>421</v>
      </c>
      <c r="AL4607" t="s">
        <v>297</v>
      </c>
      <c r="AM4607">
        <v>12</v>
      </c>
      <c r="AN4607">
        <v>21</v>
      </c>
      <c r="AO4607">
        <v>0</v>
      </c>
      <c r="AP4607">
        <v>0</v>
      </c>
      <c r="AQ4607">
        <v>7.41557E-4</v>
      </c>
      <c r="AR4607">
        <v>4.0195500000000001E-4</v>
      </c>
      <c r="AS4607">
        <v>2.7440289999999998E-3</v>
      </c>
      <c r="AT4607" s="281">
        <v>0</v>
      </c>
    </row>
    <row r="4608" spans="1:46" hidden="1" x14ac:dyDescent="0.25">
      <c r="A4608" t="s">
        <v>333</v>
      </c>
      <c r="B4608" t="s">
        <v>297</v>
      </c>
      <c r="C4608">
        <v>22</v>
      </c>
      <c r="D4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8">
        <v>41</v>
      </c>
      <c r="AJ4608" t="s">
        <v>333</v>
      </c>
      <c r="AK4608" t="s">
        <v>421</v>
      </c>
      <c r="AL4608" t="s">
        <v>297</v>
      </c>
      <c r="AM4608">
        <v>12</v>
      </c>
      <c r="AN4608">
        <v>22</v>
      </c>
      <c r="AO4608">
        <v>0</v>
      </c>
      <c r="AP4608">
        <v>0</v>
      </c>
      <c r="AQ4608">
        <v>0</v>
      </c>
      <c r="AR4608">
        <v>0</v>
      </c>
      <c r="AS4608">
        <v>0</v>
      </c>
      <c r="AT4608">
        <v>0</v>
      </c>
    </row>
    <row r="4609" spans="1:46" hidden="1" x14ac:dyDescent="0.25">
      <c r="A4609" t="s">
        <v>333</v>
      </c>
      <c r="B4609" t="s">
        <v>297</v>
      </c>
      <c r="C4609">
        <v>23</v>
      </c>
      <c r="D4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9">
        <v>41</v>
      </c>
      <c r="AJ4609" t="s">
        <v>333</v>
      </c>
      <c r="AK4609" t="s">
        <v>421</v>
      </c>
      <c r="AL4609" t="s">
        <v>297</v>
      </c>
      <c r="AM4609">
        <v>12</v>
      </c>
      <c r="AN4609">
        <v>23</v>
      </c>
      <c r="AO4609">
        <v>0</v>
      </c>
      <c r="AP4609">
        <v>0</v>
      </c>
      <c r="AQ4609">
        <v>0</v>
      </c>
      <c r="AR4609">
        <v>0</v>
      </c>
      <c r="AS4609">
        <v>0</v>
      </c>
      <c r="AT4609">
        <v>0</v>
      </c>
    </row>
    <row r="4610" spans="1:46" hidden="1" x14ac:dyDescent="0.25">
      <c r="A4610" t="s">
        <v>333</v>
      </c>
      <c r="B4610" t="s">
        <v>297</v>
      </c>
      <c r="C4610">
        <v>24</v>
      </c>
      <c r="D4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0">
        <v>41</v>
      </c>
      <c r="AJ4610" t="s">
        <v>333</v>
      </c>
      <c r="AK4610" t="s">
        <v>421</v>
      </c>
      <c r="AL4610" t="s">
        <v>297</v>
      </c>
      <c r="AM4610">
        <v>12</v>
      </c>
      <c r="AN4610">
        <v>24</v>
      </c>
      <c r="AO4610">
        <v>0</v>
      </c>
      <c r="AP4610">
        <v>0</v>
      </c>
      <c r="AQ4610">
        <v>0</v>
      </c>
      <c r="AR4610">
        <v>0</v>
      </c>
      <c r="AS4610">
        <v>0</v>
      </c>
      <c r="AT4610">
        <v>0</v>
      </c>
    </row>
    <row r="4611" spans="1:46" hidden="1" x14ac:dyDescent="0.25">
      <c r="A4611" t="s">
        <v>329</v>
      </c>
      <c r="B4611" t="s">
        <v>286</v>
      </c>
      <c r="C4611">
        <v>1</v>
      </c>
      <c r="D4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1">
        <v>26</v>
      </c>
      <c r="AJ4611" t="s">
        <v>329</v>
      </c>
      <c r="AK4611" t="s">
        <v>422</v>
      </c>
      <c r="AL4611" t="s">
        <v>286</v>
      </c>
      <c r="AM4611">
        <v>1</v>
      </c>
      <c r="AN4611">
        <v>1</v>
      </c>
      <c r="AO4611">
        <v>0</v>
      </c>
      <c r="AP4611">
        <v>0</v>
      </c>
      <c r="AQ4611">
        <v>0</v>
      </c>
      <c r="AR4611">
        <v>0</v>
      </c>
      <c r="AS4611">
        <v>0</v>
      </c>
      <c r="AT4611">
        <v>0</v>
      </c>
    </row>
    <row r="4612" spans="1:46" hidden="1" x14ac:dyDescent="0.25">
      <c r="A4612" t="s">
        <v>329</v>
      </c>
      <c r="B4612" t="s">
        <v>286</v>
      </c>
      <c r="C4612">
        <v>2</v>
      </c>
      <c r="D4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2">
        <v>26</v>
      </c>
      <c r="AJ4612" t="s">
        <v>329</v>
      </c>
      <c r="AK4612" t="s">
        <v>422</v>
      </c>
      <c r="AL4612" t="s">
        <v>286</v>
      </c>
      <c r="AM4612">
        <v>1</v>
      </c>
      <c r="AN4612">
        <v>2</v>
      </c>
      <c r="AO4612">
        <v>0</v>
      </c>
      <c r="AP4612">
        <v>0</v>
      </c>
      <c r="AQ4612">
        <v>0</v>
      </c>
      <c r="AR4612">
        <v>0</v>
      </c>
      <c r="AS4612">
        <v>0</v>
      </c>
      <c r="AT4612">
        <v>0</v>
      </c>
    </row>
    <row r="4613" spans="1:46" hidden="1" x14ac:dyDescent="0.25">
      <c r="A4613" t="s">
        <v>329</v>
      </c>
      <c r="B4613" t="s">
        <v>286</v>
      </c>
      <c r="C4613">
        <v>3</v>
      </c>
      <c r="D4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3">
        <v>26</v>
      </c>
      <c r="AJ4613" t="s">
        <v>329</v>
      </c>
      <c r="AK4613" t="s">
        <v>422</v>
      </c>
      <c r="AL4613" t="s">
        <v>286</v>
      </c>
      <c r="AM4613">
        <v>1</v>
      </c>
      <c r="AN4613">
        <v>3</v>
      </c>
      <c r="AO4613">
        <v>0</v>
      </c>
      <c r="AP4613">
        <v>0</v>
      </c>
      <c r="AQ4613">
        <v>0</v>
      </c>
      <c r="AR4613">
        <v>0</v>
      </c>
      <c r="AS4613">
        <v>0</v>
      </c>
      <c r="AT4613">
        <v>0</v>
      </c>
    </row>
    <row r="4614" spans="1:46" hidden="1" x14ac:dyDescent="0.25">
      <c r="A4614" t="s">
        <v>329</v>
      </c>
      <c r="B4614" t="s">
        <v>286</v>
      </c>
      <c r="C4614">
        <v>4</v>
      </c>
      <c r="D4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4">
        <v>26</v>
      </c>
      <c r="AJ4614" t="s">
        <v>329</v>
      </c>
      <c r="AK4614" t="s">
        <v>422</v>
      </c>
      <c r="AL4614" t="s">
        <v>286</v>
      </c>
      <c r="AM4614">
        <v>1</v>
      </c>
      <c r="AN4614">
        <v>4</v>
      </c>
      <c r="AO4614">
        <v>0</v>
      </c>
      <c r="AP4614">
        <v>0</v>
      </c>
      <c r="AQ4614">
        <v>0</v>
      </c>
      <c r="AR4614">
        <v>0</v>
      </c>
      <c r="AS4614">
        <v>0</v>
      </c>
      <c r="AT4614">
        <v>0</v>
      </c>
    </row>
    <row r="4615" spans="1:46" hidden="1" x14ac:dyDescent="0.25">
      <c r="A4615" t="s">
        <v>329</v>
      </c>
      <c r="B4615" t="s">
        <v>286</v>
      </c>
      <c r="C4615">
        <v>5</v>
      </c>
      <c r="D4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5">
        <v>26</v>
      </c>
      <c r="AJ4615" t="s">
        <v>329</v>
      </c>
      <c r="AK4615" t="s">
        <v>422</v>
      </c>
      <c r="AL4615" t="s">
        <v>286</v>
      </c>
      <c r="AM4615">
        <v>1</v>
      </c>
      <c r="AN4615">
        <v>5</v>
      </c>
      <c r="AO4615">
        <v>0</v>
      </c>
      <c r="AP4615">
        <v>0</v>
      </c>
      <c r="AQ4615">
        <v>0</v>
      </c>
      <c r="AR4615">
        <v>0</v>
      </c>
      <c r="AS4615">
        <v>0</v>
      </c>
      <c r="AT4615">
        <v>0</v>
      </c>
    </row>
    <row r="4616" spans="1:46" hidden="1" x14ac:dyDescent="0.25">
      <c r="A4616" t="s">
        <v>329</v>
      </c>
      <c r="B4616" t="s">
        <v>286</v>
      </c>
      <c r="C4616">
        <v>6</v>
      </c>
      <c r="D4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6">
        <v>26</v>
      </c>
      <c r="AJ4616" t="s">
        <v>329</v>
      </c>
      <c r="AK4616" t="s">
        <v>422</v>
      </c>
      <c r="AL4616" t="s">
        <v>286</v>
      </c>
      <c r="AM4616">
        <v>1</v>
      </c>
      <c r="AN4616">
        <v>6</v>
      </c>
      <c r="AO4616">
        <v>0</v>
      </c>
      <c r="AP4616">
        <v>1.744053E-3</v>
      </c>
      <c r="AQ4616">
        <v>1.2584353E-2</v>
      </c>
      <c r="AR4616">
        <v>6.5788670000000004E-3</v>
      </c>
      <c r="AS4616">
        <v>2.1210580999999999E-2</v>
      </c>
      <c r="AT4616">
        <v>0</v>
      </c>
    </row>
    <row r="4617" spans="1:46" hidden="1" x14ac:dyDescent="0.25">
      <c r="A4617" t="s">
        <v>329</v>
      </c>
      <c r="B4617" t="s">
        <v>286</v>
      </c>
      <c r="C4617">
        <v>7</v>
      </c>
      <c r="D4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1.5238903999999999E-2</v>
      </c>
      <c r="E4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1.5238903999999999E-2</v>
      </c>
      <c r="AI4617">
        <v>26</v>
      </c>
      <c r="AJ4617" t="s">
        <v>329</v>
      </c>
      <c r="AK4617" t="s">
        <v>422</v>
      </c>
      <c r="AL4617" t="s">
        <v>286</v>
      </c>
      <c r="AM4617">
        <v>1</v>
      </c>
      <c r="AN4617">
        <v>7</v>
      </c>
      <c r="AO4617">
        <v>1.5238903999999999E-2</v>
      </c>
      <c r="AP4617">
        <v>3.3249749000000002E-2</v>
      </c>
      <c r="AQ4617">
        <v>0.123700452</v>
      </c>
      <c r="AR4617">
        <v>6.8712283999999998E-2</v>
      </c>
      <c r="AS4617">
        <v>0.16401785499999999</v>
      </c>
      <c r="AT4617">
        <v>7.4602089999999998E-3</v>
      </c>
    </row>
    <row r="4618" spans="1:46" hidden="1" x14ac:dyDescent="0.25">
      <c r="A4618" t="s">
        <v>329</v>
      </c>
      <c r="B4618" t="s">
        <v>286</v>
      </c>
      <c r="C4618">
        <v>8</v>
      </c>
      <c r="D4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0.131403145</v>
      </c>
      <c r="E4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0.131403145</v>
      </c>
      <c r="AI4618">
        <v>26</v>
      </c>
      <c r="AJ4618" t="s">
        <v>329</v>
      </c>
      <c r="AK4618" t="s">
        <v>422</v>
      </c>
      <c r="AL4618" t="s">
        <v>286</v>
      </c>
      <c r="AM4618">
        <v>1</v>
      </c>
      <c r="AN4618">
        <v>8</v>
      </c>
      <c r="AO4618">
        <v>0.131403145</v>
      </c>
      <c r="AP4618">
        <v>0.16245262999999999</v>
      </c>
      <c r="AQ4618">
        <v>0.292370882</v>
      </c>
      <c r="AR4618">
        <v>0.207061249</v>
      </c>
      <c r="AS4618">
        <v>0.35764235700000002</v>
      </c>
      <c r="AT4618">
        <v>7.0988046999999999E-2</v>
      </c>
    </row>
    <row r="4619" spans="1:46" hidden="1" x14ac:dyDescent="0.25">
      <c r="A4619" t="s">
        <v>329</v>
      </c>
      <c r="B4619" t="s">
        <v>286</v>
      </c>
      <c r="C4619">
        <v>9</v>
      </c>
      <c r="D4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0.45617257500000002</v>
      </c>
      <c r="E4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0.29906603500000001</v>
      </c>
      <c r="AI4619">
        <v>26</v>
      </c>
      <c r="AJ4619" t="s">
        <v>329</v>
      </c>
      <c r="AK4619" t="s">
        <v>422</v>
      </c>
      <c r="AL4619" t="s">
        <v>286</v>
      </c>
      <c r="AM4619">
        <v>1</v>
      </c>
      <c r="AN4619">
        <v>9</v>
      </c>
      <c r="AO4619">
        <v>0.29906603500000001</v>
      </c>
      <c r="AP4619">
        <v>0.33748699399999998</v>
      </c>
      <c r="AQ4619">
        <v>0.45617257500000002</v>
      </c>
      <c r="AR4619">
        <v>0.372244664</v>
      </c>
      <c r="AS4619">
        <v>0.54858361700000002</v>
      </c>
      <c r="AT4619">
        <v>0.16181216500000001</v>
      </c>
    </row>
    <row r="4620" spans="1:46" hidden="1" x14ac:dyDescent="0.25">
      <c r="A4620" t="s">
        <v>329</v>
      </c>
      <c r="B4620" t="s">
        <v>286</v>
      </c>
      <c r="C4620">
        <v>10</v>
      </c>
      <c r="D4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0.59703922899999995</v>
      </c>
      <c r="E4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0.59703922899999995</v>
      </c>
      <c r="AI4620">
        <v>26</v>
      </c>
      <c r="AJ4620" t="s">
        <v>329</v>
      </c>
      <c r="AK4620" t="s">
        <v>422</v>
      </c>
      <c r="AL4620" t="s">
        <v>286</v>
      </c>
      <c r="AM4620">
        <v>1</v>
      </c>
      <c r="AN4620">
        <v>10</v>
      </c>
      <c r="AO4620">
        <v>0.45235012699999999</v>
      </c>
      <c r="AP4620">
        <v>0.500369226</v>
      </c>
      <c r="AQ4620">
        <v>0.59703922899999995</v>
      </c>
      <c r="AR4620">
        <v>0.51702071800000005</v>
      </c>
      <c r="AS4620">
        <v>0.70719030100000002</v>
      </c>
      <c r="AT4620">
        <v>0.18616312300000001</v>
      </c>
    </row>
    <row r="4621" spans="1:46" hidden="1" x14ac:dyDescent="0.25">
      <c r="A4621" t="s">
        <v>329</v>
      </c>
      <c r="B4621" t="s">
        <v>286</v>
      </c>
      <c r="C4621">
        <v>11</v>
      </c>
      <c r="D4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0.69075956800000005</v>
      </c>
      <c r="E4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0.69075956800000005</v>
      </c>
      <c r="AI4621">
        <v>26</v>
      </c>
      <c r="AJ4621" t="s">
        <v>329</v>
      </c>
      <c r="AK4621" t="s">
        <v>422</v>
      </c>
      <c r="AL4621" t="s">
        <v>286</v>
      </c>
      <c r="AM4621">
        <v>1</v>
      </c>
      <c r="AN4621">
        <v>11</v>
      </c>
      <c r="AO4621">
        <v>0.56652074299999999</v>
      </c>
      <c r="AP4621">
        <v>0.62277723699999998</v>
      </c>
      <c r="AQ4621">
        <v>0.69075956800000005</v>
      </c>
      <c r="AR4621">
        <v>0.62438226500000005</v>
      </c>
      <c r="AS4621">
        <v>0.80468179299999998</v>
      </c>
      <c r="AT4621">
        <v>0.27312016099999997</v>
      </c>
    </row>
    <row r="4622" spans="1:46" hidden="1" x14ac:dyDescent="0.25">
      <c r="A4622" t="s">
        <v>329</v>
      </c>
      <c r="B4622" t="s">
        <v>286</v>
      </c>
      <c r="C4622">
        <v>12</v>
      </c>
      <c r="D4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0.74569675499999999</v>
      </c>
      <c r="E4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0.74569675499999999</v>
      </c>
      <c r="AI4622">
        <v>26</v>
      </c>
      <c r="AJ4622" t="s">
        <v>329</v>
      </c>
      <c r="AK4622" t="s">
        <v>422</v>
      </c>
      <c r="AL4622" t="s">
        <v>286</v>
      </c>
      <c r="AM4622">
        <v>1</v>
      </c>
      <c r="AN4622">
        <v>12</v>
      </c>
      <c r="AO4622">
        <v>0.63569326599999998</v>
      </c>
      <c r="AP4622">
        <v>0.69204228400000001</v>
      </c>
      <c r="AQ4622">
        <v>0.74569675499999999</v>
      </c>
      <c r="AR4622">
        <v>0.68517379899999997</v>
      </c>
      <c r="AS4622">
        <v>0.86742075299999999</v>
      </c>
      <c r="AT4622">
        <v>0.30095687100000001</v>
      </c>
    </row>
    <row r="4623" spans="1:46" hidden="1" x14ac:dyDescent="0.25">
      <c r="A4623" t="s">
        <v>329</v>
      </c>
      <c r="B4623" t="s">
        <v>286</v>
      </c>
      <c r="C4623">
        <v>13</v>
      </c>
      <c r="D4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0.74749587799999995</v>
      </c>
      <c r="E4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0.74749587799999995</v>
      </c>
      <c r="AI4623">
        <v>26</v>
      </c>
      <c r="AJ4623" t="s">
        <v>329</v>
      </c>
      <c r="AK4623" t="s">
        <v>422</v>
      </c>
      <c r="AL4623" t="s">
        <v>286</v>
      </c>
      <c r="AM4623">
        <v>1</v>
      </c>
      <c r="AN4623">
        <v>13</v>
      </c>
      <c r="AO4623">
        <v>0.63245044299999997</v>
      </c>
      <c r="AP4623">
        <v>0.702269633</v>
      </c>
      <c r="AQ4623">
        <v>0.74749587799999995</v>
      </c>
      <c r="AR4623">
        <v>0.68469962500000003</v>
      </c>
      <c r="AS4623">
        <v>0.85703085300000004</v>
      </c>
      <c r="AT4623">
        <v>0.35653586199999998</v>
      </c>
    </row>
    <row r="4624" spans="1:46" hidden="1" x14ac:dyDescent="0.25">
      <c r="A4624" t="s">
        <v>329</v>
      </c>
      <c r="B4624" t="s">
        <v>286</v>
      </c>
      <c r="C4624">
        <v>14</v>
      </c>
      <c r="D4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0.70132300000000003</v>
      </c>
      <c r="E4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0.70132300000000003</v>
      </c>
      <c r="AI4624">
        <v>26</v>
      </c>
      <c r="AJ4624" t="s">
        <v>329</v>
      </c>
      <c r="AK4624" t="s">
        <v>422</v>
      </c>
      <c r="AL4624" t="s">
        <v>286</v>
      </c>
      <c r="AM4624">
        <v>1</v>
      </c>
      <c r="AN4624">
        <v>14</v>
      </c>
      <c r="AO4624">
        <v>0.578890397</v>
      </c>
      <c r="AP4624">
        <v>0.64210550600000005</v>
      </c>
      <c r="AQ4624">
        <v>0.70132300000000003</v>
      </c>
      <c r="AR4624">
        <v>0.63458652000000004</v>
      </c>
      <c r="AS4624">
        <v>0.80692839800000005</v>
      </c>
      <c r="AT4624">
        <v>0.397931013</v>
      </c>
    </row>
    <row r="4625" spans="1:46" hidden="1" x14ac:dyDescent="0.25">
      <c r="A4625" t="s">
        <v>329</v>
      </c>
      <c r="B4625" t="s">
        <v>286</v>
      </c>
      <c r="C4625">
        <v>15</v>
      </c>
      <c r="D4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0.60455654700000006</v>
      </c>
      <c r="E4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0.60455654700000006</v>
      </c>
      <c r="AI4625">
        <v>26</v>
      </c>
      <c r="AJ4625" t="s">
        <v>329</v>
      </c>
      <c r="AK4625" t="s">
        <v>422</v>
      </c>
      <c r="AL4625" t="s">
        <v>286</v>
      </c>
      <c r="AM4625">
        <v>1</v>
      </c>
      <c r="AN4625">
        <v>15</v>
      </c>
      <c r="AO4625">
        <v>0.46125633799999999</v>
      </c>
      <c r="AP4625">
        <v>0.54285678100000001</v>
      </c>
      <c r="AQ4625">
        <v>0.60455654700000006</v>
      </c>
      <c r="AR4625">
        <v>0.53343090400000004</v>
      </c>
      <c r="AS4625">
        <v>0.71069231099999997</v>
      </c>
      <c r="AT4625">
        <v>0.29039758199999999</v>
      </c>
    </row>
    <row r="4626" spans="1:46" hidden="1" x14ac:dyDescent="0.25">
      <c r="A4626" t="s">
        <v>329</v>
      </c>
      <c r="B4626" t="s">
        <v>286</v>
      </c>
      <c r="C4626">
        <v>16</v>
      </c>
      <c r="D4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0.47254259399999998</v>
      </c>
      <c r="E4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0.47254259399999998</v>
      </c>
      <c r="AI4626">
        <v>26</v>
      </c>
      <c r="AJ4626" t="s">
        <v>329</v>
      </c>
      <c r="AK4626" t="s">
        <v>422</v>
      </c>
      <c r="AL4626" t="s">
        <v>286</v>
      </c>
      <c r="AM4626">
        <v>1</v>
      </c>
      <c r="AN4626">
        <v>16</v>
      </c>
      <c r="AO4626">
        <v>0.31427739599999999</v>
      </c>
      <c r="AP4626">
        <v>0.39999089999999998</v>
      </c>
      <c r="AQ4626">
        <v>0.47254259399999998</v>
      </c>
      <c r="AR4626">
        <v>0.39320216699999999</v>
      </c>
      <c r="AS4626">
        <v>0.57466702800000002</v>
      </c>
      <c r="AT4626">
        <v>0.174064467</v>
      </c>
    </row>
    <row r="4627" spans="1:46" hidden="1" x14ac:dyDescent="0.25">
      <c r="A4627" t="s">
        <v>329</v>
      </c>
      <c r="B4627" t="s">
        <v>286</v>
      </c>
      <c r="C4627">
        <v>17</v>
      </c>
      <c r="D4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0.317410623</v>
      </c>
      <c r="E4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0.317410623</v>
      </c>
      <c r="AI4627">
        <v>26</v>
      </c>
      <c r="AJ4627" t="s">
        <v>329</v>
      </c>
      <c r="AK4627" t="s">
        <v>422</v>
      </c>
      <c r="AL4627" t="s">
        <v>286</v>
      </c>
      <c r="AM4627">
        <v>1</v>
      </c>
      <c r="AN4627">
        <v>17</v>
      </c>
      <c r="AO4627">
        <v>0.167472077</v>
      </c>
      <c r="AP4627">
        <v>0.22116892399999999</v>
      </c>
      <c r="AQ4627">
        <v>0.317410623</v>
      </c>
      <c r="AR4627">
        <v>0.240346439</v>
      </c>
      <c r="AS4627">
        <v>0.39502587900000002</v>
      </c>
      <c r="AT4627">
        <v>8.7314662000000001E-2</v>
      </c>
    </row>
    <row r="4628" spans="1:46" hidden="1" x14ac:dyDescent="0.25">
      <c r="A4628" t="s">
        <v>329</v>
      </c>
      <c r="B4628" t="s">
        <v>286</v>
      </c>
      <c r="C4628">
        <v>18</v>
      </c>
      <c r="D4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0.16072920900000001</v>
      </c>
      <c r="E4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0.16072920900000001</v>
      </c>
      <c r="AI4628">
        <v>26</v>
      </c>
      <c r="AJ4628" t="s">
        <v>329</v>
      </c>
      <c r="AK4628" t="s">
        <v>422</v>
      </c>
      <c r="AL4628" t="s">
        <v>286</v>
      </c>
      <c r="AM4628">
        <v>1</v>
      </c>
      <c r="AN4628">
        <v>18</v>
      </c>
      <c r="AO4628">
        <v>3.8025815999999997E-2</v>
      </c>
      <c r="AP4628">
        <v>8.1738912999999996E-2</v>
      </c>
      <c r="AQ4628">
        <v>0.16072920900000001</v>
      </c>
      <c r="AR4628">
        <v>9.9218373999999998E-2</v>
      </c>
      <c r="AS4628">
        <v>0.205764049</v>
      </c>
      <c r="AT4628">
        <v>1.8552717999999999E-2</v>
      </c>
    </row>
    <row r="4629" spans="1:46" hidden="1" x14ac:dyDescent="0.25">
      <c r="A4629" t="s">
        <v>329</v>
      </c>
      <c r="B4629" t="s">
        <v>286</v>
      </c>
      <c r="C4629">
        <v>19</v>
      </c>
      <c r="D4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3.2582099000000003E-2</v>
      </c>
      <c r="E4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3.2582099000000003E-2</v>
      </c>
      <c r="AI4629">
        <v>26</v>
      </c>
      <c r="AJ4629" t="s">
        <v>329</v>
      </c>
      <c r="AK4629" t="s">
        <v>422</v>
      </c>
      <c r="AL4629" t="s">
        <v>286</v>
      </c>
      <c r="AM4629">
        <v>1</v>
      </c>
      <c r="AN4629">
        <v>19</v>
      </c>
      <c r="AO4629">
        <v>3.8399999999999998E-5</v>
      </c>
      <c r="AP4629">
        <v>1.0563542E-2</v>
      </c>
      <c r="AQ4629">
        <v>3.2582099000000003E-2</v>
      </c>
      <c r="AR4629">
        <v>1.6191575E-2</v>
      </c>
      <c r="AS4629">
        <v>4.5937170999999999E-2</v>
      </c>
      <c r="AT4629">
        <v>1.6899999999999999E-6</v>
      </c>
    </row>
    <row r="4630" spans="1:46" hidden="1" x14ac:dyDescent="0.25">
      <c r="A4630" t="s">
        <v>329</v>
      </c>
      <c r="B4630" t="s">
        <v>286</v>
      </c>
      <c r="C4630">
        <v>20</v>
      </c>
      <c r="D4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2.6999999999999999E-5</v>
      </c>
      <c r="E4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2.6999999999999999E-5</v>
      </c>
      <c r="AI4630">
        <v>26</v>
      </c>
      <c r="AJ4630" t="s">
        <v>329</v>
      </c>
      <c r="AK4630" t="s">
        <v>422</v>
      </c>
      <c r="AL4630" t="s">
        <v>286</v>
      </c>
      <c r="AM4630">
        <v>1</v>
      </c>
      <c r="AN4630">
        <v>20</v>
      </c>
      <c r="AO4630" s="281">
        <v>0</v>
      </c>
      <c r="AP4630">
        <v>9.2200000000000002E-7</v>
      </c>
      <c r="AQ4630">
        <v>2.6999999999999999E-5</v>
      </c>
      <c r="AR4630">
        <v>1.2799999999999999E-5</v>
      </c>
      <c r="AS4630">
        <v>7.4800000000000002E-5</v>
      </c>
      <c r="AT4630" s="281">
        <v>0</v>
      </c>
    </row>
    <row r="4631" spans="1:46" hidden="1" x14ac:dyDescent="0.25">
      <c r="A4631" t="s">
        <v>329</v>
      </c>
      <c r="B4631" t="s">
        <v>286</v>
      </c>
      <c r="C4631">
        <v>21</v>
      </c>
      <c r="D4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1">
        <v>26</v>
      </c>
      <c r="AJ4631" t="s">
        <v>329</v>
      </c>
      <c r="AK4631" t="s">
        <v>422</v>
      </c>
      <c r="AL4631" t="s">
        <v>286</v>
      </c>
      <c r="AM4631">
        <v>1</v>
      </c>
      <c r="AN4631">
        <v>21</v>
      </c>
      <c r="AO4631">
        <v>0</v>
      </c>
      <c r="AP4631" s="281">
        <v>0</v>
      </c>
      <c r="AQ4631" s="281">
        <v>0</v>
      </c>
      <c r="AR4631" s="281">
        <v>0</v>
      </c>
      <c r="AS4631" s="281">
        <v>0</v>
      </c>
      <c r="AT4631">
        <v>0</v>
      </c>
    </row>
    <row r="4632" spans="1:46" hidden="1" x14ac:dyDescent="0.25">
      <c r="A4632" t="s">
        <v>329</v>
      </c>
      <c r="B4632" t="s">
        <v>286</v>
      </c>
      <c r="C4632">
        <v>22</v>
      </c>
      <c r="D4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2">
        <v>26</v>
      </c>
      <c r="AJ4632" t="s">
        <v>329</v>
      </c>
      <c r="AK4632" t="s">
        <v>422</v>
      </c>
      <c r="AL4632" t="s">
        <v>286</v>
      </c>
      <c r="AM4632">
        <v>1</v>
      </c>
      <c r="AN4632">
        <v>22</v>
      </c>
      <c r="AO4632">
        <v>0</v>
      </c>
      <c r="AP4632">
        <v>0</v>
      </c>
      <c r="AQ4632">
        <v>0</v>
      </c>
      <c r="AR4632">
        <v>0</v>
      </c>
      <c r="AS4632">
        <v>0</v>
      </c>
      <c r="AT4632">
        <v>0</v>
      </c>
    </row>
    <row r="4633" spans="1:46" hidden="1" x14ac:dyDescent="0.25">
      <c r="A4633" t="s">
        <v>329</v>
      </c>
      <c r="B4633" t="s">
        <v>286</v>
      </c>
      <c r="C4633">
        <v>23</v>
      </c>
      <c r="D4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3">
        <v>26</v>
      </c>
      <c r="AJ4633" t="s">
        <v>329</v>
      </c>
      <c r="AK4633" t="s">
        <v>422</v>
      </c>
      <c r="AL4633" t="s">
        <v>286</v>
      </c>
      <c r="AM4633">
        <v>1</v>
      </c>
      <c r="AN4633">
        <v>23</v>
      </c>
      <c r="AO4633">
        <v>0</v>
      </c>
      <c r="AP4633">
        <v>0</v>
      </c>
      <c r="AQ4633">
        <v>0</v>
      </c>
      <c r="AR4633">
        <v>0</v>
      </c>
      <c r="AS4633">
        <v>0</v>
      </c>
      <c r="AT4633">
        <v>0</v>
      </c>
    </row>
    <row r="4634" spans="1:46" hidden="1" x14ac:dyDescent="0.25">
      <c r="A4634" t="s">
        <v>329</v>
      </c>
      <c r="B4634" t="s">
        <v>286</v>
      </c>
      <c r="C4634">
        <v>24</v>
      </c>
      <c r="D4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4">
        <v>26</v>
      </c>
      <c r="AJ4634" t="s">
        <v>329</v>
      </c>
      <c r="AK4634" t="s">
        <v>422</v>
      </c>
      <c r="AL4634" t="s">
        <v>286</v>
      </c>
      <c r="AM4634">
        <v>1</v>
      </c>
      <c r="AN4634">
        <v>24</v>
      </c>
      <c r="AO4634">
        <v>0</v>
      </c>
      <c r="AP4634">
        <v>0</v>
      </c>
      <c r="AQ4634">
        <v>0</v>
      </c>
      <c r="AR4634">
        <v>0</v>
      </c>
      <c r="AS4634">
        <v>0</v>
      </c>
      <c r="AT4634">
        <v>0</v>
      </c>
    </row>
    <row r="4635" spans="1:46" hidden="1" x14ac:dyDescent="0.25">
      <c r="A4635" t="s">
        <v>329</v>
      </c>
      <c r="B4635" t="s">
        <v>287</v>
      </c>
      <c r="C4635">
        <v>1</v>
      </c>
      <c r="D4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5">
        <v>26</v>
      </c>
      <c r="AJ4635" t="s">
        <v>329</v>
      </c>
      <c r="AK4635" t="s">
        <v>422</v>
      </c>
      <c r="AL4635" t="s">
        <v>287</v>
      </c>
      <c r="AM4635">
        <v>2</v>
      </c>
      <c r="AN4635">
        <v>1</v>
      </c>
      <c r="AO4635">
        <v>0</v>
      </c>
      <c r="AP4635">
        <v>0</v>
      </c>
      <c r="AQ4635">
        <v>0</v>
      </c>
      <c r="AR4635">
        <v>0</v>
      </c>
      <c r="AS4635">
        <v>0</v>
      </c>
      <c r="AT4635">
        <v>0</v>
      </c>
    </row>
    <row r="4636" spans="1:46" hidden="1" x14ac:dyDescent="0.25">
      <c r="A4636" t="s">
        <v>329</v>
      </c>
      <c r="B4636" t="s">
        <v>287</v>
      </c>
      <c r="C4636">
        <v>2</v>
      </c>
      <c r="D4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6">
        <v>26</v>
      </c>
      <c r="AJ4636" t="s">
        <v>329</v>
      </c>
      <c r="AK4636" t="s">
        <v>422</v>
      </c>
      <c r="AL4636" t="s">
        <v>287</v>
      </c>
      <c r="AM4636">
        <v>2</v>
      </c>
      <c r="AN4636">
        <v>2</v>
      </c>
      <c r="AO4636">
        <v>0</v>
      </c>
      <c r="AP4636">
        <v>0</v>
      </c>
      <c r="AQ4636">
        <v>0</v>
      </c>
      <c r="AR4636">
        <v>0</v>
      </c>
      <c r="AS4636">
        <v>0</v>
      </c>
      <c r="AT4636">
        <v>0</v>
      </c>
    </row>
    <row r="4637" spans="1:46" hidden="1" x14ac:dyDescent="0.25">
      <c r="A4637" t="s">
        <v>329</v>
      </c>
      <c r="B4637" t="s">
        <v>287</v>
      </c>
      <c r="C4637">
        <v>3</v>
      </c>
      <c r="D4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7">
        <v>26</v>
      </c>
      <c r="AJ4637" t="s">
        <v>329</v>
      </c>
      <c r="AK4637" t="s">
        <v>422</v>
      </c>
      <c r="AL4637" t="s">
        <v>287</v>
      </c>
      <c r="AM4637">
        <v>2</v>
      </c>
      <c r="AN4637">
        <v>3</v>
      </c>
      <c r="AO4637">
        <v>0</v>
      </c>
      <c r="AP4637">
        <v>0</v>
      </c>
      <c r="AQ4637">
        <v>0</v>
      </c>
      <c r="AR4637">
        <v>0</v>
      </c>
      <c r="AS4637">
        <v>0</v>
      </c>
      <c r="AT4637">
        <v>0</v>
      </c>
    </row>
    <row r="4638" spans="1:46" hidden="1" x14ac:dyDescent="0.25">
      <c r="A4638" t="s">
        <v>329</v>
      </c>
      <c r="B4638" t="s">
        <v>287</v>
      </c>
      <c r="C4638">
        <v>4</v>
      </c>
      <c r="D4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8">
        <v>26</v>
      </c>
      <c r="AJ4638" t="s">
        <v>329</v>
      </c>
      <c r="AK4638" t="s">
        <v>422</v>
      </c>
      <c r="AL4638" t="s">
        <v>287</v>
      </c>
      <c r="AM4638">
        <v>2</v>
      </c>
      <c r="AN4638">
        <v>4</v>
      </c>
      <c r="AO4638">
        <v>0</v>
      </c>
      <c r="AP4638">
        <v>0</v>
      </c>
      <c r="AQ4638">
        <v>0</v>
      </c>
      <c r="AR4638">
        <v>0</v>
      </c>
      <c r="AS4638">
        <v>0</v>
      </c>
      <c r="AT4638">
        <v>0</v>
      </c>
    </row>
    <row r="4639" spans="1:46" hidden="1" x14ac:dyDescent="0.25">
      <c r="A4639" t="s">
        <v>329</v>
      </c>
      <c r="B4639" t="s">
        <v>287</v>
      </c>
      <c r="C4639">
        <v>5</v>
      </c>
      <c r="D4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9">
        <v>26</v>
      </c>
      <c r="AJ4639" t="s">
        <v>329</v>
      </c>
      <c r="AK4639" t="s">
        <v>422</v>
      </c>
      <c r="AL4639" t="s">
        <v>287</v>
      </c>
      <c r="AM4639">
        <v>2</v>
      </c>
      <c r="AN4639">
        <v>5</v>
      </c>
      <c r="AO4639">
        <v>0</v>
      </c>
      <c r="AP4639">
        <v>0</v>
      </c>
      <c r="AQ4639">
        <v>0</v>
      </c>
      <c r="AR4639">
        <v>0</v>
      </c>
      <c r="AS4639">
        <v>0</v>
      </c>
      <c r="AT4639">
        <v>0</v>
      </c>
    </row>
    <row r="4640" spans="1:46" hidden="1" x14ac:dyDescent="0.25">
      <c r="A4640" t="s">
        <v>329</v>
      </c>
      <c r="B4640" t="s">
        <v>287</v>
      </c>
      <c r="C4640">
        <v>6</v>
      </c>
      <c r="D4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40">
        <v>26</v>
      </c>
      <c r="AJ4640" t="s">
        <v>329</v>
      </c>
      <c r="AK4640" t="s">
        <v>422</v>
      </c>
      <c r="AL4640" t="s">
        <v>287</v>
      </c>
      <c r="AM4640">
        <v>2</v>
      </c>
      <c r="AN4640">
        <v>6</v>
      </c>
      <c r="AO4640">
        <v>0</v>
      </c>
      <c r="AP4640">
        <v>6.2266689999999998E-3</v>
      </c>
      <c r="AQ4640">
        <v>7.351214E-3</v>
      </c>
      <c r="AR4640">
        <v>4.849562E-3</v>
      </c>
      <c r="AS4640">
        <v>1.1322809E-2</v>
      </c>
      <c r="AT4640">
        <v>0</v>
      </c>
    </row>
    <row r="4641" spans="1:46" hidden="1" x14ac:dyDescent="0.25">
      <c r="A4641" t="s">
        <v>329</v>
      </c>
      <c r="B4641" t="s">
        <v>287</v>
      </c>
      <c r="C4641">
        <v>7</v>
      </c>
      <c r="D4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1.169044E-2</v>
      </c>
      <c r="E4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1.169044E-2</v>
      </c>
      <c r="AI4641">
        <v>26</v>
      </c>
      <c r="AJ4641" t="s">
        <v>329</v>
      </c>
      <c r="AK4641" t="s">
        <v>422</v>
      </c>
      <c r="AL4641" t="s">
        <v>287</v>
      </c>
      <c r="AM4641">
        <v>2</v>
      </c>
      <c r="AN4641">
        <v>7</v>
      </c>
      <c r="AO4641">
        <v>1.169044E-2</v>
      </c>
      <c r="AP4641">
        <v>9.3973320999999999E-2</v>
      </c>
      <c r="AQ4641">
        <v>0.113157666</v>
      </c>
      <c r="AR4641">
        <v>7.6181656E-2</v>
      </c>
      <c r="AS4641">
        <v>0.145848534</v>
      </c>
      <c r="AT4641">
        <v>4.3374800000000003E-3</v>
      </c>
    </row>
    <row r="4642" spans="1:46" hidden="1" x14ac:dyDescent="0.25">
      <c r="A4642" t="s">
        <v>329</v>
      </c>
      <c r="B4642" t="s">
        <v>287</v>
      </c>
      <c r="C4642">
        <v>8</v>
      </c>
      <c r="D4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0.127245213</v>
      </c>
      <c r="E4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0.127245213</v>
      </c>
      <c r="AI4642">
        <v>26</v>
      </c>
      <c r="AJ4642" t="s">
        <v>329</v>
      </c>
      <c r="AK4642" t="s">
        <v>422</v>
      </c>
      <c r="AL4642" t="s">
        <v>287</v>
      </c>
      <c r="AM4642">
        <v>2</v>
      </c>
      <c r="AN4642">
        <v>8</v>
      </c>
      <c r="AO4642">
        <v>0.127245213</v>
      </c>
      <c r="AP4642">
        <v>0.24927480599999999</v>
      </c>
      <c r="AQ4642">
        <v>0.29525296000000001</v>
      </c>
      <c r="AR4642">
        <v>0.22319469</v>
      </c>
      <c r="AS4642">
        <v>0.34318330899999999</v>
      </c>
      <c r="AT4642">
        <v>5.9023430000000002E-2</v>
      </c>
    </row>
    <row r="4643" spans="1:46" hidden="1" x14ac:dyDescent="0.25">
      <c r="A4643" t="s">
        <v>329</v>
      </c>
      <c r="B4643" t="s">
        <v>287</v>
      </c>
      <c r="C4643">
        <v>9</v>
      </c>
      <c r="D4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0.473583211</v>
      </c>
      <c r="E4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0.307035104</v>
      </c>
      <c r="AI4643">
        <v>26</v>
      </c>
      <c r="AJ4643" t="s">
        <v>329</v>
      </c>
      <c r="AK4643" t="s">
        <v>422</v>
      </c>
      <c r="AL4643" t="s">
        <v>287</v>
      </c>
      <c r="AM4643">
        <v>2</v>
      </c>
      <c r="AN4643">
        <v>9</v>
      </c>
      <c r="AO4643">
        <v>0.307035104</v>
      </c>
      <c r="AP4643">
        <v>0.41633900299999999</v>
      </c>
      <c r="AQ4643">
        <v>0.473583211</v>
      </c>
      <c r="AR4643">
        <v>0.39016882000000003</v>
      </c>
      <c r="AS4643">
        <v>0.54688745800000005</v>
      </c>
      <c r="AT4643">
        <v>0.17977156499999999</v>
      </c>
    </row>
    <row r="4644" spans="1:46" hidden="1" x14ac:dyDescent="0.25">
      <c r="A4644" t="s">
        <v>329</v>
      </c>
      <c r="B4644" t="s">
        <v>287</v>
      </c>
      <c r="C4644">
        <v>10</v>
      </c>
      <c r="D4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0.61762636699999995</v>
      </c>
      <c r="E4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0.61762636699999995</v>
      </c>
      <c r="AI4644">
        <v>26</v>
      </c>
      <c r="AJ4644" t="s">
        <v>329</v>
      </c>
      <c r="AK4644" t="s">
        <v>422</v>
      </c>
      <c r="AL4644" t="s">
        <v>287</v>
      </c>
      <c r="AM4644">
        <v>2</v>
      </c>
      <c r="AN4644">
        <v>10</v>
      </c>
      <c r="AO4644">
        <v>0.45823468299999998</v>
      </c>
      <c r="AP4644">
        <v>0.54987688199999996</v>
      </c>
      <c r="AQ4644">
        <v>0.61762636699999995</v>
      </c>
      <c r="AR4644">
        <v>0.53647494299999998</v>
      </c>
      <c r="AS4644">
        <v>0.70470336200000006</v>
      </c>
      <c r="AT4644">
        <v>0.30055473900000002</v>
      </c>
    </row>
    <row r="4645" spans="1:46" hidden="1" x14ac:dyDescent="0.25">
      <c r="A4645" t="s">
        <v>329</v>
      </c>
      <c r="B4645" t="s">
        <v>287</v>
      </c>
      <c r="C4645">
        <v>11</v>
      </c>
      <c r="D4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0.69950086600000005</v>
      </c>
      <c r="E4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0.69950086600000005</v>
      </c>
      <c r="AI4645">
        <v>26</v>
      </c>
      <c r="AJ4645" t="s">
        <v>329</v>
      </c>
      <c r="AK4645" t="s">
        <v>422</v>
      </c>
      <c r="AL4645" t="s">
        <v>287</v>
      </c>
      <c r="AM4645">
        <v>2</v>
      </c>
      <c r="AN4645">
        <v>11</v>
      </c>
      <c r="AO4645">
        <v>0.59282703400000003</v>
      </c>
      <c r="AP4645">
        <v>0.65436783899999995</v>
      </c>
      <c r="AQ4645">
        <v>0.69950086600000005</v>
      </c>
      <c r="AR4645">
        <v>0.64347678200000002</v>
      </c>
      <c r="AS4645">
        <v>0.82953896900000001</v>
      </c>
      <c r="AT4645">
        <v>0.40655369499999999</v>
      </c>
    </row>
    <row r="4646" spans="1:46" hidden="1" x14ac:dyDescent="0.25">
      <c r="A4646" t="s">
        <v>329</v>
      </c>
      <c r="B4646" t="s">
        <v>287</v>
      </c>
      <c r="C4646">
        <v>12</v>
      </c>
      <c r="D4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0.75626536099999997</v>
      </c>
      <c r="E4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0.75626536099999997</v>
      </c>
      <c r="AI4646">
        <v>26</v>
      </c>
      <c r="AJ4646" t="s">
        <v>329</v>
      </c>
      <c r="AK4646" t="s">
        <v>422</v>
      </c>
      <c r="AL4646" t="s">
        <v>287</v>
      </c>
      <c r="AM4646">
        <v>2</v>
      </c>
      <c r="AN4646">
        <v>12</v>
      </c>
      <c r="AO4646">
        <v>0.65498500999999998</v>
      </c>
      <c r="AP4646">
        <v>0.69798680800000001</v>
      </c>
      <c r="AQ4646">
        <v>0.75626536099999997</v>
      </c>
      <c r="AR4646">
        <v>0.69329175499999995</v>
      </c>
      <c r="AS4646">
        <v>0.88729197999999998</v>
      </c>
      <c r="AT4646">
        <v>0.43488560799999998</v>
      </c>
    </row>
    <row r="4647" spans="1:46" hidden="1" x14ac:dyDescent="0.25">
      <c r="A4647" t="s">
        <v>329</v>
      </c>
      <c r="B4647" t="s">
        <v>287</v>
      </c>
      <c r="C4647">
        <v>13</v>
      </c>
      <c r="D4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0.73794090000000001</v>
      </c>
      <c r="E4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0.73794090000000001</v>
      </c>
      <c r="AI4647">
        <v>26</v>
      </c>
      <c r="AJ4647" t="s">
        <v>329</v>
      </c>
      <c r="AK4647" t="s">
        <v>422</v>
      </c>
      <c r="AL4647" t="s">
        <v>287</v>
      </c>
      <c r="AM4647">
        <v>2</v>
      </c>
      <c r="AN4647">
        <v>13</v>
      </c>
      <c r="AO4647">
        <v>0.64478072500000005</v>
      </c>
      <c r="AP4647">
        <v>0.69872294999999995</v>
      </c>
      <c r="AQ4647">
        <v>0.73794090000000001</v>
      </c>
      <c r="AR4647">
        <v>0.68850688599999998</v>
      </c>
      <c r="AS4647">
        <v>0.87918945800000003</v>
      </c>
      <c r="AT4647">
        <v>0.422495018</v>
      </c>
    </row>
    <row r="4648" spans="1:46" hidden="1" x14ac:dyDescent="0.25">
      <c r="A4648" t="s">
        <v>329</v>
      </c>
      <c r="B4648" t="s">
        <v>287</v>
      </c>
      <c r="C4648">
        <v>14</v>
      </c>
      <c r="D4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0.67726625299999998</v>
      </c>
      <c r="E4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0.67726625299999998</v>
      </c>
      <c r="AI4648">
        <v>26</v>
      </c>
      <c r="AJ4648" t="s">
        <v>329</v>
      </c>
      <c r="AK4648" t="s">
        <v>422</v>
      </c>
      <c r="AL4648" t="s">
        <v>287</v>
      </c>
      <c r="AM4648">
        <v>2</v>
      </c>
      <c r="AN4648">
        <v>14</v>
      </c>
      <c r="AO4648">
        <v>0.57505261299999999</v>
      </c>
      <c r="AP4648">
        <v>0.62841484800000003</v>
      </c>
      <c r="AQ4648">
        <v>0.67726625299999998</v>
      </c>
      <c r="AR4648">
        <v>0.62673984500000002</v>
      </c>
      <c r="AS4648">
        <v>0.83226551999999998</v>
      </c>
      <c r="AT4648">
        <v>0.395605718</v>
      </c>
    </row>
    <row r="4649" spans="1:46" hidden="1" x14ac:dyDescent="0.25">
      <c r="A4649" t="s">
        <v>329</v>
      </c>
      <c r="B4649" t="s">
        <v>287</v>
      </c>
      <c r="C4649">
        <v>15</v>
      </c>
      <c r="D4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0.54623688100000001</v>
      </c>
      <c r="E4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0.54623688100000001</v>
      </c>
      <c r="AI4649">
        <v>26</v>
      </c>
      <c r="AJ4649" t="s">
        <v>329</v>
      </c>
      <c r="AK4649" t="s">
        <v>422</v>
      </c>
      <c r="AL4649" t="s">
        <v>287</v>
      </c>
      <c r="AM4649">
        <v>2</v>
      </c>
      <c r="AN4649">
        <v>15</v>
      </c>
      <c r="AO4649">
        <v>0.47224464300000002</v>
      </c>
      <c r="AP4649">
        <v>0.50901419999999997</v>
      </c>
      <c r="AQ4649">
        <v>0.54623688100000001</v>
      </c>
      <c r="AR4649">
        <v>0.51786171000000003</v>
      </c>
      <c r="AS4649">
        <v>0.74686231700000005</v>
      </c>
      <c r="AT4649">
        <v>0.32435698299999999</v>
      </c>
    </row>
    <row r="4650" spans="1:46" hidden="1" x14ac:dyDescent="0.25">
      <c r="A4650" t="s">
        <v>329</v>
      </c>
      <c r="B4650" t="s">
        <v>287</v>
      </c>
      <c r="C4650">
        <v>16</v>
      </c>
      <c r="D4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0.40923970700000001</v>
      </c>
      <c r="E4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0.40923970700000001</v>
      </c>
      <c r="AI4650">
        <v>26</v>
      </c>
      <c r="AJ4650" t="s">
        <v>329</v>
      </c>
      <c r="AK4650" t="s">
        <v>422</v>
      </c>
      <c r="AL4650" t="s">
        <v>287</v>
      </c>
      <c r="AM4650">
        <v>2</v>
      </c>
      <c r="AN4650">
        <v>16</v>
      </c>
      <c r="AO4650">
        <v>0.32424893300000002</v>
      </c>
      <c r="AP4650">
        <v>0.35069553999999997</v>
      </c>
      <c r="AQ4650">
        <v>0.40923970700000001</v>
      </c>
      <c r="AR4650">
        <v>0.37191211400000002</v>
      </c>
      <c r="AS4650">
        <v>0.60663312300000005</v>
      </c>
      <c r="AT4650">
        <v>0.17556307600000001</v>
      </c>
    </row>
    <row r="4651" spans="1:46" hidden="1" x14ac:dyDescent="0.25">
      <c r="A4651" t="s">
        <v>329</v>
      </c>
      <c r="B4651" t="s">
        <v>287</v>
      </c>
      <c r="C4651">
        <v>17</v>
      </c>
      <c r="D4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0.262564362</v>
      </c>
      <c r="E4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0.262564362</v>
      </c>
      <c r="AI4651">
        <v>26</v>
      </c>
      <c r="AJ4651" t="s">
        <v>329</v>
      </c>
      <c r="AK4651" t="s">
        <v>422</v>
      </c>
      <c r="AL4651" t="s">
        <v>287</v>
      </c>
      <c r="AM4651">
        <v>2</v>
      </c>
      <c r="AN4651">
        <v>17</v>
      </c>
      <c r="AO4651">
        <v>0.16551097000000001</v>
      </c>
      <c r="AP4651">
        <v>0.18501951599999999</v>
      </c>
      <c r="AQ4651">
        <v>0.262564362</v>
      </c>
      <c r="AR4651">
        <v>0.214547231</v>
      </c>
      <c r="AS4651">
        <v>0.42003170899999998</v>
      </c>
      <c r="AT4651">
        <v>8.5102447999999997E-2</v>
      </c>
    </row>
    <row r="4652" spans="1:46" hidden="1" x14ac:dyDescent="0.25">
      <c r="A4652" t="s">
        <v>329</v>
      </c>
      <c r="B4652" t="s">
        <v>287</v>
      </c>
      <c r="C4652">
        <v>18</v>
      </c>
      <c r="D4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0.128225427</v>
      </c>
      <c r="E4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0.128225427</v>
      </c>
      <c r="AI4652">
        <v>26</v>
      </c>
      <c r="AJ4652" t="s">
        <v>329</v>
      </c>
      <c r="AK4652" t="s">
        <v>422</v>
      </c>
      <c r="AL4652" t="s">
        <v>287</v>
      </c>
      <c r="AM4652">
        <v>2</v>
      </c>
      <c r="AN4652">
        <v>18</v>
      </c>
      <c r="AO4652">
        <v>3.3481351999999999E-2</v>
      </c>
      <c r="AP4652">
        <v>4.1103593000000001E-2</v>
      </c>
      <c r="AQ4652">
        <v>0.128225427</v>
      </c>
      <c r="AR4652">
        <v>7.4132251999999996E-2</v>
      </c>
      <c r="AS4652">
        <v>0.22282595899999999</v>
      </c>
      <c r="AT4652">
        <v>1.6585096000000001E-2</v>
      </c>
    </row>
    <row r="4653" spans="1:46" hidden="1" x14ac:dyDescent="0.25">
      <c r="A4653" t="s">
        <v>329</v>
      </c>
      <c r="B4653" t="s">
        <v>287</v>
      </c>
      <c r="C4653">
        <v>19</v>
      </c>
      <c r="D4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2.4850476999999999E-2</v>
      </c>
      <c r="E4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2.4850476999999999E-2</v>
      </c>
      <c r="AI4653">
        <v>26</v>
      </c>
      <c r="AJ4653" t="s">
        <v>329</v>
      </c>
      <c r="AK4653" t="s">
        <v>422</v>
      </c>
      <c r="AL4653" t="s">
        <v>287</v>
      </c>
      <c r="AM4653">
        <v>2</v>
      </c>
      <c r="AN4653">
        <v>19</v>
      </c>
      <c r="AO4653">
        <v>5.3800000000000002E-6</v>
      </c>
      <c r="AP4653">
        <v>3.57E-5</v>
      </c>
      <c r="AQ4653">
        <v>2.4850476999999999E-2</v>
      </c>
      <c r="AR4653">
        <v>9.9779450000000002E-3</v>
      </c>
      <c r="AS4653">
        <v>5.0555672000000003E-2</v>
      </c>
      <c r="AT4653">
        <v>0</v>
      </c>
    </row>
    <row r="4654" spans="1:46" hidden="1" x14ac:dyDescent="0.25">
      <c r="A4654" t="s">
        <v>329</v>
      </c>
      <c r="B4654" t="s">
        <v>287</v>
      </c>
      <c r="C4654">
        <v>20</v>
      </c>
      <c r="D4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1.2500000000000001E-5</v>
      </c>
      <c r="E4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1.2500000000000001E-5</v>
      </c>
      <c r="AI4654">
        <v>26</v>
      </c>
      <c r="AJ4654" t="s">
        <v>329</v>
      </c>
      <c r="AK4654" t="s">
        <v>422</v>
      </c>
      <c r="AL4654" t="s">
        <v>287</v>
      </c>
      <c r="AM4654">
        <v>2</v>
      </c>
      <c r="AN4654">
        <v>20</v>
      </c>
      <c r="AO4654" s="281">
        <v>0</v>
      </c>
      <c r="AP4654" s="281">
        <v>0</v>
      </c>
      <c r="AQ4654">
        <v>1.2500000000000001E-5</v>
      </c>
      <c r="AR4654">
        <v>8.1200000000000002E-6</v>
      </c>
      <c r="AS4654">
        <v>6.4499999999999996E-5</v>
      </c>
      <c r="AT4654">
        <v>0</v>
      </c>
    </row>
    <row r="4655" spans="1:46" hidden="1" x14ac:dyDescent="0.25">
      <c r="A4655" t="s">
        <v>329</v>
      </c>
      <c r="B4655" t="s">
        <v>287</v>
      </c>
      <c r="C4655">
        <v>21</v>
      </c>
      <c r="D4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5">
        <v>26</v>
      </c>
      <c r="AJ4655" t="s">
        <v>329</v>
      </c>
      <c r="AK4655" t="s">
        <v>422</v>
      </c>
      <c r="AL4655" t="s">
        <v>287</v>
      </c>
      <c r="AM4655">
        <v>2</v>
      </c>
      <c r="AN4655">
        <v>21</v>
      </c>
      <c r="AO4655">
        <v>0</v>
      </c>
      <c r="AP4655">
        <v>0</v>
      </c>
      <c r="AQ4655" s="281">
        <v>0</v>
      </c>
      <c r="AR4655" s="281">
        <v>0</v>
      </c>
      <c r="AS4655" s="281">
        <v>0</v>
      </c>
      <c r="AT4655">
        <v>0</v>
      </c>
    </row>
    <row r="4656" spans="1:46" hidden="1" x14ac:dyDescent="0.25">
      <c r="A4656" t="s">
        <v>329</v>
      </c>
      <c r="B4656" t="s">
        <v>287</v>
      </c>
      <c r="C4656">
        <v>22</v>
      </c>
      <c r="D4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6">
        <v>26</v>
      </c>
      <c r="AJ4656" t="s">
        <v>329</v>
      </c>
      <c r="AK4656" t="s">
        <v>422</v>
      </c>
      <c r="AL4656" t="s">
        <v>287</v>
      </c>
      <c r="AM4656">
        <v>2</v>
      </c>
      <c r="AN4656">
        <v>22</v>
      </c>
      <c r="AO4656">
        <v>0</v>
      </c>
      <c r="AP4656">
        <v>0</v>
      </c>
      <c r="AQ4656">
        <v>0</v>
      </c>
      <c r="AR4656">
        <v>0</v>
      </c>
      <c r="AS4656">
        <v>0</v>
      </c>
      <c r="AT4656">
        <v>0</v>
      </c>
    </row>
    <row r="4657" spans="1:46" hidden="1" x14ac:dyDescent="0.25">
      <c r="A4657" t="s">
        <v>329</v>
      </c>
      <c r="B4657" t="s">
        <v>287</v>
      </c>
      <c r="C4657">
        <v>23</v>
      </c>
      <c r="D4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7">
        <v>26</v>
      </c>
      <c r="AJ4657" t="s">
        <v>329</v>
      </c>
      <c r="AK4657" t="s">
        <v>422</v>
      </c>
      <c r="AL4657" t="s">
        <v>287</v>
      </c>
      <c r="AM4657">
        <v>2</v>
      </c>
      <c r="AN4657">
        <v>23</v>
      </c>
      <c r="AO4657">
        <v>0</v>
      </c>
      <c r="AP4657">
        <v>0</v>
      </c>
      <c r="AQ4657">
        <v>0</v>
      </c>
      <c r="AR4657">
        <v>0</v>
      </c>
      <c r="AS4657">
        <v>0</v>
      </c>
      <c r="AT4657">
        <v>0</v>
      </c>
    </row>
    <row r="4658" spans="1:46" hidden="1" x14ac:dyDescent="0.25">
      <c r="A4658" t="s">
        <v>329</v>
      </c>
      <c r="B4658" t="s">
        <v>287</v>
      </c>
      <c r="C4658">
        <v>24</v>
      </c>
      <c r="D4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8">
        <v>26</v>
      </c>
      <c r="AJ4658" t="s">
        <v>329</v>
      </c>
      <c r="AK4658" t="s">
        <v>422</v>
      </c>
      <c r="AL4658" t="s">
        <v>287</v>
      </c>
      <c r="AM4658">
        <v>2</v>
      </c>
      <c r="AN4658">
        <v>24</v>
      </c>
      <c r="AO4658">
        <v>0</v>
      </c>
      <c r="AP4658">
        <v>0</v>
      </c>
      <c r="AQ4658">
        <v>0</v>
      </c>
      <c r="AR4658">
        <v>0</v>
      </c>
      <c r="AS4658">
        <v>0</v>
      </c>
      <c r="AT4658">
        <v>0</v>
      </c>
    </row>
    <row r="4659" spans="1:46" hidden="1" x14ac:dyDescent="0.25">
      <c r="A4659" t="s">
        <v>329</v>
      </c>
      <c r="B4659" t="s">
        <v>288</v>
      </c>
      <c r="C4659">
        <v>1</v>
      </c>
      <c r="D4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9">
        <v>26</v>
      </c>
      <c r="AJ4659" t="s">
        <v>329</v>
      </c>
      <c r="AK4659" t="s">
        <v>422</v>
      </c>
      <c r="AL4659" t="s">
        <v>288</v>
      </c>
      <c r="AM4659">
        <v>3</v>
      </c>
      <c r="AN4659">
        <v>1</v>
      </c>
      <c r="AO4659">
        <v>0</v>
      </c>
      <c r="AP4659">
        <v>0</v>
      </c>
      <c r="AQ4659">
        <v>0</v>
      </c>
      <c r="AR4659">
        <v>0</v>
      </c>
      <c r="AS4659">
        <v>0</v>
      </c>
      <c r="AT4659">
        <v>0</v>
      </c>
    </row>
    <row r="4660" spans="1:46" hidden="1" x14ac:dyDescent="0.25">
      <c r="A4660" t="s">
        <v>329</v>
      </c>
      <c r="B4660" t="s">
        <v>288</v>
      </c>
      <c r="C4660">
        <v>2</v>
      </c>
      <c r="D4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0">
        <v>26</v>
      </c>
      <c r="AJ4660" t="s">
        <v>329</v>
      </c>
      <c r="AK4660" t="s">
        <v>422</v>
      </c>
      <c r="AL4660" t="s">
        <v>288</v>
      </c>
      <c r="AM4660">
        <v>3</v>
      </c>
      <c r="AN4660">
        <v>2</v>
      </c>
      <c r="AO4660">
        <v>0</v>
      </c>
      <c r="AP4660">
        <v>0</v>
      </c>
      <c r="AQ4660">
        <v>0</v>
      </c>
      <c r="AR4660">
        <v>0</v>
      </c>
      <c r="AS4660">
        <v>0</v>
      </c>
      <c r="AT4660">
        <v>0</v>
      </c>
    </row>
    <row r="4661" spans="1:46" hidden="1" x14ac:dyDescent="0.25">
      <c r="A4661" t="s">
        <v>329</v>
      </c>
      <c r="B4661" t="s">
        <v>288</v>
      </c>
      <c r="C4661">
        <v>3</v>
      </c>
      <c r="D4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1">
        <v>26</v>
      </c>
      <c r="AJ4661" t="s">
        <v>329</v>
      </c>
      <c r="AK4661" t="s">
        <v>422</v>
      </c>
      <c r="AL4661" t="s">
        <v>288</v>
      </c>
      <c r="AM4661">
        <v>3</v>
      </c>
      <c r="AN4661">
        <v>3</v>
      </c>
      <c r="AO4661">
        <v>0</v>
      </c>
      <c r="AP4661">
        <v>0</v>
      </c>
      <c r="AQ4661">
        <v>0</v>
      </c>
      <c r="AR4661">
        <v>0</v>
      </c>
      <c r="AS4661">
        <v>0</v>
      </c>
      <c r="AT4661">
        <v>0</v>
      </c>
    </row>
    <row r="4662" spans="1:46" hidden="1" x14ac:dyDescent="0.25">
      <c r="A4662" t="s">
        <v>329</v>
      </c>
      <c r="B4662" t="s">
        <v>288</v>
      </c>
      <c r="C4662">
        <v>4</v>
      </c>
      <c r="D4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2">
        <v>26</v>
      </c>
      <c r="AJ4662" t="s">
        <v>329</v>
      </c>
      <c r="AK4662" t="s">
        <v>422</v>
      </c>
      <c r="AL4662" t="s">
        <v>288</v>
      </c>
      <c r="AM4662">
        <v>3</v>
      </c>
      <c r="AN4662">
        <v>4</v>
      </c>
      <c r="AO4662">
        <v>0</v>
      </c>
      <c r="AP4662">
        <v>0</v>
      </c>
      <c r="AQ4662">
        <v>0</v>
      </c>
      <c r="AR4662">
        <v>0</v>
      </c>
      <c r="AS4662">
        <v>0</v>
      </c>
      <c r="AT4662">
        <v>0</v>
      </c>
    </row>
    <row r="4663" spans="1:46" hidden="1" x14ac:dyDescent="0.25">
      <c r="A4663" t="s">
        <v>329</v>
      </c>
      <c r="B4663" t="s">
        <v>288</v>
      </c>
      <c r="C4663">
        <v>5</v>
      </c>
      <c r="D4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3">
        <v>26</v>
      </c>
      <c r="AJ4663" t="s">
        <v>329</v>
      </c>
      <c r="AK4663" t="s">
        <v>422</v>
      </c>
      <c r="AL4663" t="s">
        <v>288</v>
      </c>
      <c r="AM4663">
        <v>3</v>
      </c>
      <c r="AN4663">
        <v>5</v>
      </c>
      <c r="AO4663">
        <v>0</v>
      </c>
      <c r="AP4663">
        <v>0</v>
      </c>
      <c r="AQ4663">
        <v>0</v>
      </c>
      <c r="AR4663">
        <v>0</v>
      </c>
      <c r="AS4663">
        <v>0</v>
      </c>
      <c r="AT4663">
        <v>0</v>
      </c>
    </row>
    <row r="4664" spans="1:46" hidden="1" x14ac:dyDescent="0.25">
      <c r="A4664" t="s">
        <v>329</v>
      </c>
      <c r="B4664" t="s">
        <v>288</v>
      </c>
      <c r="C4664">
        <v>6</v>
      </c>
      <c r="D4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5.2963699999999999E-3</v>
      </c>
      <c r="E4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5.2963699999999999E-3</v>
      </c>
      <c r="AI4664">
        <v>26</v>
      </c>
      <c r="AJ4664" t="s">
        <v>329</v>
      </c>
      <c r="AK4664" t="s">
        <v>422</v>
      </c>
      <c r="AL4664" t="s">
        <v>288</v>
      </c>
      <c r="AM4664">
        <v>3</v>
      </c>
      <c r="AN4664">
        <v>6</v>
      </c>
      <c r="AO4664">
        <v>5.2963699999999999E-3</v>
      </c>
      <c r="AP4664">
        <v>6.29943E-3</v>
      </c>
      <c r="AQ4664">
        <v>7.9817199999999994E-3</v>
      </c>
      <c r="AR4664">
        <v>6.6069229999999998E-3</v>
      </c>
      <c r="AS4664">
        <v>1.1899668E-2</v>
      </c>
      <c r="AT4664">
        <v>1.853653E-3</v>
      </c>
    </row>
    <row r="4665" spans="1:46" hidden="1" x14ac:dyDescent="0.25">
      <c r="A4665" t="s">
        <v>329</v>
      </c>
      <c r="B4665" t="s">
        <v>288</v>
      </c>
      <c r="C4665">
        <v>7</v>
      </c>
      <c r="D4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8.6846401000000004E-2</v>
      </c>
      <c r="E4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8.6846401000000004E-2</v>
      </c>
      <c r="AI4665">
        <v>26</v>
      </c>
      <c r="AJ4665" t="s">
        <v>329</v>
      </c>
      <c r="AK4665" t="s">
        <v>422</v>
      </c>
      <c r="AL4665" t="s">
        <v>288</v>
      </c>
      <c r="AM4665">
        <v>3</v>
      </c>
      <c r="AN4665">
        <v>7</v>
      </c>
      <c r="AO4665">
        <v>8.6846401000000004E-2</v>
      </c>
      <c r="AP4665">
        <v>0.1012779</v>
      </c>
      <c r="AQ4665">
        <v>0.113662174</v>
      </c>
      <c r="AR4665">
        <v>9.9096727999999995E-2</v>
      </c>
      <c r="AS4665">
        <v>0.139754397</v>
      </c>
      <c r="AT4665">
        <v>3.8395981000000003E-2</v>
      </c>
    </row>
    <row r="4666" spans="1:46" hidden="1" x14ac:dyDescent="0.25">
      <c r="A4666" t="s">
        <v>329</v>
      </c>
      <c r="B4666" t="s">
        <v>288</v>
      </c>
      <c r="C4666">
        <v>8</v>
      </c>
      <c r="D4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0.23437334500000001</v>
      </c>
      <c r="E4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0.23437334500000001</v>
      </c>
      <c r="AI4666">
        <v>26</v>
      </c>
      <c r="AJ4666" t="s">
        <v>329</v>
      </c>
      <c r="AK4666" t="s">
        <v>422</v>
      </c>
      <c r="AL4666" t="s">
        <v>288</v>
      </c>
      <c r="AM4666">
        <v>3</v>
      </c>
      <c r="AN4666">
        <v>8</v>
      </c>
      <c r="AO4666">
        <v>0.23437334500000001</v>
      </c>
      <c r="AP4666">
        <v>0.26473993499999998</v>
      </c>
      <c r="AQ4666">
        <v>0.296189443</v>
      </c>
      <c r="AR4666">
        <v>0.25990502799999998</v>
      </c>
      <c r="AS4666">
        <v>0.34110347600000002</v>
      </c>
      <c r="AT4666">
        <v>0.103784786</v>
      </c>
    </row>
    <row r="4667" spans="1:46" hidden="1" x14ac:dyDescent="0.25">
      <c r="A4667" t="s">
        <v>329</v>
      </c>
      <c r="B4667" t="s">
        <v>288</v>
      </c>
      <c r="C4667">
        <v>9</v>
      </c>
      <c r="D4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0.46973623599999997</v>
      </c>
      <c r="E4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0.37506334000000002</v>
      </c>
      <c r="AI4667">
        <v>26</v>
      </c>
      <c r="AJ4667" t="s">
        <v>329</v>
      </c>
      <c r="AK4667" t="s">
        <v>422</v>
      </c>
      <c r="AL4667" t="s">
        <v>288</v>
      </c>
      <c r="AM4667">
        <v>3</v>
      </c>
      <c r="AN4667">
        <v>9</v>
      </c>
      <c r="AO4667">
        <v>0.37506334000000002</v>
      </c>
      <c r="AP4667">
        <v>0.42453131199999999</v>
      </c>
      <c r="AQ4667">
        <v>0.46973623599999997</v>
      </c>
      <c r="AR4667">
        <v>0.418696232</v>
      </c>
      <c r="AS4667">
        <v>0.546701463</v>
      </c>
      <c r="AT4667">
        <v>0.171112605</v>
      </c>
    </row>
    <row r="4668" spans="1:46" hidden="1" x14ac:dyDescent="0.25">
      <c r="A4668" t="s">
        <v>329</v>
      </c>
      <c r="B4668" t="s">
        <v>288</v>
      </c>
      <c r="C4668">
        <v>10</v>
      </c>
      <c r="D4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0.61320271699999995</v>
      </c>
      <c r="E4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0.61320271699999995</v>
      </c>
      <c r="AI4668">
        <v>26</v>
      </c>
      <c r="AJ4668" t="s">
        <v>329</v>
      </c>
      <c r="AK4668" t="s">
        <v>422</v>
      </c>
      <c r="AL4668" t="s">
        <v>288</v>
      </c>
      <c r="AM4668">
        <v>3</v>
      </c>
      <c r="AN4668">
        <v>10</v>
      </c>
      <c r="AO4668">
        <v>0.48983960900000001</v>
      </c>
      <c r="AP4668">
        <v>0.55728002099999996</v>
      </c>
      <c r="AQ4668">
        <v>0.61320271699999995</v>
      </c>
      <c r="AR4668">
        <v>0.54853237399999999</v>
      </c>
      <c r="AS4668">
        <v>0.71480855700000001</v>
      </c>
      <c r="AT4668">
        <v>0.22925246799999999</v>
      </c>
    </row>
    <row r="4669" spans="1:46" hidden="1" x14ac:dyDescent="0.25">
      <c r="A4669" t="s">
        <v>329</v>
      </c>
      <c r="B4669" t="s">
        <v>288</v>
      </c>
      <c r="C4669">
        <v>11</v>
      </c>
      <c r="D4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0.70853541900000006</v>
      </c>
      <c r="E4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0.70853541900000006</v>
      </c>
      <c r="AI4669">
        <v>26</v>
      </c>
      <c r="AJ4669" t="s">
        <v>329</v>
      </c>
      <c r="AK4669" t="s">
        <v>422</v>
      </c>
      <c r="AL4669" t="s">
        <v>288</v>
      </c>
      <c r="AM4669">
        <v>3</v>
      </c>
      <c r="AN4669">
        <v>11</v>
      </c>
      <c r="AO4669">
        <v>0.57234741700000002</v>
      </c>
      <c r="AP4669">
        <v>0.65361402800000001</v>
      </c>
      <c r="AQ4669">
        <v>0.70853541900000006</v>
      </c>
      <c r="AR4669">
        <v>0.63589305699999998</v>
      </c>
      <c r="AS4669">
        <v>0.81333214200000004</v>
      </c>
      <c r="AT4669">
        <v>0.23510898499999999</v>
      </c>
    </row>
    <row r="4670" spans="1:46" hidden="1" x14ac:dyDescent="0.25">
      <c r="A4670" t="s">
        <v>329</v>
      </c>
      <c r="B4670" t="s">
        <v>288</v>
      </c>
      <c r="C4670">
        <v>12</v>
      </c>
      <c r="D4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0.74506294200000001</v>
      </c>
      <c r="E4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0.74506294200000001</v>
      </c>
      <c r="AI4670">
        <v>26</v>
      </c>
      <c r="AJ4670" t="s">
        <v>329</v>
      </c>
      <c r="AK4670" t="s">
        <v>422</v>
      </c>
      <c r="AL4670" t="s">
        <v>288</v>
      </c>
      <c r="AM4670">
        <v>3</v>
      </c>
      <c r="AN4670">
        <v>12</v>
      </c>
      <c r="AO4670">
        <v>0.60973442600000005</v>
      </c>
      <c r="AP4670">
        <v>0.686394752</v>
      </c>
      <c r="AQ4670">
        <v>0.74506294200000001</v>
      </c>
      <c r="AR4670">
        <v>0.66871424599999996</v>
      </c>
      <c r="AS4670">
        <v>0.86151348699999997</v>
      </c>
      <c r="AT4670">
        <v>0.288752538</v>
      </c>
    </row>
    <row r="4671" spans="1:46" hidden="1" x14ac:dyDescent="0.25">
      <c r="A4671" t="s">
        <v>329</v>
      </c>
      <c r="B4671" t="s">
        <v>288</v>
      </c>
      <c r="C4671">
        <v>13</v>
      </c>
      <c r="D4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0.70855119700000002</v>
      </c>
      <c r="E4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0.70855119700000002</v>
      </c>
      <c r="AI4671">
        <v>26</v>
      </c>
      <c r="AJ4671" t="s">
        <v>329</v>
      </c>
      <c r="AK4671" t="s">
        <v>422</v>
      </c>
      <c r="AL4671" t="s">
        <v>288</v>
      </c>
      <c r="AM4671">
        <v>3</v>
      </c>
      <c r="AN4671">
        <v>13</v>
      </c>
      <c r="AO4671">
        <v>0.58784007999999999</v>
      </c>
      <c r="AP4671">
        <v>0.65841357700000003</v>
      </c>
      <c r="AQ4671">
        <v>0.70855119700000002</v>
      </c>
      <c r="AR4671">
        <v>0.64300671200000004</v>
      </c>
      <c r="AS4671">
        <v>0.816021938</v>
      </c>
      <c r="AT4671">
        <v>0.22069219500000001</v>
      </c>
    </row>
    <row r="4672" spans="1:46" hidden="1" x14ac:dyDescent="0.25">
      <c r="A4672" t="s">
        <v>329</v>
      </c>
      <c r="B4672" t="s">
        <v>288</v>
      </c>
      <c r="C4672">
        <v>14</v>
      </c>
      <c r="D4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0.629285384</v>
      </c>
      <c r="E4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0.629285384</v>
      </c>
      <c r="AI4672">
        <v>26</v>
      </c>
      <c r="AJ4672" t="s">
        <v>329</v>
      </c>
      <c r="AK4672" t="s">
        <v>422</v>
      </c>
      <c r="AL4672" t="s">
        <v>288</v>
      </c>
      <c r="AM4672">
        <v>3</v>
      </c>
      <c r="AN4672">
        <v>14</v>
      </c>
      <c r="AO4672">
        <v>0.51865066900000001</v>
      </c>
      <c r="AP4672">
        <v>0.571409732</v>
      </c>
      <c r="AQ4672">
        <v>0.629285384</v>
      </c>
      <c r="AR4672">
        <v>0.56436604000000001</v>
      </c>
      <c r="AS4672">
        <v>0.735656435</v>
      </c>
      <c r="AT4672">
        <v>0.25273122599999998</v>
      </c>
    </row>
    <row r="4673" spans="1:46" hidden="1" x14ac:dyDescent="0.25">
      <c r="A4673" t="s">
        <v>329</v>
      </c>
      <c r="B4673" t="s">
        <v>288</v>
      </c>
      <c r="C4673">
        <v>15</v>
      </c>
      <c r="D4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0.49746485499999998</v>
      </c>
      <c r="E4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0.49746485499999998</v>
      </c>
      <c r="AI4673">
        <v>26</v>
      </c>
      <c r="AJ4673" t="s">
        <v>329</v>
      </c>
      <c r="AK4673" t="s">
        <v>422</v>
      </c>
      <c r="AL4673" t="s">
        <v>288</v>
      </c>
      <c r="AM4673">
        <v>3</v>
      </c>
      <c r="AN4673">
        <v>15</v>
      </c>
      <c r="AO4673">
        <v>0.39637139799999999</v>
      </c>
      <c r="AP4673">
        <v>0.45131529100000001</v>
      </c>
      <c r="AQ4673">
        <v>0.49746485499999998</v>
      </c>
      <c r="AR4673">
        <v>0.444900552</v>
      </c>
      <c r="AS4673">
        <v>0.60016208699999996</v>
      </c>
      <c r="AT4673">
        <v>0.17558030999999999</v>
      </c>
    </row>
    <row r="4674" spans="1:46" hidden="1" x14ac:dyDescent="0.25">
      <c r="A4674" t="s">
        <v>329</v>
      </c>
      <c r="B4674" t="s">
        <v>288</v>
      </c>
      <c r="C4674">
        <v>16</v>
      </c>
      <c r="D4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0.32387149599999998</v>
      </c>
      <c r="E4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0.32387149599999998</v>
      </c>
      <c r="AI4674">
        <v>26</v>
      </c>
      <c r="AJ4674" t="s">
        <v>329</v>
      </c>
      <c r="AK4674" t="s">
        <v>422</v>
      </c>
      <c r="AL4674" t="s">
        <v>288</v>
      </c>
      <c r="AM4674">
        <v>3</v>
      </c>
      <c r="AN4674">
        <v>16</v>
      </c>
      <c r="AO4674">
        <v>0.26018431800000003</v>
      </c>
      <c r="AP4674">
        <v>0.29441287300000002</v>
      </c>
      <c r="AQ4674">
        <v>0.32387149599999998</v>
      </c>
      <c r="AR4674">
        <v>0.28952535899999998</v>
      </c>
      <c r="AS4674">
        <v>0.411284963</v>
      </c>
      <c r="AT4674">
        <v>0.141099112</v>
      </c>
    </row>
    <row r="4675" spans="1:46" hidden="1" x14ac:dyDescent="0.25">
      <c r="A4675" t="s">
        <v>329</v>
      </c>
      <c r="B4675" t="s">
        <v>288</v>
      </c>
      <c r="C4675">
        <v>17</v>
      </c>
      <c r="D4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0.15679047600000001</v>
      </c>
      <c r="E4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0.15679047600000001</v>
      </c>
      <c r="AI4675">
        <v>26</v>
      </c>
      <c r="AJ4675" t="s">
        <v>329</v>
      </c>
      <c r="AK4675" t="s">
        <v>422</v>
      </c>
      <c r="AL4675" t="s">
        <v>288</v>
      </c>
      <c r="AM4675">
        <v>3</v>
      </c>
      <c r="AN4675">
        <v>17</v>
      </c>
      <c r="AO4675">
        <v>0.11650118499999999</v>
      </c>
      <c r="AP4675">
        <v>0.13562738699999999</v>
      </c>
      <c r="AQ4675">
        <v>0.15679047600000001</v>
      </c>
      <c r="AR4675">
        <v>0.13637455900000001</v>
      </c>
      <c r="AS4675">
        <v>0.209319167</v>
      </c>
      <c r="AT4675">
        <v>7.6382633000000005E-2</v>
      </c>
    </row>
    <row r="4676" spans="1:46" hidden="1" x14ac:dyDescent="0.25">
      <c r="A4676" t="s">
        <v>329</v>
      </c>
      <c r="B4676" t="s">
        <v>288</v>
      </c>
      <c r="C4676">
        <v>18</v>
      </c>
      <c r="D4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2.5023699E-2</v>
      </c>
      <c r="E4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2.5023699E-2</v>
      </c>
      <c r="AI4676">
        <v>26</v>
      </c>
      <c r="AJ4676" t="s">
        <v>329</v>
      </c>
      <c r="AK4676" t="s">
        <v>422</v>
      </c>
      <c r="AL4676" t="s">
        <v>288</v>
      </c>
      <c r="AM4676">
        <v>3</v>
      </c>
      <c r="AN4676">
        <v>18</v>
      </c>
      <c r="AO4676">
        <v>1.4929694E-2</v>
      </c>
      <c r="AP4676">
        <v>1.9347071E-2</v>
      </c>
      <c r="AQ4676">
        <v>2.5023699E-2</v>
      </c>
      <c r="AR4676">
        <v>2.0094547000000001E-2</v>
      </c>
      <c r="AS4676">
        <v>3.8872166999999999E-2</v>
      </c>
      <c r="AT4676">
        <v>7.164162E-3</v>
      </c>
    </row>
    <row r="4677" spans="1:46" hidden="1" x14ac:dyDescent="0.25">
      <c r="A4677" t="s">
        <v>329</v>
      </c>
      <c r="B4677" t="s">
        <v>288</v>
      </c>
      <c r="C4677">
        <v>19</v>
      </c>
      <c r="D4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7">
        <v>26</v>
      </c>
      <c r="AJ4677" t="s">
        <v>329</v>
      </c>
      <c r="AK4677" t="s">
        <v>422</v>
      </c>
      <c r="AL4677" t="s">
        <v>288</v>
      </c>
      <c r="AM4677">
        <v>3</v>
      </c>
      <c r="AN4677">
        <v>19</v>
      </c>
      <c r="AO4677">
        <v>0</v>
      </c>
      <c r="AP4677">
        <v>0</v>
      </c>
      <c r="AQ4677">
        <v>0</v>
      </c>
      <c r="AR4677">
        <v>2.1200000000000001E-9</v>
      </c>
      <c r="AS4677">
        <v>2.6300000000000001E-7</v>
      </c>
      <c r="AT4677">
        <v>0</v>
      </c>
    </row>
    <row r="4678" spans="1:46" hidden="1" x14ac:dyDescent="0.25">
      <c r="A4678" t="s">
        <v>329</v>
      </c>
      <c r="B4678" t="s">
        <v>288</v>
      </c>
      <c r="C4678">
        <v>20</v>
      </c>
      <c r="D4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8">
        <v>26</v>
      </c>
      <c r="AJ4678" t="s">
        <v>329</v>
      </c>
      <c r="AK4678" t="s">
        <v>422</v>
      </c>
      <c r="AL4678" t="s">
        <v>288</v>
      </c>
      <c r="AM4678">
        <v>3</v>
      </c>
      <c r="AN4678">
        <v>20</v>
      </c>
      <c r="AO4678">
        <v>0</v>
      </c>
      <c r="AP4678">
        <v>0</v>
      </c>
      <c r="AQ4678">
        <v>0</v>
      </c>
      <c r="AR4678" s="281">
        <v>0</v>
      </c>
      <c r="AS4678" s="281">
        <v>0</v>
      </c>
      <c r="AT4678">
        <v>0</v>
      </c>
    </row>
    <row r="4679" spans="1:46" hidden="1" x14ac:dyDescent="0.25">
      <c r="A4679" t="s">
        <v>329</v>
      </c>
      <c r="B4679" t="s">
        <v>288</v>
      </c>
      <c r="C4679">
        <v>21</v>
      </c>
      <c r="D4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9">
        <v>26</v>
      </c>
      <c r="AJ4679" t="s">
        <v>329</v>
      </c>
      <c r="AK4679" t="s">
        <v>422</v>
      </c>
      <c r="AL4679" t="s">
        <v>288</v>
      </c>
      <c r="AM4679">
        <v>3</v>
      </c>
      <c r="AN4679">
        <v>21</v>
      </c>
      <c r="AO4679">
        <v>0</v>
      </c>
      <c r="AP4679">
        <v>0</v>
      </c>
      <c r="AQ4679">
        <v>0</v>
      </c>
      <c r="AR4679">
        <v>0</v>
      </c>
      <c r="AS4679">
        <v>0</v>
      </c>
      <c r="AT4679">
        <v>0</v>
      </c>
    </row>
    <row r="4680" spans="1:46" hidden="1" x14ac:dyDescent="0.25">
      <c r="A4680" t="s">
        <v>329</v>
      </c>
      <c r="B4680" t="s">
        <v>288</v>
      </c>
      <c r="C4680">
        <v>22</v>
      </c>
      <c r="D4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0">
        <v>26</v>
      </c>
      <c r="AJ4680" t="s">
        <v>329</v>
      </c>
      <c r="AK4680" t="s">
        <v>422</v>
      </c>
      <c r="AL4680" t="s">
        <v>288</v>
      </c>
      <c r="AM4680">
        <v>3</v>
      </c>
      <c r="AN4680">
        <v>22</v>
      </c>
      <c r="AO4680">
        <v>0</v>
      </c>
      <c r="AP4680">
        <v>0</v>
      </c>
      <c r="AQ4680">
        <v>0</v>
      </c>
      <c r="AR4680">
        <v>0</v>
      </c>
      <c r="AS4680">
        <v>0</v>
      </c>
      <c r="AT4680">
        <v>0</v>
      </c>
    </row>
    <row r="4681" spans="1:46" hidden="1" x14ac:dyDescent="0.25">
      <c r="A4681" t="s">
        <v>329</v>
      </c>
      <c r="B4681" t="s">
        <v>288</v>
      </c>
      <c r="C4681">
        <v>23</v>
      </c>
      <c r="D4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1">
        <v>26</v>
      </c>
      <c r="AJ4681" t="s">
        <v>329</v>
      </c>
      <c r="AK4681" t="s">
        <v>422</v>
      </c>
      <c r="AL4681" t="s">
        <v>288</v>
      </c>
      <c r="AM4681">
        <v>3</v>
      </c>
      <c r="AN4681">
        <v>23</v>
      </c>
      <c r="AO4681">
        <v>0</v>
      </c>
      <c r="AP4681">
        <v>0</v>
      </c>
      <c r="AQ4681">
        <v>0</v>
      </c>
      <c r="AR4681">
        <v>0</v>
      </c>
      <c r="AS4681">
        <v>0</v>
      </c>
      <c r="AT4681">
        <v>0</v>
      </c>
    </row>
    <row r="4682" spans="1:46" hidden="1" x14ac:dyDescent="0.25">
      <c r="A4682" t="s">
        <v>329</v>
      </c>
      <c r="B4682" t="s">
        <v>288</v>
      </c>
      <c r="C4682">
        <v>24</v>
      </c>
      <c r="D4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2">
        <v>26</v>
      </c>
      <c r="AJ4682" t="s">
        <v>329</v>
      </c>
      <c r="AK4682" t="s">
        <v>422</v>
      </c>
      <c r="AL4682" t="s">
        <v>288</v>
      </c>
      <c r="AM4682">
        <v>3</v>
      </c>
      <c r="AN4682">
        <v>24</v>
      </c>
      <c r="AO4682">
        <v>0</v>
      </c>
      <c r="AP4682">
        <v>0</v>
      </c>
      <c r="AQ4682">
        <v>0</v>
      </c>
      <c r="AR4682">
        <v>0</v>
      </c>
      <c r="AS4682">
        <v>0</v>
      </c>
      <c r="AT4682">
        <v>0</v>
      </c>
    </row>
    <row r="4683" spans="1:46" hidden="1" x14ac:dyDescent="0.25">
      <c r="A4683" t="s">
        <v>329</v>
      </c>
      <c r="B4683" t="s">
        <v>289</v>
      </c>
      <c r="C4683">
        <v>1</v>
      </c>
      <c r="D4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3">
        <v>26</v>
      </c>
      <c r="AJ4683" t="s">
        <v>329</v>
      </c>
      <c r="AK4683" t="s">
        <v>422</v>
      </c>
      <c r="AL4683" t="s">
        <v>289</v>
      </c>
      <c r="AM4683">
        <v>4</v>
      </c>
      <c r="AN4683">
        <v>1</v>
      </c>
      <c r="AO4683">
        <v>0</v>
      </c>
      <c r="AP4683">
        <v>0</v>
      </c>
      <c r="AQ4683">
        <v>0</v>
      </c>
      <c r="AR4683">
        <v>0</v>
      </c>
      <c r="AS4683">
        <v>0</v>
      </c>
      <c r="AT4683">
        <v>0</v>
      </c>
    </row>
    <row r="4684" spans="1:46" hidden="1" x14ac:dyDescent="0.25">
      <c r="A4684" t="s">
        <v>329</v>
      </c>
      <c r="B4684" t="s">
        <v>289</v>
      </c>
      <c r="C4684">
        <v>2</v>
      </c>
      <c r="D4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4">
        <v>26</v>
      </c>
      <c r="AJ4684" t="s">
        <v>329</v>
      </c>
      <c r="AK4684" t="s">
        <v>422</v>
      </c>
      <c r="AL4684" t="s">
        <v>289</v>
      </c>
      <c r="AM4684">
        <v>4</v>
      </c>
      <c r="AN4684">
        <v>2</v>
      </c>
      <c r="AO4684">
        <v>0</v>
      </c>
      <c r="AP4684">
        <v>0</v>
      </c>
      <c r="AQ4684">
        <v>0</v>
      </c>
      <c r="AR4684">
        <v>0</v>
      </c>
      <c r="AS4684">
        <v>0</v>
      </c>
      <c r="AT4684">
        <v>0</v>
      </c>
    </row>
    <row r="4685" spans="1:46" hidden="1" x14ac:dyDescent="0.25">
      <c r="A4685" t="s">
        <v>329</v>
      </c>
      <c r="B4685" t="s">
        <v>289</v>
      </c>
      <c r="C4685">
        <v>3</v>
      </c>
      <c r="D4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5">
        <v>26</v>
      </c>
      <c r="AJ4685" t="s">
        <v>329</v>
      </c>
      <c r="AK4685" t="s">
        <v>422</v>
      </c>
      <c r="AL4685" t="s">
        <v>289</v>
      </c>
      <c r="AM4685">
        <v>4</v>
      </c>
      <c r="AN4685">
        <v>3</v>
      </c>
      <c r="AO4685">
        <v>0</v>
      </c>
      <c r="AP4685">
        <v>0</v>
      </c>
      <c r="AQ4685">
        <v>0</v>
      </c>
      <c r="AR4685">
        <v>0</v>
      </c>
      <c r="AS4685">
        <v>0</v>
      </c>
      <c r="AT4685">
        <v>0</v>
      </c>
    </row>
    <row r="4686" spans="1:46" hidden="1" x14ac:dyDescent="0.25">
      <c r="A4686" t="s">
        <v>329</v>
      </c>
      <c r="B4686" t="s">
        <v>289</v>
      </c>
      <c r="C4686">
        <v>4</v>
      </c>
      <c r="D4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6">
        <v>26</v>
      </c>
      <c r="AJ4686" t="s">
        <v>329</v>
      </c>
      <c r="AK4686" t="s">
        <v>422</v>
      </c>
      <c r="AL4686" t="s">
        <v>289</v>
      </c>
      <c r="AM4686">
        <v>4</v>
      </c>
      <c r="AN4686">
        <v>4</v>
      </c>
      <c r="AO4686">
        <v>0</v>
      </c>
      <c r="AP4686">
        <v>0</v>
      </c>
      <c r="AQ4686">
        <v>0</v>
      </c>
      <c r="AR4686">
        <v>0</v>
      </c>
      <c r="AS4686">
        <v>0</v>
      </c>
      <c r="AT4686">
        <v>0</v>
      </c>
    </row>
    <row r="4687" spans="1:46" hidden="1" x14ac:dyDescent="0.25">
      <c r="A4687" t="s">
        <v>329</v>
      </c>
      <c r="B4687" t="s">
        <v>289</v>
      </c>
      <c r="C4687">
        <v>5</v>
      </c>
      <c r="D4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7">
        <v>26</v>
      </c>
      <c r="AJ4687" t="s">
        <v>329</v>
      </c>
      <c r="AK4687" t="s">
        <v>422</v>
      </c>
      <c r="AL4687" t="s">
        <v>289</v>
      </c>
      <c r="AM4687">
        <v>4</v>
      </c>
      <c r="AN4687">
        <v>5</v>
      </c>
      <c r="AO4687">
        <v>0</v>
      </c>
      <c r="AP4687">
        <v>0</v>
      </c>
      <c r="AQ4687">
        <v>0</v>
      </c>
      <c r="AR4687">
        <v>0</v>
      </c>
      <c r="AS4687">
        <v>0</v>
      </c>
      <c r="AT4687">
        <v>0</v>
      </c>
    </row>
    <row r="4688" spans="1:46" hidden="1" x14ac:dyDescent="0.25">
      <c r="A4688" t="s">
        <v>329</v>
      </c>
      <c r="B4688" t="s">
        <v>289</v>
      </c>
      <c r="C4688">
        <v>6</v>
      </c>
      <c r="D4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5.9733690000000001E-3</v>
      </c>
      <c r="E4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5.9733690000000001E-3</v>
      </c>
      <c r="AI4688">
        <v>26</v>
      </c>
      <c r="AJ4688" t="s">
        <v>329</v>
      </c>
      <c r="AK4688" t="s">
        <v>422</v>
      </c>
      <c r="AL4688" t="s">
        <v>289</v>
      </c>
      <c r="AM4688">
        <v>4</v>
      </c>
      <c r="AN4688">
        <v>6</v>
      </c>
      <c r="AO4688">
        <v>5.9733690000000001E-3</v>
      </c>
      <c r="AP4688">
        <v>7.186497E-3</v>
      </c>
      <c r="AQ4688">
        <v>8.303731E-3</v>
      </c>
      <c r="AR4688">
        <v>7.2752809999999998E-3</v>
      </c>
      <c r="AS4688">
        <v>1.2980775E-2</v>
      </c>
      <c r="AT4688">
        <v>2.8297800000000001E-3</v>
      </c>
    </row>
    <row r="4689" spans="1:46" hidden="1" x14ac:dyDescent="0.25">
      <c r="A4689" t="s">
        <v>329</v>
      </c>
      <c r="B4689" t="s">
        <v>289</v>
      </c>
      <c r="C4689">
        <v>7</v>
      </c>
      <c r="D4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8.7907962000000006E-2</v>
      </c>
      <c r="E4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8.7907962000000006E-2</v>
      </c>
      <c r="AI4689">
        <v>26</v>
      </c>
      <c r="AJ4689" t="s">
        <v>329</v>
      </c>
      <c r="AK4689" t="s">
        <v>422</v>
      </c>
      <c r="AL4689" t="s">
        <v>289</v>
      </c>
      <c r="AM4689">
        <v>4</v>
      </c>
      <c r="AN4689">
        <v>7</v>
      </c>
      <c r="AO4689">
        <v>8.7907962000000006E-2</v>
      </c>
      <c r="AP4689">
        <v>0.10226512</v>
      </c>
      <c r="AQ4689">
        <v>0.11444035399999999</v>
      </c>
      <c r="AR4689">
        <v>9.9623373000000001E-2</v>
      </c>
      <c r="AS4689">
        <v>0.14204108800000001</v>
      </c>
      <c r="AT4689">
        <v>4.8792533999999999E-2</v>
      </c>
    </row>
    <row r="4690" spans="1:46" hidden="1" x14ac:dyDescent="0.25">
      <c r="A4690" t="s">
        <v>329</v>
      </c>
      <c r="B4690" t="s">
        <v>289</v>
      </c>
      <c r="C4690">
        <v>8</v>
      </c>
      <c r="D4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0.234527086</v>
      </c>
      <c r="E4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0.234527086</v>
      </c>
      <c r="AI4690">
        <v>26</v>
      </c>
      <c r="AJ4690" t="s">
        <v>329</v>
      </c>
      <c r="AK4690" t="s">
        <v>422</v>
      </c>
      <c r="AL4690" t="s">
        <v>289</v>
      </c>
      <c r="AM4690">
        <v>4</v>
      </c>
      <c r="AN4690">
        <v>8</v>
      </c>
      <c r="AO4690">
        <v>0.234527086</v>
      </c>
      <c r="AP4690">
        <v>0.264174038</v>
      </c>
      <c r="AQ4690">
        <v>0.29030086199999999</v>
      </c>
      <c r="AR4690">
        <v>0.25760424199999998</v>
      </c>
      <c r="AS4690">
        <v>0.33574802300000001</v>
      </c>
      <c r="AT4690">
        <v>0.13372656599999999</v>
      </c>
    </row>
    <row r="4691" spans="1:46" hidden="1" x14ac:dyDescent="0.25">
      <c r="A4691" t="s">
        <v>329</v>
      </c>
      <c r="B4691" t="s">
        <v>289</v>
      </c>
      <c r="C4691">
        <v>9</v>
      </c>
      <c r="D4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0.45417194100000002</v>
      </c>
      <c r="E4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0.36537811999999997</v>
      </c>
      <c r="AI4691">
        <v>26</v>
      </c>
      <c r="AJ4691" t="s">
        <v>329</v>
      </c>
      <c r="AK4691" t="s">
        <v>422</v>
      </c>
      <c r="AL4691" t="s">
        <v>289</v>
      </c>
      <c r="AM4691">
        <v>4</v>
      </c>
      <c r="AN4691">
        <v>9</v>
      </c>
      <c r="AO4691">
        <v>0.36537811999999997</v>
      </c>
      <c r="AP4691">
        <v>0.41207969100000003</v>
      </c>
      <c r="AQ4691">
        <v>0.45417194100000002</v>
      </c>
      <c r="AR4691">
        <v>0.40508749999999999</v>
      </c>
      <c r="AS4691">
        <v>0.52920656700000002</v>
      </c>
      <c r="AT4691">
        <v>0.21411595</v>
      </c>
    </row>
    <row r="4692" spans="1:46" hidden="1" x14ac:dyDescent="0.25">
      <c r="A4692" t="s">
        <v>329</v>
      </c>
      <c r="B4692" t="s">
        <v>289</v>
      </c>
      <c r="C4692">
        <v>10</v>
      </c>
      <c r="D4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0.58298951399999999</v>
      </c>
      <c r="E4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0.58298951399999999</v>
      </c>
      <c r="AI4692">
        <v>26</v>
      </c>
      <c r="AJ4692" t="s">
        <v>329</v>
      </c>
      <c r="AK4692" t="s">
        <v>422</v>
      </c>
      <c r="AL4692" t="s">
        <v>289</v>
      </c>
      <c r="AM4692">
        <v>4</v>
      </c>
      <c r="AN4692">
        <v>10</v>
      </c>
      <c r="AO4692">
        <v>0.47450284799999998</v>
      </c>
      <c r="AP4692">
        <v>0.52967710300000004</v>
      </c>
      <c r="AQ4692">
        <v>0.58298951399999999</v>
      </c>
      <c r="AR4692">
        <v>0.52463597500000003</v>
      </c>
      <c r="AS4692">
        <v>0.67916956500000003</v>
      </c>
      <c r="AT4692">
        <v>0.27027094400000001</v>
      </c>
    </row>
    <row r="4693" spans="1:46" hidden="1" x14ac:dyDescent="0.25">
      <c r="A4693" t="s">
        <v>329</v>
      </c>
      <c r="B4693" t="s">
        <v>289</v>
      </c>
      <c r="C4693">
        <v>11</v>
      </c>
      <c r="D4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0.66299481299999996</v>
      </c>
      <c r="E4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0.66299481299999996</v>
      </c>
      <c r="AI4693">
        <v>26</v>
      </c>
      <c r="AJ4693" t="s">
        <v>329</v>
      </c>
      <c r="AK4693" t="s">
        <v>422</v>
      </c>
      <c r="AL4693" t="s">
        <v>289</v>
      </c>
      <c r="AM4693">
        <v>4</v>
      </c>
      <c r="AN4693">
        <v>11</v>
      </c>
      <c r="AO4693">
        <v>0.55293587799999999</v>
      </c>
      <c r="AP4693">
        <v>0.61708111300000001</v>
      </c>
      <c r="AQ4693">
        <v>0.66299481299999996</v>
      </c>
      <c r="AR4693">
        <v>0.60206826400000002</v>
      </c>
      <c r="AS4693">
        <v>0.77607909799999997</v>
      </c>
      <c r="AT4693">
        <v>0.34391424999999998</v>
      </c>
    </row>
    <row r="4694" spans="1:46" hidden="1" x14ac:dyDescent="0.25">
      <c r="A4694" t="s">
        <v>329</v>
      </c>
      <c r="B4694" t="s">
        <v>289</v>
      </c>
      <c r="C4694">
        <v>12</v>
      </c>
      <c r="D4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0.68666198899999997</v>
      </c>
      <c r="E4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0.68666198899999997</v>
      </c>
      <c r="AI4694">
        <v>26</v>
      </c>
      <c r="AJ4694" t="s">
        <v>329</v>
      </c>
      <c r="AK4694" t="s">
        <v>422</v>
      </c>
      <c r="AL4694" t="s">
        <v>289</v>
      </c>
      <c r="AM4694">
        <v>4</v>
      </c>
      <c r="AN4694">
        <v>12</v>
      </c>
      <c r="AO4694">
        <v>0.57297246400000001</v>
      </c>
      <c r="AP4694">
        <v>0.63442311399999995</v>
      </c>
      <c r="AQ4694">
        <v>0.68666198899999997</v>
      </c>
      <c r="AR4694">
        <v>0.62422060000000001</v>
      </c>
      <c r="AS4694">
        <v>0.81758894599999998</v>
      </c>
      <c r="AT4694">
        <v>0.355389593</v>
      </c>
    </row>
    <row r="4695" spans="1:46" hidden="1" x14ac:dyDescent="0.25">
      <c r="A4695" t="s">
        <v>329</v>
      </c>
      <c r="B4695" t="s">
        <v>289</v>
      </c>
      <c r="C4695">
        <v>13</v>
      </c>
      <c r="D4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0.65543449099999995</v>
      </c>
      <c r="E4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0.65543449099999995</v>
      </c>
      <c r="AI4695">
        <v>26</v>
      </c>
      <c r="AJ4695" t="s">
        <v>329</v>
      </c>
      <c r="AK4695" t="s">
        <v>422</v>
      </c>
      <c r="AL4695" t="s">
        <v>289</v>
      </c>
      <c r="AM4695">
        <v>4</v>
      </c>
      <c r="AN4695">
        <v>13</v>
      </c>
      <c r="AO4695">
        <v>0.53673302599999995</v>
      </c>
      <c r="AP4695">
        <v>0.60066553199999995</v>
      </c>
      <c r="AQ4695">
        <v>0.65543449099999995</v>
      </c>
      <c r="AR4695">
        <v>0.58914033399999999</v>
      </c>
      <c r="AS4695">
        <v>0.79671819899999996</v>
      </c>
      <c r="AT4695">
        <v>0.32515488399999998</v>
      </c>
    </row>
    <row r="4696" spans="1:46" hidden="1" x14ac:dyDescent="0.25">
      <c r="A4696" t="s">
        <v>329</v>
      </c>
      <c r="B4696" t="s">
        <v>289</v>
      </c>
      <c r="C4696">
        <v>14</v>
      </c>
      <c r="D4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0.56303115599999998</v>
      </c>
      <c r="E4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0.56303115599999998</v>
      </c>
      <c r="AI4696">
        <v>26</v>
      </c>
      <c r="AJ4696" t="s">
        <v>329</v>
      </c>
      <c r="AK4696" t="s">
        <v>422</v>
      </c>
      <c r="AL4696" t="s">
        <v>289</v>
      </c>
      <c r="AM4696">
        <v>4</v>
      </c>
      <c r="AN4696">
        <v>14</v>
      </c>
      <c r="AO4696">
        <v>0.46347611300000002</v>
      </c>
      <c r="AP4696">
        <v>0.521740223</v>
      </c>
      <c r="AQ4696">
        <v>0.56303115599999998</v>
      </c>
      <c r="AR4696">
        <v>0.51024844899999999</v>
      </c>
      <c r="AS4696">
        <v>0.68450120699999994</v>
      </c>
      <c r="AT4696">
        <v>0.29928461200000001</v>
      </c>
    </row>
    <row r="4697" spans="1:46" hidden="1" x14ac:dyDescent="0.25">
      <c r="A4697" t="s">
        <v>329</v>
      </c>
      <c r="B4697" t="s">
        <v>289</v>
      </c>
      <c r="C4697">
        <v>15</v>
      </c>
      <c r="D4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0.43950471499999999</v>
      </c>
      <c r="E4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0.43950471499999999</v>
      </c>
      <c r="AI4697">
        <v>26</v>
      </c>
      <c r="AJ4697" t="s">
        <v>329</v>
      </c>
      <c r="AK4697" t="s">
        <v>422</v>
      </c>
      <c r="AL4697" t="s">
        <v>289</v>
      </c>
      <c r="AM4697">
        <v>4</v>
      </c>
      <c r="AN4697">
        <v>15</v>
      </c>
      <c r="AO4697">
        <v>0.353721799</v>
      </c>
      <c r="AP4697">
        <v>0.39224977300000002</v>
      </c>
      <c r="AQ4697">
        <v>0.43950471499999999</v>
      </c>
      <c r="AR4697">
        <v>0.39117312300000001</v>
      </c>
      <c r="AS4697">
        <v>0.54425565200000003</v>
      </c>
      <c r="AT4697">
        <v>0.214782266</v>
      </c>
    </row>
    <row r="4698" spans="1:46" hidden="1" x14ac:dyDescent="0.25">
      <c r="A4698" t="s">
        <v>329</v>
      </c>
      <c r="B4698" t="s">
        <v>289</v>
      </c>
      <c r="C4698">
        <v>16</v>
      </c>
      <c r="D4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0.27072000499999999</v>
      </c>
      <c r="E4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0.27072000499999999</v>
      </c>
      <c r="AI4698">
        <v>26</v>
      </c>
      <c r="AJ4698" t="s">
        <v>329</v>
      </c>
      <c r="AK4698" t="s">
        <v>422</v>
      </c>
      <c r="AL4698" t="s">
        <v>289</v>
      </c>
      <c r="AM4698">
        <v>4</v>
      </c>
      <c r="AN4698">
        <v>16</v>
      </c>
      <c r="AO4698">
        <v>0.21128297700000001</v>
      </c>
      <c r="AP4698">
        <v>0.24289588300000001</v>
      </c>
      <c r="AQ4698">
        <v>0.27072000499999999</v>
      </c>
      <c r="AR4698">
        <v>0.23884066500000001</v>
      </c>
      <c r="AS4698">
        <v>0.36155522899999998</v>
      </c>
      <c r="AT4698">
        <v>0.12130418699999999</v>
      </c>
    </row>
    <row r="4699" spans="1:46" hidden="1" x14ac:dyDescent="0.25">
      <c r="A4699" t="s">
        <v>329</v>
      </c>
      <c r="B4699" t="s">
        <v>289</v>
      </c>
      <c r="C4699">
        <v>17</v>
      </c>
      <c r="D4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0.11112938</v>
      </c>
      <c r="E4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0.11112938</v>
      </c>
      <c r="AI4699">
        <v>26</v>
      </c>
      <c r="AJ4699" t="s">
        <v>329</v>
      </c>
      <c r="AK4699" t="s">
        <v>422</v>
      </c>
      <c r="AL4699" t="s">
        <v>289</v>
      </c>
      <c r="AM4699">
        <v>4</v>
      </c>
      <c r="AN4699">
        <v>17</v>
      </c>
      <c r="AO4699">
        <v>8.3453931999999995E-2</v>
      </c>
      <c r="AP4699">
        <v>9.8108534999999997E-2</v>
      </c>
      <c r="AQ4699">
        <v>0.11112938</v>
      </c>
      <c r="AR4699">
        <v>9.8044905000000002E-2</v>
      </c>
      <c r="AS4699">
        <v>0.160449708</v>
      </c>
      <c r="AT4699">
        <v>4.6104088000000001E-2</v>
      </c>
    </row>
    <row r="4700" spans="1:46" hidden="1" x14ac:dyDescent="0.25">
      <c r="A4700" t="s">
        <v>329</v>
      </c>
      <c r="B4700" t="s">
        <v>289</v>
      </c>
      <c r="C4700">
        <v>18</v>
      </c>
      <c r="D4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9.2503329999999995E-3</v>
      </c>
      <c r="E4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9.2503329999999995E-3</v>
      </c>
      <c r="AI4700">
        <v>26</v>
      </c>
      <c r="AJ4700" t="s">
        <v>329</v>
      </c>
      <c r="AK4700" t="s">
        <v>422</v>
      </c>
      <c r="AL4700" t="s">
        <v>289</v>
      </c>
      <c r="AM4700">
        <v>4</v>
      </c>
      <c r="AN4700">
        <v>18</v>
      </c>
      <c r="AO4700">
        <v>4.5947640000000003E-3</v>
      </c>
      <c r="AP4700">
        <v>6.6736460000000001E-3</v>
      </c>
      <c r="AQ4700">
        <v>9.2503329999999995E-3</v>
      </c>
      <c r="AR4700">
        <v>7.0622289999999997E-3</v>
      </c>
      <c r="AS4700">
        <v>1.6402660999999999E-2</v>
      </c>
      <c r="AT4700">
        <v>1.7468379999999999E-3</v>
      </c>
    </row>
    <row r="4701" spans="1:46" hidden="1" x14ac:dyDescent="0.25">
      <c r="A4701" t="s">
        <v>329</v>
      </c>
      <c r="B4701" t="s">
        <v>289</v>
      </c>
      <c r="C4701">
        <v>19</v>
      </c>
      <c r="D4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1">
        <v>26</v>
      </c>
      <c r="AJ4701" t="s">
        <v>329</v>
      </c>
      <c r="AK4701" t="s">
        <v>422</v>
      </c>
      <c r="AL4701" t="s">
        <v>289</v>
      </c>
      <c r="AM4701">
        <v>4</v>
      </c>
      <c r="AN4701">
        <v>19</v>
      </c>
      <c r="AO4701">
        <v>0</v>
      </c>
      <c r="AP4701">
        <v>0</v>
      </c>
      <c r="AQ4701">
        <v>0</v>
      </c>
      <c r="AR4701">
        <v>0</v>
      </c>
      <c r="AS4701">
        <v>0</v>
      </c>
      <c r="AT4701">
        <v>0</v>
      </c>
    </row>
    <row r="4702" spans="1:46" hidden="1" x14ac:dyDescent="0.25">
      <c r="A4702" t="s">
        <v>329</v>
      </c>
      <c r="B4702" t="s">
        <v>289</v>
      </c>
      <c r="C4702">
        <v>20</v>
      </c>
      <c r="D4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2">
        <v>26</v>
      </c>
      <c r="AJ4702" t="s">
        <v>329</v>
      </c>
      <c r="AK4702" t="s">
        <v>422</v>
      </c>
      <c r="AL4702" t="s">
        <v>289</v>
      </c>
      <c r="AM4702">
        <v>4</v>
      </c>
      <c r="AN4702">
        <v>20</v>
      </c>
      <c r="AO4702">
        <v>0</v>
      </c>
      <c r="AP4702">
        <v>0</v>
      </c>
      <c r="AQ4702">
        <v>0</v>
      </c>
      <c r="AR4702">
        <v>0</v>
      </c>
      <c r="AS4702">
        <v>0</v>
      </c>
      <c r="AT4702">
        <v>0</v>
      </c>
    </row>
    <row r="4703" spans="1:46" hidden="1" x14ac:dyDescent="0.25">
      <c r="A4703" t="s">
        <v>329</v>
      </c>
      <c r="B4703" t="s">
        <v>289</v>
      </c>
      <c r="C4703">
        <v>21</v>
      </c>
      <c r="D4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3">
        <v>26</v>
      </c>
      <c r="AJ4703" t="s">
        <v>329</v>
      </c>
      <c r="AK4703" t="s">
        <v>422</v>
      </c>
      <c r="AL4703" t="s">
        <v>289</v>
      </c>
      <c r="AM4703">
        <v>4</v>
      </c>
      <c r="AN4703">
        <v>21</v>
      </c>
      <c r="AO4703">
        <v>0</v>
      </c>
      <c r="AP4703">
        <v>0</v>
      </c>
      <c r="AQ4703">
        <v>0</v>
      </c>
      <c r="AR4703">
        <v>0</v>
      </c>
      <c r="AS4703">
        <v>0</v>
      </c>
      <c r="AT4703">
        <v>0</v>
      </c>
    </row>
    <row r="4704" spans="1:46" hidden="1" x14ac:dyDescent="0.25">
      <c r="A4704" t="s">
        <v>329</v>
      </c>
      <c r="B4704" t="s">
        <v>289</v>
      </c>
      <c r="C4704">
        <v>22</v>
      </c>
      <c r="D4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4">
        <v>26</v>
      </c>
      <c r="AJ4704" t="s">
        <v>329</v>
      </c>
      <c r="AK4704" t="s">
        <v>422</v>
      </c>
      <c r="AL4704" t="s">
        <v>289</v>
      </c>
      <c r="AM4704">
        <v>4</v>
      </c>
      <c r="AN4704">
        <v>22</v>
      </c>
      <c r="AO4704">
        <v>0</v>
      </c>
      <c r="AP4704">
        <v>0</v>
      </c>
      <c r="AQ4704">
        <v>0</v>
      </c>
      <c r="AR4704">
        <v>0</v>
      </c>
      <c r="AS4704">
        <v>0</v>
      </c>
      <c r="AT4704">
        <v>0</v>
      </c>
    </row>
    <row r="4705" spans="1:46" hidden="1" x14ac:dyDescent="0.25">
      <c r="A4705" t="s">
        <v>329</v>
      </c>
      <c r="B4705" t="s">
        <v>289</v>
      </c>
      <c r="C4705">
        <v>23</v>
      </c>
      <c r="D4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5">
        <v>26</v>
      </c>
      <c r="AJ4705" t="s">
        <v>329</v>
      </c>
      <c r="AK4705" t="s">
        <v>422</v>
      </c>
      <c r="AL4705" t="s">
        <v>289</v>
      </c>
      <c r="AM4705">
        <v>4</v>
      </c>
      <c r="AN4705">
        <v>23</v>
      </c>
      <c r="AO4705">
        <v>0</v>
      </c>
      <c r="AP4705">
        <v>0</v>
      </c>
      <c r="AQ4705">
        <v>0</v>
      </c>
      <c r="AR4705">
        <v>0</v>
      </c>
      <c r="AS4705">
        <v>0</v>
      </c>
      <c r="AT4705">
        <v>0</v>
      </c>
    </row>
    <row r="4706" spans="1:46" hidden="1" x14ac:dyDescent="0.25">
      <c r="A4706" t="s">
        <v>329</v>
      </c>
      <c r="B4706" t="s">
        <v>289</v>
      </c>
      <c r="C4706">
        <v>24</v>
      </c>
      <c r="D4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6">
        <v>26</v>
      </c>
      <c r="AJ4706" t="s">
        <v>329</v>
      </c>
      <c r="AK4706" t="s">
        <v>422</v>
      </c>
      <c r="AL4706" t="s">
        <v>289</v>
      </c>
      <c r="AM4706">
        <v>4</v>
      </c>
      <c r="AN4706">
        <v>24</v>
      </c>
      <c r="AO4706">
        <v>0</v>
      </c>
      <c r="AP4706">
        <v>0</v>
      </c>
      <c r="AQ4706">
        <v>0</v>
      </c>
      <c r="AR4706">
        <v>0</v>
      </c>
      <c r="AS4706">
        <v>0</v>
      </c>
      <c r="AT4706">
        <v>0</v>
      </c>
    </row>
    <row r="4707" spans="1:46" hidden="1" x14ac:dyDescent="0.25">
      <c r="A4707" t="s">
        <v>329</v>
      </c>
      <c r="B4707" t="s">
        <v>290</v>
      </c>
      <c r="C4707">
        <v>1</v>
      </c>
      <c r="D4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7">
        <v>26</v>
      </c>
      <c r="AJ4707" t="s">
        <v>329</v>
      </c>
      <c r="AK4707" t="s">
        <v>422</v>
      </c>
      <c r="AL4707" t="s">
        <v>290</v>
      </c>
      <c r="AM4707">
        <v>5</v>
      </c>
      <c r="AN4707">
        <v>1</v>
      </c>
      <c r="AO4707">
        <v>0</v>
      </c>
      <c r="AP4707">
        <v>0</v>
      </c>
      <c r="AQ4707">
        <v>0</v>
      </c>
      <c r="AR4707">
        <v>0</v>
      </c>
      <c r="AS4707">
        <v>0</v>
      </c>
      <c r="AT4707">
        <v>0</v>
      </c>
    </row>
    <row r="4708" spans="1:46" hidden="1" x14ac:dyDescent="0.25">
      <c r="A4708" t="s">
        <v>329</v>
      </c>
      <c r="B4708" t="s">
        <v>290</v>
      </c>
      <c r="C4708">
        <v>2</v>
      </c>
      <c r="D4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8">
        <v>26</v>
      </c>
      <c r="AJ4708" t="s">
        <v>329</v>
      </c>
      <c r="AK4708" t="s">
        <v>422</v>
      </c>
      <c r="AL4708" t="s">
        <v>290</v>
      </c>
      <c r="AM4708">
        <v>5</v>
      </c>
      <c r="AN4708">
        <v>2</v>
      </c>
      <c r="AO4708">
        <v>0</v>
      </c>
      <c r="AP4708">
        <v>0</v>
      </c>
      <c r="AQ4708">
        <v>0</v>
      </c>
      <c r="AR4708">
        <v>0</v>
      </c>
      <c r="AS4708">
        <v>0</v>
      </c>
      <c r="AT4708">
        <v>0</v>
      </c>
    </row>
    <row r="4709" spans="1:46" hidden="1" x14ac:dyDescent="0.25">
      <c r="A4709" t="s">
        <v>329</v>
      </c>
      <c r="B4709" t="s">
        <v>290</v>
      </c>
      <c r="C4709">
        <v>3</v>
      </c>
      <c r="D4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9">
        <v>26</v>
      </c>
      <c r="AJ4709" t="s">
        <v>329</v>
      </c>
      <c r="AK4709" t="s">
        <v>422</v>
      </c>
      <c r="AL4709" t="s">
        <v>290</v>
      </c>
      <c r="AM4709">
        <v>5</v>
      </c>
      <c r="AN4709">
        <v>3</v>
      </c>
      <c r="AO4709">
        <v>0</v>
      </c>
      <c r="AP4709">
        <v>0</v>
      </c>
      <c r="AQ4709">
        <v>0</v>
      </c>
      <c r="AR4709">
        <v>0</v>
      </c>
      <c r="AS4709">
        <v>0</v>
      </c>
      <c r="AT4709">
        <v>0</v>
      </c>
    </row>
    <row r="4710" spans="1:46" hidden="1" x14ac:dyDescent="0.25">
      <c r="A4710" t="s">
        <v>329</v>
      </c>
      <c r="B4710" t="s">
        <v>290</v>
      </c>
      <c r="C4710">
        <v>4</v>
      </c>
      <c r="D4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0">
        <v>26</v>
      </c>
      <c r="AJ4710" t="s">
        <v>329</v>
      </c>
      <c r="AK4710" t="s">
        <v>422</v>
      </c>
      <c r="AL4710" t="s">
        <v>290</v>
      </c>
      <c r="AM4710">
        <v>5</v>
      </c>
      <c r="AN4710">
        <v>4</v>
      </c>
      <c r="AO4710">
        <v>0</v>
      </c>
      <c r="AP4710">
        <v>0</v>
      </c>
      <c r="AQ4710">
        <v>0</v>
      </c>
      <c r="AR4710">
        <v>0</v>
      </c>
      <c r="AS4710">
        <v>0</v>
      </c>
      <c r="AT4710">
        <v>0</v>
      </c>
    </row>
    <row r="4711" spans="1:46" hidden="1" x14ac:dyDescent="0.25">
      <c r="A4711" t="s">
        <v>329</v>
      </c>
      <c r="B4711" t="s">
        <v>290</v>
      </c>
      <c r="C4711">
        <v>5</v>
      </c>
      <c r="D4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1">
        <v>26</v>
      </c>
      <c r="AJ4711" t="s">
        <v>329</v>
      </c>
      <c r="AK4711" t="s">
        <v>422</v>
      </c>
      <c r="AL4711" t="s">
        <v>290</v>
      </c>
      <c r="AM4711">
        <v>5</v>
      </c>
      <c r="AN4711">
        <v>5</v>
      </c>
      <c r="AO4711">
        <v>0</v>
      </c>
      <c r="AP4711">
        <v>0</v>
      </c>
      <c r="AQ4711">
        <v>0</v>
      </c>
      <c r="AR4711">
        <v>0</v>
      </c>
      <c r="AS4711">
        <v>0</v>
      </c>
      <c r="AT4711">
        <v>0</v>
      </c>
    </row>
    <row r="4712" spans="1:46" hidden="1" x14ac:dyDescent="0.25">
      <c r="A4712" t="s">
        <v>329</v>
      </c>
      <c r="B4712" t="s">
        <v>290</v>
      </c>
      <c r="C4712">
        <v>6</v>
      </c>
      <c r="D4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4.1683040000000003E-3</v>
      </c>
      <c r="E4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4.1683040000000003E-3</v>
      </c>
      <c r="AI4712">
        <v>26</v>
      </c>
      <c r="AJ4712" t="s">
        <v>329</v>
      </c>
      <c r="AK4712" t="s">
        <v>422</v>
      </c>
      <c r="AL4712" t="s">
        <v>290</v>
      </c>
      <c r="AM4712">
        <v>5</v>
      </c>
      <c r="AN4712">
        <v>6</v>
      </c>
      <c r="AO4712">
        <v>4.1683040000000003E-3</v>
      </c>
      <c r="AP4712">
        <v>5.3509589999999998E-3</v>
      </c>
      <c r="AQ4712">
        <v>6.6900700000000002E-3</v>
      </c>
      <c r="AR4712">
        <v>5.5212849999999999E-3</v>
      </c>
      <c r="AS4712">
        <v>1.1167211999999999E-2</v>
      </c>
      <c r="AT4712">
        <v>1.5593810000000001E-3</v>
      </c>
    </row>
    <row r="4713" spans="1:46" hidden="1" x14ac:dyDescent="0.25">
      <c r="A4713" t="s">
        <v>329</v>
      </c>
      <c r="B4713" t="s">
        <v>290</v>
      </c>
      <c r="C4713">
        <v>7</v>
      </c>
      <c r="D4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7.1267987000000005E-2</v>
      </c>
      <c r="E4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7.1267987000000005E-2</v>
      </c>
      <c r="AI4713">
        <v>26</v>
      </c>
      <c r="AJ4713" t="s">
        <v>329</v>
      </c>
      <c r="AK4713" t="s">
        <v>422</v>
      </c>
      <c r="AL4713" t="s">
        <v>290</v>
      </c>
      <c r="AM4713">
        <v>5</v>
      </c>
      <c r="AN4713">
        <v>7</v>
      </c>
      <c r="AO4713">
        <v>7.1267987000000005E-2</v>
      </c>
      <c r="AP4713">
        <v>8.6347991999999998E-2</v>
      </c>
      <c r="AQ4713">
        <v>9.7548994E-2</v>
      </c>
      <c r="AR4713">
        <v>8.3735563999999998E-2</v>
      </c>
      <c r="AS4713">
        <v>0.134673721</v>
      </c>
      <c r="AT4713">
        <v>2.8394757E-2</v>
      </c>
    </row>
    <row r="4714" spans="1:46" hidden="1" x14ac:dyDescent="0.25">
      <c r="A4714" t="s">
        <v>329</v>
      </c>
      <c r="B4714" t="s">
        <v>290</v>
      </c>
      <c r="C4714">
        <v>8</v>
      </c>
      <c r="D4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0.18998133</v>
      </c>
      <c r="E4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0.18998133</v>
      </c>
      <c r="AI4714">
        <v>26</v>
      </c>
      <c r="AJ4714" t="s">
        <v>329</v>
      </c>
      <c r="AK4714" t="s">
        <v>422</v>
      </c>
      <c r="AL4714" t="s">
        <v>290</v>
      </c>
      <c r="AM4714">
        <v>5</v>
      </c>
      <c r="AN4714">
        <v>8</v>
      </c>
      <c r="AO4714">
        <v>0.18998133</v>
      </c>
      <c r="AP4714">
        <v>0.229682093</v>
      </c>
      <c r="AQ4714">
        <v>0.25934189200000002</v>
      </c>
      <c r="AR4714">
        <v>0.222110259</v>
      </c>
      <c r="AS4714">
        <v>0.333444823</v>
      </c>
      <c r="AT4714">
        <v>6.6219600000000003E-2</v>
      </c>
    </row>
    <row r="4715" spans="1:46" hidden="1" x14ac:dyDescent="0.25">
      <c r="A4715" t="s">
        <v>329</v>
      </c>
      <c r="B4715" t="s">
        <v>290</v>
      </c>
      <c r="C4715">
        <v>9</v>
      </c>
      <c r="D4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0.41494308400000002</v>
      </c>
      <c r="E4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0.31372840899999999</v>
      </c>
      <c r="AI4715">
        <v>26</v>
      </c>
      <c r="AJ4715" t="s">
        <v>329</v>
      </c>
      <c r="AK4715" t="s">
        <v>422</v>
      </c>
      <c r="AL4715" t="s">
        <v>290</v>
      </c>
      <c r="AM4715">
        <v>5</v>
      </c>
      <c r="AN4715">
        <v>9</v>
      </c>
      <c r="AO4715">
        <v>0.31372840899999999</v>
      </c>
      <c r="AP4715">
        <v>0.36339285799999999</v>
      </c>
      <c r="AQ4715">
        <v>0.41494308400000002</v>
      </c>
      <c r="AR4715">
        <v>0.35414983</v>
      </c>
      <c r="AS4715">
        <v>0.51567715199999997</v>
      </c>
      <c r="AT4715">
        <v>0.108523384</v>
      </c>
    </row>
    <row r="4716" spans="1:46" hidden="1" x14ac:dyDescent="0.25">
      <c r="A4716" t="s">
        <v>329</v>
      </c>
      <c r="B4716" t="s">
        <v>290</v>
      </c>
      <c r="C4716">
        <v>10</v>
      </c>
      <c r="D4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0.53331950500000003</v>
      </c>
      <c r="E4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0.53331950500000003</v>
      </c>
      <c r="AI4716">
        <v>26</v>
      </c>
      <c r="AJ4716" t="s">
        <v>329</v>
      </c>
      <c r="AK4716" t="s">
        <v>422</v>
      </c>
      <c r="AL4716" t="s">
        <v>290</v>
      </c>
      <c r="AM4716">
        <v>5</v>
      </c>
      <c r="AN4716">
        <v>10</v>
      </c>
      <c r="AO4716">
        <v>0.40364525000000001</v>
      </c>
      <c r="AP4716">
        <v>0.46303988299999999</v>
      </c>
      <c r="AQ4716">
        <v>0.53331950500000003</v>
      </c>
      <c r="AR4716">
        <v>0.45772986199999999</v>
      </c>
      <c r="AS4716">
        <v>0.66932188999999997</v>
      </c>
      <c r="AT4716">
        <v>0.13437439300000001</v>
      </c>
    </row>
    <row r="4717" spans="1:46" hidden="1" x14ac:dyDescent="0.25">
      <c r="A4717" t="s">
        <v>329</v>
      </c>
      <c r="B4717" t="s">
        <v>290</v>
      </c>
      <c r="C4717">
        <v>11</v>
      </c>
      <c r="D4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0.59967448599999995</v>
      </c>
      <c r="E4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0.59967448599999995</v>
      </c>
      <c r="AI4717">
        <v>26</v>
      </c>
      <c r="AJ4717" t="s">
        <v>329</v>
      </c>
      <c r="AK4717" t="s">
        <v>422</v>
      </c>
      <c r="AL4717" t="s">
        <v>290</v>
      </c>
      <c r="AM4717">
        <v>5</v>
      </c>
      <c r="AN4717">
        <v>11</v>
      </c>
      <c r="AO4717">
        <v>0.44707744700000002</v>
      </c>
      <c r="AP4717">
        <v>0.52750250600000004</v>
      </c>
      <c r="AQ4717">
        <v>0.59967448599999995</v>
      </c>
      <c r="AR4717">
        <v>0.52157555300000003</v>
      </c>
      <c r="AS4717">
        <v>0.76074342900000003</v>
      </c>
      <c r="AT4717">
        <v>0.22149385699999999</v>
      </c>
    </row>
    <row r="4718" spans="1:46" hidden="1" x14ac:dyDescent="0.25">
      <c r="A4718" t="s">
        <v>329</v>
      </c>
      <c r="B4718" t="s">
        <v>290</v>
      </c>
      <c r="C4718">
        <v>12</v>
      </c>
      <c r="D4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0.61521809800000005</v>
      </c>
      <c r="E4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0.61521809800000005</v>
      </c>
      <c r="AI4718">
        <v>26</v>
      </c>
      <c r="AJ4718" t="s">
        <v>329</v>
      </c>
      <c r="AK4718" t="s">
        <v>422</v>
      </c>
      <c r="AL4718" t="s">
        <v>290</v>
      </c>
      <c r="AM4718">
        <v>5</v>
      </c>
      <c r="AN4718">
        <v>12</v>
      </c>
      <c r="AO4718">
        <v>0.47546522400000002</v>
      </c>
      <c r="AP4718">
        <v>0.54770598100000001</v>
      </c>
      <c r="AQ4718">
        <v>0.61521809800000005</v>
      </c>
      <c r="AR4718">
        <v>0.53962827700000005</v>
      </c>
      <c r="AS4718">
        <v>0.77625960299999996</v>
      </c>
      <c r="AT4718">
        <v>0.21024816499999999</v>
      </c>
    </row>
    <row r="4719" spans="1:46" hidden="1" x14ac:dyDescent="0.25">
      <c r="A4719" t="s">
        <v>329</v>
      </c>
      <c r="B4719" t="s">
        <v>290</v>
      </c>
      <c r="C4719">
        <v>13</v>
      </c>
      <c r="D4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0.581607612</v>
      </c>
      <c r="E4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0.581607612</v>
      </c>
      <c r="AI4719">
        <v>26</v>
      </c>
      <c r="AJ4719" t="s">
        <v>329</v>
      </c>
      <c r="AK4719" t="s">
        <v>422</v>
      </c>
      <c r="AL4719" t="s">
        <v>290</v>
      </c>
      <c r="AM4719">
        <v>5</v>
      </c>
      <c r="AN4719">
        <v>13</v>
      </c>
      <c r="AO4719">
        <v>0.45064572200000003</v>
      </c>
      <c r="AP4719">
        <v>0.52391256799999997</v>
      </c>
      <c r="AQ4719">
        <v>0.581607612</v>
      </c>
      <c r="AR4719">
        <v>0.51178596099999996</v>
      </c>
      <c r="AS4719">
        <v>0.74356382899999995</v>
      </c>
      <c r="AT4719">
        <v>0.192840925</v>
      </c>
    </row>
    <row r="4720" spans="1:46" hidden="1" x14ac:dyDescent="0.25">
      <c r="A4720" t="s">
        <v>329</v>
      </c>
      <c r="B4720" t="s">
        <v>290</v>
      </c>
      <c r="C4720">
        <v>14</v>
      </c>
      <c r="D4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0.505104212</v>
      </c>
      <c r="E4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0.505104212</v>
      </c>
      <c r="AI4720">
        <v>26</v>
      </c>
      <c r="AJ4720" t="s">
        <v>329</v>
      </c>
      <c r="AK4720" t="s">
        <v>422</v>
      </c>
      <c r="AL4720" t="s">
        <v>290</v>
      </c>
      <c r="AM4720">
        <v>5</v>
      </c>
      <c r="AN4720">
        <v>14</v>
      </c>
      <c r="AO4720">
        <v>0.396982422</v>
      </c>
      <c r="AP4720">
        <v>0.45639587300000001</v>
      </c>
      <c r="AQ4720">
        <v>0.505104212</v>
      </c>
      <c r="AR4720">
        <v>0.44310724000000001</v>
      </c>
      <c r="AS4720">
        <v>0.62239928</v>
      </c>
      <c r="AT4720">
        <v>0.137986046</v>
      </c>
    </row>
    <row r="4721" spans="1:46" hidden="1" x14ac:dyDescent="0.25">
      <c r="A4721" t="s">
        <v>329</v>
      </c>
      <c r="B4721" t="s">
        <v>290</v>
      </c>
      <c r="C4721">
        <v>15</v>
      </c>
      <c r="D4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0.381758659</v>
      </c>
      <c r="E4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0.381758659</v>
      </c>
      <c r="AI4721">
        <v>26</v>
      </c>
      <c r="AJ4721" t="s">
        <v>329</v>
      </c>
      <c r="AK4721" t="s">
        <v>422</v>
      </c>
      <c r="AL4721" t="s">
        <v>290</v>
      </c>
      <c r="AM4721">
        <v>5</v>
      </c>
      <c r="AN4721">
        <v>15</v>
      </c>
      <c r="AO4721">
        <v>0.30049952000000002</v>
      </c>
      <c r="AP4721">
        <v>0.33881361700000001</v>
      </c>
      <c r="AQ4721">
        <v>0.381758659</v>
      </c>
      <c r="AR4721">
        <v>0.33434112700000002</v>
      </c>
      <c r="AS4721">
        <v>0.49956230200000001</v>
      </c>
      <c r="AT4721">
        <v>0.108953676</v>
      </c>
    </row>
    <row r="4722" spans="1:46" hidden="1" x14ac:dyDescent="0.25">
      <c r="A4722" t="s">
        <v>329</v>
      </c>
      <c r="B4722" t="s">
        <v>290</v>
      </c>
      <c r="C4722">
        <v>16</v>
      </c>
      <c r="D4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0.22187375000000001</v>
      </c>
      <c r="E4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0.22187375000000001</v>
      </c>
      <c r="AI4722">
        <v>26</v>
      </c>
      <c r="AJ4722" t="s">
        <v>329</v>
      </c>
      <c r="AK4722" t="s">
        <v>422</v>
      </c>
      <c r="AL4722" t="s">
        <v>290</v>
      </c>
      <c r="AM4722">
        <v>5</v>
      </c>
      <c r="AN4722">
        <v>16</v>
      </c>
      <c r="AO4722">
        <v>0.168173295</v>
      </c>
      <c r="AP4722">
        <v>0.19914346699999999</v>
      </c>
      <c r="AQ4722">
        <v>0.22187375000000001</v>
      </c>
      <c r="AR4722">
        <v>0.19374482800000001</v>
      </c>
      <c r="AS4722">
        <v>0.30675424699999998</v>
      </c>
      <c r="AT4722">
        <v>6.2968943999999999E-2</v>
      </c>
    </row>
    <row r="4723" spans="1:46" hidden="1" x14ac:dyDescent="0.25">
      <c r="A4723" t="s">
        <v>329</v>
      </c>
      <c r="B4723" t="s">
        <v>290</v>
      </c>
      <c r="C4723">
        <v>17</v>
      </c>
      <c r="D4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8.2550658999999998E-2</v>
      </c>
      <c r="E4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8.2550658999999998E-2</v>
      </c>
      <c r="AI4723">
        <v>26</v>
      </c>
      <c r="AJ4723" t="s">
        <v>329</v>
      </c>
      <c r="AK4723" t="s">
        <v>422</v>
      </c>
      <c r="AL4723" t="s">
        <v>290</v>
      </c>
      <c r="AM4723">
        <v>5</v>
      </c>
      <c r="AN4723">
        <v>17</v>
      </c>
      <c r="AO4723">
        <v>6.2227440000000002E-2</v>
      </c>
      <c r="AP4723">
        <v>7.2985875000000006E-2</v>
      </c>
      <c r="AQ4723">
        <v>8.2550658999999998E-2</v>
      </c>
      <c r="AR4723">
        <v>7.2125208999999996E-2</v>
      </c>
      <c r="AS4723">
        <v>0.119066879</v>
      </c>
      <c r="AT4723">
        <v>2.4774721999999999E-2</v>
      </c>
    </row>
    <row r="4724" spans="1:46" hidden="1" x14ac:dyDescent="0.25">
      <c r="A4724" t="s">
        <v>329</v>
      </c>
      <c r="B4724" t="s">
        <v>290</v>
      </c>
      <c r="C4724">
        <v>18</v>
      </c>
      <c r="D4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3.4188510000000001E-3</v>
      </c>
      <c r="E4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3.4188510000000001E-3</v>
      </c>
      <c r="AI4724">
        <v>26</v>
      </c>
      <c r="AJ4724" t="s">
        <v>329</v>
      </c>
      <c r="AK4724" t="s">
        <v>422</v>
      </c>
      <c r="AL4724" t="s">
        <v>290</v>
      </c>
      <c r="AM4724">
        <v>5</v>
      </c>
      <c r="AN4724">
        <v>18</v>
      </c>
      <c r="AO4724">
        <v>1.8987139999999999E-3</v>
      </c>
      <c r="AP4724">
        <v>2.5929920000000001E-3</v>
      </c>
      <c r="AQ4724">
        <v>3.4188510000000001E-3</v>
      </c>
      <c r="AR4724">
        <v>2.681176E-3</v>
      </c>
      <c r="AS4724">
        <v>5.3404519999999999E-3</v>
      </c>
      <c r="AT4724">
        <v>6.0576100000000002E-4</v>
      </c>
    </row>
    <row r="4725" spans="1:46" hidden="1" x14ac:dyDescent="0.25">
      <c r="A4725" t="s">
        <v>329</v>
      </c>
      <c r="B4725" t="s">
        <v>290</v>
      </c>
      <c r="C4725">
        <v>19</v>
      </c>
      <c r="D4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5">
        <v>26</v>
      </c>
      <c r="AJ4725" t="s">
        <v>329</v>
      </c>
      <c r="AK4725" t="s">
        <v>422</v>
      </c>
      <c r="AL4725" t="s">
        <v>290</v>
      </c>
      <c r="AM4725">
        <v>5</v>
      </c>
      <c r="AN4725">
        <v>19</v>
      </c>
      <c r="AO4725">
        <v>0</v>
      </c>
      <c r="AP4725">
        <v>0</v>
      </c>
      <c r="AQ4725">
        <v>0</v>
      </c>
      <c r="AR4725">
        <v>0</v>
      </c>
      <c r="AS4725">
        <v>0</v>
      </c>
      <c r="AT4725">
        <v>0</v>
      </c>
    </row>
    <row r="4726" spans="1:46" hidden="1" x14ac:dyDescent="0.25">
      <c r="A4726" t="s">
        <v>329</v>
      </c>
      <c r="B4726" t="s">
        <v>290</v>
      </c>
      <c r="C4726">
        <v>20</v>
      </c>
      <c r="D4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6">
        <v>26</v>
      </c>
      <c r="AJ4726" t="s">
        <v>329</v>
      </c>
      <c r="AK4726" t="s">
        <v>422</v>
      </c>
      <c r="AL4726" t="s">
        <v>290</v>
      </c>
      <c r="AM4726">
        <v>5</v>
      </c>
      <c r="AN4726">
        <v>20</v>
      </c>
      <c r="AO4726">
        <v>0</v>
      </c>
      <c r="AP4726">
        <v>0</v>
      </c>
      <c r="AQ4726">
        <v>0</v>
      </c>
      <c r="AR4726">
        <v>0</v>
      </c>
      <c r="AS4726">
        <v>0</v>
      </c>
      <c r="AT4726">
        <v>0</v>
      </c>
    </row>
    <row r="4727" spans="1:46" hidden="1" x14ac:dyDescent="0.25">
      <c r="A4727" t="s">
        <v>329</v>
      </c>
      <c r="B4727" t="s">
        <v>290</v>
      </c>
      <c r="C4727">
        <v>21</v>
      </c>
      <c r="D4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7">
        <v>26</v>
      </c>
      <c r="AJ4727" t="s">
        <v>329</v>
      </c>
      <c r="AK4727" t="s">
        <v>422</v>
      </c>
      <c r="AL4727" t="s">
        <v>290</v>
      </c>
      <c r="AM4727">
        <v>5</v>
      </c>
      <c r="AN4727">
        <v>21</v>
      </c>
      <c r="AO4727">
        <v>0</v>
      </c>
      <c r="AP4727">
        <v>0</v>
      </c>
      <c r="AQ4727">
        <v>0</v>
      </c>
      <c r="AR4727">
        <v>0</v>
      </c>
      <c r="AS4727">
        <v>0</v>
      </c>
      <c r="AT4727">
        <v>0</v>
      </c>
    </row>
    <row r="4728" spans="1:46" hidden="1" x14ac:dyDescent="0.25">
      <c r="A4728" t="s">
        <v>329</v>
      </c>
      <c r="B4728" t="s">
        <v>290</v>
      </c>
      <c r="C4728">
        <v>22</v>
      </c>
      <c r="D4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8">
        <v>26</v>
      </c>
      <c r="AJ4728" t="s">
        <v>329</v>
      </c>
      <c r="AK4728" t="s">
        <v>422</v>
      </c>
      <c r="AL4728" t="s">
        <v>290</v>
      </c>
      <c r="AM4728">
        <v>5</v>
      </c>
      <c r="AN4728">
        <v>22</v>
      </c>
      <c r="AO4728">
        <v>0</v>
      </c>
      <c r="AP4728">
        <v>0</v>
      </c>
      <c r="AQ4728">
        <v>0</v>
      </c>
      <c r="AR4728">
        <v>0</v>
      </c>
      <c r="AS4728">
        <v>0</v>
      </c>
      <c r="AT4728">
        <v>0</v>
      </c>
    </row>
    <row r="4729" spans="1:46" hidden="1" x14ac:dyDescent="0.25">
      <c r="A4729" t="s">
        <v>329</v>
      </c>
      <c r="B4729" t="s">
        <v>290</v>
      </c>
      <c r="C4729">
        <v>23</v>
      </c>
      <c r="D4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9">
        <v>26</v>
      </c>
      <c r="AJ4729" t="s">
        <v>329</v>
      </c>
      <c r="AK4729" t="s">
        <v>422</v>
      </c>
      <c r="AL4729" t="s">
        <v>290</v>
      </c>
      <c r="AM4729">
        <v>5</v>
      </c>
      <c r="AN4729">
        <v>23</v>
      </c>
      <c r="AO4729">
        <v>0</v>
      </c>
      <c r="AP4729">
        <v>0</v>
      </c>
      <c r="AQ4729">
        <v>0</v>
      </c>
      <c r="AR4729">
        <v>0</v>
      </c>
      <c r="AS4729">
        <v>0</v>
      </c>
      <c r="AT4729">
        <v>0</v>
      </c>
    </row>
    <row r="4730" spans="1:46" hidden="1" x14ac:dyDescent="0.25">
      <c r="A4730" t="s">
        <v>329</v>
      </c>
      <c r="B4730" t="s">
        <v>290</v>
      </c>
      <c r="C4730">
        <v>24</v>
      </c>
      <c r="D4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0">
        <v>26</v>
      </c>
      <c r="AJ4730" t="s">
        <v>329</v>
      </c>
      <c r="AK4730" t="s">
        <v>422</v>
      </c>
      <c r="AL4730" t="s">
        <v>290</v>
      </c>
      <c r="AM4730">
        <v>5</v>
      </c>
      <c r="AN4730">
        <v>24</v>
      </c>
      <c r="AO4730">
        <v>0</v>
      </c>
      <c r="AP4730">
        <v>0</v>
      </c>
      <c r="AQ4730">
        <v>0</v>
      </c>
      <c r="AR4730">
        <v>0</v>
      </c>
      <c r="AS4730">
        <v>0</v>
      </c>
      <c r="AT4730">
        <v>0</v>
      </c>
    </row>
    <row r="4731" spans="1:46" hidden="1" x14ac:dyDescent="0.25">
      <c r="A4731" t="s">
        <v>329</v>
      </c>
      <c r="B4731" t="s">
        <v>291</v>
      </c>
      <c r="C4731">
        <v>1</v>
      </c>
      <c r="D4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1">
        <v>26</v>
      </c>
      <c r="AJ4731" t="s">
        <v>329</v>
      </c>
      <c r="AK4731" t="s">
        <v>422</v>
      </c>
      <c r="AL4731" t="s">
        <v>291</v>
      </c>
      <c r="AM4731">
        <v>6</v>
      </c>
      <c r="AN4731">
        <v>1</v>
      </c>
      <c r="AO4731">
        <v>0</v>
      </c>
      <c r="AP4731">
        <v>0</v>
      </c>
      <c r="AQ4731">
        <v>0</v>
      </c>
      <c r="AR4731">
        <v>0</v>
      </c>
      <c r="AS4731">
        <v>0</v>
      </c>
      <c r="AT4731">
        <v>0</v>
      </c>
    </row>
    <row r="4732" spans="1:46" hidden="1" x14ac:dyDescent="0.25">
      <c r="A4732" t="s">
        <v>329</v>
      </c>
      <c r="B4732" t="s">
        <v>291</v>
      </c>
      <c r="C4732">
        <v>2</v>
      </c>
      <c r="D4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2">
        <v>26</v>
      </c>
      <c r="AJ4732" t="s">
        <v>329</v>
      </c>
      <c r="AK4732" t="s">
        <v>422</v>
      </c>
      <c r="AL4732" t="s">
        <v>291</v>
      </c>
      <c r="AM4732">
        <v>6</v>
      </c>
      <c r="AN4732">
        <v>2</v>
      </c>
      <c r="AO4732">
        <v>0</v>
      </c>
      <c r="AP4732">
        <v>0</v>
      </c>
      <c r="AQ4732">
        <v>0</v>
      </c>
      <c r="AR4732">
        <v>0</v>
      </c>
      <c r="AS4732">
        <v>0</v>
      </c>
      <c r="AT4732">
        <v>0</v>
      </c>
    </row>
    <row r="4733" spans="1:46" hidden="1" x14ac:dyDescent="0.25">
      <c r="A4733" t="s">
        <v>329</v>
      </c>
      <c r="B4733" t="s">
        <v>291</v>
      </c>
      <c r="C4733">
        <v>3</v>
      </c>
      <c r="D4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3">
        <v>26</v>
      </c>
      <c r="AJ4733" t="s">
        <v>329</v>
      </c>
      <c r="AK4733" t="s">
        <v>422</v>
      </c>
      <c r="AL4733" t="s">
        <v>291</v>
      </c>
      <c r="AM4733">
        <v>6</v>
      </c>
      <c r="AN4733">
        <v>3</v>
      </c>
      <c r="AO4733">
        <v>0</v>
      </c>
      <c r="AP4733">
        <v>0</v>
      </c>
      <c r="AQ4733">
        <v>0</v>
      </c>
      <c r="AR4733">
        <v>0</v>
      </c>
      <c r="AS4733">
        <v>0</v>
      </c>
      <c r="AT4733">
        <v>0</v>
      </c>
    </row>
    <row r="4734" spans="1:46" hidden="1" x14ac:dyDescent="0.25">
      <c r="A4734" t="s">
        <v>329</v>
      </c>
      <c r="B4734" t="s">
        <v>291</v>
      </c>
      <c r="C4734">
        <v>4</v>
      </c>
      <c r="D4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4">
        <v>26</v>
      </c>
      <c r="AJ4734" t="s">
        <v>329</v>
      </c>
      <c r="AK4734" t="s">
        <v>422</v>
      </c>
      <c r="AL4734" t="s">
        <v>291</v>
      </c>
      <c r="AM4734">
        <v>6</v>
      </c>
      <c r="AN4734">
        <v>4</v>
      </c>
      <c r="AO4734">
        <v>0</v>
      </c>
      <c r="AP4734">
        <v>0</v>
      </c>
      <c r="AQ4734">
        <v>0</v>
      </c>
      <c r="AR4734">
        <v>0</v>
      </c>
      <c r="AS4734">
        <v>0</v>
      </c>
      <c r="AT4734">
        <v>0</v>
      </c>
    </row>
    <row r="4735" spans="1:46" hidden="1" x14ac:dyDescent="0.25">
      <c r="A4735" t="s">
        <v>329</v>
      </c>
      <c r="B4735" t="s">
        <v>291</v>
      </c>
      <c r="C4735">
        <v>5</v>
      </c>
      <c r="D4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5">
        <v>26</v>
      </c>
      <c r="AJ4735" t="s">
        <v>329</v>
      </c>
      <c r="AK4735" t="s">
        <v>422</v>
      </c>
      <c r="AL4735" t="s">
        <v>291</v>
      </c>
      <c r="AM4735">
        <v>6</v>
      </c>
      <c r="AN4735">
        <v>5</v>
      </c>
      <c r="AO4735">
        <v>0</v>
      </c>
      <c r="AP4735">
        <v>0</v>
      </c>
      <c r="AQ4735">
        <v>0</v>
      </c>
      <c r="AR4735">
        <v>0</v>
      </c>
      <c r="AS4735">
        <v>0</v>
      </c>
      <c r="AT4735">
        <v>0</v>
      </c>
    </row>
    <row r="4736" spans="1:46" hidden="1" x14ac:dyDescent="0.25">
      <c r="A4736" t="s">
        <v>329</v>
      </c>
      <c r="B4736" t="s">
        <v>291</v>
      </c>
      <c r="C4736">
        <v>6</v>
      </c>
      <c r="D4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1.9126799999999999E-3</v>
      </c>
      <c r="E4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1.9126799999999999E-3</v>
      </c>
      <c r="AI4736">
        <v>26</v>
      </c>
      <c r="AJ4736" t="s">
        <v>329</v>
      </c>
      <c r="AK4736" t="s">
        <v>422</v>
      </c>
      <c r="AL4736" t="s">
        <v>291</v>
      </c>
      <c r="AM4736">
        <v>6</v>
      </c>
      <c r="AN4736">
        <v>6</v>
      </c>
      <c r="AO4736">
        <v>1.9126799999999999E-3</v>
      </c>
      <c r="AP4736">
        <v>2.653959E-3</v>
      </c>
      <c r="AQ4736">
        <v>3.763359E-3</v>
      </c>
      <c r="AR4736">
        <v>2.8880870000000001E-3</v>
      </c>
      <c r="AS4736">
        <v>6.7379450000000004E-3</v>
      </c>
      <c r="AT4736">
        <v>9.8369899999999999E-4</v>
      </c>
    </row>
    <row r="4737" spans="1:46" hidden="1" x14ac:dyDescent="0.25">
      <c r="A4737" t="s">
        <v>329</v>
      </c>
      <c r="B4737" t="s">
        <v>291</v>
      </c>
      <c r="C4737">
        <v>7</v>
      </c>
      <c r="D4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5.651345E-2</v>
      </c>
      <c r="E4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5.651345E-2</v>
      </c>
      <c r="AI4737">
        <v>26</v>
      </c>
      <c r="AJ4737" t="s">
        <v>329</v>
      </c>
      <c r="AK4737" t="s">
        <v>422</v>
      </c>
      <c r="AL4737" t="s">
        <v>291</v>
      </c>
      <c r="AM4737">
        <v>6</v>
      </c>
      <c r="AN4737">
        <v>7</v>
      </c>
      <c r="AO4737">
        <v>5.651345E-2</v>
      </c>
      <c r="AP4737">
        <v>6.7178037999999995E-2</v>
      </c>
      <c r="AQ4737">
        <v>7.7245177999999998E-2</v>
      </c>
      <c r="AR4737">
        <v>6.6167548000000007E-2</v>
      </c>
      <c r="AS4737">
        <v>0.104988946</v>
      </c>
      <c r="AT4737">
        <v>2.1201945999999999E-2</v>
      </c>
    </row>
    <row r="4738" spans="1:46" hidden="1" x14ac:dyDescent="0.25">
      <c r="A4738" t="s">
        <v>329</v>
      </c>
      <c r="B4738" t="s">
        <v>291</v>
      </c>
      <c r="C4738">
        <v>8</v>
      </c>
      <c r="D4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0.169564881</v>
      </c>
      <c r="E4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0.169564881</v>
      </c>
      <c r="AI4738">
        <v>26</v>
      </c>
      <c r="AJ4738" t="s">
        <v>329</v>
      </c>
      <c r="AK4738" t="s">
        <v>422</v>
      </c>
      <c r="AL4738" t="s">
        <v>291</v>
      </c>
      <c r="AM4738">
        <v>6</v>
      </c>
      <c r="AN4738">
        <v>8</v>
      </c>
      <c r="AO4738">
        <v>0.169564881</v>
      </c>
      <c r="AP4738">
        <v>0.19881481100000001</v>
      </c>
      <c r="AQ4738">
        <v>0.225840862</v>
      </c>
      <c r="AR4738">
        <v>0.19362602100000001</v>
      </c>
      <c r="AS4738">
        <v>0.272201896</v>
      </c>
      <c r="AT4738">
        <v>6.5990005000000004E-2</v>
      </c>
    </row>
    <row r="4739" spans="1:46" hidden="1" x14ac:dyDescent="0.25">
      <c r="A4739" t="s">
        <v>329</v>
      </c>
      <c r="B4739" t="s">
        <v>291</v>
      </c>
      <c r="C4739">
        <v>9</v>
      </c>
      <c r="D4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0.36573578800000001</v>
      </c>
      <c r="E4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0.28452312499999999</v>
      </c>
      <c r="AI4739">
        <v>26</v>
      </c>
      <c r="AJ4739" t="s">
        <v>329</v>
      </c>
      <c r="AK4739" t="s">
        <v>422</v>
      </c>
      <c r="AL4739" t="s">
        <v>291</v>
      </c>
      <c r="AM4739">
        <v>6</v>
      </c>
      <c r="AN4739">
        <v>9</v>
      </c>
      <c r="AO4739">
        <v>0.28452312499999999</v>
      </c>
      <c r="AP4739">
        <v>0.32865724299999999</v>
      </c>
      <c r="AQ4739">
        <v>0.36573578800000001</v>
      </c>
      <c r="AR4739">
        <v>0.32233457399999998</v>
      </c>
      <c r="AS4739">
        <v>0.44154476199999998</v>
      </c>
      <c r="AT4739">
        <v>0.11991060100000001</v>
      </c>
    </row>
    <row r="4740" spans="1:46" hidden="1" x14ac:dyDescent="0.25">
      <c r="A4740" t="s">
        <v>329</v>
      </c>
      <c r="B4740" t="s">
        <v>291</v>
      </c>
      <c r="C4740">
        <v>10</v>
      </c>
      <c r="D4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0.48451320199999998</v>
      </c>
      <c r="E4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0.48451320199999998</v>
      </c>
      <c r="AI4740">
        <v>26</v>
      </c>
      <c r="AJ4740" t="s">
        <v>329</v>
      </c>
      <c r="AK4740" t="s">
        <v>422</v>
      </c>
      <c r="AL4740" t="s">
        <v>291</v>
      </c>
      <c r="AM4740">
        <v>6</v>
      </c>
      <c r="AN4740">
        <v>10</v>
      </c>
      <c r="AO4740">
        <v>0.37730374999999999</v>
      </c>
      <c r="AP4740">
        <v>0.43064944500000002</v>
      </c>
      <c r="AQ4740">
        <v>0.48451320199999998</v>
      </c>
      <c r="AR4740">
        <v>0.42270761899999998</v>
      </c>
      <c r="AS4740">
        <v>0.58754616500000001</v>
      </c>
      <c r="AT4740">
        <v>0.16773458399999999</v>
      </c>
    </row>
    <row r="4741" spans="1:46" hidden="1" x14ac:dyDescent="0.25">
      <c r="A4741" t="s">
        <v>329</v>
      </c>
      <c r="B4741" t="s">
        <v>291</v>
      </c>
      <c r="C4741">
        <v>11</v>
      </c>
      <c r="D4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0.55065750400000002</v>
      </c>
      <c r="E4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0.55065750400000002</v>
      </c>
      <c r="AI4741">
        <v>26</v>
      </c>
      <c r="AJ4741" t="s">
        <v>329</v>
      </c>
      <c r="AK4741" t="s">
        <v>422</v>
      </c>
      <c r="AL4741" t="s">
        <v>291</v>
      </c>
      <c r="AM4741">
        <v>6</v>
      </c>
      <c r="AN4741">
        <v>11</v>
      </c>
      <c r="AO4741">
        <v>0.43677050899999997</v>
      </c>
      <c r="AP4741">
        <v>0.49680640100000001</v>
      </c>
      <c r="AQ4741">
        <v>0.55065750400000002</v>
      </c>
      <c r="AR4741">
        <v>0.48578333099999998</v>
      </c>
      <c r="AS4741">
        <v>0.68371785699999998</v>
      </c>
      <c r="AT4741">
        <v>0.16856692400000001</v>
      </c>
    </row>
    <row r="4742" spans="1:46" hidden="1" x14ac:dyDescent="0.25">
      <c r="A4742" t="s">
        <v>329</v>
      </c>
      <c r="B4742" t="s">
        <v>291</v>
      </c>
      <c r="C4742">
        <v>12</v>
      </c>
      <c r="D4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0.57273442200000002</v>
      </c>
      <c r="E4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0.57273442200000002</v>
      </c>
      <c r="AI4742">
        <v>26</v>
      </c>
      <c r="AJ4742" t="s">
        <v>329</v>
      </c>
      <c r="AK4742" t="s">
        <v>422</v>
      </c>
      <c r="AL4742" t="s">
        <v>291</v>
      </c>
      <c r="AM4742">
        <v>6</v>
      </c>
      <c r="AN4742">
        <v>12</v>
      </c>
      <c r="AO4742">
        <v>0.45697131299999999</v>
      </c>
      <c r="AP4742">
        <v>0.51337548700000002</v>
      </c>
      <c r="AQ4742">
        <v>0.57273442200000002</v>
      </c>
      <c r="AR4742">
        <v>0.50688573999999997</v>
      </c>
      <c r="AS4742">
        <v>0.71768667900000005</v>
      </c>
      <c r="AT4742">
        <v>0.16546069699999999</v>
      </c>
    </row>
    <row r="4743" spans="1:46" hidden="1" x14ac:dyDescent="0.25">
      <c r="A4743" t="s">
        <v>329</v>
      </c>
      <c r="B4743" t="s">
        <v>291</v>
      </c>
      <c r="C4743">
        <v>13</v>
      </c>
      <c r="D4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0.53748068500000001</v>
      </c>
      <c r="E4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0.53748068500000001</v>
      </c>
      <c r="AI4743">
        <v>26</v>
      </c>
      <c r="AJ4743" t="s">
        <v>329</v>
      </c>
      <c r="AK4743" t="s">
        <v>422</v>
      </c>
      <c r="AL4743" t="s">
        <v>291</v>
      </c>
      <c r="AM4743">
        <v>6</v>
      </c>
      <c r="AN4743">
        <v>13</v>
      </c>
      <c r="AO4743">
        <v>0.44041409799999998</v>
      </c>
      <c r="AP4743">
        <v>0.49268294000000001</v>
      </c>
      <c r="AQ4743">
        <v>0.53748068500000001</v>
      </c>
      <c r="AR4743">
        <v>0.48063516899999997</v>
      </c>
      <c r="AS4743">
        <v>0.69245246400000005</v>
      </c>
      <c r="AT4743">
        <v>0.133892979</v>
      </c>
    </row>
    <row r="4744" spans="1:46" hidden="1" x14ac:dyDescent="0.25">
      <c r="A4744" t="s">
        <v>329</v>
      </c>
      <c r="B4744" t="s">
        <v>291</v>
      </c>
      <c r="C4744">
        <v>14</v>
      </c>
      <c r="D4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0.46661940000000002</v>
      </c>
      <c r="E4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0.46661940000000002</v>
      </c>
      <c r="AI4744">
        <v>26</v>
      </c>
      <c r="AJ4744" t="s">
        <v>329</v>
      </c>
      <c r="AK4744" t="s">
        <v>422</v>
      </c>
      <c r="AL4744" t="s">
        <v>291</v>
      </c>
      <c r="AM4744">
        <v>6</v>
      </c>
      <c r="AN4744">
        <v>14</v>
      </c>
      <c r="AO4744">
        <v>0.378944487</v>
      </c>
      <c r="AP4744">
        <v>0.42242648399999999</v>
      </c>
      <c r="AQ4744">
        <v>0.46661940000000002</v>
      </c>
      <c r="AR4744">
        <v>0.41618759999999999</v>
      </c>
      <c r="AS4744">
        <v>0.60048401500000004</v>
      </c>
      <c r="AT4744">
        <v>0.104415445</v>
      </c>
    </row>
    <row r="4745" spans="1:46" hidden="1" x14ac:dyDescent="0.25">
      <c r="A4745" t="s">
        <v>329</v>
      </c>
      <c r="B4745" t="s">
        <v>291</v>
      </c>
      <c r="C4745">
        <v>15</v>
      </c>
      <c r="D4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0.36085053</v>
      </c>
      <c r="E4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0.36085053</v>
      </c>
      <c r="AI4745">
        <v>26</v>
      </c>
      <c r="AJ4745" t="s">
        <v>329</v>
      </c>
      <c r="AK4745" t="s">
        <v>422</v>
      </c>
      <c r="AL4745" t="s">
        <v>291</v>
      </c>
      <c r="AM4745">
        <v>6</v>
      </c>
      <c r="AN4745">
        <v>15</v>
      </c>
      <c r="AO4745">
        <v>0.28958337299999998</v>
      </c>
      <c r="AP4745">
        <v>0.323164497</v>
      </c>
      <c r="AQ4745">
        <v>0.36085053</v>
      </c>
      <c r="AR4745">
        <v>0.31893187499999998</v>
      </c>
      <c r="AS4745">
        <v>0.46917894900000001</v>
      </c>
      <c r="AT4745">
        <v>7.0194792000000006E-2</v>
      </c>
    </row>
    <row r="4746" spans="1:46" hidden="1" x14ac:dyDescent="0.25">
      <c r="A4746" t="s">
        <v>329</v>
      </c>
      <c r="B4746" t="s">
        <v>291</v>
      </c>
      <c r="C4746">
        <v>16</v>
      </c>
      <c r="D4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0.21141491300000001</v>
      </c>
      <c r="E4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0.21141491300000001</v>
      </c>
      <c r="AI4746">
        <v>26</v>
      </c>
      <c r="AJ4746" t="s">
        <v>329</v>
      </c>
      <c r="AK4746" t="s">
        <v>422</v>
      </c>
      <c r="AL4746" t="s">
        <v>291</v>
      </c>
      <c r="AM4746">
        <v>6</v>
      </c>
      <c r="AN4746">
        <v>16</v>
      </c>
      <c r="AO4746">
        <v>0.1670374</v>
      </c>
      <c r="AP4746">
        <v>0.189781915</v>
      </c>
      <c r="AQ4746">
        <v>0.21141491300000001</v>
      </c>
      <c r="AR4746">
        <v>0.185359727</v>
      </c>
      <c r="AS4746">
        <v>0.27904177400000002</v>
      </c>
      <c r="AT4746">
        <v>3.8558465E-2</v>
      </c>
    </row>
    <row r="4747" spans="1:46" hidden="1" x14ac:dyDescent="0.25">
      <c r="A4747" t="s">
        <v>329</v>
      </c>
      <c r="B4747" t="s">
        <v>291</v>
      </c>
      <c r="C4747">
        <v>17</v>
      </c>
      <c r="D4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8.1784084000000007E-2</v>
      </c>
      <c r="E4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8.1784084000000007E-2</v>
      </c>
      <c r="AI4747">
        <v>26</v>
      </c>
      <c r="AJ4747" t="s">
        <v>329</v>
      </c>
      <c r="AK4747" t="s">
        <v>422</v>
      </c>
      <c r="AL4747" t="s">
        <v>291</v>
      </c>
      <c r="AM4747">
        <v>6</v>
      </c>
      <c r="AN4747">
        <v>17</v>
      </c>
      <c r="AO4747">
        <v>6.2447880999999997E-2</v>
      </c>
      <c r="AP4747">
        <v>7.1673774999999995E-2</v>
      </c>
      <c r="AQ4747">
        <v>8.1784084000000007E-2</v>
      </c>
      <c r="AR4747">
        <v>7.0698008000000007E-2</v>
      </c>
      <c r="AS4747">
        <v>0.111313776</v>
      </c>
      <c r="AT4747">
        <v>1.5093113E-2</v>
      </c>
    </row>
    <row r="4748" spans="1:46" hidden="1" x14ac:dyDescent="0.25">
      <c r="A4748" t="s">
        <v>329</v>
      </c>
      <c r="B4748" t="s">
        <v>291</v>
      </c>
      <c r="C4748">
        <v>18</v>
      </c>
      <c r="D4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3.8290220000000001E-3</v>
      </c>
      <c r="E4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3.8290220000000001E-3</v>
      </c>
      <c r="AI4748">
        <v>26</v>
      </c>
      <c r="AJ4748" t="s">
        <v>329</v>
      </c>
      <c r="AK4748" t="s">
        <v>422</v>
      </c>
      <c r="AL4748" t="s">
        <v>291</v>
      </c>
      <c r="AM4748">
        <v>6</v>
      </c>
      <c r="AN4748">
        <v>18</v>
      </c>
      <c r="AO4748">
        <v>2.1025409999999999E-3</v>
      </c>
      <c r="AP4748">
        <v>2.8957549999999999E-3</v>
      </c>
      <c r="AQ4748">
        <v>3.8290220000000001E-3</v>
      </c>
      <c r="AR4748">
        <v>3.0022669999999999E-3</v>
      </c>
      <c r="AS4748">
        <v>6.1125520000000003E-3</v>
      </c>
      <c r="AT4748">
        <v>4.7213099999999998E-4</v>
      </c>
    </row>
    <row r="4749" spans="1:46" hidden="1" x14ac:dyDescent="0.25">
      <c r="A4749" t="s">
        <v>329</v>
      </c>
      <c r="B4749" t="s">
        <v>291</v>
      </c>
      <c r="C4749">
        <v>19</v>
      </c>
      <c r="D4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49">
        <v>26</v>
      </c>
      <c r="AJ4749" t="s">
        <v>329</v>
      </c>
      <c r="AK4749" t="s">
        <v>422</v>
      </c>
      <c r="AL4749" t="s">
        <v>291</v>
      </c>
      <c r="AM4749">
        <v>6</v>
      </c>
      <c r="AN4749">
        <v>19</v>
      </c>
      <c r="AO4749">
        <v>0</v>
      </c>
      <c r="AP4749">
        <v>0</v>
      </c>
      <c r="AQ4749">
        <v>0</v>
      </c>
      <c r="AR4749">
        <v>0</v>
      </c>
      <c r="AS4749">
        <v>0</v>
      </c>
      <c r="AT4749">
        <v>0</v>
      </c>
    </row>
    <row r="4750" spans="1:46" hidden="1" x14ac:dyDescent="0.25">
      <c r="A4750" t="s">
        <v>329</v>
      </c>
      <c r="B4750" t="s">
        <v>291</v>
      </c>
      <c r="C4750">
        <v>20</v>
      </c>
      <c r="D4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0">
        <v>26</v>
      </c>
      <c r="AJ4750" t="s">
        <v>329</v>
      </c>
      <c r="AK4750" t="s">
        <v>422</v>
      </c>
      <c r="AL4750" t="s">
        <v>291</v>
      </c>
      <c r="AM4750">
        <v>6</v>
      </c>
      <c r="AN4750">
        <v>20</v>
      </c>
      <c r="AO4750">
        <v>0</v>
      </c>
      <c r="AP4750">
        <v>0</v>
      </c>
      <c r="AQ4750">
        <v>0</v>
      </c>
      <c r="AR4750">
        <v>0</v>
      </c>
      <c r="AS4750">
        <v>0</v>
      </c>
      <c r="AT4750">
        <v>0</v>
      </c>
    </row>
    <row r="4751" spans="1:46" hidden="1" x14ac:dyDescent="0.25">
      <c r="A4751" t="s">
        <v>329</v>
      </c>
      <c r="B4751" t="s">
        <v>291</v>
      </c>
      <c r="C4751">
        <v>21</v>
      </c>
      <c r="D4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1">
        <v>26</v>
      </c>
      <c r="AJ4751" t="s">
        <v>329</v>
      </c>
      <c r="AK4751" t="s">
        <v>422</v>
      </c>
      <c r="AL4751" t="s">
        <v>291</v>
      </c>
      <c r="AM4751">
        <v>6</v>
      </c>
      <c r="AN4751">
        <v>21</v>
      </c>
      <c r="AO4751">
        <v>0</v>
      </c>
      <c r="AP4751">
        <v>0</v>
      </c>
      <c r="AQ4751">
        <v>0</v>
      </c>
      <c r="AR4751">
        <v>0</v>
      </c>
      <c r="AS4751">
        <v>0</v>
      </c>
      <c r="AT4751">
        <v>0</v>
      </c>
    </row>
    <row r="4752" spans="1:46" hidden="1" x14ac:dyDescent="0.25">
      <c r="A4752" t="s">
        <v>329</v>
      </c>
      <c r="B4752" t="s">
        <v>291</v>
      </c>
      <c r="C4752">
        <v>22</v>
      </c>
      <c r="D4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2">
        <v>26</v>
      </c>
      <c r="AJ4752" t="s">
        <v>329</v>
      </c>
      <c r="AK4752" t="s">
        <v>422</v>
      </c>
      <c r="AL4752" t="s">
        <v>291</v>
      </c>
      <c r="AM4752">
        <v>6</v>
      </c>
      <c r="AN4752">
        <v>22</v>
      </c>
      <c r="AO4752">
        <v>0</v>
      </c>
      <c r="AP4752">
        <v>0</v>
      </c>
      <c r="AQ4752">
        <v>0</v>
      </c>
      <c r="AR4752">
        <v>0</v>
      </c>
      <c r="AS4752">
        <v>0</v>
      </c>
      <c r="AT4752">
        <v>0</v>
      </c>
    </row>
    <row r="4753" spans="1:46" hidden="1" x14ac:dyDescent="0.25">
      <c r="A4753" t="s">
        <v>329</v>
      </c>
      <c r="B4753" t="s">
        <v>291</v>
      </c>
      <c r="C4753">
        <v>23</v>
      </c>
      <c r="D4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3">
        <v>26</v>
      </c>
      <c r="AJ4753" t="s">
        <v>329</v>
      </c>
      <c r="AK4753" t="s">
        <v>422</v>
      </c>
      <c r="AL4753" t="s">
        <v>291</v>
      </c>
      <c r="AM4753">
        <v>6</v>
      </c>
      <c r="AN4753">
        <v>23</v>
      </c>
      <c r="AO4753">
        <v>0</v>
      </c>
      <c r="AP4753">
        <v>0</v>
      </c>
      <c r="AQ4753">
        <v>0</v>
      </c>
      <c r="AR4753">
        <v>0</v>
      </c>
      <c r="AS4753">
        <v>0</v>
      </c>
      <c r="AT4753">
        <v>0</v>
      </c>
    </row>
    <row r="4754" spans="1:46" hidden="1" x14ac:dyDescent="0.25">
      <c r="A4754" t="s">
        <v>329</v>
      </c>
      <c r="B4754" t="s">
        <v>291</v>
      </c>
      <c r="C4754">
        <v>24</v>
      </c>
      <c r="D4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4">
        <v>26</v>
      </c>
      <c r="AJ4754" t="s">
        <v>329</v>
      </c>
      <c r="AK4754" t="s">
        <v>422</v>
      </c>
      <c r="AL4754" t="s">
        <v>291</v>
      </c>
      <c r="AM4754">
        <v>6</v>
      </c>
      <c r="AN4754">
        <v>24</v>
      </c>
      <c r="AO4754">
        <v>0</v>
      </c>
      <c r="AP4754">
        <v>0</v>
      </c>
      <c r="AQ4754">
        <v>0</v>
      </c>
      <c r="AR4754">
        <v>0</v>
      </c>
      <c r="AS4754">
        <v>0</v>
      </c>
      <c r="AT4754">
        <v>0</v>
      </c>
    </row>
    <row r="4755" spans="1:46" hidden="1" x14ac:dyDescent="0.25">
      <c r="A4755" t="s">
        <v>329</v>
      </c>
      <c r="B4755" t="s">
        <v>292</v>
      </c>
      <c r="C4755">
        <v>1</v>
      </c>
      <c r="D4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5">
        <v>26</v>
      </c>
      <c r="AJ4755" t="s">
        <v>329</v>
      </c>
      <c r="AK4755" t="s">
        <v>422</v>
      </c>
      <c r="AL4755" t="s">
        <v>292</v>
      </c>
      <c r="AM4755">
        <v>7</v>
      </c>
      <c r="AN4755">
        <v>1</v>
      </c>
      <c r="AO4755">
        <v>0</v>
      </c>
      <c r="AP4755">
        <v>0</v>
      </c>
      <c r="AQ4755">
        <v>0</v>
      </c>
      <c r="AR4755">
        <v>0</v>
      </c>
      <c r="AS4755">
        <v>0</v>
      </c>
      <c r="AT4755">
        <v>0</v>
      </c>
    </row>
    <row r="4756" spans="1:46" hidden="1" x14ac:dyDescent="0.25">
      <c r="A4756" t="s">
        <v>329</v>
      </c>
      <c r="B4756" t="s">
        <v>292</v>
      </c>
      <c r="C4756">
        <v>2</v>
      </c>
      <c r="D4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6">
        <v>26</v>
      </c>
      <c r="AJ4756" t="s">
        <v>329</v>
      </c>
      <c r="AK4756" t="s">
        <v>422</v>
      </c>
      <c r="AL4756" t="s">
        <v>292</v>
      </c>
      <c r="AM4756">
        <v>7</v>
      </c>
      <c r="AN4756">
        <v>2</v>
      </c>
      <c r="AO4756">
        <v>0</v>
      </c>
      <c r="AP4756">
        <v>0</v>
      </c>
      <c r="AQ4756">
        <v>0</v>
      </c>
      <c r="AR4756">
        <v>0</v>
      </c>
      <c r="AS4756">
        <v>0</v>
      </c>
      <c r="AT4756">
        <v>0</v>
      </c>
    </row>
    <row r="4757" spans="1:46" hidden="1" x14ac:dyDescent="0.25">
      <c r="A4757" t="s">
        <v>329</v>
      </c>
      <c r="B4757" t="s">
        <v>292</v>
      </c>
      <c r="C4757">
        <v>3</v>
      </c>
      <c r="D4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7">
        <v>26</v>
      </c>
      <c r="AJ4757" t="s">
        <v>329</v>
      </c>
      <c r="AK4757" t="s">
        <v>422</v>
      </c>
      <c r="AL4757" t="s">
        <v>292</v>
      </c>
      <c r="AM4757">
        <v>7</v>
      </c>
      <c r="AN4757">
        <v>3</v>
      </c>
      <c r="AO4757">
        <v>0</v>
      </c>
      <c r="AP4757">
        <v>0</v>
      </c>
      <c r="AQ4757">
        <v>0</v>
      </c>
      <c r="AR4757">
        <v>0</v>
      </c>
      <c r="AS4757">
        <v>0</v>
      </c>
      <c r="AT4757">
        <v>0</v>
      </c>
    </row>
    <row r="4758" spans="1:46" hidden="1" x14ac:dyDescent="0.25">
      <c r="A4758" t="s">
        <v>329</v>
      </c>
      <c r="B4758" t="s">
        <v>292</v>
      </c>
      <c r="C4758">
        <v>4</v>
      </c>
      <c r="D4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8">
        <v>26</v>
      </c>
      <c r="AJ4758" t="s">
        <v>329</v>
      </c>
      <c r="AK4758" t="s">
        <v>422</v>
      </c>
      <c r="AL4758" t="s">
        <v>292</v>
      </c>
      <c r="AM4758">
        <v>7</v>
      </c>
      <c r="AN4758">
        <v>4</v>
      </c>
      <c r="AO4758">
        <v>0</v>
      </c>
      <c r="AP4758">
        <v>0</v>
      </c>
      <c r="AQ4758">
        <v>0</v>
      </c>
      <c r="AR4758">
        <v>0</v>
      </c>
      <c r="AS4758">
        <v>0</v>
      </c>
      <c r="AT4758">
        <v>0</v>
      </c>
    </row>
    <row r="4759" spans="1:46" hidden="1" x14ac:dyDescent="0.25">
      <c r="A4759" t="s">
        <v>329</v>
      </c>
      <c r="B4759" t="s">
        <v>292</v>
      </c>
      <c r="C4759">
        <v>5</v>
      </c>
      <c r="D4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9">
        <v>26</v>
      </c>
      <c r="AJ4759" t="s">
        <v>329</v>
      </c>
      <c r="AK4759" t="s">
        <v>422</v>
      </c>
      <c r="AL4759" t="s">
        <v>292</v>
      </c>
      <c r="AM4759">
        <v>7</v>
      </c>
      <c r="AN4759">
        <v>5</v>
      </c>
      <c r="AO4759">
        <v>0</v>
      </c>
      <c r="AP4759">
        <v>0</v>
      </c>
      <c r="AQ4759">
        <v>0</v>
      </c>
      <c r="AR4759">
        <v>0</v>
      </c>
      <c r="AS4759">
        <v>0</v>
      </c>
      <c r="AT4759">
        <v>0</v>
      </c>
    </row>
    <row r="4760" spans="1:46" hidden="1" x14ac:dyDescent="0.25">
      <c r="A4760" t="s">
        <v>329</v>
      </c>
      <c r="B4760" t="s">
        <v>292</v>
      </c>
      <c r="C4760">
        <v>6</v>
      </c>
      <c r="D4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1.348227E-3</v>
      </c>
      <c r="E4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1.348227E-3</v>
      </c>
      <c r="AI4760">
        <v>26</v>
      </c>
      <c r="AJ4760" t="s">
        <v>329</v>
      </c>
      <c r="AK4760" t="s">
        <v>422</v>
      </c>
      <c r="AL4760" t="s">
        <v>292</v>
      </c>
      <c r="AM4760">
        <v>7</v>
      </c>
      <c r="AN4760">
        <v>6</v>
      </c>
      <c r="AO4760">
        <v>1.348227E-3</v>
      </c>
      <c r="AP4760">
        <v>1.625095E-3</v>
      </c>
      <c r="AQ4760">
        <v>2.3449970000000001E-3</v>
      </c>
      <c r="AR4760">
        <v>1.802678E-3</v>
      </c>
      <c r="AS4760">
        <v>3.4595419999999999E-3</v>
      </c>
      <c r="AT4760">
        <v>5.7755800000000004E-4</v>
      </c>
    </row>
    <row r="4761" spans="1:46" hidden="1" x14ac:dyDescent="0.25">
      <c r="A4761" t="s">
        <v>329</v>
      </c>
      <c r="B4761" t="s">
        <v>292</v>
      </c>
      <c r="C4761">
        <v>7</v>
      </c>
      <c r="D4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5.0091869999999997E-2</v>
      </c>
      <c r="E4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5.0091869999999997E-2</v>
      </c>
      <c r="AI4761">
        <v>26</v>
      </c>
      <c r="AJ4761" t="s">
        <v>329</v>
      </c>
      <c r="AK4761" t="s">
        <v>422</v>
      </c>
      <c r="AL4761" t="s">
        <v>292</v>
      </c>
      <c r="AM4761">
        <v>7</v>
      </c>
      <c r="AN4761">
        <v>7</v>
      </c>
      <c r="AO4761">
        <v>5.0091869999999997E-2</v>
      </c>
      <c r="AP4761">
        <v>5.8966135000000003E-2</v>
      </c>
      <c r="AQ4761">
        <v>7.1543436000000002E-2</v>
      </c>
      <c r="AR4761">
        <v>5.9606719000000002E-2</v>
      </c>
      <c r="AS4761">
        <v>9.3966669000000003E-2</v>
      </c>
      <c r="AT4761">
        <v>2.2203032000000001E-2</v>
      </c>
    </row>
    <row r="4762" spans="1:46" hidden="1" x14ac:dyDescent="0.25">
      <c r="A4762" t="s">
        <v>329</v>
      </c>
      <c r="B4762" t="s">
        <v>292</v>
      </c>
      <c r="C4762">
        <v>8</v>
      </c>
      <c r="D4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0.158702441</v>
      </c>
      <c r="E4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0.158702441</v>
      </c>
      <c r="AI4762">
        <v>26</v>
      </c>
      <c r="AJ4762" t="s">
        <v>329</v>
      </c>
      <c r="AK4762" t="s">
        <v>422</v>
      </c>
      <c r="AL4762" t="s">
        <v>292</v>
      </c>
      <c r="AM4762">
        <v>7</v>
      </c>
      <c r="AN4762">
        <v>8</v>
      </c>
      <c r="AO4762">
        <v>0.158702441</v>
      </c>
      <c r="AP4762">
        <v>0.19143832599999999</v>
      </c>
      <c r="AQ4762">
        <v>0.213298934</v>
      </c>
      <c r="AR4762">
        <v>0.185219095</v>
      </c>
      <c r="AS4762">
        <v>0.27539364199999999</v>
      </c>
      <c r="AT4762">
        <v>6.4449997999999994E-2</v>
      </c>
    </row>
    <row r="4763" spans="1:46" hidden="1" x14ac:dyDescent="0.25">
      <c r="A4763" t="s">
        <v>329</v>
      </c>
      <c r="B4763" t="s">
        <v>292</v>
      </c>
      <c r="C4763">
        <v>9</v>
      </c>
      <c r="D4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0.36726800799999998</v>
      </c>
      <c r="E4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0.27930610299999997</v>
      </c>
      <c r="AI4763">
        <v>26</v>
      </c>
      <c r="AJ4763" t="s">
        <v>329</v>
      </c>
      <c r="AK4763" t="s">
        <v>422</v>
      </c>
      <c r="AL4763" t="s">
        <v>292</v>
      </c>
      <c r="AM4763">
        <v>7</v>
      </c>
      <c r="AN4763">
        <v>9</v>
      </c>
      <c r="AO4763">
        <v>0.27930610299999997</v>
      </c>
      <c r="AP4763">
        <v>0.31763082500000001</v>
      </c>
      <c r="AQ4763">
        <v>0.36726800799999998</v>
      </c>
      <c r="AR4763">
        <v>0.31588470200000002</v>
      </c>
      <c r="AS4763">
        <v>0.45280434400000003</v>
      </c>
      <c r="AT4763">
        <v>0.11362232899999999</v>
      </c>
    </row>
    <row r="4764" spans="1:46" hidden="1" x14ac:dyDescent="0.25">
      <c r="A4764" t="s">
        <v>329</v>
      </c>
      <c r="B4764" t="s">
        <v>292</v>
      </c>
      <c r="C4764">
        <v>10</v>
      </c>
      <c r="D4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0.47492488399999999</v>
      </c>
      <c r="E4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0.47492488399999999</v>
      </c>
      <c r="AI4764">
        <v>26</v>
      </c>
      <c r="AJ4764" t="s">
        <v>329</v>
      </c>
      <c r="AK4764" t="s">
        <v>422</v>
      </c>
      <c r="AL4764" t="s">
        <v>292</v>
      </c>
      <c r="AM4764">
        <v>7</v>
      </c>
      <c r="AN4764">
        <v>10</v>
      </c>
      <c r="AO4764">
        <v>0.37102348299999999</v>
      </c>
      <c r="AP4764">
        <v>0.42228440900000003</v>
      </c>
      <c r="AQ4764">
        <v>0.47492488399999999</v>
      </c>
      <c r="AR4764">
        <v>0.41803394900000002</v>
      </c>
      <c r="AS4764">
        <v>0.58923338999999997</v>
      </c>
      <c r="AT4764">
        <v>0.16585201599999999</v>
      </c>
    </row>
    <row r="4765" spans="1:46" hidden="1" x14ac:dyDescent="0.25">
      <c r="A4765" t="s">
        <v>329</v>
      </c>
      <c r="B4765" t="s">
        <v>292</v>
      </c>
      <c r="C4765">
        <v>11</v>
      </c>
      <c r="D4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0.54241897699999997</v>
      </c>
      <c r="E4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0.54241897699999997</v>
      </c>
      <c r="AI4765">
        <v>26</v>
      </c>
      <c r="AJ4765" t="s">
        <v>329</v>
      </c>
      <c r="AK4765" t="s">
        <v>422</v>
      </c>
      <c r="AL4765" t="s">
        <v>292</v>
      </c>
      <c r="AM4765">
        <v>7</v>
      </c>
      <c r="AN4765">
        <v>11</v>
      </c>
      <c r="AO4765">
        <v>0.43174701300000001</v>
      </c>
      <c r="AP4765">
        <v>0.48795881299999999</v>
      </c>
      <c r="AQ4765">
        <v>0.54241897699999997</v>
      </c>
      <c r="AR4765">
        <v>0.48361225400000002</v>
      </c>
      <c r="AS4765">
        <v>0.69600697700000003</v>
      </c>
      <c r="AT4765">
        <v>0.189869121</v>
      </c>
    </row>
    <row r="4766" spans="1:46" hidden="1" x14ac:dyDescent="0.25">
      <c r="A4766" t="s">
        <v>329</v>
      </c>
      <c r="B4766" t="s">
        <v>292</v>
      </c>
      <c r="C4766">
        <v>12</v>
      </c>
      <c r="D4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0.57757888199999996</v>
      </c>
      <c r="E4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0.57757888199999996</v>
      </c>
      <c r="AI4766">
        <v>26</v>
      </c>
      <c r="AJ4766" t="s">
        <v>329</v>
      </c>
      <c r="AK4766" t="s">
        <v>422</v>
      </c>
      <c r="AL4766" t="s">
        <v>292</v>
      </c>
      <c r="AM4766">
        <v>7</v>
      </c>
      <c r="AN4766">
        <v>12</v>
      </c>
      <c r="AO4766">
        <v>0.441036918</v>
      </c>
      <c r="AP4766">
        <v>0.49819806700000002</v>
      </c>
      <c r="AQ4766">
        <v>0.57757888199999996</v>
      </c>
      <c r="AR4766">
        <v>0.505260186</v>
      </c>
      <c r="AS4766">
        <v>0.73119988999999996</v>
      </c>
      <c r="AT4766">
        <v>0.205046638</v>
      </c>
    </row>
    <row r="4767" spans="1:46" hidden="1" x14ac:dyDescent="0.25">
      <c r="A4767" t="s">
        <v>329</v>
      </c>
      <c r="B4767" t="s">
        <v>292</v>
      </c>
      <c r="C4767">
        <v>13</v>
      </c>
      <c r="D4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0.553376863</v>
      </c>
      <c r="E4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0.553376863</v>
      </c>
      <c r="AI4767">
        <v>26</v>
      </c>
      <c r="AJ4767" t="s">
        <v>329</v>
      </c>
      <c r="AK4767" t="s">
        <v>422</v>
      </c>
      <c r="AL4767" t="s">
        <v>292</v>
      </c>
      <c r="AM4767">
        <v>7</v>
      </c>
      <c r="AN4767">
        <v>13</v>
      </c>
      <c r="AO4767">
        <v>0.42012431700000002</v>
      </c>
      <c r="AP4767">
        <v>0.48952445500000002</v>
      </c>
      <c r="AQ4767">
        <v>0.553376863</v>
      </c>
      <c r="AR4767">
        <v>0.483361867</v>
      </c>
      <c r="AS4767">
        <v>0.699805703</v>
      </c>
      <c r="AT4767">
        <v>0.19487191600000001</v>
      </c>
    </row>
    <row r="4768" spans="1:46" hidden="1" x14ac:dyDescent="0.25">
      <c r="A4768" t="s">
        <v>329</v>
      </c>
      <c r="B4768" t="s">
        <v>292</v>
      </c>
      <c r="C4768">
        <v>14</v>
      </c>
      <c r="D4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0.48180440499999999</v>
      </c>
      <c r="E4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0.48180440499999999</v>
      </c>
      <c r="AI4768">
        <v>26</v>
      </c>
      <c r="AJ4768" t="s">
        <v>329</v>
      </c>
      <c r="AK4768" t="s">
        <v>422</v>
      </c>
      <c r="AL4768" t="s">
        <v>292</v>
      </c>
      <c r="AM4768">
        <v>7</v>
      </c>
      <c r="AN4768">
        <v>14</v>
      </c>
      <c r="AO4768">
        <v>0.36750100800000002</v>
      </c>
      <c r="AP4768">
        <v>0.42419377899999999</v>
      </c>
      <c r="AQ4768">
        <v>0.48180440499999999</v>
      </c>
      <c r="AR4768">
        <v>0.421430523</v>
      </c>
      <c r="AS4768">
        <v>0.61310309900000004</v>
      </c>
      <c r="AT4768">
        <v>0.159656347</v>
      </c>
    </row>
    <row r="4769" spans="1:46" hidden="1" x14ac:dyDescent="0.25">
      <c r="A4769" t="s">
        <v>329</v>
      </c>
      <c r="B4769" t="s">
        <v>292</v>
      </c>
      <c r="C4769">
        <v>15</v>
      </c>
      <c r="D4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0.37113025500000002</v>
      </c>
      <c r="E4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0.37113025500000002</v>
      </c>
      <c r="AI4769">
        <v>26</v>
      </c>
      <c r="AJ4769" t="s">
        <v>329</v>
      </c>
      <c r="AK4769" t="s">
        <v>422</v>
      </c>
      <c r="AL4769" t="s">
        <v>292</v>
      </c>
      <c r="AM4769">
        <v>7</v>
      </c>
      <c r="AN4769">
        <v>15</v>
      </c>
      <c r="AO4769">
        <v>0.28476910500000002</v>
      </c>
      <c r="AP4769">
        <v>0.32952296399999997</v>
      </c>
      <c r="AQ4769">
        <v>0.37113025500000002</v>
      </c>
      <c r="AR4769">
        <v>0.32736511299999999</v>
      </c>
      <c r="AS4769">
        <v>0.47394771600000002</v>
      </c>
      <c r="AT4769">
        <v>0.12216402699999999</v>
      </c>
    </row>
    <row r="4770" spans="1:46" hidden="1" x14ac:dyDescent="0.25">
      <c r="A4770" t="s">
        <v>329</v>
      </c>
      <c r="B4770" t="s">
        <v>292</v>
      </c>
      <c r="C4770">
        <v>16</v>
      </c>
      <c r="D4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0.23777087799999999</v>
      </c>
      <c r="E4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0.23777087799999999</v>
      </c>
      <c r="AI4770">
        <v>26</v>
      </c>
      <c r="AJ4770" t="s">
        <v>329</v>
      </c>
      <c r="AK4770" t="s">
        <v>422</v>
      </c>
      <c r="AL4770" t="s">
        <v>292</v>
      </c>
      <c r="AM4770">
        <v>7</v>
      </c>
      <c r="AN4770">
        <v>16</v>
      </c>
      <c r="AO4770">
        <v>0.16625013299999999</v>
      </c>
      <c r="AP4770">
        <v>0.20225410699999999</v>
      </c>
      <c r="AQ4770">
        <v>0.23777087799999999</v>
      </c>
      <c r="AR4770">
        <v>0.198208255</v>
      </c>
      <c r="AS4770">
        <v>0.311212461</v>
      </c>
      <c r="AT4770">
        <v>5.9503495000000003E-2</v>
      </c>
    </row>
    <row r="4771" spans="1:46" hidden="1" x14ac:dyDescent="0.25">
      <c r="A4771" t="s">
        <v>329</v>
      </c>
      <c r="B4771" t="s">
        <v>292</v>
      </c>
      <c r="C4771">
        <v>17</v>
      </c>
      <c r="D4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9.9153126999999994E-2</v>
      </c>
      <c r="E4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9.9153126999999994E-2</v>
      </c>
      <c r="AI4771">
        <v>26</v>
      </c>
      <c r="AJ4771" t="s">
        <v>329</v>
      </c>
      <c r="AK4771" t="s">
        <v>422</v>
      </c>
      <c r="AL4771" t="s">
        <v>292</v>
      </c>
      <c r="AM4771">
        <v>7</v>
      </c>
      <c r="AN4771">
        <v>17</v>
      </c>
      <c r="AO4771">
        <v>6.8102353000000004E-2</v>
      </c>
      <c r="AP4771">
        <v>8.5823038000000004E-2</v>
      </c>
      <c r="AQ4771">
        <v>9.9153126999999994E-2</v>
      </c>
      <c r="AR4771">
        <v>8.2356212999999998E-2</v>
      </c>
      <c r="AS4771">
        <v>0.13289073400000001</v>
      </c>
      <c r="AT4771">
        <v>2.032784E-2</v>
      </c>
    </row>
    <row r="4772" spans="1:46" hidden="1" x14ac:dyDescent="0.25">
      <c r="A4772" t="s">
        <v>329</v>
      </c>
      <c r="B4772" t="s">
        <v>292</v>
      </c>
      <c r="C4772">
        <v>18</v>
      </c>
      <c r="D4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7.204238E-3</v>
      </c>
      <c r="E4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7.204238E-3</v>
      </c>
      <c r="AI4772">
        <v>26</v>
      </c>
      <c r="AJ4772" t="s">
        <v>329</v>
      </c>
      <c r="AK4772" t="s">
        <v>422</v>
      </c>
      <c r="AL4772" t="s">
        <v>292</v>
      </c>
      <c r="AM4772">
        <v>7</v>
      </c>
      <c r="AN4772">
        <v>18</v>
      </c>
      <c r="AO4772">
        <v>4.1391129999999998E-3</v>
      </c>
      <c r="AP4772">
        <v>5.8468039999999997E-3</v>
      </c>
      <c r="AQ4772">
        <v>7.204238E-3</v>
      </c>
      <c r="AR4772">
        <v>5.7531580000000004E-3</v>
      </c>
      <c r="AS4772">
        <v>1.1384455E-2</v>
      </c>
      <c r="AT4772">
        <v>1.2076260000000001E-3</v>
      </c>
    </row>
    <row r="4773" spans="1:46" hidden="1" x14ac:dyDescent="0.25">
      <c r="A4773" t="s">
        <v>329</v>
      </c>
      <c r="B4773" t="s">
        <v>292</v>
      </c>
      <c r="C4773">
        <v>19</v>
      </c>
      <c r="D4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3">
        <v>26</v>
      </c>
      <c r="AJ4773" t="s">
        <v>329</v>
      </c>
      <c r="AK4773" t="s">
        <v>422</v>
      </c>
      <c r="AL4773" t="s">
        <v>292</v>
      </c>
      <c r="AM4773">
        <v>7</v>
      </c>
      <c r="AN4773">
        <v>19</v>
      </c>
      <c r="AO4773">
        <v>0</v>
      </c>
      <c r="AP4773">
        <v>0</v>
      </c>
      <c r="AQ4773">
        <v>0</v>
      </c>
      <c r="AR4773">
        <v>0</v>
      </c>
      <c r="AS4773">
        <v>0</v>
      </c>
      <c r="AT4773">
        <v>0</v>
      </c>
    </row>
    <row r="4774" spans="1:46" hidden="1" x14ac:dyDescent="0.25">
      <c r="A4774" t="s">
        <v>329</v>
      </c>
      <c r="B4774" t="s">
        <v>292</v>
      </c>
      <c r="C4774">
        <v>20</v>
      </c>
      <c r="D4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4">
        <v>26</v>
      </c>
      <c r="AJ4774" t="s">
        <v>329</v>
      </c>
      <c r="AK4774" t="s">
        <v>422</v>
      </c>
      <c r="AL4774" t="s">
        <v>292</v>
      </c>
      <c r="AM4774">
        <v>7</v>
      </c>
      <c r="AN4774">
        <v>20</v>
      </c>
      <c r="AO4774">
        <v>0</v>
      </c>
      <c r="AP4774">
        <v>0</v>
      </c>
      <c r="AQ4774">
        <v>0</v>
      </c>
      <c r="AR4774">
        <v>0</v>
      </c>
      <c r="AS4774">
        <v>0</v>
      </c>
      <c r="AT4774">
        <v>0</v>
      </c>
    </row>
    <row r="4775" spans="1:46" hidden="1" x14ac:dyDescent="0.25">
      <c r="A4775" t="s">
        <v>329</v>
      </c>
      <c r="B4775" t="s">
        <v>292</v>
      </c>
      <c r="C4775">
        <v>21</v>
      </c>
      <c r="D4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5">
        <v>26</v>
      </c>
      <c r="AJ4775" t="s">
        <v>329</v>
      </c>
      <c r="AK4775" t="s">
        <v>422</v>
      </c>
      <c r="AL4775" t="s">
        <v>292</v>
      </c>
      <c r="AM4775">
        <v>7</v>
      </c>
      <c r="AN4775">
        <v>21</v>
      </c>
      <c r="AO4775">
        <v>0</v>
      </c>
      <c r="AP4775">
        <v>0</v>
      </c>
      <c r="AQ4775">
        <v>0</v>
      </c>
      <c r="AR4775">
        <v>0</v>
      </c>
      <c r="AS4775">
        <v>0</v>
      </c>
      <c r="AT4775">
        <v>0</v>
      </c>
    </row>
    <row r="4776" spans="1:46" hidden="1" x14ac:dyDescent="0.25">
      <c r="A4776" t="s">
        <v>329</v>
      </c>
      <c r="B4776" t="s">
        <v>292</v>
      </c>
      <c r="C4776">
        <v>22</v>
      </c>
      <c r="D4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6">
        <v>26</v>
      </c>
      <c r="AJ4776" t="s">
        <v>329</v>
      </c>
      <c r="AK4776" t="s">
        <v>422</v>
      </c>
      <c r="AL4776" t="s">
        <v>292</v>
      </c>
      <c r="AM4776">
        <v>7</v>
      </c>
      <c r="AN4776">
        <v>22</v>
      </c>
      <c r="AO4776">
        <v>0</v>
      </c>
      <c r="AP4776">
        <v>0</v>
      </c>
      <c r="AQ4776">
        <v>0</v>
      </c>
      <c r="AR4776">
        <v>0</v>
      </c>
      <c r="AS4776">
        <v>0</v>
      </c>
      <c r="AT4776">
        <v>0</v>
      </c>
    </row>
    <row r="4777" spans="1:46" hidden="1" x14ac:dyDescent="0.25">
      <c r="A4777" t="s">
        <v>329</v>
      </c>
      <c r="B4777" t="s">
        <v>292</v>
      </c>
      <c r="C4777">
        <v>23</v>
      </c>
      <c r="D4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7">
        <v>26</v>
      </c>
      <c r="AJ4777" t="s">
        <v>329</v>
      </c>
      <c r="AK4777" t="s">
        <v>422</v>
      </c>
      <c r="AL4777" t="s">
        <v>292</v>
      </c>
      <c r="AM4777">
        <v>7</v>
      </c>
      <c r="AN4777">
        <v>23</v>
      </c>
      <c r="AO4777">
        <v>0</v>
      </c>
      <c r="AP4777">
        <v>0</v>
      </c>
      <c r="AQ4777">
        <v>0</v>
      </c>
      <c r="AR4777">
        <v>0</v>
      </c>
      <c r="AS4777">
        <v>0</v>
      </c>
      <c r="AT4777">
        <v>0</v>
      </c>
    </row>
    <row r="4778" spans="1:46" hidden="1" x14ac:dyDescent="0.25">
      <c r="A4778" t="s">
        <v>329</v>
      </c>
      <c r="B4778" t="s">
        <v>292</v>
      </c>
      <c r="C4778">
        <v>24</v>
      </c>
      <c r="D4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8">
        <v>26</v>
      </c>
      <c r="AJ4778" t="s">
        <v>329</v>
      </c>
      <c r="AK4778" t="s">
        <v>422</v>
      </c>
      <c r="AL4778" t="s">
        <v>292</v>
      </c>
      <c r="AM4778">
        <v>7</v>
      </c>
      <c r="AN4778">
        <v>24</v>
      </c>
      <c r="AO4778">
        <v>0</v>
      </c>
      <c r="AP4778">
        <v>0</v>
      </c>
      <c r="AQ4778">
        <v>0</v>
      </c>
      <c r="AR4778">
        <v>0</v>
      </c>
      <c r="AS4778">
        <v>0</v>
      </c>
      <c r="AT4778">
        <v>0</v>
      </c>
    </row>
    <row r="4779" spans="1:46" hidden="1" x14ac:dyDescent="0.25">
      <c r="A4779" t="s">
        <v>329</v>
      </c>
      <c r="B4779" t="s">
        <v>293</v>
      </c>
      <c r="C4779">
        <v>1</v>
      </c>
      <c r="D4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9">
        <v>26</v>
      </c>
      <c r="AJ4779" t="s">
        <v>329</v>
      </c>
      <c r="AK4779" t="s">
        <v>422</v>
      </c>
      <c r="AL4779" t="s">
        <v>293</v>
      </c>
      <c r="AM4779">
        <v>8</v>
      </c>
      <c r="AN4779">
        <v>1</v>
      </c>
      <c r="AO4779">
        <v>0</v>
      </c>
      <c r="AP4779">
        <v>0</v>
      </c>
      <c r="AQ4779">
        <v>0</v>
      </c>
      <c r="AR4779">
        <v>0</v>
      </c>
      <c r="AS4779">
        <v>0</v>
      </c>
      <c r="AT4779">
        <v>0</v>
      </c>
    </row>
    <row r="4780" spans="1:46" hidden="1" x14ac:dyDescent="0.25">
      <c r="A4780" t="s">
        <v>329</v>
      </c>
      <c r="B4780" t="s">
        <v>293</v>
      </c>
      <c r="C4780">
        <v>2</v>
      </c>
      <c r="D4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0">
        <v>26</v>
      </c>
      <c r="AJ4780" t="s">
        <v>329</v>
      </c>
      <c r="AK4780" t="s">
        <v>422</v>
      </c>
      <c r="AL4780" t="s">
        <v>293</v>
      </c>
      <c r="AM4780">
        <v>8</v>
      </c>
      <c r="AN4780">
        <v>2</v>
      </c>
      <c r="AO4780">
        <v>0</v>
      </c>
      <c r="AP4780">
        <v>0</v>
      </c>
      <c r="AQ4780">
        <v>0</v>
      </c>
      <c r="AR4780">
        <v>0</v>
      </c>
      <c r="AS4780">
        <v>0</v>
      </c>
      <c r="AT4780">
        <v>0</v>
      </c>
    </row>
    <row r="4781" spans="1:46" hidden="1" x14ac:dyDescent="0.25">
      <c r="A4781" t="s">
        <v>329</v>
      </c>
      <c r="B4781" t="s">
        <v>293</v>
      </c>
      <c r="C4781">
        <v>3</v>
      </c>
      <c r="D4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1">
        <v>26</v>
      </c>
      <c r="AJ4781" t="s">
        <v>329</v>
      </c>
      <c r="AK4781" t="s">
        <v>422</v>
      </c>
      <c r="AL4781" t="s">
        <v>293</v>
      </c>
      <c r="AM4781">
        <v>8</v>
      </c>
      <c r="AN4781">
        <v>3</v>
      </c>
      <c r="AO4781">
        <v>0</v>
      </c>
      <c r="AP4781">
        <v>0</v>
      </c>
      <c r="AQ4781">
        <v>0</v>
      </c>
      <c r="AR4781">
        <v>0</v>
      </c>
      <c r="AS4781">
        <v>0</v>
      </c>
      <c r="AT4781">
        <v>0</v>
      </c>
    </row>
    <row r="4782" spans="1:46" hidden="1" x14ac:dyDescent="0.25">
      <c r="A4782" t="s">
        <v>329</v>
      </c>
      <c r="B4782" t="s">
        <v>293</v>
      </c>
      <c r="C4782">
        <v>4</v>
      </c>
      <c r="D4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2">
        <v>26</v>
      </c>
      <c r="AJ4782" t="s">
        <v>329</v>
      </c>
      <c r="AK4782" t="s">
        <v>422</v>
      </c>
      <c r="AL4782" t="s">
        <v>293</v>
      </c>
      <c r="AM4782">
        <v>8</v>
      </c>
      <c r="AN4782">
        <v>4</v>
      </c>
      <c r="AO4782">
        <v>0</v>
      </c>
      <c r="AP4782">
        <v>0</v>
      </c>
      <c r="AQ4782">
        <v>0</v>
      </c>
      <c r="AR4782">
        <v>0</v>
      </c>
      <c r="AS4782">
        <v>0</v>
      </c>
      <c r="AT4782">
        <v>0</v>
      </c>
    </row>
    <row r="4783" spans="1:46" hidden="1" x14ac:dyDescent="0.25">
      <c r="A4783" t="s">
        <v>329</v>
      </c>
      <c r="B4783" t="s">
        <v>293</v>
      </c>
      <c r="C4783">
        <v>5</v>
      </c>
      <c r="D4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3">
        <v>26</v>
      </c>
      <c r="AJ4783" t="s">
        <v>329</v>
      </c>
      <c r="AK4783" t="s">
        <v>422</v>
      </c>
      <c r="AL4783" t="s">
        <v>293</v>
      </c>
      <c r="AM4783">
        <v>8</v>
      </c>
      <c r="AN4783">
        <v>5</v>
      </c>
      <c r="AO4783">
        <v>0</v>
      </c>
      <c r="AP4783">
        <v>0</v>
      </c>
      <c r="AQ4783">
        <v>0</v>
      </c>
      <c r="AR4783">
        <v>0</v>
      </c>
      <c r="AS4783">
        <v>0</v>
      </c>
      <c r="AT4783">
        <v>0</v>
      </c>
    </row>
    <row r="4784" spans="1:46" hidden="1" x14ac:dyDescent="0.25">
      <c r="A4784" t="s">
        <v>329</v>
      </c>
      <c r="B4784" t="s">
        <v>293</v>
      </c>
      <c r="C4784">
        <v>6</v>
      </c>
      <c r="D4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2.9046829999999999E-3</v>
      </c>
      <c r="E4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2.9046829999999999E-3</v>
      </c>
      <c r="AI4784">
        <v>26</v>
      </c>
      <c r="AJ4784" t="s">
        <v>329</v>
      </c>
      <c r="AK4784" t="s">
        <v>422</v>
      </c>
      <c r="AL4784" t="s">
        <v>293</v>
      </c>
      <c r="AM4784">
        <v>8</v>
      </c>
      <c r="AN4784">
        <v>6</v>
      </c>
      <c r="AO4784">
        <v>2.9046829999999999E-3</v>
      </c>
      <c r="AP4784">
        <v>4.2010040000000004E-3</v>
      </c>
      <c r="AQ4784">
        <v>5.8904880000000001E-3</v>
      </c>
      <c r="AR4784">
        <v>4.5013880000000003E-3</v>
      </c>
      <c r="AS4784">
        <v>1.0277491999999999E-2</v>
      </c>
      <c r="AT4784">
        <v>1.2418729999999999E-3</v>
      </c>
    </row>
    <row r="4785" spans="1:46" hidden="1" x14ac:dyDescent="0.25">
      <c r="A4785" t="s">
        <v>329</v>
      </c>
      <c r="B4785" t="s">
        <v>293</v>
      </c>
      <c r="C4785">
        <v>7</v>
      </c>
      <c r="D4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7.2033064999999993E-2</v>
      </c>
      <c r="E4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7.2033064999999993E-2</v>
      </c>
      <c r="AI4785">
        <v>26</v>
      </c>
      <c r="AJ4785" t="s">
        <v>329</v>
      </c>
      <c r="AK4785" t="s">
        <v>422</v>
      </c>
      <c r="AL4785" t="s">
        <v>293</v>
      </c>
      <c r="AM4785">
        <v>8</v>
      </c>
      <c r="AN4785">
        <v>7</v>
      </c>
      <c r="AO4785">
        <v>7.2033064999999993E-2</v>
      </c>
      <c r="AP4785">
        <v>8.7845220000000002E-2</v>
      </c>
      <c r="AQ4785">
        <v>9.7991046999999998E-2</v>
      </c>
      <c r="AR4785">
        <v>8.6236465999999998E-2</v>
      </c>
      <c r="AS4785">
        <v>0.13505595200000001</v>
      </c>
      <c r="AT4785">
        <v>3.6080190999999998E-2</v>
      </c>
    </row>
    <row r="4786" spans="1:46" hidden="1" x14ac:dyDescent="0.25">
      <c r="A4786" t="s">
        <v>329</v>
      </c>
      <c r="B4786" t="s">
        <v>293</v>
      </c>
      <c r="C4786">
        <v>8</v>
      </c>
      <c r="D4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0.21464090599999999</v>
      </c>
      <c r="E4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0.21464090599999999</v>
      </c>
      <c r="AI4786">
        <v>26</v>
      </c>
      <c r="AJ4786" t="s">
        <v>329</v>
      </c>
      <c r="AK4786" t="s">
        <v>422</v>
      </c>
      <c r="AL4786" t="s">
        <v>293</v>
      </c>
      <c r="AM4786">
        <v>8</v>
      </c>
      <c r="AN4786">
        <v>8</v>
      </c>
      <c r="AO4786">
        <v>0.21464090599999999</v>
      </c>
      <c r="AP4786">
        <v>0.245952371</v>
      </c>
      <c r="AQ4786">
        <v>0.27017956999999998</v>
      </c>
      <c r="AR4786">
        <v>0.23983584099999999</v>
      </c>
      <c r="AS4786">
        <v>0.33825125499999997</v>
      </c>
      <c r="AT4786">
        <v>9.2289850000000007E-2</v>
      </c>
    </row>
    <row r="4787" spans="1:46" hidden="1" x14ac:dyDescent="0.25">
      <c r="A4787" t="s">
        <v>329</v>
      </c>
      <c r="B4787" t="s">
        <v>293</v>
      </c>
      <c r="C4787">
        <v>9</v>
      </c>
      <c r="D4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0.43152836700000002</v>
      </c>
      <c r="E4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0.35341274</v>
      </c>
      <c r="AI4787">
        <v>26</v>
      </c>
      <c r="AJ4787" t="s">
        <v>329</v>
      </c>
      <c r="AK4787" t="s">
        <v>422</v>
      </c>
      <c r="AL4787" t="s">
        <v>293</v>
      </c>
      <c r="AM4787">
        <v>8</v>
      </c>
      <c r="AN4787">
        <v>9</v>
      </c>
      <c r="AO4787">
        <v>0.35341274</v>
      </c>
      <c r="AP4787">
        <v>0.40180289499999999</v>
      </c>
      <c r="AQ4787">
        <v>0.43152836700000002</v>
      </c>
      <c r="AR4787">
        <v>0.39067226399999999</v>
      </c>
      <c r="AS4787">
        <v>0.53761340700000004</v>
      </c>
      <c r="AT4787">
        <v>0.161815927</v>
      </c>
    </row>
    <row r="4788" spans="1:46" hidden="1" x14ac:dyDescent="0.25">
      <c r="A4788" t="s">
        <v>329</v>
      </c>
      <c r="B4788" t="s">
        <v>293</v>
      </c>
      <c r="C4788">
        <v>10</v>
      </c>
      <c r="D4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0.56784790299999999</v>
      </c>
      <c r="E4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0.56784790299999999</v>
      </c>
      <c r="AI4788">
        <v>26</v>
      </c>
      <c r="AJ4788" t="s">
        <v>329</v>
      </c>
      <c r="AK4788" t="s">
        <v>422</v>
      </c>
      <c r="AL4788" t="s">
        <v>293</v>
      </c>
      <c r="AM4788">
        <v>8</v>
      </c>
      <c r="AN4788">
        <v>10</v>
      </c>
      <c r="AO4788">
        <v>0.45754227400000003</v>
      </c>
      <c r="AP4788">
        <v>0.52812870899999997</v>
      </c>
      <c r="AQ4788">
        <v>0.56784790299999999</v>
      </c>
      <c r="AR4788">
        <v>0.50694344999999996</v>
      </c>
      <c r="AS4788">
        <v>0.68709547900000001</v>
      </c>
      <c r="AT4788">
        <v>0.26417222299999998</v>
      </c>
    </row>
    <row r="4789" spans="1:46" hidden="1" x14ac:dyDescent="0.25">
      <c r="A4789" t="s">
        <v>329</v>
      </c>
      <c r="B4789" t="s">
        <v>293</v>
      </c>
      <c r="C4789">
        <v>11</v>
      </c>
      <c r="D4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0.65435580500000001</v>
      </c>
      <c r="E4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0.65435580500000001</v>
      </c>
      <c r="AI4789">
        <v>26</v>
      </c>
      <c r="AJ4789" t="s">
        <v>329</v>
      </c>
      <c r="AK4789" t="s">
        <v>422</v>
      </c>
      <c r="AL4789" t="s">
        <v>293</v>
      </c>
      <c r="AM4789">
        <v>8</v>
      </c>
      <c r="AN4789">
        <v>11</v>
      </c>
      <c r="AO4789">
        <v>0.51951299299999998</v>
      </c>
      <c r="AP4789">
        <v>0.60750261800000005</v>
      </c>
      <c r="AQ4789">
        <v>0.65435580500000001</v>
      </c>
      <c r="AR4789">
        <v>0.58800646099999998</v>
      </c>
      <c r="AS4789">
        <v>0.79262059600000001</v>
      </c>
      <c r="AT4789">
        <v>0.32268240300000001</v>
      </c>
    </row>
    <row r="4790" spans="1:46" hidden="1" x14ac:dyDescent="0.25">
      <c r="A4790" t="s">
        <v>329</v>
      </c>
      <c r="B4790" t="s">
        <v>293</v>
      </c>
      <c r="C4790">
        <v>12</v>
      </c>
      <c r="D4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0.67924983699999997</v>
      </c>
      <c r="E4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0.67924983699999997</v>
      </c>
      <c r="AI4790">
        <v>26</v>
      </c>
      <c r="AJ4790" t="s">
        <v>329</v>
      </c>
      <c r="AK4790" t="s">
        <v>422</v>
      </c>
      <c r="AL4790" t="s">
        <v>293</v>
      </c>
      <c r="AM4790">
        <v>8</v>
      </c>
      <c r="AN4790">
        <v>12</v>
      </c>
      <c r="AO4790">
        <v>0.55080415999999999</v>
      </c>
      <c r="AP4790">
        <v>0.62718354200000004</v>
      </c>
      <c r="AQ4790">
        <v>0.67924983699999997</v>
      </c>
      <c r="AR4790">
        <v>0.61330431699999999</v>
      </c>
      <c r="AS4790">
        <v>0.82389095499999998</v>
      </c>
      <c r="AT4790">
        <v>0.32656384999999999</v>
      </c>
    </row>
    <row r="4791" spans="1:46" hidden="1" x14ac:dyDescent="0.25">
      <c r="A4791" t="s">
        <v>329</v>
      </c>
      <c r="B4791" t="s">
        <v>293</v>
      </c>
      <c r="C4791">
        <v>13</v>
      </c>
      <c r="D4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0.66605901599999995</v>
      </c>
      <c r="E4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0.66605901599999995</v>
      </c>
      <c r="AI4791">
        <v>26</v>
      </c>
      <c r="AJ4791" t="s">
        <v>329</v>
      </c>
      <c r="AK4791" t="s">
        <v>422</v>
      </c>
      <c r="AL4791" t="s">
        <v>293</v>
      </c>
      <c r="AM4791">
        <v>8</v>
      </c>
      <c r="AN4791">
        <v>13</v>
      </c>
      <c r="AO4791">
        <v>0.53003678099999996</v>
      </c>
      <c r="AP4791">
        <v>0.611586085</v>
      </c>
      <c r="AQ4791">
        <v>0.66605901599999995</v>
      </c>
      <c r="AR4791">
        <v>0.59530782699999996</v>
      </c>
      <c r="AS4791">
        <v>0.78869180000000005</v>
      </c>
      <c r="AT4791">
        <v>0.30441482399999997</v>
      </c>
    </row>
    <row r="4792" spans="1:46" hidden="1" x14ac:dyDescent="0.25">
      <c r="A4792" t="s">
        <v>329</v>
      </c>
      <c r="B4792" t="s">
        <v>293</v>
      </c>
      <c r="C4792">
        <v>14</v>
      </c>
      <c r="D4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0.58339978699999995</v>
      </c>
      <c r="E4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0.58339978699999995</v>
      </c>
      <c r="AI4792">
        <v>26</v>
      </c>
      <c r="AJ4792" t="s">
        <v>329</v>
      </c>
      <c r="AK4792" t="s">
        <v>422</v>
      </c>
      <c r="AL4792" t="s">
        <v>293</v>
      </c>
      <c r="AM4792">
        <v>8</v>
      </c>
      <c r="AN4792">
        <v>14</v>
      </c>
      <c r="AO4792">
        <v>0.454512046</v>
      </c>
      <c r="AP4792">
        <v>0.53354785299999996</v>
      </c>
      <c r="AQ4792">
        <v>0.58339978699999995</v>
      </c>
      <c r="AR4792">
        <v>0.52140911099999998</v>
      </c>
      <c r="AS4792">
        <v>0.70124757100000001</v>
      </c>
      <c r="AT4792">
        <v>0.248812535</v>
      </c>
    </row>
    <row r="4793" spans="1:46" hidden="1" x14ac:dyDescent="0.25">
      <c r="A4793" t="s">
        <v>329</v>
      </c>
      <c r="B4793" t="s">
        <v>293</v>
      </c>
      <c r="C4793">
        <v>15</v>
      </c>
      <c r="D4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0.45310197000000002</v>
      </c>
      <c r="E4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0.45310197000000002</v>
      </c>
      <c r="AI4793">
        <v>26</v>
      </c>
      <c r="AJ4793" t="s">
        <v>329</v>
      </c>
      <c r="AK4793" t="s">
        <v>422</v>
      </c>
      <c r="AL4793" t="s">
        <v>293</v>
      </c>
      <c r="AM4793">
        <v>8</v>
      </c>
      <c r="AN4793">
        <v>15</v>
      </c>
      <c r="AO4793">
        <v>0.35418939399999999</v>
      </c>
      <c r="AP4793">
        <v>0.41350714300000002</v>
      </c>
      <c r="AQ4793">
        <v>0.45310197000000002</v>
      </c>
      <c r="AR4793">
        <v>0.40533266600000001</v>
      </c>
      <c r="AS4793">
        <v>0.55436639799999998</v>
      </c>
      <c r="AT4793">
        <v>0.185122657</v>
      </c>
    </row>
    <row r="4794" spans="1:46" hidden="1" x14ac:dyDescent="0.25">
      <c r="A4794" t="s">
        <v>329</v>
      </c>
      <c r="B4794" t="s">
        <v>293</v>
      </c>
      <c r="C4794">
        <v>16</v>
      </c>
      <c r="D4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0.293103471</v>
      </c>
      <c r="E4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0.293103471</v>
      </c>
      <c r="AI4794">
        <v>26</v>
      </c>
      <c r="AJ4794" t="s">
        <v>329</v>
      </c>
      <c r="AK4794" t="s">
        <v>422</v>
      </c>
      <c r="AL4794" t="s">
        <v>293</v>
      </c>
      <c r="AM4794">
        <v>8</v>
      </c>
      <c r="AN4794">
        <v>16</v>
      </c>
      <c r="AO4794">
        <v>0.221418265</v>
      </c>
      <c r="AP4794">
        <v>0.26292660800000001</v>
      </c>
      <c r="AQ4794">
        <v>0.293103471</v>
      </c>
      <c r="AR4794">
        <v>0.25633345000000002</v>
      </c>
      <c r="AS4794">
        <v>0.36232874999999998</v>
      </c>
      <c r="AT4794">
        <v>0.13654322999999999</v>
      </c>
    </row>
    <row r="4795" spans="1:46" hidden="1" x14ac:dyDescent="0.25">
      <c r="A4795" t="s">
        <v>329</v>
      </c>
      <c r="B4795" t="s">
        <v>293</v>
      </c>
      <c r="C4795">
        <v>17</v>
      </c>
      <c r="D4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0.123441464</v>
      </c>
      <c r="E4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0.123441464</v>
      </c>
      <c r="AI4795">
        <v>26</v>
      </c>
      <c r="AJ4795" t="s">
        <v>329</v>
      </c>
      <c r="AK4795" t="s">
        <v>422</v>
      </c>
      <c r="AL4795" t="s">
        <v>293</v>
      </c>
      <c r="AM4795">
        <v>8</v>
      </c>
      <c r="AN4795">
        <v>17</v>
      </c>
      <c r="AO4795">
        <v>9.6926667999999994E-2</v>
      </c>
      <c r="AP4795">
        <v>0.11154995299999999</v>
      </c>
      <c r="AQ4795">
        <v>0.123441464</v>
      </c>
      <c r="AR4795">
        <v>0.10968273100000001</v>
      </c>
      <c r="AS4795">
        <v>0.15441817499999999</v>
      </c>
      <c r="AT4795">
        <v>5.8755465E-2</v>
      </c>
    </row>
    <row r="4796" spans="1:46" hidden="1" x14ac:dyDescent="0.25">
      <c r="A4796" t="s">
        <v>329</v>
      </c>
      <c r="B4796" t="s">
        <v>293</v>
      </c>
      <c r="C4796">
        <v>18</v>
      </c>
      <c r="D4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1.0346081E-2</v>
      </c>
      <c r="E4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1.0346081E-2</v>
      </c>
      <c r="AI4796">
        <v>26</v>
      </c>
      <c r="AJ4796" t="s">
        <v>329</v>
      </c>
      <c r="AK4796" t="s">
        <v>422</v>
      </c>
      <c r="AL4796" t="s">
        <v>293</v>
      </c>
      <c r="AM4796">
        <v>8</v>
      </c>
      <c r="AN4796">
        <v>18</v>
      </c>
      <c r="AO4796">
        <v>7.1557950000000004E-3</v>
      </c>
      <c r="AP4796">
        <v>8.7569780000000003E-3</v>
      </c>
      <c r="AQ4796">
        <v>1.0346081E-2</v>
      </c>
      <c r="AR4796">
        <v>8.82843E-3</v>
      </c>
      <c r="AS4796">
        <v>1.2873442000000001E-2</v>
      </c>
      <c r="AT4796">
        <v>4.462237E-3</v>
      </c>
    </row>
    <row r="4797" spans="1:46" hidden="1" x14ac:dyDescent="0.25">
      <c r="A4797" t="s">
        <v>329</v>
      </c>
      <c r="B4797" t="s">
        <v>293</v>
      </c>
      <c r="C4797">
        <v>19</v>
      </c>
      <c r="D4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7">
        <v>26</v>
      </c>
      <c r="AJ4797" t="s">
        <v>329</v>
      </c>
      <c r="AK4797" t="s">
        <v>422</v>
      </c>
      <c r="AL4797" t="s">
        <v>293</v>
      </c>
      <c r="AM4797">
        <v>8</v>
      </c>
      <c r="AN4797">
        <v>19</v>
      </c>
      <c r="AO4797">
        <v>0</v>
      </c>
      <c r="AP4797">
        <v>0</v>
      </c>
      <c r="AQ4797">
        <v>0</v>
      </c>
      <c r="AR4797">
        <v>0</v>
      </c>
      <c r="AS4797">
        <v>0</v>
      </c>
      <c r="AT4797">
        <v>0</v>
      </c>
    </row>
    <row r="4798" spans="1:46" hidden="1" x14ac:dyDescent="0.25">
      <c r="A4798" t="s">
        <v>329</v>
      </c>
      <c r="B4798" t="s">
        <v>293</v>
      </c>
      <c r="C4798">
        <v>20</v>
      </c>
      <c r="D4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8">
        <v>26</v>
      </c>
      <c r="AJ4798" t="s">
        <v>329</v>
      </c>
      <c r="AK4798" t="s">
        <v>422</v>
      </c>
      <c r="AL4798" t="s">
        <v>293</v>
      </c>
      <c r="AM4798">
        <v>8</v>
      </c>
      <c r="AN4798">
        <v>20</v>
      </c>
      <c r="AO4798">
        <v>0</v>
      </c>
      <c r="AP4798">
        <v>0</v>
      </c>
      <c r="AQ4798">
        <v>0</v>
      </c>
      <c r="AR4798">
        <v>0</v>
      </c>
      <c r="AS4798">
        <v>0</v>
      </c>
      <c r="AT4798">
        <v>0</v>
      </c>
    </row>
    <row r="4799" spans="1:46" hidden="1" x14ac:dyDescent="0.25">
      <c r="A4799" t="s">
        <v>329</v>
      </c>
      <c r="B4799" t="s">
        <v>293</v>
      </c>
      <c r="C4799">
        <v>21</v>
      </c>
      <c r="D4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9">
        <v>26</v>
      </c>
      <c r="AJ4799" t="s">
        <v>329</v>
      </c>
      <c r="AK4799" t="s">
        <v>422</v>
      </c>
      <c r="AL4799" t="s">
        <v>293</v>
      </c>
      <c r="AM4799">
        <v>8</v>
      </c>
      <c r="AN4799">
        <v>21</v>
      </c>
      <c r="AO4799">
        <v>0</v>
      </c>
      <c r="AP4799">
        <v>0</v>
      </c>
      <c r="AQ4799">
        <v>0</v>
      </c>
      <c r="AR4799">
        <v>0</v>
      </c>
      <c r="AS4799">
        <v>0</v>
      </c>
      <c r="AT4799">
        <v>0</v>
      </c>
    </row>
    <row r="4800" spans="1:46" hidden="1" x14ac:dyDescent="0.25">
      <c r="A4800" t="s">
        <v>329</v>
      </c>
      <c r="B4800" t="s">
        <v>293</v>
      </c>
      <c r="C4800">
        <v>22</v>
      </c>
      <c r="D4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0">
        <v>26</v>
      </c>
      <c r="AJ4800" t="s">
        <v>329</v>
      </c>
      <c r="AK4800" t="s">
        <v>422</v>
      </c>
      <c r="AL4800" t="s">
        <v>293</v>
      </c>
      <c r="AM4800">
        <v>8</v>
      </c>
      <c r="AN4800">
        <v>22</v>
      </c>
      <c r="AO4800">
        <v>0</v>
      </c>
      <c r="AP4800">
        <v>0</v>
      </c>
      <c r="AQ4800">
        <v>0</v>
      </c>
      <c r="AR4800">
        <v>0</v>
      </c>
      <c r="AS4800">
        <v>0</v>
      </c>
      <c r="AT4800">
        <v>0</v>
      </c>
    </row>
    <row r="4801" spans="1:46" hidden="1" x14ac:dyDescent="0.25">
      <c r="A4801" t="s">
        <v>329</v>
      </c>
      <c r="B4801" t="s">
        <v>293</v>
      </c>
      <c r="C4801">
        <v>23</v>
      </c>
      <c r="D4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1">
        <v>26</v>
      </c>
      <c r="AJ4801" t="s">
        <v>329</v>
      </c>
      <c r="AK4801" t="s">
        <v>422</v>
      </c>
      <c r="AL4801" t="s">
        <v>293</v>
      </c>
      <c r="AM4801">
        <v>8</v>
      </c>
      <c r="AN4801">
        <v>23</v>
      </c>
      <c r="AO4801">
        <v>0</v>
      </c>
      <c r="AP4801">
        <v>0</v>
      </c>
      <c r="AQ4801">
        <v>0</v>
      </c>
      <c r="AR4801">
        <v>0</v>
      </c>
      <c r="AS4801">
        <v>0</v>
      </c>
      <c r="AT4801">
        <v>0</v>
      </c>
    </row>
    <row r="4802" spans="1:46" hidden="1" x14ac:dyDescent="0.25">
      <c r="A4802" t="s">
        <v>329</v>
      </c>
      <c r="B4802" t="s">
        <v>293</v>
      </c>
      <c r="C4802">
        <v>24</v>
      </c>
      <c r="D4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2">
        <v>26</v>
      </c>
      <c r="AJ4802" t="s">
        <v>329</v>
      </c>
      <c r="AK4802" t="s">
        <v>422</v>
      </c>
      <c r="AL4802" t="s">
        <v>293</v>
      </c>
      <c r="AM4802">
        <v>8</v>
      </c>
      <c r="AN4802">
        <v>24</v>
      </c>
      <c r="AO4802">
        <v>0</v>
      </c>
      <c r="AP4802">
        <v>0</v>
      </c>
      <c r="AQ4802">
        <v>0</v>
      </c>
      <c r="AR4802">
        <v>0</v>
      </c>
      <c r="AS4802">
        <v>0</v>
      </c>
      <c r="AT4802">
        <v>0</v>
      </c>
    </row>
    <row r="4803" spans="1:46" hidden="1" x14ac:dyDescent="0.25">
      <c r="A4803" t="s">
        <v>329</v>
      </c>
      <c r="B4803" t="s">
        <v>294</v>
      </c>
      <c r="C4803">
        <v>1</v>
      </c>
      <c r="D4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3">
        <v>26</v>
      </c>
      <c r="AJ4803" t="s">
        <v>329</v>
      </c>
      <c r="AK4803" t="s">
        <v>422</v>
      </c>
      <c r="AL4803" t="s">
        <v>294</v>
      </c>
      <c r="AM4803">
        <v>9</v>
      </c>
      <c r="AN4803">
        <v>1</v>
      </c>
      <c r="AO4803">
        <v>0</v>
      </c>
      <c r="AP4803">
        <v>0</v>
      </c>
      <c r="AQ4803">
        <v>0</v>
      </c>
      <c r="AR4803">
        <v>0</v>
      </c>
      <c r="AS4803">
        <v>0</v>
      </c>
      <c r="AT4803">
        <v>0</v>
      </c>
    </row>
    <row r="4804" spans="1:46" hidden="1" x14ac:dyDescent="0.25">
      <c r="A4804" t="s">
        <v>329</v>
      </c>
      <c r="B4804" t="s">
        <v>294</v>
      </c>
      <c r="C4804">
        <v>2</v>
      </c>
      <c r="D4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4">
        <v>26</v>
      </c>
      <c r="AJ4804" t="s">
        <v>329</v>
      </c>
      <c r="AK4804" t="s">
        <v>422</v>
      </c>
      <c r="AL4804" t="s">
        <v>294</v>
      </c>
      <c r="AM4804">
        <v>9</v>
      </c>
      <c r="AN4804">
        <v>2</v>
      </c>
      <c r="AO4804">
        <v>0</v>
      </c>
      <c r="AP4804">
        <v>0</v>
      </c>
      <c r="AQ4804">
        <v>0</v>
      </c>
      <c r="AR4804">
        <v>0</v>
      </c>
      <c r="AS4804">
        <v>0</v>
      </c>
      <c r="AT4804">
        <v>0</v>
      </c>
    </row>
    <row r="4805" spans="1:46" hidden="1" x14ac:dyDescent="0.25">
      <c r="A4805" t="s">
        <v>329</v>
      </c>
      <c r="B4805" t="s">
        <v>294</v>
      </c>
      <c r="C4805">
        <v>3</v>
      </c>
      <c r="D4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5">
        <v>26</v>
      </c>
      <c r="AJ4805" t="s">
        <v>329</v>
      </c>
      <c r="AK4805" t="s">
        <v>422</v>
      </c>
      <c r="AL4805" t="s">
        <v>294</v>
      </c>
      <c r="AM4805">
        <v>9</v>
      </c>
      <c r="AN4805">
        <v>3</v>
      </c>
      <c r="AO4805">
        <v>0</v>
      </c>
      <c r="AP4805">
        <v>0</v>
      </c>
      <c r="AQ4805">
        <v>0</v>
      </c>
      <c r="AR4805">
        <v>0</v>
      </c>
      <c r="AS4805">
        <v>0</v>
      </c>
      <c r="AT4805">
        <v>0</v>
      </c>
    </row>
    <row r="4806" spans="1:46" hidden="1" x14ac:dyDescent="0.25">
      <c r="A4806" t="s">
        <v>329</v>
      </c>
      <c r="B4806" t="s">
        <v>294</v>
      </c>
      <c r="C4806">
        <v>4</v>
      </c>
      <c r="D4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6">
        <v>26</v>
      </c>
      <c r="AJ4806" t="s">
        <v>329</v>
      </c>
      <c r="AK4806" t="s">
        <v>422</v>
      </c>
      <c r="AL4806" t="s">
        <v>294</v>
      </c>
      <c r="AM4806">
        <v>9</v>
      </c>
      <c r="AN4806">
        <v>4</v>
      </c>
      <c r="AO4806">
        <v>0</v>
      </c>
      <c r="AP4806">
        <v>0</v>
      </c>
      <c r="AQ4806">
        <v>0</v>
      </c>
      <c r="AR4806">
        <v>0</v>
      </c>
      <c r="AS4806">
        <v>0</v>
      </c>
      <c r="AT4806">
        <v>0</v>
      </c>
    </row>
    <row r="4807" spans="1:46" hidden="1" x14ac:dyDescent="0.25">
      <c r="A4807" t="s">
        <v>329</v>
      </c>
      <c r="B4807" t="s">
        <v>294</v>
      </c>
      <c r="C4807">
        <v>5</v>
      </c>
      <c r="D4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7">
        <v>26</v>
      </c>
      <c r="AJ4807" t="s">
        <v>329</v>
      </c>
      <c r="AK4807" t="s">
        <v>422</v>
      </c>
      <c r="AL4807" t="s">
        <v>294</v>
      </c>
      <c r="AM4807">
        <v>9</v>
      </c>
      <c r="AN4807">
        <v>5</v>
      </c>
      <c r="AO4807">
        <v>0</v>
      </c>
      <c r="AP4807">
        <v>0</v>
      </c>
      <c r="AQ4807">
        <v>0</v>
      </c>
      <c r="AR4807">
        <v>0</v>
      </c>
      <c r="AS4807">
        <v>0</v>
      </c>
      <c r="AT4807">
        <v>0</v>
      </c>
    </row>
    <row r="4808" spans="1:46" hidden="1" x14ac:dyDescent="0.25">
      <c r="A4808" t="s">
        <v>329</v>
      </c>
      <c r="B4808" t="s">
        <v>294</v>
      </c>
      <c r="C4808">
        <v>6</v>
      </c>
      <c r="D4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1.1372172999999999E-2</v>
      </c>
      <c r="E4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1.1372172999999999E-2</v>
      </c>
      <c r="AI4808">
        <v>26</v>
      </c>
      <c r="AJ4808" t="s">
        <v>329</v>
      </c>
      <c r="AK4808" t="s">
        <v>422</v>
      </c>
      <c r="AL4808" t="s">
        <v>294</v>
      </c>
      <c r="AM4808">
        <v>9</v>
      </c>
      <c r="AN4808">
        <v>6</v>
      </c>
      <c r="AO4808">
        <v>1.1372172999999999E-2</v>
      </c>
      <c r="AP4808">
        <v>1.482051E-2</v>
      </c>
      <c r="AQ4808">
        <v>1.9784311999999998E-2</v>
      </c>
      <c r="AR4808">
        <v>1.5641339000000001E-2</v>
      </c>
      <c r="AS4808">
        <v>3.0130794999999998E-2</v>
      </c>
      <c r="AT4808">
        <v>5.8334199999999998E-3</v>
      </c>
    </row>
    <row r="4809" spans="1:46" hidden="1" x14ac:dyDescent="0.25">
      <c r="A4809" t="s">
        <v>329</v>
      </c>
      <c r="B4809" t="s">
        <v>294</v>
      </c>
      <c r="C4809">
        <v>7</v>
      </c>
      <c r="D4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0.11915880500000001</v>
      </c>
      <c r="E4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0.11915880500000001</v>
      </c>
      <c r="AI4809">
        <v>26</v>
      </c>
      <c r="AJ4809" t="s">
        <v>329</v>
      </c>
      <c r="AK4809" t="s">
        <v>422</v>
      </c>
      <c r="AL4809" t="s">
        <v>294</v>
      </c>
      <c r="AM4809">
        <v>9</v>
      </c>
      <c r="AN4809">
        <v>7</v>
      </c>
      <c r="AO4809">
        <v>0.11915880500000001</v>
      </c>
      <c r="AP4809">
        <v>0.13609159600000001</v>
      </c>
      <c r="AQ4809">
        <v>0.15069048400000001</v>
      </c>
      <c r="AR4809">
        <v>0.13617110099999999</v>
      </c>
      <c r="AS4809">
        <v>0.18010071</v>
      </c>
      <c r="AT4809">
        <v>8.0839245000000004E-2</v>
      </c>
    </row>
    <row r="4810" spans="1:46" hidden="1" x14ac:dyDescent="0.25">
      <c r="A4810" t="s">
        <v>329</v>
      </c>
      <c r="B4810" t="s">
        <v>294</v>
      </c>
      <c r="C4810">
        <v>8</v>
      </c>
      <c r="D4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0.28448166699999999</v>
      </c>
      <c r="E4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0.28448166699999999</v>
      </c>
      <c r="AI4810">
        <v>26</v>
      </c>
      <c r="AJ4810" t="s">
        <v>329</v>
      </c>
      <c r="AK4810" t="s">
        <v>422</v>
      </c>
      <c r="AL4810" t="s">
        <v>294</v>
      </c>
      <c r="AM4810">
        <v>9</v>
      </c>
      <c r="AN4810">
        <v>8</v>
      </c>
      <c r="AO4810">
        <v>0.28448166699999999</v>
      </c>
      <c r="AP4810">
        <v>0.30949144699999998</v>
      </c>
      <c r="AQ4810">
        <v>0.33727589800000002</v>
      </c>
      <c r="AR4810">
        <v>0.31085413699999997</v>
      </c>
      <c r="AS4810">
        <v>0.38641733</v>
      </c>
      <c r="AT4810">
        <v>0.20096307999999999</v>
      </c>
    </row>
    <row r="4811" spans="1:46" hidden="1" x14ac:dyDescent="0.25">
      <c r="A4811" t="s">
        <v>329</v>
      </c>
      <c r="B4811" t="s">
        <v>294</v>
      </c>
      <c r="C4811">
        <v>9</v>
      </c>
      <c r="D4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0.50851073800000002</v>
      </c>
      <c r="E4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0.42831119600000001</v>
      </c>
      <c r="AI4811">
        <v>26</v>
      </c>
      <c r="AJ4811" t="s">
        <v>329</v>
      </c>
      <c r="AK4811" t="s">
        <v>422</v>
      </c>
      <c r="AL4811" t="s">
        <v>294</v>
      </c>
      <c r="AM4811">
        <v>9</v>
      </c>
      <c r="AN4811">
        <v>9</v>
      </c>
      <c r="AO4811">
        <v>0.42831119600000001</v>
      </c>
      <c r="AP4811">
        <v>0.478276598</v>
      </c>
      <c r="AQ4811">
        <v>0.50851073800000002</v>
      </c>
      <c r="AR4811">
        <v>0.47026109599999999</v>
      </c>
      <c r="AS4811">
        <v>0.58168586099999997</v>
      </c>
      <c r="AT4811">
        <v>0.30803820399999998</v>
      </c>
    </row>
    <row r="4812" spans="1:46" hidden="1" x14ac:dyDescent="0.25">
      <c r="A4812" t="s">
        <v>329</v>
      </c>
      <c r="B4812" t="s">
        <v>294</v>
      </c>
      <c r="C4812">
        <v>10</v>
      </c>
      <c r="D4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0.65189182000000001</v>
      </c>
      <c r="E4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0.65189182000000001</v>
      </c>
      <c r="AI4812">
        <v>26</v>
      </c>
      <c r="AJ4812" t="s">
        <v>329</v>
      </c>
      <c r="AK4812" t="s">
        <v>422</v>
      </c>
      <c r="AL4812" t="s">
        <v>294</v>
      </c>
      <c r="AM4812">
        <v>9</v>
      </c>
      <c r="AN4812">
        <v>10</v>
      </c>
      <c r="AO4812">
        <v>0.54963276599999999</v>
      </c>
      <c r="AP4812">
        <v>0.60717758700000002</v>
      </c>
      <c r="AQ4812">
        <v>0.65189182000000001</v>
      </c>
      <c r="AR4812">
        <v>0.601388378</v>
      </c>
      <c r="AS4812">
        <v>0.74751390299999998</v>
      </c>
      <c r="AT4812">
        <v>0.41927101500000002</v>
      </c>
    </row>
    <row r="4813" spans="1:46" hidden="1" x14ac:dyDescent="0.25">
      <c r="A4813" t="s">
        <v>329</v>
      </c>
      <c r="B4813" t="s">
        <v>294</v>
      </c>
      <c r="C4813">
        <v>11</v>
      </c>
      <c r="D4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0.745383189</v>
      </c>
      <c r="E4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0.745383189</v>
      </c>
      <c r="AI4813">
        <v>26</v>
      </c>
      <c r="AJ4813" t="s">
        <v>329</v>
      </c>
      <c r="AK4813" t="s">
        <v>422</v>
      </c>
      <c r="AL4813" t="s">
        <v>294</v>
      </c>
      <c r="AM4813">
        <v>9</v>
      </c>
      <c r="AN4813">
        <v>11</v>
      </c>
      <c r="AO4813">
        <v>0.61981537799999997</v>
      </c>
      <c r="AP4813">
        <v>0.68676400199999998</v>
      </c>
      <c r="AQ4813">
        <v>0.745383189</v>
      </c>
      <c r="AR4813">
        <v>0.68238904600000005</v>
      </c>
      <c r="AS4813">
        <v>0.84489203499999999</v>
      </c>
      <c r="AT4813">
        <v>0.47986250499999999</v>
      </c>
    </row>
    <row r="4814" spans="1:46" hidden="1" x14ac:dyDescent="0.25">
      <c r="A4814" t="s">
        <v>329</v>
      </c>
      <c r="B4814" t="s">
        <v>294</v>
      </c>
      <c r="C4814">
        <v>12</v>
      </c>
      <c r="D4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0.77210620500000005</v>
      </c>
      <c r="E4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0.77210620500000005</v>
      </c>
      <c r="AI4814">
        <v>26</v>
      </c>
      <c r="AJ4814" t="s">
        <v>329</v>
      </c>
      <c r="AK4814" t="s">
        <v>422</v>
      </c>
      <c r="AL4814" t="s">
        <v>294</v>
      </c>
      <c r="AM4814">
        <v>9</v>
      </c>
      <c r="AN4814">
        <v>12</v>
      </c>
      <c r="AO4814">
        <v>0.64386034999999997</v>
      </c>
      <c r="AP4814">
        <v>0.72035179299999996</v>
      </c>
      <c r="AQ4814">
        <v>0.77210620500000005</v>
      </c>
      <c r="AR4814">
        <v>0.70835358999999998</v>
      </c>
      <c r="AS4814">
        <v>0.86773083799999995</v>
      </c>
      <c r="AT4814">
        <v>0.47419867399999999</v>
      </c>
    </row>
    <row r="4815" spans="1:46" hidden="1" x14ac:dyDescent="0.25">
      <c r="A4815" t="s">
        <v>329</v>
      </c>
      <c r="B4815" t="s">
        <v>294</v>
      </c>
      <c r="C4815">
        <v>13</v>
      </c>
      <c r="D4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0.73338105099999995</v>
      </c>
      <c r="E4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0.73338105099999995</v>
      </c>
      <c r="AI4815">
        <v>26</v>
      </c>
      <c r="AJ4815" t="s">
        <v>329</v>
      </c>
      <c r="AK4815" t="s">
        <v>422</v>
      </c>
      <c r="AL4815" t="s">
        <v>294</v>
      </c>
      <c r="AM4815">
        <v>9</v>
      </c>
      <c r="AN4815">
        <v>13</v>
      </c>
      <c r="AO4815">
        <v>0.60985935400000002</v>
      </c>
      <c r="AP4815">
        <v>0.68090377700000004</v>
      </c>
      <c r="AQ4815">
        <v>0.73338105099999995</v>
      </c>
      <c r="AR4815">
        <v>0.67267580599999999</v>
      </c>
      <c r="AS4815">
        <v>0.83384952999999995</v>
      </c>
      <c r="AT4815">
        <v>0.48755459000000001</v>
      </c>
    </row>
    <row r="4816" spans="1:46" hidden="1" x14ac:dyDescent="0.25">
      <c r="A4816" t="s">
        <v>329</v>
      </c>
      <c r="B4816" t="s">
        <v>294</v>
      </c>
      <c r="C4816">
        <v>14</v>
      </c>
      <c r="D4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0.63407398800000003</v>
      </c>
      <c r="E4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0.63407398800000003</v>
      </c>
      <c r="AI4816">
        <v>26</v>
      </c>
      <c r="AJ4816" t="s">
        <v>329</v>
      </c>
      <c r="AK4816" t="s">
        <v>422</v>
      </c>
      <c r="AL4816" t="s">
        <v>294</v>
      </c>
      <c r="AM4816">
        <v>9</v>
      </c>
      <c r="AN4816">
        <v>14</v>
      </c>
      <c r="AO4816">
        <v>0.53498836100000002</v>
      </c>
      <c r="AP4816">
        <v>0.58983341199999995</v>
      </c>
      <c r="AQ4816">
        <v>0.63407398800000003</v>
      </c>
      <c r="AR4816">
        <v>0.58420285800000005</v>
      </c>
      <c r="AS4816">
        <v>0.72779567099999998</v>
      </c>
      <c r="AT4816">
        <v>0.41135519799999998</v>
      </c>
    </row>
    <row r="4817" spans="1:46" hidden="1" x14ac:dyDescent="0.25">
      <c r="A4817" t="s">
        <v>329</v>
      </c>
      <c r="B4817" t="s">
        <v>294</v>
      </c>
      <c r="C4817">
        <v>15</v>
      </c>
      <c r="D4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0.49235664200000001</v>
      </c>
      <c r="E4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0.49235664200000001</v>
      </c>
      <c r="AI4817">
        <v>26</v>
      </c>
      <c r="AJ4817" t="s">
        <v>329</v>
      </c>
      <c r="AK4817" t="s">
        <v>422</v>
      </c>
      <c r="AL4817" t="s">
        <v>294</v>
      </c>
      <c r="AM4817">
        <v>9</v>
      </c>
      <c r="AN4817">
        <v>15</v>
      </c>
      <c r="AO4817">
        <v>0.40796403399999998</v>
      </c>
      <c r="AP4817">
        <v>0.44957050500000001</v>
      </c>
      <c r="AQ4817">
        <v>0.49235664200000001</v>
      </c>
      <c r="AR4817">
        <v>0.44832474300000003</v>
      </c>
      <c r="AS4817">
        <v>0.57071685699999997</v>
      </c>
      <c r="AT4817">
        <v>0.30381546599999998</v>
      </c>
    </row>
    <row r="4818" spans="1:46" hidden="1" x14ac:dyDescent="0.25">
      <c r="A4818" t="s">
        <v>329</v>
      </c>
      <c r="B4818" t="s">
        <v>294</v>
      </c>
      <c r="C4818">
        <v>16</v>
      </c>
      <c r="D4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0.30572286700000001</v>
      </c>
      <c r="E4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0.30572286700000001</v>
      </c>
      <c r="AI4818">
        <v>26</v>
      </c>
      <c r="AJ4818" t="s">
        <v>329</v>
      </c>
      <c r="AK4818" t="s">
        <v>422</v>
      </c>
      <c r="AL4818" t="s">
        <v>294</v>
      </c>
      <c r="AM4818">
        <v>9</v>
      </c>
      <c r="AN4818">
        <v>16</v>
      </c>
      <c r="AO4818">
        <v>0.24884777199999999</v>
      </c>
      <c r="AP4818">
        <v>0.27828490299999997</v>
      </c>
      <c r="AQ4818">
        <v>0.30572286700000001</v>
      </c>
      <c r="AR4818">
        <v>0.27765478399999999</v>
      </c>
      <c r="AS4818">
        <v>0.35803680700000001</v>
      </c>
      <c r="AT4818">
        <v>0.15955060500000001</v>
      </c>
    </row>
    <row r="4819" spans="1:46" hidden="1" x14ac:dyDescent="0.25">
      <c r="A4819" t="s">
        <v>329</v>
      </c>
      <c r="B4819" t="s">
        <v>294</v>
      </c>
      <c r="C4819">
        <v>17</v>
      </c>
      <c r="D4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0.12782084499999999</v>
      </c>
      <c r="E4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0.12782084499999999</v>
      </c>
      <c r="AI4819">
        <v>26</v>
      </c>
      <c r="AJ4819" t="s">
        <v>329</v>
      </c>
      <c r="AK4819" t="s">
        <v>422</v>
      </c>
      <c r="AL4819" t="s">
        <v>294</v>
      </c>
      <c r="AM4819">
        <v>9</v>
      </c>
      <c r="AN4819">
        <v>17</v>
      </c>
      <c r="AO4819">
        <v>0.102791988</v>
      </c>
      <c r="AP4819">
        <v>0.113791527</v>
      </c>
      <c r="AQ4819">
        <v>0.12782084499999999</v>
      </c>
      <c r="AR4819">
        <v>0.114342291</v>
      </c>
      <c r="AS4819">
        <v>0.15077763699999999</v>
      </c>
      <c r="AT4819">
        <v>6.5114426000000003E-2</v>
      </c>
    </row>
    <row r="4820" spans="1:46" hidden="1" x14ac:dyDescent="0.25">
      <c r="A4820" t="s">
        <v>329</v>
      </c>
      <c r="B4820" t="s">
        <v>294</v>
      </c>
      <c r="C4820">
        <v>18</v>
      </c>
      <c r="D4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9.4877659999999999E-3</v>
      </c>
      <c r="E4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9.4877659999999999E-3</v>
      </c>
      <c r="AI4820">
        <v>26</v>
      </c>
      <c r="AJ4820" t="s">
        <v>329</v>
      </c>
      <c r="AK4820" t="s">
        <v>422</v>
      </c>
      <c r="AL4820" t="s">
        <v>294</v>
      </c>
      <c r="AM4820">
        <v>9</v>
      </c>
      <c r="AN4820">
        <v>18</v>
      </c>
      <c r="AO4820">
        <v>6.5800600000000004E-3</v>
      </c>
      <c r="AP4820">
        <v>8.0737450000000002E-3</v>
      </c>
      <c r="AQ4820">
        <v>9.4877659999999999E-3</v>
      </c>
      <c r="AR4820">
        <v>7.9522050000000004E-3</v>
      </c>
      <c r="AS4820">
        <v>1.1642761E-2</v>
      </c>
      <c r="AT4820">
        <v>3.1146469999999999E-3</v>
      </c>
    </row>
    <row r="4821" spans="1:46" hidden="1" x14ac:dyDescent="0.25">
      <c r="A4821" t="s">
        <v>329</v>
      </c>
      <c r="B4821" t="s">
        <v>294</v>
      </c>
      <c r="C4821">
        <v>19</v>
      </c>
      <c r="D4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1">
        <v>26</v>
      </c>
      <c r="AJ4821" t="s">
        <v>329</v>
      </c>
      <c r="AK4821" t="s">
        <v>422</v>
      </c>
      <c r="AL4821" t="s">
        <v>294</v>
      </c>
      <c r="AM4821">
        <v>9</v>
      </c>
      <c r="AN4821">
        <v>19</v>
      </c>
      <c r="AO4821">
        <v>0</v>
      </c>
      <c r="AP4821">
        <v>0</v>
      </c>
      <c r="AQ4821">
        <v>0</v>
      </c>
      <c r="AR4821">
        <v>0</v>
      </c>
      <c r="AS4821">
        <v>0</v>
      </c>
      <c r="AT4821">
        <v>0</v>
      </c>
    </row>
    <row r="4822" spans="1:46" hidden="1" x14ac:dyDescent="0.25">
      <c r="A4822" t="s">
        <v>329</v>
      </c>
      <c r="B4822" t="s">
        <v>294</v>
      </c>
      <c r="C4822">
        <v>20</v>
      </c>
      <c r="D4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2">
        <v>26</v>
      </c>
      <c r="AJ4822" t="s">
        <v>329</v>
      </c>
      <c r="AK4822" t="s">
        <v>422</v>
      </c>
      <c r="AL4822" t="s">
        <v>294</v>
      </c>
      <c r="AM4822">
        <v>9</v>
      </c>
      <c r="AN4822">
        <v>20</v>
      </c>
      <c r="AO4822">
        <v>0</v>
      </c>
      <c r="AP4822">
        <v>0</v>
      </c>
      <c r="AQ4822">
        <v>0</v>
      </c>
      <c r="AR4822">
        <v>0</v>
      </c>
      <c r="AS4822">
        <v>0</v>
      </c>
      <c r="AT4822">
        <v>0</v>
      </c>
    </row>
    <row r="4823" spans="1:46" hidden="1" x14ac:dyDescent="0.25">
      <c r="A4823" t="s">
        <v>329</v>
      </c>
      <c r="B4823" t="s">
        <v>294</v>
      </c>
      <c r="C4823">
        <v>21</v>
      </c>
      <c r="D4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3">
        <v>26</v>
      </c>
      <c r="AJ4823" t="s">
        <v>329</v>
      </c>
      <c r="AK4823" t="s">
        <v>422</v>
      </c>
      <c r="AL4823" t="s">
        <v>294</v>
      </c>
      <c r="AM4823">
        <v>9</v>
      </c>
      <c r="AN4823">
        <v>21</v>
      </c>
      <c r="AO4823">
        <v>0</v>
      </c>
      <c r="AP4823">
        <v>0</v>
      </c>
      <c r="AQ4823">
        <v>0</v>
      </c>
      <c r="AR4823">
        <v>0</v>
      </c>
      <c r="AS4823">
        <v>0</v>
      </c>
      <c r="AT4823">
        <v>0</v>
      </c>
    </row>
    <row r="4824" spans="1:46" hidden="1" x14ac:dyDescent="0.25">
      <c r="A4824" t="s">
        <v>329</v>
      </c>
      <c r="B4824" t="s">
        <v>294</v>
      </c>
      <c r="C4824">
        <v>22</v>
      </c>
      <c r="D4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4">
        <v>26</v>
      </c>
      <c r="AJ4824" t="s">
        <v>329</v>
      </c>
      <c r="AK4824" t="s">
        <v>422</v>
      </c>
      <c r="AL4824" t="s">
        <v>294</v>
      </c>
      <c r="AM4824">
        <v>9</v>
      </c>
      <c r="AN4824">
        <v>22</v>
      </c>
      <c r="AO4824">
        <v>0</v>
      </c>
      <c r="AP4824">
        <v>0</v>
      </c>
      <c r="AQ4824">
        <v>0</v>
      </c>
      <c r="AR4824">
        <v>0</v>
      </c>
      <c r="AS4824">
        <v>0</v>
      </c>
      <c r="AT4824">
        <v>0</v>
      </c>
    </row>
    <row r="4825" spans="1:46" hidden="1" x14ac:dyDescent="0.25">
      <c r="A4825" t="s">
        <v>329</v>
      </c>
      <c r="B4825" t="s">
        <v>294</v>
      </c>
      <c r="C4825">
        <v>23</v>
      </c>
      <c r="D4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5">
        <v>26</v>
      </c>
      <c r="AJ4825" t="s">
        <v>329</v>
      </c>
      <c r="AK4825" t="s">
        <v>422</v>
      </c>
      <c r="AL4825" t="s">
        <v>294</v>
      </c>
      <c r="AM4825">
        <v>9</v>
      </c>
      <c r="AN4825">
        <v>23</v>
      </c>
      <c r="AO4825">
        <v>0</v>
      </c>
      <c r="AP4825">
        <v>0</v>
      </c>
      <c r="AQ4825">
        <v>0</v>
      </c>
      <c r="AR4825">
        <v>0</v>
      </c>
      <c r="AS4825">
        <v>0</v>
      </c>
      <c r="AT4825">
        <v>0</v>
      </c>
    </row>
    <row r="4826" spans="1:46" hidden="1" x14ac:dyDescent="0.25">
      <c r="A4826" t="s">
        <v>329</v>
      </c>
      <c r="B4826" t="s">
        <v>294</v>
      </c>
      <c r="C4826">
        <v>24</v>
      </c>
      <c r="D4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6">
        <v>26</v>
      </c>
      <c r="AJ4826" t="s">
        <v>329</v>
      </c>
      <c r="AK4826" t="s">
        <v>422</v>
      </c>
      <c r="AL4826" t="s">
        <v>294</v>
      </c>
      <c r="AM4826">
        <v>9</v>
      </c>
      <c r="AN4826">
        <v>24</v>
      </c>
      <c r="AO4826">
        <v>0</v>
      </c>
      <c r="AP4826">
        <v>0</v>
      </c>
      <c r="AQ4826">
        <v>0</v>
      </c>
      <c r="AR4826">
        <v>0</v>
      </c>
      <c r="AS4826">
        <v>0</v>
      </c>
      <c r="AT4826">
        <v>0</v>
      </c>
    </row>
    <row r="4827" spans="1:46" hidden="1" x14ac:dyDescent="0.25">
      <c r="A4827" t="s">
        <v>329</v>
      </c>
      <c r="B4827" t="s">
        <v>295</v>
      </c>
      <c r="C4827">
        <v>1</v>
      </c>
      <c r="D4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7">
        <v>26</v>
      </c>
      <c r="AJ4827" t="s">
        <v>329</v>
      </c>
      <c r="AK4827" t="s">
        <v>422</v>
      </c>
      <c r="AL4827" t="s">
        <v>295</v>
      </c>
      <c r="AM4827">
        <v>10</v>
      </c>
      <c r="AN4827">
        <v>1</v>
      </c>
      <c r="AO4827">
        <v>0</v>
      </c>
      <c r="AP4827">
        <v>0</v>
      </c>
      <c r="AQ4827">
        <v>0</v>
      </c>
      <c r="AR4827">
        <v>0</v>
      </c>
      <c r="AS4827">
        <v>0</v>
      </c>
      <c r="AT4827">
        <v>0</v>
      </c>
    </row>
    <row r="4828" spans="1:46" hidden="1" x14ac:dyDescent="0.25">
      <c r="A4828" t="s">
        <v>329</v>
      </c>
      <c r="B4828" t="s">
        <v>295</v>
      </c>
      <c r="C4828">
        <v>2</v>
      </c>
      <c r="D4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8">
        <v>26</v>
      </c>
      <c r="AJ4828" t="s">
        <v>329</v>
      </c>
      <c r="AK4828" t="s">
        <v>422</v>
      </c>
      <c r="AL4828" t="s">
        <v>295</v>
      </c>
      <c r="AM4828">
        <v>10</v>
      </c>
      <c r="AN4828">
        <v>2</v>
      </c>
      <c r="AO4828">
        <v>0</v>
      </c>
      <c r="AP4828">
        <v>0</v>
      </c>
      <c r="AQ4828">
        <v>0</v>
      </c>
      <c r="AR4828">
        <v>0</v>
      </c>
      <c r="AS4828">
        <v>0</v>
      </c>
      <c r="AT4828">
        <v>0</v>
      </c>
    </row>
    <row r="4829" spans="1:46" hidden="1" x14ac:dyDescent="0.25">
      <c r="A4829" t="s">
        <v>329</v>
      </c>
      <c r="B4829" t="s">
        <v>295</v>
      </c>
      <c r="C4829">
        <v>3</v>
      </c>
      <c r="D4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9">
        <v>26</v>
      </c>
      <c r="AJ4829" t="s">
        <v>329</v>
      </c>
      <c r="AK4829" t="s">
        <v>422</v>
      </c>
      <c r="AL4829" t="s">
        <v>295</v>
      </c>
      <c r="AM4829">
        <v>10</v>
      </c>
      <c r="AN4829">
        <v>3</v>
      </c>
      <c r="AO4829">
        <v>0</v>
      </c>
      <c r="AP4829">
        <v>0</v>
      </c>
      <c r="AQ4829">
        <v>0</v>
      </c>
      <c r="AR4829">
        <v>0</v>
      </c>
      <c r="AS4829">
        <v>0</v>
      </c>
      <c r="AT4829">
        <v>0</v>
      </c>
    </row>
    <row r="4830" spans="1:46" hidden="1" x14ac:dyDescent="0.25">
      <c r="A4830" t="s">
        <v>329</v>
      </c>
      <c r="B4830" t="s">
        <v>295</v>
      </c>
      <c r="C4830">
        <v>4</v>
      </c>
      <c r="D4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0">
        <v>26</v>
      </c>
      <c r="AJ4830" t="s">
        <v>329</v>
      </c>
      <c r="AK4830" t="s">
        <v>422</v>
      </c>
      <c r="AL4830" t="s">
        <v>295</v>
      </c>
      <c r="AM4830">
        <v>10</v>
      </c>
      <c r="AN4830">
        <v>4</v>
      </c>
      <c r="AO4830">
        <v>0</v>
      </c>
      <c r="AP4830">
        <v>0</v>
      </c>
      <c r="AQ4830">
        <v>0</v>
      </c>
      <c r="AR4830">
        <v>0</v>
      </c>
      <c r="AS4830">
        <v>0</v>
      </c>
      <c r="AT4830">
        <v>0</v>
      </c>
    </row>
    <row r="4831" spans="1:46" hidden="1" x14ac:dyDescent="0.25">
      <c r="A4831" t="s">
        <v>329</v>
      </c>
      <c r="B4831" t="s">
        <v>295</v>
      </c>
      <c r="C4831">
        <v>5</v>
      </c>
      <c r="D4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8.9299999999999996E-7</v>
      </c>
      <c r="E4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8.9299999999999996E-7</v>
      </c>
      <c r="AI4831">
        <v>26</v>
      </c>
      <c r="AJ4831" t="s">
        <v>329</v>
      </c>
      <c r="AK4831" t="s">
        <v>422</v>
      </c>
      <c r="AL4831" t="s">
        <v>295</v>
      </c>
      <c r="AM4831">
        <v>10</v>
      </c>
      <c r="AN4831">
        <v>5</v>
      </c>
      <c r="AO4831">
        <v>8.9299999999999996E-7</v>
      </c>
      <c r="AP4831">
        <v>3.7500000000000001E-6</v>
      </c>
      <c r="AQ4831">
        <v>1.2999999999999999E-5</v>
      </c>
      <c r="AR4831">
        <v>9.3899999999999999E-6</v>
      </c>
      <c r="AS4831">
        <v>6.0900000000000003E-5</v>
      </c>
      <c r="AT4831">
        <v>0</v>
      </c>
    </row>
    <row r="4832" spans="1:46" hidden="1" x14ac:dyDescent="0.25">
      <c r="A4832" t="s">
        <v>329</v>
      </c>
      <c r="B4832" t="s">
        <v>295</v>
      </c>
      <c r="C4832">
        <v>6</v>
      </c>
      <c r="D4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2.9952400000000001E-2</v>
      </c>
      <c r="E4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2.9952400000000001E-2</v>
      </c>
      <c r="AI4832">
        <v>26</v>
      </c>
      <c r="AJ4832" t="s">
        <v>329</v>
      </c>
      <c r="AK4832" t="s">
        <v>422</v>
      </c>
      <c r="AL4832" t="s">
        <v>295</v>
      </c>
      <c r="AM4832">
        <v>10</v>
      </c>
      <c r="AN4832">
        <v>6</v>
      </c>
      <c r="AO4832" s="281">
        <v>2.9952400000000001E-2</v>
      </c>
      <c r="AP4832" s="281">
        <v>3.5177039E-2</v>
      </c>
      <c r="AQ4832" s="281">
        <v>4.0486596E-2</v>
      </c>
      <c r="AR4832" s="281">
        <v>3.2630329E-2</v>
      </c>
      <c r="AS4832" s="281">
        <v>5.4185971999999999E-2</v>
      </c>
      <c r="AT4832">
        <v>1.01E-5</v>
      </c>
    </row>
    <row r="4833" spans="1:46" hidden="1" x14ac:dyDescent="0.25">
      <c r="A4833" t="s">
        <v>329</v>
      </c>
      <c r="B4833" t="s">
        <v>295</v>
      </c>
      <c r="C4833">
        <v>7</v>
      </c>
      <c r="D4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0.168848622</v>
      </c>
      <c r="E4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0.168848622</v>
      </c>
      <c r="AI4833">
        <v>26</v>
      </c>
      <c r="AJ4833" t="s">
        <v>329</v>
      </c>
      <c r="AK4833" t="s">
        <v>422</v>
      </c>
      <c r="AL4833" t="s">
        <v>295</v>
      </c>
      <c r="AM4833">
        <v>10</v>
      </c>
      <c r="AN4833">
        <v>7</v>
      </c>
      <c r="AO4833">
        <v>0.168848622</v>
      </c>
      <c r="AP4833">
        <v>0.188450601</v>
      </c>
      <c r="AQ4833">
        <v>0.199673288</v>
      </c>
      <c r="AR4833">
        <v>0.173549746</v>
      </c>
      <c r="AS4833">
        <v>0.23919810999999999</v>
      </c>
      <c r="AT4833" s="281">
        <v>3.1493277E-2</v>
      </c>
    </row>
    <row r="4834" spans="1:46" hidden="1" x14ac:dyDescent="0.25">
      <c r="A4834" t="s">
        <v>329</v>
      </c>
      <c r="B4834" t="s">
        <v>295</v>
      </c>
      <c r="C4834">
        <v>8</v>
      </c>
      <c r="D4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0.34566101300000002</v>
      </c>
      <c r="E4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0.34566101300000002</v>
      </c>
      <c r="AI4834">
        <v>26</v>
      </c>
      <c r="AJ4834" t="s">
        <v>329</v>
      </c>
      <c r="AK4834" t="s">
        <v>422</v>
      </c>
      <c r="AL4834" t="s">
        <v>295</v>
      </c>
      <c r="AM4834">
        <v>10</v>
      </c>
      <c r="AN4834">
        <v>8</v>
      </c>
      <c r="AO4834">
        <v>0.34566101300000002</v>
      </c>
      <c r="AP4834">
        <v>0.37481856400000002</v>
      </c>
      <c r="AQ4834">
        <v>0.39919774899999999</v>
      </c>
      <c r="AR4834">
        <v>0.35566032400000003</v>
      </c>
      <c r="AS4834">
        <v>0.44447029100000002</v>
      </c>
      <c r="AT4834">
        <v>0.13945397100000001</v>
      </c>
    </row>
    <row r="4835" spans="1:46" hidden="1" x14ac:dyDescent="0.25">
      <c r="A4835" t="s">
        <v>329</v>
      </c>
      <c r="B4835" t="s">
        <v>295</v>
      </c>
      <c r="C4835">
        <v>9</v>
      </c>
      <c r="D4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0.58420003899999995</v>
      </c>
      <c r="E4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0.49311817099999999</v>
      </c>
      <c r="AI4835">
        <v>26</v>
      </c>
      <c r="AJ4835" t="s">
        <v>329</v>
      </c>
      <c r="AK4835" t="s">
        <v>422</v>
      </c>
      <c r="AL4835" t="s">
        <v>295</v>
      </c>
      <c r="AM4835">
        <v>10</v>
      </c>
      <c r="AN4835">
        <v>9</v>
      </c>
      <c r="AO4835">
        <v>0.49311817099999999</v>
      </c>
      <c r="AP4835">
        <v>0.54512484400000005</v>
      </c>
      <c r="AQ4835">
        <v>0.58420003899999995</v>
      </c>
      <c r="AR4835">
        <v>0.524241179</v>
      </c>
      <c r="AS4835">
        <v>0.64984102300000002</v>
      </c>
      <c r="AT4835">
        <v>0.28081996399999998</v>
      </c>
    </row>
    <row r="4836" spans="1:46" hidden="1" x14ac:dyDescent="0.25">
      <c r="A4836" t="s">
        <v>329</v>
      </c>
      <c r="B4836" t="s">
        <v>295</v>
      </c>
      <c r="C4836">
        <v>10</v>
      </c>
      <c r="D4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0.71500447199999995</v>
      </c>
      <c r="E4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0.71500447199999995</v>
      </c>
      <c r="AI4836">
        <v>26</v>
      </c>
      <c r="AJ4836" t="s">
        <v>329</v>
      </c>
      <c r="AK4836" t="s">
        <v>422</v>
      </c>
      <c r="AL4836" t="s">
        <v>295</v>
      </c>
      <c r="AM4836">
        <v>10</v>
      </c>
      <c r="AN4836">
        <v>10</v>
      </c>
      <c r="AO4836">
        <v>0.60930687299999997</v>
      </c>
      <c r="AP4836">
        <v>0.67866918099999995</v>
      </c>
      <c r="AQ4836">
        <v>0.71500447199999995</v>
      </c>
      <c r="AR4836">
        <v>0.65730382899999995</v>
      </c>
      <c r="AS4836">
        <v>0.79365635000000001</v>
      </c>
      <c r="AT4836">
        <v>0.41040571999999997</v>
      </c>
    </row>
    <row r="4837" spans="1:46" hidden="1" x14ac:dyDescent="0.25">
      <c r="A4837" t="s">
        <v>329</v>
      </c>
      <c r="B4837" t="s">
        <v>295</v>
      </c>
      <c r="C4837">
        <v>11</v>
      </c>
      <c r="D4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0.80999118999999997</v>
      </c>
      <c r="E4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0.80999118999999997</v>
      </c>
      <c r="AI4837">
        <v>26</v>
      </c>
      <c r="AJ4837" t="s">
        <v>329</v>
      </c>
      <c r="AK4837" t="s">
        <v>422</v>
      </c>
      <c r="AL4837" t="s">
        <v>295</v>
      </c>
      <c r="AM4837">
        <v>10</v>
      </c>
      <c r="AN4837">
        <v>11</v>
      </c>
      <c r="AO4837">
        <v>0.69232986399999996</v>
      </c>
      <c r="AP4837">
        <v>0.76186586700000003</v>
      </c>
      <c r="AQ4837">
        <v>0.80999118999999997</v>
      </c>
      <c r="AR4837">
        <v>0.742845694</v>
      </c>
      <c r="AS4837">
        <v>0.87748471900000002</v>
      </c>
      <c r="AT4837">
        <v>0.483914921</v>
      </c>
    </row>
    <row r="4838" spans="1:46" hidden="1" x14ac:dyDescent="0.25">
      <c r="A4838" t="s">
        <v>329</v>
      </c>
      <c r="B4838" t="s">
        <v>295</v>
      </c>
      <c r="C4838">
        <v>12</v>
      </c>
      <c r="D4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0.82678988200000003</v>
      </c>
      <c r="E4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0.82678988200000003</v>
      </c>
      <c r="AI4838">
        <v>26</v>
      </c>
      <c r="AJ4838" t="s">
        <v>329</v>
      </c>
      <c r="AK4838" t="s">
        <v>422</v>
      </c>
      <c r="AL4838" t="s">
        <v>295</v>
      </c>
      <c r="AM4838">
        <v>10</v>
      </c>
      <c r="AN4838">
        <v>12</v>
      </c>
      <c r="AO4838">
        <v>0.71626393600000005</v>
      </c>
      <c r="AP4838">
        <v>0.77710631399999996</v>
      </c>
      <c r="AQ4838">
        <v>0.82678988200000003</v>
      </c>
      <c r="AR4838">
        <v>0.76274338699999999</v>
      </c>
      <c r="AS4838">
        <v>0.88642891099999999</v>
      </c>
      <c r="AT4838">
        <v>0.53115641099999999</v>
      </c>
    </row>
    <row r="4839" spans="1:46" hidden="1" x14ac:dyDescent="0.25">
      <c r="A4839" t="s">
        <v>329</v>
      </c>
      <c r="B4839" t="s">
        <v>295</v>
      </c>
      <c r="C4839">
        <v>13</v>
      </c>
      <c r="D4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0.77908057100000006</v>
      </c>
      <c r="E4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0.77908057100000006</v>
      </c>
      <c r="AI4839">
        <v>26</v>
      </c>
      <c r="AJ4839" t="s">
        <v>329</v>
      </c>
      <c r="AK4839" t="s">
        <v>422</v>
      </c>
      <c r="AL4839" t="s">
        <v>295</v>
      </c>
      <c r="AM4839">
        <v>10</v>
      </c>
      <c r="AN4839">
        <v>13</v>
      </c>
      <c r="AO4839">
        <v>0.67734774600000003</v>
      </c>
      <c r="AP4839">
        <v>0.73396215799999998</v>
      </c>
      <c r="AQ4839">
        <v>0.77908057100000006</v>
      </c>
      <c r="AR4839">
        <v>0.72601513399999995</v>
      </c>
      <c r="AS4839">
        <v>0.84175668000000003</v>
      </c>
      <c r="AT4839">
        <v>0.50329977800000003</v>
      </c>
    </row>
    <row r="4840" spans="1:46" hidden="1" x14ac:dyDescent="0.25">
      <c r="A4840" t="s">
        <v>329</v>
      </c>
      <c r="B4840" t="s">
        <v>295</v>
      </c>
      <c r="C4840">
        <v>14</v>
      </c>
      <c r="D4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0.68546792000000001</v>
      </c>
      <c r="E4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0.68546792000000001</v>
      </c>
      <c r="AI4840">
        <v>26</v>
      </c>
      <c r="AJ4840" t="s">
        <v>329</v>
      </c>
      <c r="AK4840" t="s">
        <v>422</v>
      </c>
      <c r="AL4840" t="s">
        <v>295</v>
      </c>
      <c r="AM4840">
        <v>10</v>
      </c>
      <c r="AN4840">
        <v>14</v>
      </c>
      <c r="AO4840">
        <v>0.58126556900000004</v>
      </c>
      <c r="AP4840">
        <v>0.63778352800000004</v>
      </c>
      <c r="AQ4840">
        <v>0.68546792000000001</v>
      </c>
      <c r="AR4840">
        <v>0.629596669</v>
      </c>
      <c r="AS4840">
        <v>0.73987462699999995</v>
      </c>
      <c r="AT4840">
        <v>0.44937812700000002</v>
      </c>
    </row>
    <row r="4841" spans="1:46" hidden="1" x14ac:dyDescent="0.25">
      <c r="A4841" t="s">
        <v>329</v>
      </c>
      <c r="B4841" t="s">
        <v>295</v>
      </c>
      <c r="C4841">
        <v>15</v>
      </c>
      <c r="D4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0.53154873800000002</v>
      </c>
      <c r="E4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0.53154873800000002</v>
      </c>
      <c r="AI4841">
        <v>26</v>
      </c>
      <c r="AJ4841" t="s">
        <v>329</v>
      </c>
      <c r="AK4841" t="s">
        <v>422</v>
      </c>
      <c r="AL4841" t="s">
        <v>295</v>
      </c>
      <c r="AM4841">
        <v>10</v>
      </c>
      <c r="AN4841">
        <v>15</v>
      </c>
      <c r="AO4841">
        <v>0.440371242</v>
      </c>
      <c r="AP4841">
        <v>0.48214232600000001</v>
      </c>
      <c r="AQ4841">
        <v>0.53154873800000002</v>
      </c>
      <c r="AR4841">
        <v>0.48480031800000001</v>
      </c>
      <c r="AS4841">
        <v>0.63317773499999996</v>
      </c>
      <c r="AT4841">
        <v>0.34354305800000001</v>
      </c>
    </row>
    <row r="4842" spans="1:46" hidden="1" x14ac:dyDescent="0.25">
      <c r="A4842" t="s">
        <v>329</v>
      </c>
      <c r="B4842" t="s">
        <v>295</v>
      </c>
      <c r="C4842">
        <v>16</v>
      </c>
      <c r="D4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0.33229836000000001</v>
      </c>
      <c r="E4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0.33229836000000001</v>
      </c>
      <c r="AI4842">
        <v>26</v>
      </c>
      <c r="AJ4842" t="s">
        <v>329</v>
      </c>
      <c r="AK4842" t="s">
        <v>422</v>
      </c>
      <c r="AL4842" t="s">
        <v>295</v>
      </c>
      <c r="AM4842">
        <v>10</v>
      </c>
      <c r="AN4842">
        <v>16</v>
      </c>
      <c r="AO4842">
        <v>0.26448165800000001</v>
      </c>
      <c r="AP4842">
        <v>0.29950542699999999</v>
      </c>
      <c r="AQ4842">
        <v>0.33229836000000001</v>
      </c>
      <c r="AR4842">
        <v>0.30481812400000002</v>
      </c>
      <c r="AS4842">
        <v>0.475652878</v>
      </c>
      <c r="AT4842">
        <v>0.19696738</v>
      </c>
    </row>
    <row r="4843" spans="1:46" hidden="1" x14ac:dyDescent="0.25">
      <c r="A4843" t="s">
        <v>329</v>
      </c>
      <c r="B4843" t="s">
        <v>295</v>
      </c>
      <c r="C4843">
        <v>17</v>
      </c>
      <c r="D4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0.13336030300000001</v>
      </c>
      <c r="E4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0.13336030300000001</v>
      </c>
      <c r="AI4843">
        <v>26</v>
      </c>
      <c r="AJ4843" t="s">
        <v>329</v>
      </c>
      <c r="AK4843" t="s">
        <v>422</v>
      </c>
      <c r="AL4843" t="s">
        <v>295</v>
      </c>
      <c r="AM4843">
        <v>10</v>
      </c>
      <c r="AN4843">
        <v>17</v>
      </c>
      <c r="AO4843">
        <v>0.103331223</v>
      </c>
      <c r="AP4843">
        <v>0.117590921</v>
      </c>
      <c r="AQ4843">
        <v>0.13336030300000001</v>
      </c>
      <c r="AR4843">
        <v>0.12976126800000001</v>
      </c>
      <c r="AS4843">
        <v>0.29809158800000002</v>
      </c>
      <c r="AT4843">
        <v>7.2747295000000003E-2</v>
      </c>
    </row>
    <row r="4844" spans="1:46" hidden="1" x14ac:dyDescent="0.25">
      <c r="A4844" t="s">
        <v>329</v>
      </c>
      <c r="B4844" t="s">
        <v>295</v>
      </c>
      <c r="C4844">
        <v>18</v>
      </c>
      <c r="D4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8.3444420000000005E-3</v>
      </c>
      <c r="E4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8.3444420000000005E-3</v>
      </c>
      <c r="AI4844">
        <v>26</v>
      </c>
      <c r="AJ4844" t="s">
        <v>329</v>
      </c>
      <c r="AK4844" t="s">
        <v>422</v>
      </c>
      <c r="AL4844" t="s">
        <v>295</v>
      </c>
      <c r="AM4844">
        <v>10</v>
      </c>
      <c r="AN4844">
        <v>18</v>
      </c>
      <c r="AO4844">
        <v>5.7823650000000002E-3</v>
      </c>
      <c r="AP4844">
        <v>7.2959009999999996E-3</v>
      </c>
      <c r="AQ4844">
        <v>8.3444420000000005E-3</v>
      </c>
      <c r="AR4844">
        <v>1.6839344999999999E-2</v>
      </c>
      <c r="AS4844">
        <v>0.117255886</v>
      </c>
      <c r="AT4844">
        <v>4.1338700000000004E-3</v>
      </c>
    </row>
    <row r="4845" spans="1:46" hidden="1" x14ac:dyDescent="0.25">
      <c r="A4845" t="s">
        <v>329</v>
      </c>
      <c r="B4845" t="s">
        <v>295</v>
      </c>
      <c r="C4845">
        <v>19</v>
      </c>
      <c r="D4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5">
        <v>26</v>
      </c>
      <c r="AJ4845" t="s">
        <v>329</v>
      </c>
      <c r="AK4845" t="s">
        <v>422</v>
      </c>
      <c r="AL4845" t="s">
        <v>295</v>
      </c>
      <c r="AM4845">
        <v>10</v>
      </c>
      <c r="AN4845">
        <v>19</v>
      </c>
      <c r="AO4845">
        <v>0</v>
      </c>
      <c r="AP4845">
        <v>0</v>
      </c>
      <c r="AQ4845">
        <v>0</v>
      </c>
      <c r="AR4845">
        <v>5.3519500000000003E-4</v>
      </c>
      <c r="AS4845">
        <v>5.627221E-3</v>
      </c>
      <c r="AT4845">
        <v>0</v>
      </c>
    </row>
    <row r="4846" spans="1:46" hidden="1" x14ac:dyDescent="0.25">
      <c r="A4846" t="s">
        <v>329</v>
      </c>
      <c r="B4846" t="s">
        <v>295</v>
      </c>
      <c r="C4846">
        <v>20</v>
      </c>
      <c r="D4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6">
        <v>26</v>
      </c>
      <c r="AJ4846" t="s">
        <v>329</v>
      </c>
      <c r="AK4846" t="s">
        <v>422</v>
      </c>
      <c r="AL4846" t="s">
        <v>295</v>
      </c>
      <c r="AM4846">
        <v>10</v>
      </c>
      <c r="AN4846">
        <v>20</v>
      </c>
      <c r="AO4846">
        <v>0</v>
      </c>
      <c r="AP4846">
        <v>0</v>
      </c>
      <c r="AQ4846">
        <v>0</v>
      </c>
      <c r="AR4846">
        <v>0</v>
      </c>
      <c r="AS4846">
        <v>0</v>
      </c>
      <c r="AT4846">
        <v>0</v>
      </c>
    </row>
    <row r="4847" spans="1:46" hidden="1" x14ac:dyDescent="0.25">
      <c r="A4847" t="s">
        <v>329</v>
      </c>
      <c r="B4847" t="s">
        <v>295</v>
      </c>
      <c r="C4847">
        <v>21</v>
      </c>
      <c r="D4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7">
        <v>26</v>
      </c>
      <c r="AJ4847" t="s">
        <v>329</v>
      </c>
      <c r="AK4847" t="s">
        <v>422</v>
      </c>
      <c r="AL4847" t="s">
        <v>295</v>
      </c>
      <c r="AM4847">
        <v>10</v>
      </c>
      <c r="AN4847">
        <v>21</v>
      </c>
      <c r="AO4847">
        <v>0</v>
      </c>
      <c r="AP4847">
        <v>0</v>
      </c>
      <c r="AQ4847">
        <v>0</v>
      </c>
      <c r="AR4847">
        <v>0</v>
      </c>
      <c r="AS4847">
        <v>0</v>
      </c>
      <c r="AT4847">
        <v>0</v>
      </c>
    </row>
    <row r="4848" spans="1:46" hidden="1" x14ac:dyDescent="0.25">
      <c r="A4848" t="s">
        <v>329</v>
      </c>
      <c r="B4848" t="s">
        <v>295</v>
      </c>
      <c r="C4848">
        <v>22</v>
      </c>
      <c r="D4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8">
        <v>26</v>
      </c>
      <c r="AJ4848" t="s">
        <v>329</v>
      </c>
      <c r="AK4848" t="s">
        <v>422</v>
      </c>
      <c r="AL4848" t="s">
        <v>295</v>
      </c>
      <c r="AM4848">
        <v>10</v>
      </c>
      <c r="AN4848">
        <v>22</v>
      </c>
      <c r="AO4848">
        <v>0</v>
      </c>
      <c r="AP4848">
        <v>0</v>
      </c>
      <c r="AQ4848">
        <v>0</v>
      </c>
      <c r="AR4848">
        <v>0</v>
      </c>
      <c r="AS4848">
        <v>0</v>
      </c>
      <c r="AT4848">
        <v>0</v>
      </c>
    </row>
    <row r="4849" spans="1:46" hidden="1" x14ac:dyDescent="0.25">
      <c r="A4849" t="s">
        <v>329</v>
      </c>
      <c r="B4849" t="s">
        <v>295</v>
      </c>
      <c r="C4849">
        <v>23</v>
      </c>
      <c r="D4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9">
        <v>26</v>
      </c>
      <c r="AJ4849" t="s">
        <v>329</v>
      </c>
      <c r="AK4849" t="s">
        <v>422</v>
      </c>
      <c r="AL4849" t="s">
        <v>295</v>
      </c>
      <c r="AM4849">
        <v>10</v>
      </c>
      <c r="AN4849">
        <v>23</v>
      </c>
      <c r="AO4849">
        <v>0</v>
      </c>
      <c r="AP4849">
        <v>0</v>
      </c>
      <c r="AQ4849">
        <v>0</v>
      </c>
      <c r="AR4849">
        <v>0</v>
      </c>
      <c r="AS4849">
        <v>0</v>
      </c>
      <c r="AT4849">
        <v>0</v>
      </c>
    </row>
    <row r="4850" spans="1:46" hidden="1" x14ac:dyDescent="0.25">
      <c r="A4850" t="s">
        <v>329</v>
      </c>
      <c r="B4850" t="s">
        <v>295</v>
      </c>
      <c r="C4850">
        <v>24</v>
      </c>
      <c r="D4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0">
        <v>26</v>
      </c>
      <c r="AJ4850" t="s">
        <v>329</v>
      </c>
      <c r="AK4850" t="s">
        <v>422</v>
      </c>
      <c r="AL4850" t="s">
        <v>295</v>
      </c>
      <c r="AM4850">
        <v>10</v>
      </c>
      <c r="AN4850">
        <v>24</v>
      </c>
      <c r="AO4850">
        <v>0</v>
      </c>
      <c r="AP4850">
        <v>0</v>
      </c>
      <c r="AQ4850">
        <v>0</v>
      </c>
      <c r="AR4850">
        <v>0</v>
      </c>
      <c r="AS4850">
        <v>0</v>
      </c>
      <c r="AT4850">
        <v>0</v>
      </c>
    </row>
    <row r="4851" spans="1:46" hidden="1" x14ac:dyDescent="0.25">
      <c r="A4851" t="s">
        <v>329</v>
      </c>
      <c r="B4851" t="s">
        <v>296</v>
      </c>
      <c r="C4851">
        <v>1</v>
      </c>
      <c r="D4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1">
        <v>26</v>
      </c>
      <c r="AJ4851" t="s">
        <v>329</v>
      </c>
      <c r="AK4851" t="s">
        <v>422</v>
      </c>
      <c r="AL4851" t="s">
        <v>296</v>
      </c>
      <c r="AM4851">
        <v>11</v>
      </c>
      <c r="AN4851">
        <v>1</v>
      </c>
      <c r="AO4851">
        <v>0</v>
      </c>
      <c r="AP4851">
        <v>0</v>
      </c>
      <c r="AQ4851">
        <v>0</v>
      </c>
      <c r="AR4851">
        <v>0</v>
      </c>
      <c r="AS4851">
        <v>0</v>
      </c>
      <c r="AT4851">
        <v>0</v>
      </c>
    </row>
    <row r="4852" spans="1:46" hidden="1" x14ac:dyDescent="0.25">
      <c r="A4852" t="s">
        <v>329</v>
      </c>
      <c r="B4852" t="s">
        <v>296</v>
      </c>
      <c r="C4852">
        <v>2</v>
      </c>
      <c r="D4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2">
        <v>26</v>
      </c>
      <c r="AJ4852" t="s">
        <v>329</v>
      </c>
      <c r="AK4852" t="s">
        <v>422</v>
      </c>
      <c r="AL4852" t="s">
        <v>296</v>
      </c>
      <c r="AM4852">
        <v>11</v>
      </c>
      <c r="AN4852">
        <v>2</v>
      </c>
      <c r="AO4852">
        <v>0</v>
      </c>
      <c r="AP4852">
        <v>0</v>
      </c>
      <c r="AQ4852">
        <v>0</v>
      </c>
      <c r="AR4852">
        <v>0</v>
      </c>
      <c r="AS4852">
        <v>0</v>
      </c>
      <c r="AT4852">
        <v>0</v>
      </c>
    </row>
    <row r="4853" spans="1:46" hidden="1" x14ac:dyDescent="0.25">
      <c r="A4853" t="s">
        <v>329</v>
      </c>
      <c r="B4853" t="s">
        <v>296</v>
      </c>
      <c r="C4853">
        <v>3</v>
      </c>
      <c r="D4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3">
        <v>26</v>
      </c>
      <c r="AJ4853" t="s">
        <v>329</v>
      </c>
      <c r="AK4853" t="s">
        <v>422</v>
      </c>
      <c r="AL4853" t="s">
        <v>296</v>
      </c>
      <c r="AM4853">
        <v>11</v>
      </c>
      <c r="AN4853">
        <v>3</v>
      </c>
      <c r="AO4853">
        <v>0</v>
      </c>
      <c r="AP4853">
        <v>0</v>
      </c>
      <c r="AQ4853">
        <v>0</v>
      </c>
      <c r="AR4853">
        <v>0</v>
      </c>
      <c r="AS4853">
        <v>0</v>
      </c>
      <c r="AT4853">
        <v>0</v>
      </c>
    </row>
    <row r="4854" spans="1:46" hidden="1" x14ac:dyDescent="0.25">
      <c r="A4854" t="s">
        <v>329</v>
      </c>
      <c r="B4854" t="s">
        <v>296</v>
      </c>
      <c r="C4854">
        <v>4</v>
      </c>
      <c r="D4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4">
        <v>26</v>
      </c>
      <c r="AJ4854" t="s">
        <v>329</v>
      </c>
      <c r="AK4854" t="s">
        <v>422</v>
      </c>
      <c r="AL4854" t="s">
        <v>296</v>
      </c>
      <c r="AM4854">
        <v>11</v>
      </c>
      <c r="AN4854">
        <v>4</v>
      </c>
      <c r="AO4854">
        <v>0</v>
      </c>
      <c r="AP4854">
        <v>0</v>
      </c>
      <c r="AQ4854">
        <v>0</v>
      </c>
      <c r="AR4854">
        <v>0</v>
      </c>
      <c r="AS4854">
        <v>0</v>
      </c>
      <c r="AT4854">
        <v>0</v>
      </c>
    </row>
    <row r="4855" spans="1:46" hidden="1" x14ac:dyDescent="0.25">
      <c r="A4855" t="s">
        <v>329</v>
      </c>
      <c r="B4855" t="s">
        <v>296</v>
      </c>
      <c r="C4855">
        <v>5</v>
      </c>
      <c r="D4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5">
        <v>26</v>
      </c>
      <c r="AJ4855" t="s">
        <v>329</v>
      </c>
      <c r="AK4855" t="s">
        <v>422</v>
      </c>
      <c r="AL4855" t="s">
        <v>296</v>
      </c>
      <c r="AM4855">
        <v>11</v>
      </c>
      <c r="AN4855">
        <v>5</v>
      </c>
      <c r="AO4855">
        <v>0</v>
      </c>
      <c r="AP4855">
        <v>4.3800000000000001E-5</v>
      </c>
      <c r="AQ4855">
        <v>6.3E-5</v>
      </c>
      <c r="AR4855">
        <v>3.5800000000000003E-5</v>
      </c>
      <c r="AS4855">
        <v>8.6799999999999996E-5</v>
      </c>
      <c r="AT4855">
        <v>0</v>
      </c>
    </row>
    <row r="4856" spans="1:46" hidden="1" x14ac:dyDescent="0.25">
      <c r="A4856" t="s">
        <v>329</v>
      </c>
      <c r="B4856" t="s">
        <v>296</v>
      </c>
      <c r="C4856">
        <v>6</v>
      </c>
      <c r="D4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1.24189E-4</v>
      </c>
      <c r="E4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1.24189E-4</v>
      </c>
      <c r="AI4856">
        <v>26</v>
      </c>
      <c r="AJ4856" t="s">
        <v>329</v>
      </c>
      <c r="AK4856" t="s">
        <v>422</v>
      </c>
      <c r="AL4856" t="s">
        <v>296</v>
      </c>
      <c r="AM4856">
        <v>11</v>
      </c>
      <c r="AN4856">
        <v>6</v>
      </c>
      <c r="AO4856">
        <v>1.24189E-4</v>
      </c>
      <c r="AP4856" s="281">
        <v>4.1351198999999998E-2</v>
      </c>
      <c r="AQ4856" s="281">
        <v>4.7777449E-2</v>
      </c>
      <c r="AR4856" s="281">
        <v>2.8096778999999999E-2</v>
      </c>
      <c r="AS4856" s="281">
        <v>5.6020768999999998E-2</v>
      </c>
      <c r="AT4856">
        <v>3.8300000000000003E-5</v>
      </c>
    </row>
    <row r="4857" spans="1:46" hidden="1" x14ac:dyDescent="0.25">
      <c r="A4857" t="s">
        <v>329</v>
      </c>
      <c r="B4857" t="s">
        <v>296</v>
      </c>
      <c r="C4857">
        <v>7</v>
      </c>
      <c r="D4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5.3092140000000003E-2</v>
      </c>
      <c r="E4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5.3092140000000003E-2</v>
      </c>
      <c r="AI4857">
        <v>26</v>
      </c>
      <c r="AJ4857" t="s">
        <v>329</v>
      </c>
      <c r="AK4857" t="s">
        <v>422</v>
      </c>
      <c r="AL4857" t="s">
        <v>296</v>
      </c>
      <c r="AM4857">
        <v>11</v>
      </c>
      <c r="AN4857">
        <v>7</v>
      </c>
      <c r="AO4857">
        <v>5.3092140000000003E-2</v>
      </c>
      <c r="AP4857">
        <v>0.181115572</v>
      </c>
      <c r="AQ4857">
        <v>0.21409878199999999</v>
      </c>
      <c r="AR4857">
        <v>0.14266788799999999</v>
      </c>
      <c r="AS4857">
        <v>0.23806877500000001</v>
      </c>
      <c r="AT4857" s="281">
        <v>1.7739471E-2</v>
      </c>
    </row>
    <row r="4858" spans="1:46" hidden="1" x14ac:dyDescent="0.25">
      <c r="A4858" t="s">
        <v>329</v>
      </c>
      <c r="B4858" t="s">
        <v>296</v>
      </c>
      <c r="C4858">
        <v>8</v>
      </c>
      <c r="D4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0.21194284099999999</v>
      </c>
      <c r="E4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0.21194284099999999</v>
      </c>
      <c r="AI4858">
        <v>26</v>
      </c>
      <c r="AJ4858" t="s">
        <v>329</v>
      </c>
      <c r="AK4858" t="s">
        <v>422</v>
      </c>
      <c r="AL4858" t="s">
        <v>296</v>
      </c>
      <c r="AM4858">
        <v>11</v>
      </c>
      <c r="AN4858">
        <v>8</v>
      </c>
      <c r="AO4858">
        <v>0.21194284099999999</v>
      </c>
      <c r="AP4858">
        <v>0.354896885</v>
      </c>
      <c r="AQ4858">
        <v>0.40030673</v>
      </c>
      <c r="AR4858">
        <v>0.312221309</v>
      </c>
      <c r="AS4858">
        <v>0.44876996800000002</v>
      </c>
      <c r="AT4858">
        <v>6.2948409999999996E-2</v>
      </c>
    </row>
    <row r="4859" spans="1:46" hidden="1" x14ac:dyDescent="0.25">
      <c r="A4859" t="s">
        <v>329</v>
      </c>
      <c r="B4859" t="s">
        <v>296</v>
      </c>
      <c r="C4859">
        <v>9</v>
      </c>
      <c r="D4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0.57228600500000004</v>
      </c>
      <c r="E4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0.38682485700000002</v>
      </c>
      <c r="AI4859">
        <v>26</v>
      </c>
      <c r="AJ4859" t="s">
        <v>329</v>
      </c>
      <c r="AK4859" t="s">
        <v>422</v>
      </c>
      <c r="AL4859" t="s">
        <v>296</v>
      </c>
      <c r="AM4859">
        <v>11</v>
      </c>
      <c r="AN4859">
        <v>9</v>
      </c>
      <c r="AO4859">
        <v>0.38682485700000002</v>
      </c>
      <c r="AP4859">
        <v>0.49709687499999999</v>
      </c>
      <c r="AQ4859">
        <v>0.57228600500000004</v>
      </c>
      <c r="AR4859">
        <v>0.47768260600000001</v>
      </c>
      <c r="AS4859">
        <v>0.63034812200000001</v>
      </c>
      <c r="AT4859">
        <v>0.118195064</v>
      </c>
    </row>
    <row r="4860" spans="1:46" hidden="1" x14ac:dyDescent="0.25">
      <c r="A4860" t="s">
        <v>329</v>
      </c>
      <c r="B4860" t="s">
        <v>296</v>
      </c>
      <c r="C4860">
        <v>10</v>
      </c>
      <c r="D4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0.70226828299999999</v>
      </c>
      <c r="E4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0.70226828299999999</v>
      </c>
      <c r="AI4860">
        <v>26</v>
      </c>
      <c r="AJ4860" t="s">
        <v>329</v>
      </c>
      <c r="AK4860" t="s">
        <v>422</v>
      </c>
      <c r="AL4860" t="s">
        <v>296</v>
      </c>
      <c r="AM4860">
        <v>11</v>
      </c>
      <c r="AN4860">
        <v>10</v>
      </c>
      <c r="AO4860">
        <v>0.54957779100000004</v>
      </c>
      <c r="AP4860">
        <v>0.62388776099999999</v>
      </c>
      <c r="AQ4860">
        <v>0.70226828299999999</v>
      </c>
      <c r="AR4860">
        <v>0.61565116099999995</v>
      </c>
      <c r="AS4860">
        <v>0.773898796</v>
      </c>
      <c r="AT4860">
        <v>0.19653927900000001</v>
      </c>
    </row>
    <row r="4861" spans="1:46" hidden="1" x14ac:dyDescent="0.25">
      <c r="A4861" t="s">
        <v>329</v>
      </c>
      <c r="B4861" t="s">
        <v>296</v>
      </c>
      <c r="C4861">
        <v>11</v>
      </c>
      <c r="D4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0.76702957900000002</v>
      </c>
      <c r="E4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0.76702957900000002</v>
      </c>
      <c r="AI4861">
        <v>26</v>
      </c>
      <c r="AJ4861" t="s">
        <v>329</v>
      </c>
      <c r="AK4861" t="s">
        <v>422</v>
      </c>
      <c r="AL4861" t="s">
        <v>296</v>
      </c>
      <c r="AM4861">
        <v>11</v>
      </c>
      <c r="AN4861">
        <v>11</v>
      </c>
      <c r="AO4861">
        <v>0.65985047399999996</v>
      </c>
      <c r="AP4861">
        <v>0.71558742099999995</v>
      </c>
      <c r="AQ4861">
        <v>0.76702957900000002</v>
      </c>
      <c r="AR4861">
        <v>0.70603641299999997</v>
      </c>
      <c r="AS4861">
        <v>0.86111006700000003</v>
      </c>
      <c r="AT4861">
        <v>0.28646200100000002</v>
      </c>
    </row>
    <row r="4862" spans="1:46" hidden="1" x14ac:dyDescent="0.25">
      <c r="A4862" t="s">
        <v>329</v>
      </c>
      <c r="B4862" t="s">
        <v>296</v>
      </c>
      <c r="C4862">
        <v>12</v>
      </c>
      <c r="D4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0.78063344000000001</v>
      </c>
      <c r="E4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0.78063344000000001</v>
      </c>
      <c r="AI4862">
        <v>26</v>
      </c>
      <c r="AJ4862" t="s">
        <v>329</v>
      </c>
      <c r="AK4862" t="s">
        <v>422</v>
      </c>
      <c r="AL4862" t="s">
        <v>296</v>
      </c>
      <c r="AM4862">
        <v>11</v>
      </c>
      <c r="AN4862">
        <v>12</v>
      </c>
      <c r="AO4862">
        <v>0.68843479399999996</v>
      </c>
      <c r="AP4862">
        <v>0.74261302600000001</v>
      </c>
      <c r="AQ4862">
        <v>0.78063344000000001</v>
      </c>
      <c r="AR4862">
        <v>0.72957334900000004</v>
      </c>
      <c r="AS4862">
        <v>0.87221310200000002</v>
      </c>
      <c r="AT4862">
        <v>0.34698472400000002</v>
      </c>
    </row>
    <row r="4863" spans="1:46" hidden="1" x14ac:dyDescent="0.25">
      <c r="A4863" t="s">
        <v>329</v>
      </c>
      <c r="B4863" t="s">
        <v>296</v>
      </c>
      <c r="C4863">
        <v>13</v>
      </c>
      <c r="D4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0.75455037000000003</v>
      </c>
      <c r="E4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0.75455037000000003</v>
      </c>
      <c r="AI4863">
        <v>26</v>
      </c>
      <c r="AJ4863" t="s">
        <v>329</v>
      </c>
      <c r="AK4863" t="s">
        <v>422</v>
      </c>
      <c r="AL4863" t="s">
        <v>296</v>
      </c>
      <c r="AM4863">
        <v>11</v>
      </c>
      <c r="AN4863">
        <v>13</v>
      </c>
      <c r="AO4863">
        <v>0.65962067599999996</v>
      </c>
      <c r="AP4863">
        <v>0.71275345700000003</v>
      </c>
      <c r="AQ4863">
        <v>0.75455037000000003</v>
      </c>
      <c r="AR4863">
        <v>0.70406608699999995</v>
      </c>
      <c r="AS4863">
        <v>0.86244594900000005</v>
      </c>
      <c r="AT4863">
        <v>0.38027496</v>
      </c>
    </row>
    <row r="4864" spans="1:46" hidden="1" x14ac:dyDescent="0.25">
      <c r="A4864" t="s">
        <v>329</v>
      </c>
      <c r="B4864" t="s">
        <v>296</v>
      </c>
      <c r="C4864">
        <v>14</v>
      </c>
      <c r="D4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0.68779138799999995</v>
      </c>
      <c r="E4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0.68779138799999995</v>
      </c>
      <c r="AI4864">
        <v>26</v>
      </c>
      <c r="AJ4864" t="s">
        <v>329</v>
      </c>
      <c r="AK4864" t="s">
        <v>422</v>
      </c>
      <c r="AL4864" t="s">
        <v>296</v>
      </c>
      <c r="AM4864">
        <v>11</v>
      </c>
      <c r="AN4864">
        <v>14</v>
      </c>
      <c r="AO4864">
        <v>0.58372902500000001</v>
      </c>
      <c r="AP4864">
        <v>0.621770088</v>
      </c>
      <c r="AQ4864">
        <v>0.68779138799999995</v>
      </c>
      <c r="AR4864">
        <v>0.62724668400000005</v>
      </c>
      <c r="AS4864">
        <v>0.80764947300000001</v>
      </c>
      <c r="AT4864">
        <v>0.33275510899999999</v>
      </c>
    </row>
    <row r="4865" spans="1:46" hidden="1" x14ac:dyDescent="0.25">
      <c r="A4865" t="s">
        <v>329</v>
      </c>
      <c r="B4865" t="s">
        <v>296</v>
      </c>
      <c r="C4865">
        <v>15</v>
      </c>
      <c r="D4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0.55789478999999997</v>
      </c>
      <c r="E4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0.55789478999999997</v>
      </c>
      <c r="AI4865">
        <v>26</v>
      </c>
      <c r="AJ4865" t="s">
        <v>329</v>
      </c>
      <c r="AK4865" t="s">
        <v>422</v>
      </c>
      <c r="AL4865" t="s">
        <v>296</v>
      </c>
      <c r="AM4865">
        <v>11</v>
      </c>
      <c r="AN4865">
        <v>15</v>
      </c>
      <c r="AO4865">
        <v>0.44150748400000001</v>
      </c>
      <c r="AP4865">
        <v>0.49127743000000001</v>
      </c>
      <c r="AQ4865">
        <v>0.55789478999999997</v>
      </c>
      <c r="AR4865">
        <v>0.49771310099999999</v>
      </c>
      <c r="AS4865">
        <v>0.70037424699999995</v>
      </c>
      <c r="AT4865">
        <v>0.28828821599999999</v>
      </c>
    </row>
    <row r="4866" spans="1:46" hidden="1" x14ac:dyDescent="0.25">
      <c r="A4866" t="s">
        <v>329</v>
      </c>
      <c r="B4866" t="s">
        <v>296</v>
      </c>
      <c r="C4866">
        <v>16</v>
      </c>
      <c r="D4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0.41335536299999998</v>
      </c>
      <c r="E4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0.41335536299999998</v>
      </c>
      <c r="AI4866">
        <v>26</v>
      </c>
      <c r="AJ4866" t="s">
        <v>329</v>
      </c>
      <c r="AK4866" t="s">
        <v>422</v>
      </c>
      <c r="AL4866" t="s">
        <v>296</v>
      </c>
      <c r="AM4866">
        <v>11</v>
      </c>
      <c r="AN4866">
        <v>16</v>
      </c>
      <c r="AO4866">
        <v>0.26620845500000001</v>
      </c>
      <c r="AP4866">
        <v>0.30556429899999998</v>
      </c>
      <c r="AQ4866">
        <v>0.41335536299999998</v>
      </c>
      <c r="AR4866">
        <v>0.33425985200000002</v>
      </c>
      <c r="AS4866">
        <v>0.53554223400000001</v>
      </c>
      <c r="AT4866">
        <v>0.16558610300000001</v>
      </c>
    </row>
    <row r="4867" spans="1:46" hidden="1" x14ac:dyDescent="0.25">
      <c r="A4867" t="s">
        <v>329</v>
      </c>
      <c r="B4867" t="s">
        <v>296</v>
      </c>
      <c r="C4867">
        <v>17</v>
      </c>
      <c r="D4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0.25429680199999999</v>
      </c>
      <c r="E4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0.25429680199999999</v>
      </c>
      <c r="AI4867">
        <v>26</v>
      </c>
      <c r="AJ4867" t="s">
        <v>329</v>
      </c>
      <c r="AK4867" t="s">
        <v>422</v>
      </c>
      <c r="AL4867" t="s">
        <v>296</v>
      </c>
      <c r="AM4867">
        <v>11</v>
      </c>
      <c r="AN4867">
        <v>17</v>
      </c>
      <c r="AO4867">
        <v>0.111823824</v>
      </c>
      <c r="AP4867">
        <v>0.129420011</v>
      </c>
      <c r="AQ4867">
        <v>0.25429680199999999</v>
      </c>
      <c r="AR4867">
        <v>0.17020754900000001</v>
      </c>
      <c r="AS4867">
        <v>0.335091994</v>
      </c>
      <c r="AT4867">
        <v>6.8164621999999994E-2</v>
      </c>
    </row>
    <row r="4868" spans="1:46" hidden="1" x14ac:dyDescent="0.25">
      <c r="A4868" t="s">
        <v>329</v>
      </c>
      <c r="B4868" t="s">
        <v>296</v>
      </c>
      <c r="C4868">
        <v>18</v>
      </c>
      <c r="D4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0.100694217</v>
      </c>
      <c r="E4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0.100694217</v>
      </c>
      <c r="AI4868">
        <v>26</v>
      </c>
      <c r="AJ4868" t="s">
        <v>329</v>
      </c>
      <c r="AK4868" t="s">
        <v>422</v>
      </c>
      <c r="AL4868" t="s">
        <v>296</v>
      </c>
      <c r="AM4868">
        <v>11</v>
      </c>
      <c r="AN4868">
        <v>18</v>
      </c>
      <c r="AO4868">
        <v>9.3064900000000006E-3</v>
      </c>
      <c r="AP4868">
        <v>1.2012467000000001E-2</v>
      </c>
      <c r="AQ4868">
        <v>0.100694217</v>
      </c>
      <c r="AR4868">
        <v>4.5784660999999997E-2</v>
      </c>
      <c r="AS4868">
        <v>0.13026312800000001</v>
      </c>
      <c r="AT4868">
        <v>3.3172789999999998E-3</v>
      </c>
    </row>
    <row r="4869" spans="1:46" hidden="1" x14ac:dyDescent="0.25">
      <c r="A4869" t="s">
        <v>329</v>
      </c>
      <c r="B4869" t="s">
        <v>296</v>
      </c>
      <c r="C4869">
        <v>19</v>
      </c>
      <c r="D4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6.1785410000000001E-3</v>
      </c>
      <c r="E4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6.1785410000000001E-3</v>
      </c>
      <c r="AI4869">
        <v>26</v>
      </c>
      <c r="AJ4869" t="s">
        <v>329</v>
      </c>
      <c r="AK4869" t="s">
        <v>422</v>
      </c>
      <c r="AL4869" t="s">
        <v>296</v>
      </c>
      <c r="AM4869">
        <v>11</v>
      </c>
      <c r="AN4869">
        <v>19</v>
      </c>
      <c r="AO4869">
        <v>0</v>
      </c>
      <c r="AP4869">
        <v>0</v>
      </c>
      <c r="AQ4869">
        <v>6.1785410000000001E-3</v>
      </c>
      <c r="AR4869">
        <v>2.7977869999999999E-3</v>
      </c>
      <c r="AS4869">
        <v>1.1472263999999999E-2</v>
      </c>
      <c r="AT4869">
        <v>0</v>
      </c>
    </row>
    <row r="4870" spans="1:46" hidden="1" x14ac:dyDescent="0.25">
      <c r="A4870" t="s">
        <v>329</v>
      </c>
      <c r="B4870" t="s">
        <v>296</v>
      </c>
      <c r="C4870">
        <v>20</v>
      </c>
      <c r="D4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0">
        <v>26</v>
      </c>
      <c r="AJ4870" t="s">
        <v>329</v>
      </c>
      <c r="AK4870" t="s">
        <v>422</v>
      </c>
      <c r="AL4870" t="s">
        <v>296</v>
      </c>
      <c r="AM4870">
        <v>11</v>
      </c>
      <c r="AN4870">
        <v>20</v>
      </c>
      <c r="AO4870">
        <v>0</v>
      </c>
      <c r="AP4870">
        <v>0</v>
      </c>
      <c r="AQ4870">
        <v>0</v>
      </c>
      <c r="AR4870">
        <v>0</v>
      </c>
      <c r="AS4870">
        <v>0</v>
      </c>
      <c r="AT4870">
        <v>0</v>
      </c>
    </row>
    <row r="4871" spans="1:46" hidden="1" x14ac:dyDescent="0.25">
      <c r="A4871" t="s">
        <v>329</v>
      </c>
      <c r="B4871" t="s">
        <v>296</v>
      </c>
      <c r="C4871">
        <v>21</v>
      </c>
      <c r="D4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1">
        <v>26</v>
      </c>
      <c r="AJ4871" t="s">
        <v>329</v>
      </c>
      <c r="AK4871" t="s">
        <v>422</v>
      </c>
      <c r="AL4871" t="s">
        <v>296</v>
      </c>
      <c r="AM4871">
        <v>11</v>
      </c>
      <c r="AN4871">
        <v>21</v>
      </c>
      <c r="AO4871">
        <v>0</v>
      </c>
      <c r="AP4871">
        <v>0</v>
      </c>
      <c r="AQ4871">
        <v>0</v>
      </c>
      <c r="AR4871">
        <v>0</v>
      </c>
      <c r="AS4871">
        <v>0</v>
      </c>
      <c r="AT4871">
        <v>0</v>
      </c>
    </row>
    <row r="4872" spans="1:46" hidden="1" x14ac:dyDescent="0.25">
      <c r="A4872" t="s">
        <v>329</v>
      </c>
      <c r="B4872" t="s">
        <v>296</v>
      </c>
      <c r="C4872">
        <v>22</v>
      </c>
      <c r="D4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2">
        <v>26</v>
      </c>
      <c r="AJ4872" t="s">
        <v>329</v>
      </c>
      <c r="AK4872" t="s">
        <v>422</v>
      </c>
      <c r="AL4872" t="s">
        <v>296</v>
      </c>
      <c r="AM4872">
        <v>11</v>
      </c>
      <c r="AN4872">
        <v>22</v>
      </c>
      <c r="AO4872">
        <v>0</v>
      </c>
      <c r="AP4872">
        <v>0</v>
      </c>
      <c r="AQ4872">
        <v>0</v>
      </c>
      <c r="AR4872">
        <v>0</v>
      </c>
      <c r="AS4872">
        <v>0</v>
      </c>
      <c r="AT4872">
        <v>0</v>
      </c>
    </row>
    <row r="4873" spans="1:46" hidden="1" x14ac:dyDescent="0.25">
      <c r="A4873" t="s">
        <v>329</v>
      </c>
      <c r="B4873" t="s">
        <v>296</v>
      </c>
      <c r="C4873">
        <v>23</v>
      </c>
      <c r="D4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3">
        <v>26</v>
      </c>
      <c r="AJ4873" t="s">
        <v>329</v>
      </c>
      <c r="AK4873" t="s">
        <v>422</v>
      </c>
      <c r="AL4873" t="s">
        <v>296</v>
      </c>
      <c r="AM4873">
        <v>11</v>
      </c>
      <c r="AN4873">
        <v>23</v>
      </c>
      <c r="AO4873">
        <v>0</v>
      </c>
      <c r="AP4873">
        <v>0</v>
      </c>
      <c r="AQ4873">
        <v>0</v>
      </c>
      <c r="AR4873">
        <v>0</v>
      </c>
      <c r="AS4873">
        <v>0</v>
      </c>
      <c r="AT4873">
        <v>0</v>
      </c>
    </row>
    <row r="4874" spans="1:46" hidden="1" x14ac:dyDescent="0.25">
      <c r="A4874" t="s">
        <v>329</v>
      </c>
      <c r="B4874" t="s">
        <v>296</v>
      </c>
      <c r="C4874">
        <v>24</v>
      </c>
      <c r="D4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4">
        <v>26</v>
      </c>
      <c r="AJ4874" t="s">
        <v>329</v>
      </c>
      <c r="AK4874" t="s">
        <v>422</v>
      </c>
      <c r="AL4874" t="s">
        <v>296</v>
      </c>
      <c r="AM4874">
        <v>11</v>
      </c>
      <c r="AN4874">
        <v>24</v>
      </c>
      <c r="AO4874">
        <v>0</v>
      </c>
      <c r="AP4874">
        <v>0</v>
      </c>
      <c r="AQ4874">
        <v>0</v>
      </c>
      <c r="AR4874">
        <v>0</v>
      </c>
      <c r="AS4874">
        <v>0</v>
      </c>
      <c r="AT4874">
        <v>0</v>
      </c>
    </row>
    <row r="4875" spans="1:46" hidden="1" x14ac:dyDescent="0.25">
      <c r="A4875" t="s">
        <v>329</v>
      </c>
      <c r="B4875" t="s">
        <v>297</v>
      </c>
      <c r="C4875">
        <v>1</v>
      </c>
      <c r="D4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5">
        <v>26</v>
      </c>
      <c r="AJ4875" t="s">
        <v>329</v>
      </c>
      <c r="AK4875" t="s">
        <v>422</v>
      </c>
      <c r="AL4875" t="s">
        <v>297</v>
      </c>
      <c r="AM4875">
        <v>12</v>
      </c>
      <c r="AN4875">
        <v>1</v>
      </c>
      <c r="AO4875">
        <v>0</v>
      </c>
      <c r="AP4875">
        <v>0</v>
      </c>
      <c r="AQ4875">
        <v>0</v>
      </c>
      <c r="AR4875">
        <v>0</v>
      </c>
      <c r="AS4875">
        <v>0</v>
      </c>
      <c r="AT4875">
        <v>0</v>
      </c>
    </row>
    <row r="4876" spans="1:46" hidden="1" x14ac:dyDescent="0.25">
      <c r="A4876" t="s">
        <v>329</v>
      </c>
      <c r="B4876" t="s">
        <v>297</v>
      </c>
      <c r="C4876">
        <v>2</v>
      </c>
      <c r="D4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6">
        <v>26</v>
      </c>
      <c r="AJ4876" t="s">
        <v>329</v>
      </c>
      <c r="AK4876" t="s">
        <v>422</v>
      </c>
      <c r="AL4876" t="s">
        <v>297</v>
      </c>
      <c r="AM4876">
        <v>12</v>
      </c>
      <c r="AN4876">
        <v>2</v>
      </c>
      <c r="AO4876">
        <v>0</v>
      </c>
      <c r="AP4876">
        <v>0</v>
      </c>
      <c r="AQ4876">
        <v>0</v>
      </c>
      <c r="AR4876">
        <v>0</v>
      </c>
      <c r="AS4876">
        <v>0</v>
      </c>
      <c r="AT4876">
        <v>0</v>
      </c>
    </row>
    <row r="4877" spans="1:46" hidden="1" x14ac:dyDescent="0.25">
      <c r="A4877" t="s">
        <v>329</v>
      </c>
      <c r="B4877" t="s">
        <v>297</v>
      </c>
      <c r="C4877">
        <v>3</v>
      </c>
      <c r="D4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7">
        <v>26</v>
      </c>
      <c r="AJ4877" t="s">
        <v>329</v>
      </c>
      <c r="AK4877" t="s">
        <v>422</v>
      </c>
      <c r="AL4877" t="s">
        <v>297</v>
      </c>
      <c r="AM4877">
        <v>12</v>
      </c>
      <c r="AN4877">
        <v>3</v>
      </c>
      <c r="AO4877">
        <v>0</v>
      </c>
      <c r="AP4877">
        <v>0</v>
      </c>
      <c r="AQ4877">
        <v>0</v>
      </c>
      <c r="AR4877">
        <v>0</v>
      </c>
      <c r="AS4877">
        <v>0</v>
      </c>
      <c r="AT4877">
        <v>0</v>
      </c>
    </row>
    <row r="4878" spans="1:46" hidden="1" x14ac:dyDescent="0.25">
      <c r="A4878" t="s">
        <v>329</v>
      </c>
      <c r="B4878" t="s">
        <v>297</v>
      </c>
      <c r="C4878">
        <v>4</v>
      </c>
      <c r="D4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8">
        <v>26</v>
      </c>
      <c r="AJ4878" t="s">
        <v>329</v>
      </c>
      <c r="AK4878" t="s">
        <v>422</v>
      </c>
      <c r="AL4878" t="s">
        <v>297</v>
      </c>
      <c r="AM4878">
        <v>12</v>
      </c>
      <c r="AN4878">
        <v>4</v>
      </c>
      <c r="AO4878">
        <v>0</v>
      </c>
      <c r="AP4878">
        <v>0</v>
      </c>
      <c r="AQ4878">
        <v>0</v>
      </c>
      <c r="AR4878">
        <v>0</v>
      </c>
      <c r="AS4878">
        <v>0</v>
      </c>
      <c r="AT4878">
        <v>0</v>
      </c>
    </row>
    <row r="4879" spans="1:46" hidden="1" x14ac:dyDescent="0.25">
      <c r="A4879" t="s">
        <v>329</v>
      </c>
      <c r="B4879" t="s">
        <v>297</v>
      </c>
      <c r="C4879">
        <v>5</v>
      </c>
      <c r="D4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9">
        <v>26</v>
      </c>
      <c r="AJ4879" t="s">
        <v>329</v>
      </c>
      <c r="AK4879" t="s">
        <v>422</v>
      </c>
      <c r="AL4879" t="s">
        <v>297</v>
      </c>
      <c r="AM4879">
        <v>12</v>
      </c>
      <c r="AN4879">
        <v>5</v>
      </c>
      <c r="AO4879">
        <v>0</v>
      </c>
      <c r="AP4879">
        <v>0</v>
      </c>
      <c r="AQ4879">
        <v>6.0399999999999996E-7</v>
      </c>
      <c r="AR4879">
        <v>2.6599999999999999E-6</v>
      </c>
      <c r="AS4879">
        <v>3.43E-5</v>
      </c>
      <c r="AT4879">
        <v>0</v>
      </c>
    </row>
    <row r="4880" spans="1:46" hidden="1" x14ac:dyDescent="0.25">
      <c r="A4880" t="s">
        <v>329</v>
      </c>
      <c r="B4880" t="s">
        <v>297</v>
      </c>
      <c r="C4880">
        <v>6</v>
      </c>
      <c r="D4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3.4199999999999999E-6</v>
      </c>
      <c r="E4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3.4199999999999999E-6</v>
      </c>
      <c r="AI4880">
        <v>26</v>
      </c>
      <c r="AJ4880" t="s">
        <v>329</v>
      </c>
      <c r="AK4880" t="s">
        <v>422</v>
      </c>
      <c r="AL4880" t="s">
        <v>297</v>
      </c>
      <c r="AM4880">
        <v>12</v>
      </c>
      <c r="AN4880">
        <v>6</v>
      </c>
      <c r="AO4880">
        <v>3.4199999999999999E-6</v>
      </c>
      <c r="AP4880">
        <v>2.2374789999999999E-2</v>
      </c>
      <c r="AQ4880" s="281">
        <v>3.2326226E-2</v>
      </c>
      <c r="AR4880" s="281">
        <v>1.8677213000000002E-2</v>
      </c>
      <c r="AS4880" s="281">
        <v>5.3479064999999999E-2</v>
      </c>
      <c r="AT4880">
        <v>0</v>
      </c>
    </row>
    <row r="4881" spans="1:46" hidden="1" x14ac:dyDescent="0.25">
      <c r="A4881" t="s">
        <v>329</v>
      </c>
      <c r="B4881" t="s">
        <v>297</v>
      </c>
      <c r="C4881">
        <v>7</v>
      </c>
      <c r="D4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3.5796060999999997E-2</v>
      </c>
      <c r="E4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3.5796060999999997E-2</v>
      </c>
      <c r="AI4881">
        <v>26</v>
      </c>
      <c r="AJ4881" t="s">
        <v>329</v>
      </c>
      <c r="AK4881" t="s">
        <v>422</v>
      </c>
      <c r="AL4881" t="s">
        <v>297</v>
      </c>
      <c r="AM4881">
        <v>12</v>
      </c>
      <c r="AN4881">
        <v>7</v>
      </c>
      <c r="AO4881" s="281">
        <v>3.5796060999999997E-2</v>
      </c>
      <c r="AP4881">
        <v>0.139081274</v>
      </c>
      <c r="AQ4881">
        <v>0.17935319599999999</v>
      </c>
      <c r="AR4881">
        <v>0.11409219499999999</v>
      </c>
      <c r="AS4881">
        <v>0.234280927</v>
      </c>
      <c r="AT4881">
        <v>1.3196506E-2</v>
      </c>
    </row>
    <row r="4882" spans="1:46" hidden="1" x14ac:dyDescent="0.25">
      <c r="A4882" t="s">
        <v>329</v>
      </c>
      <c r="B4882" t="s">
        <v>297</v>
      </c>
      <c r="C4882">
        <v>8</v>
      </c>
      <c r="D4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0.16869547600000001</v>
      </c>
      <c r="E4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0.16869547600000001</v>
      </c>
      <c r="AI4882">
        <v>26</v>
      </c>
      <c r="AJ4882" t="s">
        <v>329</v>
      </c>
      <c r="AK4882" t="s">
        <v>422</v>
      </c>
      <c r="AL4882" t="s">
        <v>297</v>
      </c>
      <c r="AM4882">
        <v>12</v>
      </c>
      <c r="AN4882">
        <v>8</v>
      </c>
      <c r="AO4882">
        <v>0.16869547600000001</v>
      </c>
      <c r="AP4882">
        <v>0.28612619299999997</v>
      </c>
      <c r="AQ4882">
        <v>0.360033661</v>
      </c>
      <c r="AR4882">
        <v>0.268841565</v>
      </c>
      <c r="AS4882">
        <v>0.41648709299999997</v>
      </c>
      <c r="AT4882">
        <v>8.4926213E-2</v>
      </c>
    </row>
    <row r="4883" spans="1:46" hidden="1" x14ac:dyDescent="0.25">
      <c r="A4883" t="s">
        <v>329</v>
      </c>
      <c r="B4883" t="s">
        <v>297</v>
      </c>
      <c r="C4883">
        <v>9</v>
      </c>
      <c r="D4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0.53003726399999995</v>
      </c>
      <c r="E4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0.34918202599999998</v>
      </c>
      <c r="AI4883">
        <v>26</v>
      </c>
      <c r="AJ4883" t="s">
        <v>329</v>
      </c>
      <c r="AK4883" t="s">
        <v>422</v>
      </c>
      <c r="AL4883" t="s">
        <v>297</v>
      </c>
      <c r="AM4883">
        <v>12</v>
      </c>
      <c r="AN4883">
        <v>9</v>
      </c>
      <c r="AO4883">
        <v>0.34918202599999998</v>
      </c>
      <c r="AP4883">
        <v>0.44448740799999997</v>
      </c>
      <c r="AQ4883">
        <v>0.53003726399999995</v>
      </c>
      <c r="AR4883">
        <v>0.43435919099999998</v>
      </c>
      <c r="AS4883">
        <v>0.61077284799999998</v>
      </c>
      <c r="AT4883">
        <v>0.20395643699999999</v>
      </c>
    </row>
    <row r="4884" spans="1:46" hidden="1" x14ac:dyDescent="0.25">
      <c r="A4884" t="s">
        <v>329</v>
      </c>
      <c r="B4884" t="s">
        <v>297</v>
      </c>
      <c r="C4884">
        <v>10</v>
      </c>
      <c r="D4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0.67183457700000004</v>
      </c>
      <c r="E4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0.67183457700000004</v>
      </c>
      <c r="AI4884">
        <v>26</v>
      </c>
      <c r="AJ4884" t="s">
        <v>329</v>
      </c>
      <c r="AK4884" t="s">
        <v>422</v>
      </c>
      <c r="AL4884" t="s">
        <v>297</v>
      </c>
      <c r="AM4884">
        <v>12</v>
      </c>
      <c r="AN4884">
        <v>10</v>
      </c>
      <c r="AO4884">
        <v>0.50471357500000003</v>
      </c>
      <c r="AP4884">
        <v>0.57386372200000002</v>
      </c>
      <c r="AQ4884">
        <v>0.67183457700000004</v>
      </c>
      <c r="AR4884">
        <v>0.57584422499999999</v>
      </c>
      <c r="AS4884">
        <v>0.76370922900000004</v>
      </c>
      <c r="AT4884">
        <v>0.26161673400000002</v>
      </c>
    </row>
    <row r="4885" spans="1:46" hidden="1" x14ac:dyDescent="0.25">
      <c r="A4885" t="s">
        <v>329</v>
      </c>
      <c r="B4885" t="s">
        <v>297</v>
      </c>
      <c r="C4885">
        <v>11</v>
      </c>
      <c r="D4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0.74815866399999997</v>
      </c>
      <c r="E4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0.74815866399999997</v>
      </c>
      <c r="AI4885">
        <v>26</v>
      </c>
      <c r="AJ4885" t="s">
        <v>329</v>
      </c>
      <c r="AK4885" t="s">
        <v>422</v>
      </c>
      <c r="AL4885" t="s">
        <v>297</v>
      </c>
      <c r="AM4885">
        <v>12</v>
      </c>
      <c r="AN4885">
        <v>11</v>
      </c>
      <c r="AO4885">
        <v>0.60544513799999999</v>
      </c>
      <c r="AP4885">
        <v>0.68617870800000003</v>
      </c>
      <c r="AQ4885">
        <v>0.74815866399999997</v>
      </c>
      <c r="AR4885">
        <v>0.67120707999999996</v>
      </c>
      <c r="AS4885">
        <v>0.83514535999999995</v>
      </c>
      <c r="AT4885">
        <v>0.276084724</v>
      </c>
    </row>
    <row r="4886" spans="1:46" hidden="1" x14ac:dyDescent="0.25">
      <c r="A4886" t="s">
        <v>329</v>
      </c>
      <c r="B4886" t="s">
        <v>297</v>
      </c>
      <c r="C4886">
        <v>12</v>
      </c>
      <c r="D4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0.78006599899999995</v>
      </c>
      <c r="E4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0.78006599899999995</v>
      </c>
      <c r="AI4886">
        <v>26</v>
      </c>
      <c r="AJ4886" t="s">
        <v>329</v>
      </c>
      <c r="AK4886" t="s">
        <v>422</v>
      </c>
      <c r="AL4886" t="s">
        <v>297</v>
      </c>
      <c r="AM4886">
        <v>12</v>
      </c>
      <c r="AN4886">
        <v>12</v>
      </c>
      <c r="AO4886">
        <v>0.66025240500000004</v>
      </c>
      <c r="AP4886">
        <v>0.73528307599999998</v>
      </c>
      <c r="AQ4886">
        <v>0.78006599899999995</v>
      </c>
      <c r="AR4886">
        <v>0.71300956500000001</v>
      </c>
      <c r="AS4886">
        <v>0.86904367599999999</v>
      </c>
      <c r="AT4886">
        <v>0.30397636500000003</v>
      </c>
    </row>
    <row r="4887" spans="1:46" hidden="1" x14ac:dyDescent="0.25">
      <c r="A4887" t="s">
        <v>329</v>
      </c>
      <c r="B4887" t="s">
        <v>297</v>
      </c>
      <c r="C4887">
        <v>13</v>
      </c>
      <c r="D4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0.75706421300000004</v>
      </c>
      <c r="E4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0.75706421300000004</v>
      </c>
      <c r="AI4887">
        <v>26</v>
      </c>
      <c r="AJ4887" t="s">
        <v>329</v>
      </c>
      <c r="AK4887" t="s">
        <v>422</v>
      </c>
      <c r="AL4887" t="s">
        <v>297</v>
      </c>
      <c r="AM4887">
        <v>12</v>
      </c>
      <c r="AN4887">
        <v>13</v>
      </c>
      <c r="AO4887">
        <v>0.64109031999999999</v>
      </c>
      <c r="AP4887">
        <v>0.70647244099999995</v>
      </c>
      <c r="AQ4887">
        <v>0.75706421300000004</v>
      </c>
      <c r="AR4887">
        <v>0.69296134799999998</v>
      </c>
      <c r="AS4887">
        <v>0.843406345</v>
      </c>
      <c r="AT4887">
        <v>0.30524435100000002</v>
      </c>
    </row>
    <row r="4888" spans="1:46" hidden="1" x14ac:dyDescent="0.25">
      <c r="A4888" t="s">
        <v>329</v>
      </c>
      <c r="B4888" t="s">
        <v>297</v>
      </c>
      <c r="C4888">
        <v>14</v>
      </c>
      <c r="D4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0.68926646800000002</v>
      </c>
      <c r="E4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0.68926646800000002</v>
      </c>
      <c r="AI4888">
        <v>26</v>
      </c>
      <c r="AJ4888" t="s">
        <v>329</v>
      </c>
      <c r="AK4888" t="s">
        <v>422</v>
      </c>
      <c r="AL4888" t="s">
        <v>297</v>
      </c>
      <c r="AM4888">
        <v>12</v>
      </c>
      <c r="AN4888">
        <v>14</v>
      </c>
      <c r="AO4888">
        <v>0.56358792800000002</v>
      </c>
      <c r="AP4888">
        <v>0.62900042499999997</v>
      </c>
      <c r="AQ4888">
        <v>0.68926646800000002</v>
      </c>
      <c r="AR4888">
        <v>0.62082158499999995</v>
      </c>
      <c r="AS4888">
        <v>0.800189186</v>
      </c>
      <c r="AT4888">
        <v>0.23111156399999999</v>
      </c>
    </row>
    <row r="4889" spans="1:46" hidden="1" x14ac:dyDescent="0.25">
      <c r="A4889" t="s">
        <v>329</v>
      </c>
      <c r="B4889" t="s">
        <v>297</v>
      </c>
      <c r="C4889">
        <v>15</v>
      </c>
      <c r="D4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0.57438874100000004</v>
      </c>
      <c r="E4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0.57438874100000004</v>
      </c>
      <c r="AI4889">
        <v>26</v>
      </c>
      <c r="AJ4889" t="s">
        <v>329</v>
      </c>
      <c r="AK4889" t="s">
        <v>422</v>
      </c>
      <c r="AL4889" t="s">
        <v>297</v>
      </c>
      <c r="AM4889">
        <v>12</v>
      </c>
      <c r="AN4889">
        <v>15</v>
      </c>
      <c r="AO4889">
        <v>0.44796714900000001</v>
      </c>
      <c r="AP4889">
        <v>0.49967803</v>
      </c>
      <c r="AQ4889">
        <v>0.57438874100000004</v>
      </c>
      <c r="AR4889">
        <v>0.50500035300000001</v>
      </c>
      <c r="AS4889">
        <v>0.72515306800000001</v>
      </c>
      <c r="AT4889">
        <v>0.17672744900000001</v>
      </c>
    </row>
    <row r="4890" spans="1:46" hidden="1" x14ac:dyDescent="0.25">
      <c r="A4890" t="s">
        <v>329</v>
      </c>
      <c r="B4890" t="s">
        <v>297</v>
      </c>
      <c r="C4890">
        <v>16</v>
      </c>
      <c r="D4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0.42977558399999999</v>
      </c>
      <c r="E4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0.42977558399999999</v>
      </c>
      <c r="AI4890">
        <v>26</v>
      </c>
      <c r="AJ4890" t="s">
        <v>329</v>
      </c>
      <c r="AK4890" t="s">
        <v>422</v>
      </c>
      <c r="AL4890" t="s">
        <v>297</v>
      </c>
      <c r="AM4890">
        <v>12</v>
      </c>
      <c r="AN4890">
        <v>16</v>
      </c>
      <c r="AO4890">
        <v>0.28478375500000003</v>
      </c>
      <c r="AP4890">
        <v>0.33716597799999998</v>
      </c>
      <c r="AQ4890">
        <v>0.42977558399999999</v>
      </c>
      <c r="AR4890">
        <v>0.35415478500000003</v>
      </c>
      <c r="AS4890">
        <v>0.58105654799999995</v>
      </c>
      <c r="AT4890">
        <v>0.124413309</v>
      </c>
    </row>
    <row r="4891" spans="1:46" hidden="1" x14ac:dyDescent="0.25">
      <c r="A4891" t="s">
        <v>329</v>
      </c>
      <c r="B4891" t="s">
        <v>297</v>
      </c>
      <c r="C4891">
        <v>17</v>
      </c>
      <c r="D4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0.27749188400000002</v>
      </c>
      <c r="E4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0.27749188400000002</v>
      </c>
      <c r="AI4891">
        <v>26</v>
      </c>
      <c r="AJ4891" t="s">
        <v>329</v>
      </c>
      <c r="AK4891" t="s">
        <v>422</v>
      </c>
      <c r="AL4891" t="s">
        <v>297</v>
      </c>
      <c r="AM4891">
        <v>12</v>
      </c>
      <c r="AN4891">
        <v>17</v>
      </c>
      <c r="AO4891">
        <v>0.131296367</v>
      </c>
      <c r="AP4891">
        <v>0.16216507099999999</v>
      </c>
      <c r="AQ4891">
        <v>0.27749188400000002</v>
      </c>
      <c r="AR4891">
        <v>0.19934316899999999</v>
      </c>
      <c r="AS4891">
        <v>0.38973243699999999</v>
      </c>
      <c r="AT4891">
        <v>5.0873514000000002E-2</v>
      </c>
    </row>
    <row r="4892" spans="1:46" hidden="1" x14ac:dyDescent="0.25">
      <c r="A4892" t="s">
        <v>329</v>
      </c>
      <c r="B4892" t="s">
        <v>297</v>
      </c>
      <c r="C4892">
        <v>18</v>
      </c>
      <c r="D4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0.12488688000000001</v>
      </c>
      <c r="E4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0.12488688000000001</v>
      </c>
      <c r="AI4892">
        <v>26</v>
      </c>
      <c r="AJ4892" t="s">
        <v>329</v>
      </c>
      <c r="AK4892" t="s">
        <v>422</v>
      </c>
      <c r="AL4892" t="s">
        <v>297</v>
      </c>
      <c r="AM4892">
        <v>12</v>
      </c>
      <c r="AN4892">
        <v>18</v>
      </c>
      <c r="AO4892">
        <v>2.0385472000000002E-2</v>
      </c>
      <c r="AP4892">
        <v>2.6775166999999999E-2</v>
      </c>
      <c r="AQ4892">
        <v>0.12488688000000001</v>
      </c>
      <c r="AR4892">
        <v>6.6839572E-2</v>
      </c>
      <c r="AS4892">
        <v>0.19269087400000001</v>
      </c>
      <c r="AT4892">
        <v>8.7190889999999993E-3</v>
      </c>
    </row>
    <row r="4893" spans="1:46" hidden="1" x14ac:dyDescent="0.25">
      <c r="A4893" t="s">
        <v>329</v>
      </c>
      <c r="B4893" t="s">
        <v>297</v>
      </c>
      <c r="C4893">
        <v>19</v>
      </c>
      <c r="D4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1.6004924E-2</v>
      </c>
      <c r="E4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1.6004924E-2</v>
      </c>
      <c r="AI4893">
        <v>26</v>
      </c>
      <c r="AJ4893" t="s">
        <v>329</v>
      </c>
      <c r="AK4893" t="s">
        <v>422</v>
      </c>
      <c r="AL4893" t="s">
        <v>297</v>
      </c>
      <c r="AM4893">
        <v>12</v>
      </c>
      <c r="AN4893">
        <v>19</v>
      </c>
      <c r="AO4893">
        <v>0</v>
      </c>
      <c r="AP4893">
        <v>0</v>
      </c>
      <c r="AQ4893">
        <v>1.6004924E-2</v>
      </c>
      <c r="AR4893">
        <v>7.5064119999999996E-3</v>
      </c>
      <c r="AS4893">
        <v>3.4195956999999999E-2</v>
      </c>
      <c r="AT4893">
        <v>0</v>
      </c>
    </row>
    <row r="4894" spans="1:46" hidden="1" x14ac:dyDescent="0.25">
      <c r="A4894" t="s">
        <v>329</v>
      </c>
      <c r="B4894" t="s">
        <v>297</v>
      </c>
      <c r="C4894">
        <v>20</v>
      </c>
      <c r="D4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4">
        <v>26</v>
      </c>
      <c r="AJ4894" t="s">
        <v>329</v>
      </c>
      <c r="AK4894" t="s">
        <v>422</v>
      </c>
      <c r="AL4894" t="s">
        <v>297</v>
      </c>
      <c r="AM4894">
        <v>12</v>
      </c>
      <c r="AN4894">
        <v>20</v>
      </c>
      <c r="AO4894">
        <v>0</v>
      </c>
      <c r="AP4894">
        <v>0</v>
      </c>
      <c r="AQ4894">
        <v>0</v>
      </c>
      <c r="AR4894">
        <v>2.7800000000000001E-8</v>
      </c>
      <c r="AS4894">
        <v>1.2899999999999999E-6</v>
      </c>
      <c r="AT4894">
        <v>0</v>
      </c>
    </row>
    <row r="4895" spans="1:46" hidden="1" x14ac:dyDescent="0.25">
      <c r="A4895" t="s">
        <v>329</v>
      </c>
      <c r="B4895" t="s">
        <v>297</v>
      </c>
      <c r="C4895">
        <v>21</v>
      </c>
      <c r="D4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5">
        <v>26</v>
      </c>
      <c r="AJ4895" t="s">
        <v>329</v>
      </c>
      <c r="AK4895" t="s">
        <v>422</v>
      </c>
      <c r="AL4895" t="s">
        <v>297</v>
      </c>
      <c r="AM4895">
        <v>12</v>
      </c>
      <c r="AN4895">
        <v>21</v>
      </c>
      <c r="AO4895">
        <v>0</v>
      </c>
      <c r="AP4895">
        <v>0</v>
      </c>
      <c r="AQ4895">
        <v>0</v>
      </c>
      <c r="AR4895" s="281">
        <v>0</v>
      </c>
      <c r="AS4895" s="281">
        <v>0</v>
      </c>
      <c r="AT4895">
        <v>0</v>
      </c>
    </row>
    <row r="4896" spans="1:46" hidden="1" x14ac:dyDescent="0.25">
      <c r="A4896" t="s">
        <v>329</v>
      </c>
      <c r="B4896" t="s">
        <v>297</v>
      </c>
      <c r="C4896">
        <v>22</v>
      </c>
      <c r="D4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6">
        <v>26</v>
      </c>
      <c r="AJ4896" t="s">
        <v>329</v>
      </c>
      <c r="AK4896" t="s">
        <v>422</v>
      </c>
      <c r="AL4896" t="s">
        <v>297</v>
      </c>
      <c r="AM4896">
        <v>12</v>
      </c>
      <c r="AN4896">
        <v>22</v>
      </c>
      <c r="AO4896">
        <v>0</v>
      </c>
      <c r="AP4896">
        <v>0</v>
      </c>
      <c r="AQ4896">
        <v>0</v>
      </c>
      <c r="AR4896">
        <v>0</v>
      </c>
      <c r="AS4896">
        <v>0</v>
      </c>
      <c r="AT4896">
        <v>0</v>
      </c>
    </row>
    <row r="4897" spans="1:46" hidden="1" x14ac:dyDescent="0.25">
      <c r="A4897" t="s">
        <v>329</v>
      </c>
      <c r="B4897" t="s">
        <v>297</v>
      </c>
      <c r="C4897">
        <v>23</v>
      </c>
      <c r="D4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7">
        <v>26</v>
      </c>
      <c r="AJ4897" t="s">
        <v>329</v>
      </c>
      <c r="AK4897" t="s">
        <v>422</v>
      </c>
      <c r="AL4897" t="s">
        <v>297</v>
      </c>
      <c r="AM4897">
        <v>12</v>
      </c>
      <c r="AN4897">
        <v>23</v>
      </c>
      <c r="AO4897">
        <v>0</v>
      </c>
      <c r="AP4897">
        <v>0</v>
      </c>
      <c r="AQ4897">
        <v>0</v>
      </c>
      <c r="AR4897">
        <v>0</v>
      </c>
      <c r="AS4897">
        <v>0</v>
      </c>
      <c r="AT4897">
        <v>0</v>
      </c>
    </row>
    <row r="4898" spans="1:46" hidden="1" x14ac:dyDescent="0.25">
      <c r="A4898" t="s">
        <v>329</v>
      </c>
      <c r="B4898" t="s">
        <v>297</v>
      </c>
      <c r="C4898">
        <v>24</v>
      </c>
      <c r="D4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8">
        <v>26</v>
      </c>
      <c r="AJ4898" t="s">
        <v>329</v>
      </c>
      <c r="AK4898" t="s">
        <v>422</v>
      </c>
      <c r="AL4898" t="s">
        <v>297</v>
      </c>
      <c r="AM4898">
        <v>12</v>
      </c>
      <c r="AN4898">
        <v>24</v>
      </c>
      <c r="AO4898">
        <v>0</v>
      </c>
      <c r="AP4898">
        <v>0</v>
      </c>
      <c r="AQ4898">
        <v>0</v>
      </c>
      <c r="AR4898">
        <v>0</v>
      </c>
      <c r="AS4898">
        <v>0</v>
      </c>
      <c r="AT4898">
        <v>0</v>
      </c>
    </row>
    <row r="4899" spans="1:46" hidden="1" x14ac:dyDescent="0.25">
      <c r="A4899" t="s">
        <v>330</v>
      </c>
      <c r="B4899" t="s">
        <v>286</v>
      </c>
      <c r="C4899">
        <v>1</v>
      </c>
      <c r="D4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9">
        <v>22</v>
      </c>
      <c r="AJ4899" t="s">
        <v>330</v>
      </c>
      <c r="AK4899" t="s">
        <v>423</v>
      </c>
      <c r="AL4899" t="s">
        <v>286</v>
      </c>
      <c r="AM4899">
        <v>1</v>
      </c>
      <c r="AN4899">
        <v>1</v>
      </c>
      <c r="AO4899">
        <v>0</v>
      </c>
      <c r="AP4899">
        <v>0</v>
      </c>
      <c r="AQ4899">
        <v>0</v>
      </c>
      <c r="AR4899">
        <v>0</v>
      </c>
      <c r="AS4899">
        <v>0</v>
      </c>
      <c r="AT4899">
        <v>0</v>
      </c>
    </row>
    <row r="4900" spans="1:46" hidden="1" x14ac:dyDescent="0.25">
      <c r="A4900" t="s">
        <v>330</v>
      </c>
      <c r="B4900" t="s">
        <v>286</v>
      </c>
      <c r="C4900">
        <v>2</v>
      </c>
      <c r="D4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0">
        <v>22</v>
      </c>
      <c r="AJ4900" t="s">
        <v>330</v>
      </c>
      <c r="AK4900" t="s">
        <v>423</v>
      </c>
      <c r="AL4900" t="s">
        <v>286</v>
      </c>
      <c r="AM4900">
        <v>1</v>
      </c>
      <c r="AN4900">
        <v>2</v>
      </c>
      <c r="AO4900">
        <v>0</v>
      </c>
      <c r="AP4900">
        <v>0</v>
      </c>
      <c r="AQ4900">
        <v>0</v>
      </c>
      <c r="AR4900">
        <v>0</v>
      </c>
      <c r="AS4900">
        <v>0</v>
      </c>
      <c r="AT4900">
        <v>0</v>
      </c>
    </row>
    <row r="4901" spans="1:46" hidden="1" x14ac:dyDescent="0.25">
      <c r="A4901" t="s">
        <v>330</v>
      </c>
      <c r="B4901" t="s">
        <v>286</v>
      </c>
      <c r="C4901">
        <v>3</v>
      </c>
      <c r="D4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1">
        <v>22</v>
      </c>
      <c r="AJ4901" t="s">
        <v>330</v>
      </c>
      <c r="AK4901" t="s">
        <v>423</v>
      </c>
      <c r="AL4901" t="s">
        <v>286</v>
      </c>
      <c r="AM4901">
        <v>1</v>
      </c>
      <c r="AN4901">
        <v>3</v>
      </c>
      <c r="AO4901">
        <v>0</v>
      </c>
      <c r="AP4901">
        <v>0</v>
      </c>
      <c r="AQ4901">
        <v>0</v>
      </c>
      <c r="AR4901">
        <v>0</v>
      </c>
      <c r="AS4901">
        <v>0</v>
      </c>
      <c r="AT4901">
        <v>0</v>
      </c>
    </row>
    <row r="4902" spans="1:46" hidden="1" x14ac:dyDescent="0.25">
      <c r="A4902" t="s">
        <v>330</v>
      </c>
      <c r="B4902" t="s">
        <v>286</v>
      </c>
      <c r="C4902">
        <v>4</v>
      </c>
      <c r="D4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2">
        <v>22</v>
      </c>
      <c r="AJ4902" t="s">
        <v>330</v>
      </c>
      <c r="AK4902" t="s">
        <v>423</v>
      </c>
      <c r="AL4902" t="s">
        <v>286</v>
      </c>
      <c r="AM4902">
        <v>1</v>
      </c>
      <c r="AN4902">
        <v>4</v>
      </c>
      <c r="AO4902">
        <v>0</v>
      </c>
      <c r="AP4902">
        <v>0</v>
      </c>
      <c r="AQ4902">
        <v>0</v>
      </c>
      <c r="AR4902">
        <v>0</v>
      </c>
      <c r="AS4902">
        <v>0</v>
      </c>
      <c r="AT4902">
        <v>0</v>
      </c>
    </row>
    <row r="4903" spans="1:46" hidden="1" x14ac:dyDescent="0.25">
      <c r="A4903" t="s">
        <v>330</v>
      </c>
      <c r="B4903" t="s">
        <v>286</v>
      </c>
      <c r="C4903">
        <v>5</v>
      </c>
      <c r="D4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3">
        <v>22</v>
      </c>
      <c r="AJ4903" t="s">
        <v>330</v>
      </c>
      <c r="AK4903" t="s">
        <v>423</v>
      </c>
      <c r="AL4903" t="s">
        <v>286</v>
      </c>
      <c r="AM4903">
        <v>1</v>
      </c>
      <c r="AN4903">
        <v>5</v>
      </c>
      <c r="AO4903">
        <v>0</v>
      </c>
      <c r="AP4903">
        <v>0</v>
      </c>
      <c r="AQ4903">
        <v>0</v>
      </c>
      <c r="AR4903">
        <v>0</v>
      </c>
      <c r="AS4903">
        <v>0</v>
      </c>
      <c r="AT4903">
        <v>0</v>
      </c>
    </row>
    <row r="4904" spans="1:46" hidden="1" x14ac:dyDescent="0.25">
      <c r="A4904" t="s">
        <v>330</v>
      </c>
      <c r="B4904" t="s">
        <v>286</v>
      </c>
      <c r="C4904">
        <v>6</v>
      </c>
      <c r="D4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4">
        <v>22</v>
      </c>
      <c r="AJ4904" t="s">
        <v>330</v>
      </c>
      <c r="AK4904" t="s">
        <v>423</v>
      </c>
      <c r="AL4904" t="s">
        <v>286</v>
      </c>
      <c r="AM4904">
        <v>1</v>
      </c>
      <c r="AN4904">
        <v>6</v>
      </c>
      <c r="AO4904">
        <v>0</v>
      </c>
      <c r="AP4904">
        <v>1.2812899999999999E-4</v>
      </c>
      <c r="AQ4904">
        <v>1.277465E-3</v>
      </c>
      <c r="AR4904">
        <v>6.8802800000000003E-4</v>
      </c>
      <c r="AS4904">
        <v>3.9704079999999999E-3</v>
      </c>
      <c r="AT4904">
        <v>0</v>
      </c>
    </row>
    <row r="4905" spans="1:46" hidden="1" x14ac:dyDescent="0.25">
      <c r="A4905" t="s">
        <v>330</v>
      </c>
      <c r="B4905" t="s">
        <v>286</v>
      </c>
      <c r="C4905">
        <v>7</v>
      </c>
      <c r="D4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9.5943799999999996E-4</v>
      </c>
      <c r="E4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9.5943799999999996E-4</v>
      </c>
      <c r="AI4905">
        <v>22</v>
      </c>
      <c r="AJ4905" t="s">
        <v>330</v>
      </c>
      <c r="AK4905" t="s">
        <v>423</v>
      </c>
      <c r="AL4905" t="s">
        <v>286</v>
      </c>
      <c r="AM4905">
        <v>1</v>
      </c>
      <c r="AN4905">
        <v>7</v>
      </c>
      <c r="AO4905">
        <v>9.5943799999999996E-4</v>
      </c>
      <c r="AP4905">
        <v>1.5894989000000002E-2</v>
      </c>
      <c r="AQ4905">
        <v>6.5122585999999996E-2</v>
      </c>
      <c r="AR4905">
        <v>3.3963209000000001E-2</v>
      </c>
      <c r="AS4905">
        <v>0.103208165</v>
      </c>
      <c r="AT4905">
        <v>1.8850900000000001E-4</v>
      </c>
    </row>
    <row r="4906" spans="1:46" hidden="1" x14ac:dyDescent="0.25">
      <c r="A4906" t="s">
        <v>330</v>
      </c>
      <c r="B4906" t="s">
        <v>286</v>
      </c>
      <c r="C4906">
        <v>8</v>
      </c>
      <c r="D4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7.1308661999999995E-2</v>
      </c>
      <c r="E4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7.1308661999999995E-2</v>
      </c>
      <c r="AI4906">
        <v>22</v>
      </c>
      <c r="AJ4906" t="s">
        <v>330</v>
      </c>
      <c r="AK4906" t="s">
        <v>423</v>
      </c>
      <c r="AL4906" t="s">
        <v>286</v>
      </c>
      <c r="AM4906">
        <v>1</v>
      </c>
      <c r="AN4906">
        <v>8</v>
      </c>
      <c r="AO4906">
        <v>7.1308661999999995E-2</v>
      </c>
      <c r="AP4906">
        <v>0.103764671</v>
      </c>
      <c r="AQ4906">
        <v>0.21005617100000001</v>
      </c>
      <c r="AR4906">
        <v>0.13847050299999999</v>
      </c>
      <c r="AS4906">
        <v>0.29088587799999999</v>
      </c>
      <c r="AT4906">
        <v>3.3700857000000001E-2</v>
      </c>
    </row>
    <row r="4907" spans="1:46" hidden="1" x14ac:dyDescent="0.25">
      <c r="A4907" t="s">
        <v>330</v>
      </c>
      <c r="B4907" t="s">
        <v>286</v>
      </c>
      <c r="C4907">
        <v>9</v>
      </c>
      <c r="D4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0.35435002999999998</v>
      </c>
      <c r="E4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0.219120279</v>
      </c>
      <c r="AI4907">
        <v>22</v>
      </c>
      <c r="AJ4907" t="s">
        <v>330</v>
      </c>
      <c r="AK4907" t="s">
        <v>423</v>
      </c>
      <c r="AL4907" t="s">
        <v>286</v>
      </c>
      <c r="AM4907">
        <v>1</v>
      </c>
      <c r="AN4907">
        <v>9</v>
      </c>
      <c r="AO4907">
        <v>0.219120279</v>
      </c>
      <c r="AP4907">
        <v>0.267472033</v>
      </c>
      <c r="AQ4907">
        <v>0.35435002999999998</v>
      </c>
      <c r="AR4907">
        <v>0.28654955199999999</v>
      </c>
      <c r="AS4907">
        <v>0.48527504900000001</v>
      </c>
      <c r="AT4907">
        <v>0.10438299299999999</v>
      </c>
    </row>
    <row r="4908" spans="1:46" hidden="1" x14ac:dyDescent="0.25">
      <c r="A4908" t="s">
        <v>330</v>
      </c>
      <c r="B4908" t="s">
        <v>286</v>
      </c>
      <c r="C4908">
        <v>10</v>
      </c>
      <c r="D4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0.484430694</v>
      </c>
      <c r="E4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0.484430694</v>
      </c>
      <c r="AI4908">
        <v>22</v>
      </c>
      <c r="AJ4908" t="s">
        <v>330</v>
      </c>
      <c r="AK4908" t="s">
        <v>423</v>
      </c>
      <c r="AL4908" t="s">
        <v>286</v>
      </c>
      <c r="AM4908">
        <v>1</v>
      </c>
      <c r="AN4908">
        <v>10</v>
      </c>
      <c r="AO4908">
        <v>0.35444782499999999</v>
      </c>
      <c r="AP4908">
        <v>0.42282988100000002</v>
      </c>
      <c r="AQ4908">
        <v>0.484430694</v>
      </c>
      <c r="AR4908">
        <v>0.42614284499999999</v>
      </c>
      <c r="AS4908">
        <v>0.659592442</v>
      </c>
      <c r="AT4908">
        <v>0.19300594500000001</v>
      </c>
    </row>
    <row r="4909" spans="1:46" hidden="1" x14ac:dyDescent="0.25">
      <c r="A4909" t="s">
        <v>330</v>
      </c>
      <c r="B4909" t="s">
        <v>286</v>
      </c>
      <c r="C4909">
        <v>11</v>
      </c>
      <c r="D4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0.60638439099999997</v>
      </c>
      <c r="E4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0.60638439099999997</v>
      </c>
      <c r="AI4909">
        <v>22</v>
      </c>
      <c r="AJ4909" t="s">
        <v>330</v>
      </c>
      <c r="AK4909" t="s">
        <v>423</v>
      </c>
      <c r="AL4909" t="s">
        <v>286</v>
      </c>
      <c r="AM4909">
        <v>1</v>
      </c>
      <c r="AN4909">
        <v>11</v>
      </c>
      <c r="AO4909">
        <v>0.46438539899999998</v>
      </c>
      <c r="AP4909">
        <v>0.53428312099999997</v>
      </c>
      <c r="AQ4909">
        <v>0.60638439099999997</v>
      </c>
      <c r="AR4909">
        <v>0.53351668399999996</v>
      </c>
      <c r="AS4909">
        <v>0.75070290900000003</v>
      </c>
      <c r="AT4909">
        <v>0.247950476</v>
      </c>
    </row>
    <row r="4910" spans="1:46" hidden="1" x14ac:dyDescent="0.25">
      <c r="A4910" t="s">
        <v>330</v>
      </c>
      <c r="B4910" t="s">
        <v>286</v>
      </c>
      <c r="C4910">
        <v>12</v>
      </c>
      <c r="D4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0.68423483299999999</v>
      </c>
      <c r="E4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0.68423483299999999</v>
      </c>
      <c r="AI4910">
        <v>22</v>
      </c>
      <c r="AJ4910" t="s">
        <v>330</v>
      </c>
      <c r="AK4910" t="s">
        <v>423</v>
      </c>
      <c r="AL4910" t="s">
        <v>286</v>
      </c>
      <c r="AM4910">
        <v>1</v>
      </c>
      <c r="AN4910">
        <v>12</v>
      </c>
      <c r="AO4910">
        <v>0.53099223399999995</v>
      </c>
      <c r="AP4910">
        <v>0.60042018200000002</v>
      </c>
      <c r="AQ4910">
        <v>0.68423483299999999</v>
      </c>
      <c r="AR4910">
        <v>0.59969647000000004</v>
      </c>
      <c r="AS4910">
        <v>0.78296908600000004</v>
      </c>
      <c r="AT4910">
        <v>0.26238915899999998</v>
      </c>
    </row>
    <row r="4911" spans="1:46" hidden="1" x14ac:dyDescent="0.25">
      <c r="A4911" t="s">
        <v>330</v>
      </c>
      <c r="B4911" t="s">
        <v>286</v>
      </c>
      <c r="C4911">
        <v>13</v>
      </c>
      <c r="D4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0.69452331199999995</v>
      </c>
      <c r="E4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0.69452331199999995</v>
      </c>
      <c r="AI4911">
        <v>22</v>
      </c>
      <c r="AJ4911" t="s">
        <v>330</v>
      </c>
      <c r="AK4911" t="s">
        <v>423</v>
      </c>
      <c r="AL4911" t="s">
        <v>286</v>
      </c>
      <c r="AM4911">
        <v>1</v>
      </c>
      <c r="AN4911">
        <v>13</v>
      </c>
      <c r="AO4911">
        <v>0.55413094799999996</v>
      </c>
      <c r="AP4911">
        <v>0.614683549</v>
      </c>
      <c r="AQ4911">
        <v>0.69452331199999995</v>
      </c>
      <c r="AR4911">
        <v>0.61454430599999998</v>
      </c>
      <c r="AS4911">
        <v>0.83176674500000003</v>
      </c>
      <c r="AT4911">
        <v>0.27819106599999999</v>
      </c>
    </row>
    <row r="4912" spans="1:46" hidden="1" x14ac:dyDescent="0.25">
      <c r="A4912" t="s">
        <v>330</v>
      </c>
      <c r="B4912" t="s">
        <v>286</v>
      </c>
      <c r="C4912">
        <v>14</v>
      </c>
      <c r="D4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0.65548274200000001</v>
      </c>
      <c r="E4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0.65548274200000001</v>
      </c>
      <c r="AI4912">
        <v>22</v>
      </c>
      <c r="AJ4912" t="s">
        <v>330</v>
      </c>
      <c r="AK4912" t="s">
        <v>423</v>
      </c>
      <c r="AL4912" t="s">
        <v>286</v>
      </c>
      <c r="AM4912">
        <v>1</v>
      </c>
      <c r="AN4912">
        <v>14</v>
      </c>
      <c r="AO4912">
        <v>0.51076322100000005</v>
      </c>
      <c r="AP4912">
        <v>0.59992741400000005</v>
      </c>
      <c r="AQ4912">
        <v>0.65548274200000001</v>
      </c>
      <c r="AR4912">
        <v>0.58407509400000002</v>
      </c>
      <c r="AS4912">
        <v>0.832470139</v>
      </c>
      <c r="AT4912">
        <v>0.24581745999999999</v>
      </c>
    </row>
    <row r="4913" spans="1:46" hidden="1" x14ac:dyDescent="0.25">
      <c r="A4913" t="s">
        <v>330</v>
      </c>
      <c r="B4913" t="s">
        <v>286</v>
      </c>
      <c r="C4913">
        <v>15</v>
      </c>
      <c r="D4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0.58148977599999996</v>
      </c>
      <c r="E4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0.58148977599999996</v>
      </c>
      <c r="AI4913">
        <v>22</v>
      </c>
      <c r="AJ4913" t="s">
        <v>330</v>
      </c>
      <c r="AK4913" t="s">
        <v>423</v>
      </c>
      <c r="AL4913" t="s">
        <v>286</v>
      </c>
      <c r="AM4913">
        <v>1</v>
      </c>
      <c r="AN4913">
        <v>15</v>
      </c>
      <c r="AO4913">
        <v>0.43928892400000003</v>
      </c>
      <c r="AP4913">
        <v>0.51053000599999998</v>
      </c>
      <c r="AQ4913">
        <v>0.58148977599999996</v>
      </c>
      <c r="AR4913">
        <v>0.51119596</v>
      </c>
      <c r="AS4913">
        <v>0.75701131099999996</v>
      </c>
      <c r="AT4913">
        <v>0.21286960499999999</v>
      </c>
    </row>
    <row r="4914" spans="1:46" hidden="1" x14ac:dyDescent="0.25">
      <c r="A4914" t="s">
        <v>330</v>
      </c>
      <c r="B4914" t="s">
        <v>286</v>
      </c>
      <c r="C4914">
        <v>16</v>
      </c>
      <c r="D4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0.47167419999999999</v>
      </c>
      <c r="E4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0.47167419999999999</v>
      </c>
      <c r="AI4914">
        <v>22</v>
      </c>
      <c r="AJ4914" t="s">
        <v>330</v>
      </c>
      <c r="AK4914" t="s">
        <v>423</v>
      </c>
      <c r="AL4914" t="s">
        <v>286</v>
      </c>
      <c r="AM4914">
        <v>1</v>
      </c>
      <c r="AN4914">
        <v>16</v>
      </c>
      <c r="AO4914">
        <v>0.328015536</v>
      </c>
      <c r="AP4914">
        <v>0.39576746800000001</v>
      </c>
      <c r="AQ4914">
        <v>0.47167419999999999</v>
      </c>
      <c r="AR4914">
        <v>0.400194879</v>
      </c>
      <c r="AS4914">
        <v>0.64098116900000002</v>
      </c>
      <c r="AT4914">
        <v>0.181763019</v>
      </c>
    </row>
    <row r="4915" spans="1:46" hidden="1" x14ac:dyDescent="0.25">
      <c r="A4915" t="s">
        <v>330</v>
      </c>
      <c r="B4915" t="s">
        <v>286</v>
      </c>
      <c r="C4915">
        <v>17</v>
      </c>
      <c r="D4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0.36110593699999999</v>
      </c>
      <c r="E4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0.36110593699999999</v>
      </c>
      <c r="AI4915">
        <v>22</v>
      </c>
      <c r="AJ4915" t="s">
        <v>330</v>
      </c>
      <c r="AK4915" t="s">
        <v>423</v>
      </c>
      <c r="AL4915" t="s">
        <v>286</v>
      </c>
      <c r="AM4915">
        <v>1</v>
      </c>
      <c r="AN4915">
        <v>17</v>
      </c>
      <c r="AO4915">
        <v>0.192629628</v>
      </c>
      <c r="AP4915">
        <v>0.25913130000000001</v>
      </c>
      <c r="AQ4915">
        <v>0.36110593699999999</v>
      </c>
      <c r="AR4915">
        <v>0.27355170400000001</v>
      </c>
      <c r="AS4915">
        <v>0.46588168800000002</v>
      </c>
      <c r="AT4915">
        <v>9.5081356000000006E-2</v>
      </c>
    </row>
    <row r="4916" spans="1:46" hidden="1" x14ac:dyDescent="0.25">
      <c r="A4916" t="s">
        <v>330</v>
      </c>
      <c r="B4916" t="s">
        <v>286</v>
      </c>
      <c r="C4916">
        <v>18</v>
      </c>
      <c r="D4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0.20631893800000001</v>
      </c>
      <c r="E4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0.20631893800000001</v>
      </c>
      <c r="AI4916">
        <v>22</v>
      </c>
      <c r="AJ4916" t="s">
        <v>330</v>
      </c>
      <c r="AK4916" t="s">
        <v>423</v>
      </c>
      <c r="AL4916" t="s">
        <v>286</v>
      </c>
      <c r="AM4916">
        <v>1</v>
      </c>
      <c r="AN4916">
        <v>18</v>
      </c>
      <c r="AO4916">
        <v>6.2727460999999998E-2</v>
      </c>
      <c r="AP4916">
        <v>0.108866586</v>
      </c>
      <c r="AQ4916">
        <v>0.20631893800000001</v>
      </c>
      <c r="AR4916">
        <v>0.133104686</v>
      </c>
      <c r="AS4916">
        <v>0.28022225299999998</v>
      </c>
      <c r="AT4916">
        <v>3.2587175000000003E-2</v>
      </c>
    </row>
    <row r="4917" spans="1:46" hidden="1" x14ac:dyDescent="0.25">
      <c r="A4917" t="s">
        <v>330</v>
      </c>
      <c r="B4917" t="s">
        <v>286</v>
      </c>
      <c r="C4917">
        <v>19</v>
      </c>
      <c r="D4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6.1750108999999997E-2</v>
      </c>
      <c r="E4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6.1750108999999997E-2</v>
      </c>
      <c r="AI4917">
        <v>22</v>
      </c>
      <c r="AJ4917" t="s">
        <v>330</v>
      </c>
      <c r="AK4917" t="s">
        <v>423</v>
      </c>
      <c r="AL4917" t="s">
        <v>286</v>
      </c>
      <c r="AM4917">
        <v>1</v>
      </c>
      <c r="AN4917">
        <v>19</v>
      </c>
      <c r="AO4917">
        <v>1.2807700000000001E-3</v>
      </c>
      <c r="AP4917">
        <v>1.9137049E-2</v>
      </c>
      <c r="AQ4917">
        <v>6.1750108999999997E-2</v>
      </c>
      <c r="AR4917">
        <v>3.1365790999999997E-2</v>
      </c>
      <c r="AS4917">
        <v>8.9510207999999994E-2</v>
      </c>
      <c r="AT4917">
        <v>4.05284E-4</v>
      </c>
    </row>
    <row r="4918" spans="1:46" hidden="1" x14ac:dyDescent="0.25">
      <c r="A4918" t="s">
        <v>330</v>
      </c>
      <c r="B4918" t="s">
        <v>286</v>
      </c>
      <c r="C4918">
        <v>20</v>
      </c>
      <c r="D4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7.05282E-4</v>
      </c>
      <c r="E4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7.05282E-4</v>
      </c>
      <c r="AI4918">
        <v>22</v>
      </c>
      <c r="AJ4918" t="s">
        <v>330</v>
      </c>
      <c r="AK4918" t="s">
        <v>423</v>
      </c>
      <c r="AL4918" t="s">
        <v>286</v>
      </c>
      <c r="AM4918">
        <v>1</v>
      </c>
      <c r="AN4918">
        <v>20</v>
      </c>
      <c r="AO4918">
        <v>0</v>
      </c>
      <c r="AP4918">
        <v>8.5799999999999998E-5</v>
      </c>
      <c r="AQ4918">
        <v>7.05282E-4</v>
      </c>
      <c r="AR4918">
        <v>3.4786000000000002E-4</v>
      </c>
      <c r="AS4918">
        <v>1.485164E-3</v>
      </c>
      <c r="AT4918">
        <v>0</v>
      </c>
    </row>
    <row r="4919" spans="1:46" hidden="1" x14ac:dyDescent="0.25">
      <c r="A4919" t="s">
        <v>330</v>
      </c>
      <c r="B4919" t="s">
        <v>286</v>
      </c>
      <c r="C4919">
        <v>21</v>
      </c>
      <c r="D4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19">
        <v>22</v>
      </c>
      <c r="AJ4919" t="s">
        <v>330</v>
      </c>
      <c r="AK4919" t="s">
        <v>423</v>
      </c>
      <c r="AL4919" t="s">
        <v>286</v>
      </c>
      <c r="AM4919">
        <v>1</v>
      </c>
      <c r="AN4919">
        <v>21</v>
      </c>
      <c r="AO4919">
        <v>0</v>
      </c>
      <c r="AP4919" s="281">
        <v>0</v>
      </c>
      <c r="AQ4919">
        <v>0</v>
      </c>
      <c r="AR4919">
        <v>0</v>
      </c>
      <c r="AS4919">
        <v>0</v>
      </c>
      <c r="AT4919">
        <v>0</v>
      </c>
    </row>
    <row r="4920" spans="1:46" hidden="1" x14ac:dyDescent="0.25">
      <c r="A4920" t="s">
        <v>330</v>
      </c>
      <c r="B4920" t="s">
        <v>286</v>
      </c>
      <c r="C4920">
        <v>22</v>
      </c>
      <c r="D4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0">
        <v>22</v>
      </c>
      <c r="AJ4920" t="s">
        <v>330</v>
      </c>
      <c r="AK4920" t="s">
        <v>423</v>
      </c>
      <c r="AL4920" t="s">
        <v>286</v>
      </c>
      <c r="AM4920">
        <v>1</v>
      </c>
      <c r="AN4920">
        <v>22</v>
      </c>
      <c r="AO4920">
        <v>0</v>
      </c>
      <c r="AP4920">
        <v>0</v>
      </c>
      <c r="AQ4920">
        <v>0</v>
      </c>
      <c r="AR4920">
        <v>0</v>
      </c>
      <c r="AS4920">
        <v>0</v>
      </c>
      <c r="AT4920">
        <v>0</v>
      </c>
    </row>
    <row r="4921" spans="1:46" hidden="1" x14ac:dyDescent="0.25">
      <c r="A4921" t="s">
        <v>330</v>
      </c>
      <c r="B4921" t="s">
        <v>286</v>
      </c>
      <c r="C4921">
        <v>23</v>
      </c>
      <c r="D4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1">
        <v>22</v>
      </c>
      <c r="AJ4921" t="s">
        <v>330</v>
      </c>
      <c r="AK4921" t="s">
        <v>423</v>
      </c>
      <c r="AL4921" t="s">
        <v>286</v>
      </c>
      <c r="AM4921">
        <v>1</v>
      </c>
      <c r="AN4921">
        <v>23</v>
      </c>
      <c r="AO4921">
        <v>0</v>
      </c>
      <c r="AP4921">
        <v>0</v>
      </c>
      <c r="AQ4921">
        <v>0</v>
      </c>
      <c r="AR4921">
        <v>0</v>
      </c>
      <c r="AS4921">
        <v>0</v>
      </c>
      <c r="AT4921">
        <v>0</v>
      </c>
    </row>
    <row r="4922" spans="1:46" hidden="1" x14ac:dyDescent="0.25">
      <c r="A4922" t="s">
        <v>330</v>
      </c>
      <c r="B4922" t="s">
        <v>286</v>
      </c>
      <c r="C4922">
        <v>24</v>
      </c>
      <c r="D4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2">
        <v>22</v>
      </c>
      <c r="AJ4922" t="s">
        <v>330</v>
      </c>
      <c r="AK4922" t="s">
        <v>423</v>
      </c>
      <c r="AL4922" t="s">
        <v>286</v>
      </c>
      <c r="AM4922">
        <v>1</v>
      </c>
      <c r="AN4922">
        <v>24</v>
      </c>
      <c r="AO4922">
        <v>0</v>
      </c>
      <c r="AP4922">
        <v>0</v>
      </c>
      <c r="AQ4922">
        <v>0</v>
      </c>
      <c r="AR4922">
        <v>0</v>
      </c>
      <c r="AS4922">
        <v>0</v>
      </c>
      <c r="AT4922">
        <v>0</v>
      </c>
    </row>
    <row r="4923" spans="1:46" hidden="1" x14ac:dyDescent="0.25">
      <c r="A4923" t="s">
        <v>330</v>
      </c>
      <c r="B4923" t="s">
        <v>287</v>
      </c>
      <c r="C4923">
        <v>1</v>
      </c>
      <c r="D4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3">
        <v>22</v>
      </c>
      <c r="AJ4923" t="s">
        <v>330</v>
      </c>
      <c r="AK4923" t="s">
        <v>423</v>
      </c>
      <c r="AL4923" t="s">
        <v>287</v>
      </c>
      <c r="AM4923">
        <v>2</v>
      </c>
      <c r="AN4923">
        <v>1</v>
      </c>
      <c r="AO4923">
        <v>0</v>
      </c>
      <c r="AP4923">
        <v>0</v>
      </c>
      <c r="AQ4923">
        <v>0</v>
      </c>
      <c r="AR4923">
        <v>0</v>
      </c>
      <c r="AS4923">
        <v>0</v>
      </c>
      <c r="AT4923">
        <v>0</v>
      </c>
    </row>
    <row r="4924" spans="1:46" hidden="1" x14ac:dyDescent="0.25">
      <c r="A4924" t="s">
        <v>330</v>
      </c>
      <c r="B4924" t="s">
        <v>287</v>
      </c>
      <c r="C4924">
        <v>2</v>
      </c>
      <c r="D4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4">
        <v>22</v>
      </c>
      <c r="AJ4924" t="s">
        <v>330</v>
      </c>
      <c r="AK4924" t="s">
        <v>423</v>
      </c>
      <c r="AL4924" t="s">
        <v>287</v>
      </c>
      <c r="AM4924">
        <v>2</v>
      </c>
      <c r="AN4924">
        <v>2</v>
      </c>
      <c r="AO4924">
        <v>0</v>
      </c>
      <c r="AP4924">
        <v>0</v>
      </c>
      <c r="AQ4924">
        <v>0</v>
      </c>
      <c r="AR4924">
        <v>0</v>
      </c>
      <c r="AS4924">
        <v>0</v>
      </c>
      <c r="AT4924">
        <v>0</v>
      </c>
    </row>
    <row r="4925" spans="1:46" hidden="1" x14ac:dyDescent="0.25">
      <c r="A4925" t="s">
        <v>330</v>
      </c>
      <c r="B4925" t="s">
        <v>287</v>
      </c>
      <c r="C4925">
        <v>3</v>
      </c>
      <c r="D4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5">
        <v>22</v>
      </c>
      <c r="AJ4925" t="s">
        <v>330</v>
      </c>
      <c r="AK4925" t="s">
        <v>423</v>
      </c>
      <c r="AL4925" t="s">
        <v>287</v>
      </c>
      <c r="AM4925">
        <v>2</v>
      </c>
      <c r="AN4925">
        <v>3</v>
      </c>
      <c r="AO4925">
        <v>0</v>
      </c>
      <c r="AP4925">
        <v>0</v>
      </c>
      <c r="AQ4925">
        <v>0</v>
      </c>
      <c r="AR4925">
        <v>0</v>
      </c>
      <c r="AS4925">
        <v>0</v>
      </c>
      <c r="AT4925">
        <v>0</v>
      </c>
    </row>
    <row r="4926" spans="1:46" hidden="1" x14ac:dyDescent="0.25">
      <c r="A4926" t="s">
        <v>330</v>
      </c>
      <c r="B4926" t="s">
        <v>287</v>
      </c>
      <c r="C4926">
        <v>4</v>
      </c>
      <c r="D4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6">
        <v>22</v>
      </c>
      <c r="AJ4926" t="s">
        <v>330</v>
      </c>
      <c r="AK4926" t="s">
        <v>423</v>
      </c>
      <c r="AL4926" t="s">
        <v>287</v>
      </c>
      <c r="AM4926">
        <v>2</v>
      </c>
      <c r="AN4926">
        <v>4</v>
      </c>
      <c r="AO4926">
        <v>0</v>
      </c>
      <c r="AP4926">
        <v>0</v>
      </c>
      <c r="AQ4926">
        <v>0</v>
      </c>
      <c r="AR4926">
        <v>0</v>
      </c>
      <c r="AS4926">
        <v>0</v>
      </c>
      <c r="AT4926">
        <v>0</v>
      </c>
    </row>
    <row r="4927" spans="1:46" hidden="1" x14ac:dyDescent="0.25">
      <c r="A4927" t="s">
        <v>330</v>
      </c>
      <c r="B4927" t="s">
        <v>287</v>
      </c>
      <c r="C4927">
        <v>5</v>
      </c>
      <c r="D4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7">
        <v>22</v>
      </c>
      <c r="AJ4927" t="s">
        <v>330</v>
      </c>
      <c r="AK4927" t="s">
        <v>423</v>
      </c>
      <c r="AL4927" t="s">
        <v>287</v>
      </c>
      <c r="AM4927">
        <v>2</v>
      </c>
      <c r="AN4927">
        <v>5</v>
      </c>
      <c r="AO4927">
        <v>0</v>
      </c>
      <c r="AP4927">
        <v>0</v>
      </c>
      <c r="AQ4927">
        <v>0</v>
      </c>
      <c r="AR4927">
        <v>0</v>
      </c>
      <c r="AS4927">
        <v>0</v>
      </c>
      <c r="AT4927">
        <v>0</v>
      </c>
    </row>
    <row r="4928" spans="1:46" hidden="1" x14ac:dyDescent="0.25">
      <c r="A4928" t="s">
        <v>330</v>
      </c>
      <c r="B4928" t="s">
        <v>287</v>
      </c>
      <c r="C4928">
        <v>6</v>
      </c>
      <c r="D4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8">
        <v>22</v>
      </c>
      <c r="AJ4928" t="s">
        <v>330</v>
      </c>
      <c r="AK4928" t="s">
        <v>423</v>
      </c>
      <c r="AL4928" t="s">
        <v>287</v>
      </c>
      <c r="AM4928">
        <v>2</v>
      </c>
      <c r="AN4928">
        <v>6</v>
      </c>
      <c r="AO4928">
        <v>0</v>
      </c>
      <c r="AP4928">
        <v>9.59E-5</v>
      </c>
      <c r="AQ4928">
        <v>1.4487300000000001E-4</v>
      </c>
      <c r="AR4928">
        <v>1.01666E-4</v>
      </c>
      <c r="AS4928">
        <v>4.40536E-4</v>
      </c>
      <c r="AT4928">
        <v>0</v>
      </c>
    </row>
    <row r="4929" spans="1:46" hidden="1" x14ac:dyDescent="0.25">
      <c r="A4929" t="s">
        <v>330</v>
      </c>
      <c r="B4929" t="s">
        <v>287</v>
      </c>
      <c r="C4929">
        <v>7</v>
      </c>
      <c r="D4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2.0216900000000001E-4</v>
      </c>
      <c r="E4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2.0216900000000001E-4</v>
      </c>
      <c r="AI4929">
        <v>22</v>
      </c>
      <c r="AJ4929" t="s">
        <v>330</v>
      </c>
      <c r="AK4929" t="s">
        <v>423</v>
      </c>
      <c r="AL4929" t="s">
        <v>287</v>
      </c>
      <c r="AM4929">
        <v>2</v>
      </c>
      <c r="AN4929">
        <v>7</v>
      </c>
      <c r="AO4929">
        <v>2.0216900000000001E-4</v>
      </c>
      <c r="AP4929" s="281">
        <v>4.4681490999999997E-2</v>
      </c>
      <c r="AQ4929">
        <v>5.9343439999999997E-2</v>
      </c>
      <c r="AR4929">
        <v>3.6468573999999997E-2</v>
      </c>
      <c r="AS4929">
        <v>8.0708856999999995E-2</v>
      </c>
      <c r="AT4929">
        <v>1.7799999999999999E-5</v>
      </c>
    </row>
    <row r="4930" spans="1:46" hidden="1" x14ac:dyDescent="0.25">
      <c r="A4930" t="s">
        <v>330</v>
      </c>
      <c r="B4930" t="s">
        <v>287</v>
      </c>
      <c r="C4930">
        <v>8</v>
      </c>
      <c r="D4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6.3963123999999996E-2</v>
      </c>
      <c r="E4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6.3963123999999996E-2</v>
      </c>
      <c r="AI4930">
        <v>22</v>
      </c>
      <c r="AJ4930" t="s">
        <v>330</v>
      </c>
      <c r="AK4930" t="s">
        <v>423</v>
      </c>
      <c r="AL4930" t="s">
        <v>287</v>
      </c>
      <c r="AM4930">
        <v>2</v>
      </c>
      <c r="AN4930">
        <v>8</v>
      </c>
      <c r="AO4930">
        <v>6.3963123999999996E-2</v>
      </c>
      <c r="AP4930">
        <v>0.16404257699999999</v>
      </c>
      <c r="AQ4930">
        <v>0.216652079</v>
      </c>
      <c r="AR4930">
        <v>0.147457322</v>
      </c>
      <c r="AS4930">
        <v>0.27248391</v>
      </c>
      <c r="AT4930" s="281">
        <v>1.0398912E-2</v>
      </c>
    </row>
    <row r="4931" spans="1:46" hidden="1" x14ac:dyDescent="0.25">
      <c r="A4931" t="s">
        <v>330</v>
      </c>
      <c r="B4931" t="s">
        <v>287</v>
      </c>
      <c r="C4931">
        <v>9</v>
      </c>
      <c r="D4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0.38287843100000002</v>
      </c>
      <c r="E4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0.20071430700000001</v>
      </c>
      <c r="AI4931">
        <v>22</v>
      </c>
      <c r="AJ4931" t="s">
        <v>330</v>
      </c>
      <c r="AK4931" t="s">
        <v>423</v>
      </c>
      <c r="AL4931" t="s">
        <v>287</v>
      </c>
      <c r="AM4931">
        <v>2</v>
      </c>
      <c r="AN4931">
        <v>9</v>
      </c>
      <c r="AO4931">
        <v>0.20071430700000001</v>
      </c>
      <c r="AP4931">
        <v>0.30394396200000001</v>
      </c>
      <c r="AQ4931">
        <v>0.38287843100000002</v>
      </c>
      <c r="AR4931">
        <v>0.29020968600000002</v>
      </c>
      <c r="AS4931">
        <v>0.480322955</v>
      </c>
      <c r="AT4931">
        <v>4.8811633E-2</v>
      </c>
    </row>
    <row r="4932" spans="1:46" hidden="1" x14ac:dyDescent="0.25">
      <c r="A4932" t="s">
        <v>330</v>
      </c>
      <c r="B4932" t="s">
        <v>287</v>
      </c>
      <c r="C4932">
        <v>10</v>
      </c>
      <c r="D4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0.53411731299999998</v>
      </c>
      <c r="E4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0.53411731299999998</v>
      </c>
      <c r="AI4932">
        <v>22</v>
      </c>
      <c r="AJ4932" t="s">
        <v>330</v>
      </c>
      <c r="AK4932" t="s">
        <v>423</v>
      </c>
      <c r="AL4932" t="s">
        <v>287</v>
      </c>
      <c r="AM4932">
        <v>2</v>
      </c>
      <c r="AN4932">
        <v>10</v>
      </c>
      <c r="AO4932">
        <v>0.33692630400000001</v>
      </c>
      <c r="AP4932">
        <v>0.42797290900000001</v>
      </c>
      <c r="AQ4932">
        <v>0.53411731299999998</v>
      </c>
      <c r="AR4932">
        <v>0.425596164</v>
      </c>
      <c r="AS4932">
        <v>0.663059972</v>
      </c>
      <c r="AT4932">
        <v>6.2953157999999995E-2</v>
      </c>
    </row>
    <row r="4933" spans="1:46" hidden="1" x14ac:dyDescent="0.25">
      <c r="A4933" t="s">
        <v>330</v>
      </c>
      <c r="B4933" t="s">
        <v>287</v>
      </c>
      <c r="C4933">
        <v>11</v>
      </c>
      <c r="D4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0.62733394899999995</v>
      </c>
      <c r="E4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0.62733394899999995</v>
      </c>
      <c r="AI4933">
        <v>22</v>
      </c>
      <c r="AJ4933" t="s">
        <v>330</v>
      </c>
      <c r="AK4933" t="s">
        <v>423</v>
      </c>
      <c r="AL4933" t="s">
        <v>287</v>
      </c>
      <c r="AM4933">
        <v>2</v>
      </c>
      <c r="AN4933">
        <v>11</v>
      </c>
      <c r="AO4933">
        <v>0.43320624299999999</v>
      </c>
      <c r="AP4933">
        <v>0.54206933300000004</v>
      </c>
      <c r="AQ4933">
        <v>0.62733394899999995</v>
      </c>
      <c r="AR4933">
        <v>0.52347412599999998</v>
      </c>
      <c r="AS4933">
        <v>0.75411253199999995</v>
      </c>
      <c r="AT4933">
        <v>0.100287999</v>
      </c>
    </row>
    <row r="4934" spans="1:46" hidden="1" x14ac:dyDescent="0.25">
      <c r="A4934" t="s">
        <v>330</v>
      </c>
      <c r="B4934" t="s">
        <v>287</v>
      </c>
      <c r="C4934">
        <v>12</v>
      </c>
      <c r="D4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0.66751434899999995</v>
      </c>
      <c r="E4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0.66751434899999995</v>
      </c>
      <c r="AI4934">
        <v>22</v>
      </c>
      <c r="AJ4934" t="s">
        <v>330</v>
      </c>
      <c r="AK4934" t="s">
        <v>423</v>
      </c>
      <c r="AL4934" t="s">
        <v>287</v>
      </c>
      <c r="AM4934">
        <v>2</v>
      </c>
      <c r="AN4934">
        <v>12</v>
      </c>
      <c r="AO4934">
        <v>0.485869257</v>
      </c>
      <c r="AP4934">
        <v>0.60134410999999999</v>
      </c>
      <c r="AQ4934">
        <v>0.66751434899999995</v>
      </c>
      <c r="AR4934">
        <v>0.57230903</v>
      </c>
      <c r="AS4934">
        <v>0.79414635499999997</v>
      </c>
      <c r="AT4934">
        <v>0.15622710100000001</v>
      </c>
    </row>
    <row r="4935" spans="1:46" hidden="1" x14ac:dyDescent="0.25">
      <c r="A4935" t="s">
        <v>330</v>
      </c>
      <c r="B4935" t="s">
        <v>287</v>
      </c>
      <c r="C4935">
        <v>13</v>
      </c>
      <c r="D4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0.67566615299999999</v>
      </c>
      <c r="E4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0.67566615299999999</v>
      </c>
      <c r="AI4935">
        <v>22</v>
      </c>
      <c r="AJ4935" t="s">
        <v>330</v>
      </c>
      <c r="AK4935" t="s">
        <v>423</v>
      </c>
      <c r="AL4935" t="s">
        <v>287</v>
      </c>
      <c r="AM4935">
        <v>2</v>
      </c>
      <c r="AN4935">
        <v>13</v>
      </c>
      <c r="AO4935">
        <v>0.524648067</v>
      </c>
      <c r="AP4935">
        <v>0.61119091400000003</v>
      </c>
      <c r="AQ4935">
        <v>0.67566615299999999</v>
      </c>
      <c r="AR4935">
        <v>0.59230110899999999</v>
      </c>
      <c r="AS4935">
        <v>0.80345967699999998</v>
      </c>
      <c r="AT4935">
        <v>0.20531535000000001</v>
      </c>
    </row>
    <row r="4936" spans="1:46" hidden="1" x14ac:dyDescent="0.25">
      <c r="A4936" t="s">
        <v>330</v>
      </c>
      <c r="B4936" t="s">
        <v>287</v>
      </c>
      <c r="C4936">
        <v>14</v>
      </c>
      <c r="D4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0.64378375399999999</v>
      </c>
      <c r="E4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0.64378375399999999</v>
      </c>
      <c r="AI4936">
        <v>22</v>
      </c>
      <c r="AJ4936" t="s">
        <v>330</v>
      </c>
      <c r="AK4936" t="s">
        <v>423</v>
      </c>
      <c r="AL4936" t="s">
        <v>287</v>
      </c>
      <c r="AM4936">
        <v>2</v>
      </c>
      <c r="AN4936">
        <v>14</v>
      </c>
      <c r="AO4936">
        <v>0.513386114</v>
      </c>
      <c r="AP4936">
        <v>0.58151752000000001</v>
      </c>
      <c r="AQ4936">
        <v>0.64378375399999999</v>
      </c>
      <c r="AR4936">
        <v>0.56409739299999995</v>
      </c>
      <c r="AS4936">
        <v>0.79099670200000005</v>
      </c>
      <c r="AT4936">
        <v>0.18198741399999999</v>
      </c>
    </row>
    <row r="4937" spans="1:46" hidden="1" x14ac:dyDescent="0.25">
      <c r="A4937" t="s">
        <v>330</v>
      </c>
      <c r="B4937" t="s">
        <v>287</v>
      </c>
      <c r="C4937">
        <v>15</v>
      </c>
      <c r="D4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0.55095582399999998</v>
      </c>
      <c r="E4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0.55095582399999998</v>
      </c>
      <c r="AI4937">
        <v>22</v>
      </c>
      <c r="AJ4937" t="s">
        <v>330</v>
      </c>
      <c r="AK4937" t="s">
        <v>423</v>
      </c>
      <c r="AL4937" t="s">
        <v>287</v>
      </c>
      <c r="AM4937">
        <v>2</v>
      </c>
      <c r="AN4937">
        <v>15</v>
      </c>
      <c r="AO4937">
        <v>0.44104109600000002</v>
      </c>
      <c r="AP4937">
        <v>0.50920829199999995</v>
      </c>
      <c r="AQ4937">
        <v>0.55095582399999998</v>
      </c>
      <c r="AR4937">
        <v>0.49634089199999998</v>
      </c>
      <c r="AS4937">
        <v>0.73279036799999997</v>
      </c>
      <c r="AT4937">
        <v>0.22191414600000001</v>
      </c>
    </row>
    <row r="4938" spans="1:46" hidden="1" x14ac:dyDescent="0.25">
      <c r="A4938" t="s">
        <v>330</v>
      </c>
      <c r="B4938" t="s">
        <v>287</v>
      </c>
      <c r="C4938">
        <v>16</v>
      </c>
      <c r="D4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0.41180834399999999</v>
      </c>
      <c r="E4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0.41180834399999999</v>
      </c>
      <c r="AI4938">
        <v>22</v>
      </c>
      <c r="AJ4938" t="s">
        <v>330</v>
      </c>
      <c r="AK4938" t="s">
        <v>423</v>
      </c>
      <c r="AL4938" t="s">
        <v>287</v>
      </c>
      <c r="AM4938">
        <v>2</v>
      </c>
      <c r="AN4938">
        <v>16</v>
      </c>
      <c r="AO4938">
        <v>0.31883972599999999</v>
      </c>
      <c r="AP4938">
        <v>0.37312842600000001</v>
      </c>
      <c r="AQ4938">
        <v>0.41180834399999999</v>
      </c>
      <c r="AR4938">
        <v>0.37472860400000002</v>
      </c>
      <c r="AS4938">
        <v>0.627827052</v>
      </c>
      <c r="AT4938">
        <v>0.18491400899999999</v>
      </c>
    </row>
    <row r="4939" spans="1:46" hidden="1" x14ac:dyDescent="0.25">
      <c r="A4939" t="s">
        <v>330</v>
      </c>
      <c r="B4939" t="s">
        <v>287</v>
      </c>
      <c r="C4939">
        <v>17</v>
      </c>
      <c r="D4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0.26987462200000001</v>
      </c>
      <c r="E4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0.26987462200000001</v>
      </c>
      <c r="AI4939">
        <v>22</v>
      </c>
      <c r="AJ4939" t="s">
        <v>330</v>
      </c>
      <c r="AK4939" t="s">
        <v>423</v>
      </c>
      <c r="AL4939" t="s">
        <v>287</v>
      </c>
      <c r="AM4939">
        <v>2</v>
      </c>
      <c r="AN4939">
        <v>17</v>
      </c>
      <c r="AO4939">
        <v>0.18834035800000001</v>
      </c>
      <c r="AP4939">
        <v>0.22458692499999999</v>
      </c>
      <c r="AQ4939">
        <v>0.26987462200000001</v>
      </c>
      <c r="AR4939">
        <v>0.24088544000000001</v>
      </c>
      <c r="AS4939">
        <v>0.48001912000000002</v>
      </c>
      <c r="AT4939">
        <v>9.3564235999999995E-2</v>
      </c>
    </row>
    <row r="4940" spans="1:46" hidden="1" x14ac:dyDescent="0.25">
      <c r="A4940" t="s">
        <v>330</v>
      </c>
      <c r="B4940" t="s">
        <v>287</v>
      </c>
      <c r="C4940">
        <v>18</v>
      </c>
      <c r="D4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0.145085937</v>
      </c>
      <c r="E4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0.145085937</v>
      </c>
      <c r="AI4940">
        <v>22</v>
      </c>
      <c r="AJ4940" t="s">
        <v>330</v>
      </c>
      <c r="AK4940" t="s">
        <v>423</v>
      </c>
      <c r="AL4940" t="s">
        <v>287</v>
      </c>
      <c r="AM4940">
        <v>2</v>
      </c>
      <c r="AN4940">
        <v>18</v>
      </c>
      <c r="AO4940">
        <v>5.7786588E-2</v>
      </c>
      <c r="AP4940">
        <v>7.1589967000000004E-2</v>
      </c>
      <c r="AQ4940">
        <v>0.145085937</v>
      </c>
      <c r="AR4940">
        <v>0.101076218</v>
      </c>
      <c r="AS4940">
        <v>0.281225163</v>
      </c>
      <c r="AT4940">
        <v>3.3421648999999998E-2</v>
      </c>
    </row>
    <row r="4941" spans="1:46" hidden="1" x14ac:dyDescent="0.25">
      <c r="A4941" t="s">
        <v>330</v>
      </c>
      <c r="B4941" t="s">
        <v>287</v>
      </c>
      <c r="C4941">
        <v>19</v>
      </c>
      <c r="D4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4.2976883E-2</v>
      </c>
      <c r="E4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4.2976883E-2</v>
      </c>
      <c r="AI4941">
        <v>22</v>
      </c>
      <c r="AJ4941" t="s">
        <v>330</v>
      </c>
      <c r="AK4941" t="s">
        <v>423</v>
      </c>
      <c r="AL4941" t="s">
        <v>287</v>
      </c>
      <c r="AM4941">
        <v>2</v>
      </c>
      <c r="AN4941">
        <v>19</v>
      </c>
      <c r="AO4941">
        <v>7.7393399999999999E-4</v>
      </c>
      <c r="AP4941">
        <v>1.2907540000000001E-3</v>
      </c>
      <c r="AQ4941">
        <v>4.2976883E-2</v>
      </c>
      <c r="AR4941">
        <v>1.8283108999999999E-2</v>
      </c>
      <c r="AS4941">
        <v>9.4546980000000003E-2</v>
      </c>
      <c r="AT4941">
        <v>2.69239E-4</v>
      </c>
    </row>
    <row r="4942" spans="1:46" hidden="1" x14ac:dyDescent="0.25">
      <c r="A4942" t="s">
        <v>330</v>
      </c>
      <c r="B4942" t="s">
        <v>287</v>
      </c>
      <c r="C4942">
        <v>20</v>
      </c>
      <c r="D4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6.1743400000000004E-4</v>
      </c>
      <c r="E4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6.1743400000000004E-4</v>
      </c>
      <c r="AI4942">
        <v>22</v>
      </c>
      <c r="AJ4942" t="s">
        <v>330</v>
      </c>
      <c r="AK4942" t="s">
        <v>423</v>
      </c>
      <c r="AL4942" t="s">
        <v>287</v>
      </c>
      <c r="AM4942">
        <v>2</v>
      </c>
      <c r="AN4942">
        <v>20</v>
      </c>
      <c r="AO4942">
        <v>0</v>
      </c>
      <c r="AP4942">
        <v>0</v>
      </c>
      <c r="AQ4942">
        <v>6.1743400000000004E-4</v>
      </c>
      <c r="AR4942">
        <v>2.5640199999999998E-4</v>
      </c>
      <c r="AS4942">
        <v>1.3884839999999999E-3</v>
      </c>
      <c r="AT4942">
        <v>0</v>
      </c>
    </row>
    <row r="4943" spans="1:46" hidden="1" x14ac:dyDescent="0.25">
      <c r="A4943" t="s">
        <v>330</v>
      </c>
      <c r="B4943" t="s">
        <v>287</v>
      </c>
      <c r="C4943">
        <v>21</v>
      </c>
      <c r="D4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3">
        <v>22</v>
      </c>
      <c r="AJ4943" t="s">
        <v>330</v>
      </c>
      <c r="AK4943" t="s">
        <v>423</v>
      </c>
      <c r="AL4943" t="s">
        <v>287</v>
      </c>
      <c r="AM4943">
        <v>2</v>
      </c>
      <c r="AN4943">
        <v>21</v>
      </c>
      <c r="AO4943">
        <v>0</v>
      </c>
      <c r="AP4943">
        <v>0</v>
      </c>
      <c r="AQ4943">
        <v>0</v>
      </c>
      <c r="AR4943">
        <v>0</v>
      </c>
      <c r="AS4943">
        <v>0</v>
      </c>
      <c r="AT4943">
        <v>0</v>
      </c>
    </row>
    <row r="4944" spans="1:46" hidden="1" x14ac:dyDescent="0.25">
      <c r="A4944" t="s">
        <v>330</v>
      </c>
      <c r="B4944" t="s">
        <v>287</v>
      </c>
      <c r="C4944">
        <v>22</v>
      </c>
      <c r="D4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4">
        <v>22</v>
      </c>
      <c r="AJ4944" t="s">
        <v>330</v>
      </c>
      <c r="AK4944" t="s">
        <v>423</v>
      </c>
      <c r="AL4944" t="s">
        <v>287</v>
      </c>
      <c r="AM4944">
        <v>2</v>
      </c>
      <c r="AN4944">
        <v>22</v>
      </c>
      <c r="AO4944">
        <v>0</v>
      </c>
      <c r="AP4944">
        <v>0</v>
      </c>
      <c r="AQ4944">
        <v>0</v>
      </c>
      <c r="AR4944">
        <v>0</v>
      </c>
      <c r="AS4944">
        <v>0</v>
      </c>
      <c r="AT4944">
        <v>0</v>
      </c>
    </row>
    <row r="4945" spans="1:46" hidden="1" x14ac:dyDescent="0.25">
      <c r="A4945" t="s">
        <v>330</v>
      </c>
      <c r="B4945" t="s">
        <v>287</v>
      </c>
      <c r="C4945">
        <v>23</v>
      </c>
      <c r="D4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5">
        <v>22</v>
      </c>
      <c r="AJ4945" t="s">
        <v>330</v>
      </c>
      <c r="AK4945" t="s">
        <v>423</v>
      </c>
      <c r="AL4945" t="s">
        <v>287</v>
      </c>
      <c r="AM4945">
        <v>2</v>
      </c>
      <c r="AN4945">
        <v>23</v>
      </c>
      <c r="AO4945">
        <v>0</v>
      </c>
      <c r="AP4945">
        <v>0</v>
      </c>
      <c r="AQ4945">
        <v>0</v>
      </c>
      <c r="AR4945">
        <v>0</v>
      </c>
      <c r="AS4945">
        <v>0</v>
      </c>
      <c r="AT4945">
        <v>0</v>
      </c>
    </row>
    <row r="4946" spans="1:46" hidden="1" x14ac:dyDescent="0.25">
      <c r="A4946" t="s">
        <v>330</v>
      </c>
      <c r="B4946" t="s">
        <v>287</v>
      </c>
      <c r="C4946">
        <v>24</v>
      </c>
      <c r="D4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6">
        <v>22</v>
      </c>
      <c r="AJ4946" t="s">
        <v>330</v>
      </c>
      <c r="AK4946" t="s">
        <v>423</v>
      </c>
      <c r="AL4946" t="s">
        <v>287</v>
      </c>
      <c r="AM4946">
        <v>2</v>
      </c>
      <c r="AN4946">
        <v>24</v>
      </c>
      <c r="AO4946">
        <v>0</v>
      </c>
      <c r="AP4946">
        <v>0</v>
      </c>
      <c r="AQ4946">
        <v>0</v>
      </c>
      <c r="AR4946">
        <v>0</v>
      </c>
      <c r="AS4946">
        <v>0</v>
      </c>
      <c r="AT4946">
        <v>0</v>
      </c>
    </row>
    <row r="4947" spans="1:46" hidden="1" x14ac:dyDescent="0.25">
      <c r="A4947" t="s">
        <v>330</v>
      </c>
      <c r="B4947" t="s">
        <v>288</v>
      </c>
      <c r="C4947">
        <v>1</v>
      </c>
      <c r="D4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7">
        <v>22</v>
      </c>
      <c r="AJ4947" t="s">
        <v>330</v>
      </c>
      <c r="AK4947" t="s">
        <v>423</v>
      </c>
      <c r="AL4947" t="s">
        <v>288</v>
      </c>
      <c r="AM4947">
        <v>3</v>
      </c>
      <c r="AN4947">
        <v>1</v>
      </c>
      <c r="AO4947">
        <v>0</v>
      </c>
      <c r="AP4947">
        <v>0</v>
      </c>
      <c r="AQ4947">
        <v>0</v>
      </c>
      <c r="AR4947">
        <v>0</v>
      </c>
      <c r="AS4947">
        <v>0</v>
      </c>
      <c r="AT4947">
        <v>0</v>
      </c>
    </row>
    <row r="4948" spans="1:46" hidden="1" x14ac:dyDescent="0.25">
      <c r="A4948" t="s">
        <v>330</v>
      </c>
      <c r="B4948" t="s">
        <v>288</v>
      </c>
      <c r="C4948">
        <v>2</v>
      </c>
      <c r="D4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8">
        <v>22</v>
      </c>
      <c r="AJ4948" t="s">
        <v>330</v>
      </c>
      <c r="AK4948" t="s">
        <v>423</v>
      </c>
      <c r="AL4948" t="s">
        <v>288</v>
      </c>
      <c r="AM4948">
        <v>3</v>
      </c>
      <c r="AN4948">
        <v>2</v>
      </c>
      <c r="AO4948">
        <v>0</v>
      </c>
      <c r="AP4948">
        <v>0</v>
      </c>
      <c r="AQ4948">
        <v>0</v>
      </c>
      <c r="AR4948">
        <v>0</v>
      </c>
      <c r="AS4948">
        <v>0</v>
      </c>
      <c r="AT4948">
        <v>0</v>
      </c>
    </row>
    <row r="4949" spans="1:46" hidden="1" x14ac:dyDescent="0.25">
      <c r="A4949" t="s">
        <v>330</v>
      </c>
      <c r="B4949" t="s">
        <v>288</v>
      </c>
      <c r="C4949">
        <v>3</v>
      </c>
      <c r="D4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9">
        <v>22</v>
      </c>
      <c r="AJ4949" t="s">
        <v>330</v>
      </c>
      <c r="AK4949" t="s">
        <v>423</v>
      </c>
      <c r="AL4949" t="s">
        <v>288</v>
      </c>
      <c r="AM4949">
        <v>3</v>
      </c>
      <c r="AN4949">
        <v>3</v>
      </c>
      <c r="AO4949">
        <v>0</v>
      </c>
      <c r="AP4949">
        <v>0</v>
      </c>
      <c r="AQ4949">
        <v>0</v>
      </c>
      <c r="AR4949">
        <v>0</v>
      </c>
      <c r="AS4949">
        <v>0</v>
      </c>
      <c r="AT4949">
        <v>0</v>
      </c>
    </row>
    <row r="4950" spans="1:46" hidden="1" x14ac:dyDescent="0.25">
      <c r="A4950" t="s">
        <v>330</v>
      </c>
      <c r="B4950" t="s">
        <v>288</v>
      </c>
      <c r="C4950">
        <v>4</v>
      </c>
      <c r="D4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0">
        <v>22</v>
      </c>
      <c r="AJ4950" t="s">
        <v>330</v>
      </c>
      <c r="AK4950" t="s">
        <v>423</v>
      </c>
      <c r="AL4950" t="s">
        <v>288</v>
      </c>
      <c r="AM4950">
        <v>3</v>
      </c>
      <c r="AN4950">
        <v>4</v>
      </c>
      <c r="AO4950">
        <v>0</v>
      </c>
      <c r="AP4950">
        <v>0</v>
      </c>
      <c r="AQ4950">
        <v>0</v>
      </c>
      <c r="AR4950">
        <v>0</v>
      </c>
      <c r="AS4950">
        <v>0</v>
      </c>
      <c r="AT4950">
        <v>0</v>
      </c>
    </row>
    <row r="4951" spans="1:46" hidden="1" x14ac:dyDescent="0.25">
      <c r="A4951" t="s">
        <v>330</v>
      </c>
      <c r="B4951" t="s">
        <v>288</v>
      </c>
      <c r="C4951">
        <v>5</v>
      </c>
      <c r="D4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1">
        <v>22</v>
      </c>
      <c r="AJ4951" t="s">
        <v>330</v>
      </c>
      <c r="AK4951" t="s">
        <v>423</v>
      </c>
      <c r="AL4951" t="s">
        <v>288</v>
      </c>
      <c r="AM4951">
        <v>3</v>
      </c>
      <c r="AN4951">
        <v>5</v>
      </c>
      <c r="AO4951">
        <v>0</v>
      </c>
      <c r="AP4951">
        <v>0</v>
      </c>
      <c r="AQ4951">
        <v>0</v>
      </c>
      <c r="AR4951">
        <v>0</v>
      </c>
      <c r="AS4951">
        <v>0</v>
      </c>
      <c r="AT4951">
        <v>0</v>
      </c>
    </row>
    <row r="4952" spans="1:46" hidden="1" x14ac:dyDescent="0.25">
      <c r="A4952" t="s">
        <v>330</v>
      </c>
      <c r="B4952" t="s">
        <v>288</v>
      </c>
      <c r="C4952">
        <v>6</v>
      </c>
      <c r="D4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1.04243E-4</v>
      </c>
      <c r="E4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1.04243E-4</v>
      </c>
      <c r="AI4952">
        <v>22</v>
      </c>
      <c r="AJ4952" t="s">
        <v>330</v>
      </c>
      <c r="AK4952" t="s">
        <v>423</v>
      </c>
      <c r="AL4952" t="s">
        <v>288</v>
      </c>
      <c r="AM4952">
        <v>3</v>
      </c>
      <c r="AN4952">
        <v>6</v>
      </c>
      <c r="AO4952">
        <v>1.04243E-4</v>
      </c>
      <c r="AP4952">
        <v>1.4870399999999999E-4</v>
      </c>
      <c r="AQ4952">
        <v>1.82578E-4</v>
      </c>
      <c r="AR4952">
        <v>1.5410200000000001E-4</v>
      </c>
      <c r="AS4952">
        <v>3.68964E-4</v>
      </c>
      <c r="AT4952">
        <v>2.4899999999999999E-5</v>
      </c>
    </row>
    <row r="4953" spans="1:46" hidden="1" x14ac:dyDescent="0.25">
      <c r="A4953" t="s">
        <v>330</v>
      </c>
      <c r="B4953" t="s">
        <v>288</v>
      </c>
      <c r="C4953">
        <v>7</v>
      </c>
      <c r="D4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4.4697076000000002E-2</v>
      </c>
      <c r="E4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4.4697076000000002E-2</v>
      </c>
      <c r="AI4953">
        <v>22</v>
      </c>
      <c r="AJ4953" t="s">
        <v>330</v>
      </c>
      <c r="AK4953" t="s">
        <v>423</v>
      </c>
      <c r="AL4953" t="s">
        <v>288</v>
      </c>
      <c r="AM4953">
        <v>3</v>
      </c>
      <c r="AN4953">
        <v>7</v>
      </c>
      <c r="AO4953">
        <v>4.4697076000000002E-2</v>
      </c>
      <c r="AP4953">
        <v>5.5419406999999997E-2</v>
      </c>
      <c r="AQ4953">
        <v>6.3662643000000005E-2</v>
      </c>
      <c r="AR4953">
        <v>5.3464717000000002E-2</v>
      </c>
      <c r="AS4953">
        <v>8.3177948000000002E-2</v>
      </c>
      <c r="AT4953" s="281">
        <v>1.9436585999999999E-2</v>
      </c>
    </row>
    <row r="4954" spans="1:46" hidden="1" x14ac:dyDescent="0.25">
      <c r="A4954" t="s">
        <v>330</v>
      </c>
      <c r="B4954" t="s">
        <v>288</v>
      </c>
      <c r="C4954">
        <v>8</v>
      </c>
      <c r="D4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0.16232558</v>
      </c>
      <c r="E4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0.16232558</v>
      </c>
      <c r="AI4954">
        <v>22</v>
      </c>
      <c r="AJ4954" t="s">
        <v>330</v>
      </c>
      <c r="AK4954" t="s">
        <v>423</v>
      </c>
      <c r="AL4954" t="s">
        <v>288</v>
      </c>
      <c r="AM4954">
        <v>3</v>
      </c>
      <c r="AN4954">
        <v>8</v>
      </c>
      <c r="AO4954">
        <v>0.16232558</v>
      </c>
      <c r="AP4954">
        <v>0.20119097599999999</v>
      </c>
      <c r="AQ4954">
        <v>0.22771516999999999</v>
      </c>
      <c r="AR4954">
        <v>0.19173936</v>
      </c>
      <c r="AS4954">
        <v>0.27705316899999999</v>
      </c>
      <c r="AT4954">
        <v>7.3002093000000004E-2</v>
      </c>
    </row>
    <row r="4955" spans="1:46" hidden="1" x14ac:dyDescent="0.25">
      <c r="A4955" t="s">
        <v>330</v>
      </c>
      <c r="B4955" t="s">
        <v>288</v>
      </c>
      <c r="C4955">
        <v>9</v>
      </c>
      <c r="D4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0.39526462600000001</v>
      </c>
      <c r="E4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0.29646254399999999</v>
      </c>
      <c r="AI4955">
        <v>22</v>
      </c>
      <c r="AJ4955" t="s">
        <v>330</v>
      </c>
      <c r="AK4955" t="s">
        <v>423</v>
      </c>
      <c r="AL4955" t="s">
        <v>288</v>
      </c>
      <c r="AM4955">
        <v>3</v>
      </c>
      <c r="AN4955">
        <v>9</v>
      </c>
      <c r="AO4955">
        <v>0.29646254399999999</v>
      </c>
      <c r="AP4955">
        <v>0.34972758700000001</v>
      </c>
      <c r="AQ4955">
        <v>0.39526462600000001</v>
      </c>
      <c r="AR4955">
        <v>0.33840647800000001</v>
      </c>
      <c r="AS4955">
        <v>0.47404922199999999</v>
      </c>
      <c r="AT4955">
        <v>0.13670571500000001</v>
      </c>
    </row>
    <row r="4956" spans="1:46" hidden="1" x14ac:dyDescent="0.25">
      <c r="A4956" t="s">
        <v>330</v>
      </c>
      <c r="B4956" t="s">
        <v>288</v>
      </c>
      <c r="C4956">
        <v>10</v>
      </c>
      <c r="D4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0.543161012</v>
      </c>
      <c r="E4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0.543161012</v>
      </c>
      <c r="AI4956">
        <v>22</v>
      </c>
      <c r="AJ4956" t="s">
        <v>330</v>
      </c>
      <c r="AK4956" t="s">
        <v>423</v>
      </c>
      <c r="AL4956" t="s">
        <v>288</v>
      </c>
      <c r="AM4956">
        <v>3</v>
      </c>
      <c r="AN4956">
        <v>10</v>
      </c>
      <c r="AO4956">
        <v>0.40548747800000001</v>
      </c>
      <c r="AP4956">
        <v>0.49076446699999998</v>
      </c>
      <c r="AQ4956">
        <v>0.543161012</v>
      </c>
      <c r="AR4956">
        <v>0.468950541</v>
      </c>
      <c r="AS4956">
        <v>0.632545739</v>
      </c>
      <c r="AT4956">
        <v>0.20861395499999999</v>
      </c>
    </row>
    <row r="4957" spans="1:46" hidden="1" x14ac:dyDescent="0.25">
      <c r="A4957" t="s">
        <v>330</v>
      </c>
      <c r="B4957" t="s">
        <v>288</v>
      </c>
      <c r="C4957">
        <v>11</v>
      </c>
      <c r="D4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0.62749055799999998</v>
      </c>
      <c r="E4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0.62749055799999998</v>
      </c>
      <c r="AI4957">
        <v>22</v>
      </c>
      <c r="AJ4957" t="s">
        <v>330</v>
      </c>
      <c r="AK4957" t="s">
        <v>423</v>
      </c>
      <c r="AL4957" t="s">
        <v>288</v>
      </c>
      <c r="AM4957">
        <v>3</v>
      </c>
      <c r="AN4957">
        <v>11</v>
      </c>
      <c r="AO4957">
        <v>0.49664542</v>
      </c>
      <c r="AP4957">
        <v>0.57660561300000002</v>
      </c>
      <c r="AQ4957">
        <v>0.62749055799999998</v>
      </c>
      <c r="AR4957">
        <v>0.55794527299999996</v>
      </c>
      <c r="AS4957">
        <v>0.73042703899999994</v>
      </c>
      <c r="AT4957">
        <v>0.22847720299999999</v>
      </c>
    </row>
    <row r="4958" spans="1:46" hidden="1" x14ac:dyDescent="0.25">
      <c r="A4958" t="s">
        <v>330</v>
      </c>
      <c r="B4958" t="s">
        <v>288</v>
      </c>
      <c r="C4958">
        <v>12</v>
      </c>
      <c r="D4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0.66888024899999998</v>
      </c>
      <c r="E4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0.66888024899999998</v>
      </c>
      <c r="AI4958">
        <v>22</v>
      </c>
      <c r="AJ4958" t="s">
        <v>330</v>
      </c>
      <c r="AK4958" t="s">
        <v>423</v>
      </c>
      <c r="AL4958" t="s">
        <v>288</v>
      </c>
      <c r="AM4958">
        <v>3</v>
      </c>
      <c r="AN4958">
        <v>12</v>
      </c>
      <c r="AO4958">
        <v>0.53086486200000005</v>
      </c>
      <c r="AP4958">
        <v>0.61081952900000003</v>
      </c>
      <c r="AQ4958">
        <v>0.66888024899999998</v>
      </c>
      <c r="AR4958">
        <v>0.59580248499999999</v>
      </c>
      <c r="AS4958">
        <v>0.77074670300000003</v>
      </c>
      <c r="AT4958">
        <v>0.30382979599999999</v>
      </c>
    </row>
    <row r="4959" spans="1:46" hidden="1" x14ac:dyDescent="0.25">
      <c r="A4959" t="s">
        <v>330</v>
      </c>
      <c r="B4959" t="s">
        <v>288</v>
      </c>
      <c r="C4959">
        <v>13</v>
      </c>
      <c r="D4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0.666854795</v>
      </c>
      <c r="E4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0.666854795</v>
      </c>
      <c r="AI4959">
        <v>22</v>
      </c>
      <c r="AJ4959" t="s">
        <v>330</v>
      </c>
      <c r="AK4959" t="s">
        <v>423</v>
      </c>
      <c r="AL4959" t="s">
        <v>288</v>
      </c>
      <c r="AM4959">
        <v>3</v>
      </c>
      <c r="AN4959">
        <v>13</v>
      </c>
      <c r="AO4959">
        <v>0.52208586599999995</v>
      </c>
      <c r="AP4959">
        <v>0.59328371700000004</v>
      </c>
      <c r="AQ4959">
        <v>0.666854795</v>
      </c>
      <c r="AR4959">
        <v>0.58842421600000006</v>
      </c>
      <c r="AS4959">
        <v>0.782020677</v>
      </c>
      <c r="AT4959">
        <v>0.32370926900000002</v>
      </c>
    </row>
    <row r="4960" spans="1:46" hidden="1" x14ac:dyDescent="0.25">
      <c r="A4960" t="s">
        <v>330</v>
      </c>
      <c r="B4960" t="s">
        <v>288</v>
      </c>
      <c r="C4960">
        <v>14</v>
      </c>
      <c r="D4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0.61027726999999998</v>
      </c>
      <c r="E4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0.61027726999999998</v>
      </c>
      <c r="AI4960">
        <v>22</v>
      </c>
      <c r="AJ4960" t="s">
        <v>330</v>
      </c>
      <c r="AK4960" t="s">
        <v>423</v>
      </c>
      <c r="AL4960" t="s">
        <v>288</v>
      </c>
      <c r="AM4960">
        <v>3</v>
      </c>
      <c r="AN4960">
        <v>14</v>
      </c>
      <c r="AO4960">
        <v>0.489613305</v>
      </c>
      <c r="AP4960">
        <v>0.55339586399999996</v>
      </c>
      <c r="AQ4960">
        <v>0.61027726999999998</v>
      </c>
      <c r="AR4960">
        <v>0.54241327900000003</v>
      </c>
      <c r="AS4960">
        <v>0.72300007399999999</v>
      </c>
      <c r="AT4960">
        <v>0.31430951699999998</v>
      </c>
    </row>
    <row r="4961" spans="1:46" hidden="1" x14ac:dyDescent="0.25">
      <c r="A4961" t="s">
        <v>330</v>
      </c>
      <c r="B4961" t="s">
        <v>288</v>
      </c>
      <c r="C4961">
        <v>15</v>
      </c>
      <c r="D4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0.50751676599999995</v>
      </c>
      <c r="E4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0.50751676599999995</v>
      </c>
      <c r="AI4961">
        <v>22</v>
      </c>
      <c r="AJ4961" t="s">
        <v>330</v>
      </c>
      <c r="AK4961" t="s">
        <v>423</v>
      </c>
      <c r="AL4961" t="s">
        <v>288</v>
      </c>
      <c r="AM4961">
        <v>3</v>
      </c>
      <c r="AN4961">
        <v>15</v>
      </c>
      <c r="AO4961">
        <v>0.40297746099999998</v>
      </c>
      <c r="AP4961">
        <v>0.45745963499999998</v>
      </c>
      <c r="AQ4961">
        <v>0.50751676599999995</v>
      </c>
      <c r="AR4961">
        <v>0.45371292099999999</v>
      </c>
      <c r="AS4961">
        <v>0.603828696</v>
      </c>
      <c r="AT4961">
        <v>0.26460251299999998</v>
      </c>
    </row>
    <row r="4962" spans="1:46" hidden="1" x14ac:dyDescent="0.25">
      <c r="A4962" t="s">
        <v>330</v>
      </c>
      <c r="B4962" t="s">
        <v>288</v>
      </c>
      <c r="C4962">
        <v>16</v>
      </c>
      <c r="D4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0.36640444</v>
      </c>
      <c r="E4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0.36640444</v>
      </c>
      <c r="AI4962">
        <v>22</v>
      </c>
      <c r="AJ4962" t="s">
        <v>330</v>
      </c>
      <c r="AK4962" t="s">
        <v>423</v>
      </c>
      <c r="AL4962" t="s">
        <v>288</v>
      </c>
      <c r="AM4962">
        <v>3</v>
      </c>
      <c r="AN4962">
        <v>16</v>
      </c>
      <c r="AO4962">
        <v>0.28771233299999999</v>
      </c>
      <c r="AP4962">
        <v>0.321301326</v>
      </c>
      <c r="AQ4962">
        <v>0.36640444</v>
      </c>
      <c r="AR4962">
        <v>0.32240964700000002</v>
      </c>
      <c r="AS4962">
        <v>0.45480190599999998</v>
      </c>
      <c r="AT4962">
        <v>0.148325137</v>
      </c>
    </row>
    <row r="4963" spans="1:46" hidden="1" x14ac:dyDescent="0.25">
      <c r="A4963" t="s">
        <v>330</v>
      </c>
      <c r="B4963" t="s">
        <v>288</v>
      </c>
      <c r="C4963">
        <v>17</v>
      </c>
      <c r="D4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0.19925742299999999</v>
      </c>
      <c r="E4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0.19925742299999999</v>
      </c>
      <c r="AI4963">
        <v>22</v>
      </c>
      <c r="AJ4963" t="s">
        <v>330</v>
      </c>
      <c r="AK4963" t="s">
        <v>423</v>
      </c>
      <c r="AL4963" t="s">
        <v>288</v>
      </c>
      <c r="AM4963">
        <v>3</v>
      </c>
      <c r="AN4963">
        <v>17</v>
      </c>
      <c r="AO4963">
        <v>0.15126915499999999</v>
      </c>
      <c r="AP4963">
        <v>0.17043699000000001</v>
      </c>
      <c r="AQ4963">
        <v>0.19925742299999999</v>
      </c>
      <c r="AR4963">
        <v>0.17425258299999999</v>
      </c>
      <c r="AS4963">
        <v>0.24903330000000001</v>
      </c>
      <c r="AT4963">
        <v>7.5255523000000005E-2</v>
      </c>
    </row>
    <row r="4964" spans="1:46" hidden="1" x14ac:dyDescent="0.25">
      <c r="A4964" t="s">
        <v>330</v>
      </c>
      <c r="B4964" t="s">
        <v>288</v>
      </c>
      <c r="C4964">
        <v>18</v>
      </c>
      <c r="D4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5.2053057E-2</v>
      </c>
      <c r="E4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5.2053057E-2</v>
      </c>
      <c r="AI4964">
        <v>22</v>
      </c>
      <c r="AJ4964" t="s">
        <v>330</v>
      </c>
      <c r="AK4964" t="s">
        <v>423</v>
      </c>
      <c r="AL4964" t="s">
        <v>288</v>
      </c>
      <c r="AM4964">
        <v>3</v>
      </c>
      <c r="AN4964">
        <v>18</v>
      </c>
      <c r="AO4964">
        <v>3.6441383000000001E-2</v>
      </c>
      <c r="AP4964">
        <v>4.4560730999999999E-2</v>
      </c>
      <c r="AQ4964">
        <v>5.2053057E-2</v>
      </c>
      <c r="AR4964">
        <v>4.4671196000000003E-2</v>
      </c>
      <c r="AS4964">
        <v>6.8230244999999995E-2</v>
      </c>
      <c r="AT4964">
        <v>1.8359716000000002E-2</v>
      </c>
    </row>
    <row r="4965" spans="1:46" hidden="1" x14ac:dyDescent="0.25">
      <c r="A4965" t="s">
        <v>330</v>
      </c>
      <c r="B4965" t="s">
        <v>288</v>
      </c>
      <c r="C4965">
        <v>19</v>
      </c>
      <c r="D4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1.8310399999999999E-4</v>
      </c>
      <c r="E4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1.8310399999999999E-4</v>
      </c>
      <c r="AI4965">
        <v>22</v>
      </c>
      <c r="AJ4965" t="s">
        <v>330</v>
      </c>
      <c r="AK4965" t="s">
        <v>423</v>
      </c>
      <c r="AL4965" t="s">
        <v>288</v>
      </c>
      <c r="AM4965">
        <v>3</v>
      </c>
      <c r="AN4965">
        <v>19</v>
      </c>
      <c r="AO4965">
        <v>6.7599999999999997E-6</v>
      </c>
      <c r="AP4965">
        <v>4.6999999999999997E-5</v>
      </c>
      <c r="AQ4965">
        <v>1.8310399999999999E-4</v>
      </c>
      <c r="AR4965">
        <v>1.1050800000000001E-4</v>
      </c>
      <c r="AS4965">
        <v>6.1167999999999997E-4</v>
      </c>
      <c r="AT4965">
        <v>0</v>
      </c>
    </row>
    <row r="4966" spans="1:46" hidden="1" x14ac:dyDescent="0.25">
      <c r="A4966" t="s">
        <v>330</v>
      </c>
      <c r="B4966" t="s">
        <v>288</v>
      </c>
      <c r="C4966">
        <v>20</v>
      </c>
      <c r="D4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6">
        <v>22</v>
      </c>
      <c r="AJ4966" t="s">
        <v>330</v>
      </c>
      <c r="AK4966" t="s">
        <v>423</v>
      </c>
      <c r="AL4966" t="s">
        <v>288</v>
      </c>
      <c r="AM4966">
        <v>3</v>
      </c>
      <c r="AN4966">
        <v>20</v>
      </c>
      <c r="AO4966" s="281">
        <v>0</v>
      </c>
      <c r="AP4966" s="281">
        <v>0</v>
      </c>
      <c r="AQ4966">
        <v>0</v>
      </c>
      <c r="AR4966">
        <v>0</v>
      </c>
      <c r="AS4966">
        <v>0</v>
      </c>
      <c r="AT4966">
        <v>0</v>
      </c>
    </row>
    <row r="4967" spans="1:46" hidden="1" x14ac:dyDescent="0.25">
      <c r="A4967" t="s">
        <v>330</v>
      </c>
      <c r="B4967" t="s">
        <v>288</v>
      </c>
      <c r="C4967">
        <v>21</v>
      </c>
      <c r="D4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7">
        <v>22</v>
      </c>
      <c r="AJ4967" t="s">
        <v>330</v>
      </c>
      <c r="AK4967" t="s">
        <v>423</v>
      </c>
      <c r="AL4967" t="s">
        <v>288</v>
      </c>
      <c r="AM4967">
        <v>3</v>
      </c>
      <c r="AN4967">
        <v>21</v>
      </c>
      <c r="AO4967">
        <v>0</v>
      </c>
      <c r="AP4967">
        <v>0</v>
      </c>
      <c r="AQ4967">
        <v>0</v>
      </c>
      <c r="AR4967">
        <v>0</v>
      </c>
      <c r="AS4967">
        <v>0</v>
      </c>
      <c r="AT4967">
        <v>0</v>
      </c>
    </row>
    <row r="4968" spans="1:46" hidden="1" x14ac:dyDescent="0.25">
      <c r="A4968" t="s">
        <v>330</v>
      </c>
      <c r="B4968" t="s">
        <v>288</v>
      </c>
      <c r="C4968">
        <v>22</v>
      </c>
      <c r="D4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8">
        <v>22</v>
      </c>
      <c r="AJ4968" t="s">
        <v>330</v>
      </c>
      <c r="AK4968" t="s">
        <v>423</v>
      </c>
      <c r="AL4968" t="s">
        <v>288</v>
      </c>
      <c r="AM4968">
        <v>3</v>
      </c>
      <c r="AN4968">
        <v>22</v>
      </c>
      <c r="AO4968">
        <v>0</v>
      </c>
      <c r="AP4968">
        <v>0</v>
      </c>
      <c r="AQ4968">
        <v>0</v>
      </c>
      <c r="AR4968">
        <v>0</v>
      </c>
      <c r="AS4968">
        <v>0</v>
      </c>
      <c r="AT4968">
        <v>0</v>
      </c>
    </row>
    <row r="4969" spans="1:46" hidden="1" x14ac:dyDescent="0.25">
      <c r="A4969" t="s">
        <v>330</v>
      </c>
      <c r="B4969" t="s">
        <v>288</v>
      </c>
      <c r="C4969">
        <v>23</v>
      </c>
      <c r="D4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9">
        <v>22</v>
      </c>
      <c r="AJ4969" t="s">
        <v>330</v>
      </c>
      <c r="AK4969" t="s">
        <v>423</v>
      </c>
      <c r="AL4969" t="s">
        <v>288</v>
      </c>
      <c r="AM4969">
        <v>3</v>
      </c>
      <c r="AN4969">
        <v>23</v>
      </c>
      <c r="AO4969">
        <v>0</v>
      </c>
      <c r="AP4969">
        <v>0</v>
      </c>
      <c r="AQ4969">
        <v>0</v>
      </c>
      <c r="AR4969">
        <v>0</v>
      </c>
      <c r="AS4969">
        <v>0</v>
      </c>
      <c r="AT4969">
        <v>0</v>
      </c>
    </row>
    <row r="4970" spans="1:46" hidden="1" x14ac:dyDescent="0.25">
      <c r="A4970" t="s">
        <v>330</v>
      </c>
      <c r="B4970" t="s">
        <v>288</v>
      </c>
      <c r="C4970">
        <v>24</v>
      </c>
      <c r="D4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0">
        <v>22</v>
      </c>
      <c r="AJ4970" t="s">
        <v>330</v>
      </c>
      <c r="AK4970" t="s">
        <v>423</v>
      </c>
      <c r="AL4970" t="s">
        <v>288</v>
      </c>
      <c r="AM4970">
        <v>3</v>
      </c>
      <c r="AN4970">
        <v>24</v>
      </c>
      <c r="AO4970">
        <v>0</v>
      </c>
      <c r="AP4970">
        <v>0</v>
      </c>
      <c r="AQ4970">
        <v>0</v>
      </c>
      <c r="AR4970">
        <v>0</v>
      </c>
      <c r="AS4970">
        <v>0</v>
      </c>
      <c r="AT4970">
        <v>0</v>
      </c>
    </row>
    <row r="4971" spans="1:46" hidden="1" x14ac:dyDescent="0.25">
      <c r="A4971" t="s">
        <v>330</v>
      </c>
      <c r="B4971" t="s">
        <v>289</v>
      </c>
      <c r="C4971">
        <v>1</v>
      </c>
      <c r="D4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1">
        <v>22</v>
      </c>
      <c r="AJ4971" t="s">
        <v>330</v>
      </c>
      <c r="AK4971" t="s">
        <v>423</v>
      </c>
      <c r="AL4971" t="s">
        <v>289</v>
      </c>
      <c r="AM4971">
        <v>4</v>
      </c>
      <c r="AN4971">
        <v>1</v>
      </c>
      <c r="AO4971">
        <v>0</v>
      </c>
      <c r="AP4971">
        <v>0</v>
      </c>
      <c r="AQ4971">
        <v>0</v>
      </c>
      <c r="AR4971">
        <v>0</v>
      </c>
      <c r="AS4971">
        <v>0</v>
      </c>
      <c r="AT4971">
        <v>0</v>
      </c>
    </row>
    <row r="4972" spans="1:46" hidden="1" x14ac:dyDescent="0.25">
      <c r="A4972" t="s">
        <v>330</v>
      </c>
      <c r="B4972" t="s">
        <v>289</v>
      </c>
      <c r="C4972">
        <v>2</v>
      </c>
      <c r="D4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2">
        <v>22</v>
      </c>
      <c r="AJ4972" t="s">
        <v>330</v>
      </c>
      <c r="AK4972" t="s">
        <v>423</v>
      </c>
      <c r="AL4972" t="s">
        <v>289</v>
      </c>
      <c r="AM4972">
        <v>4</v>
      </c>
      <c r="AN4972">
        <v>2</v>
      </c>
      <c r="AO4972">
        <v>0</v>
      </c>
      <c r="AP4972">
        <v>0</v>
      </c>
      <c r="AQ4972">
        <v>0</v>
      </c>
      <c r="AR4972">
        <v>0</v>
      </c>
      <c r="AS4972">
        <v>0</v>
      </c>
      <c r="AT4972">
        <v>0</v>
      </c>
    </row>
    <row r="4973" spans="1:46" hidden="1" x14ac:dyDescent="0.25">
      <c r="A4973" t="s">
        <v>330</v>
      </c>
      <c r="B4973" t="s">
        <v>289</v>
      </c>
      <c r="C4973">
        <v>3</v>
      </c>
      <c r="D4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3">
        <v>22</v>
      </c>
      <c r="AJ4973" t="s">
        <v>330</v>
      </c>
      <c r="AK4973" t="s">
        <v>423</v>
      </c>
      <c r="AL4973" t="s">
        <v>289</v>
      </c>
      <c r="AM4973">
        <v>4</v>
      </c>
      <c r="AN4973">
        <v>3</v>
      </c>
      <c r="AO4973">
        <v>0</v>
      </c>
      <c r="AP4973">
        <v>0</v>
      </c>
      <c r="AQ4973">
        <v>0</v>
      </c>
      <c r="AR4973">
        <v>0</v>
      </c>
      <c r="AS4973">
        <v>0</v>
      </c>
      <c r="AT4973">
        <v>0</v>
      </c>
    </row>
    <row r="4974" spans="1:46" hidden="1" x14ac:dyDescent="0.25">
      <c r="A4974" t="s">
        <v>330</v>
      </c>
      <c r="B4974" t="s">
        <v>289</v>
      </c>
      <c r="C4974">
        <v>4</v>
      </c>
      <c r="D4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4">
        <v>22</v>
      </c>
      <c r="AJ4974" t="s">
        <v>330</v>
      </c>
      <c r="AK4974" t="s">
        <v>423</v>
      </c>
      <c r="AL4974" t="s">
        <v>289</v>
      </c>
      <c r="AM4974">
        <v>4</v>
      </c>
      <c r="AN4974">
        <v>4</v>
      </c>
      <c r="AO4974">
        <v>0</v>
      </c>
      <c r="AP4974">
        <v>0</v>
      </c>
      <c r="AQ4974">
        <v>0</v>
      </c>
      <c r="AR4974">
        <v>0</v>
      </c>
      <c r="AS4974">
        <v>0</v>
      </c>
      <c r="AT4974">
        <v>0</v>
      </c>
    </row>
    <row r="4975" spans="1:46" hidden="1" x14ac:dyDescent="0.25">
      <c r="A4975" t="s">
        <v>330</v>
      </c>
      <c r="B4975" t="s">
        <v>289</v>
      </c>
      <c r="C4975">
        <v>5</v>
      </c>
      <c r="D4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5">
        <v>22</v>
      </c>
      <c r="AJ4975" t="s">
        <v>330</v>
      </c>
      <c r="AK4975" t="s">
        <v>423</v>
      </c>
      <c r="AL4975" t="s">
        <v>289</v>
      </c>
      <c r="AM4975">
        <v>4</v>
      </c>
      <c r="AN4975">
        <v>5</v>
      </c>
      <c r="AO4975">
        <v>0</v>
      </c>
      <c r="AP4975">
        <v>0</v>
      </c>
      <c r="AQ4975">
        <v>0</v>
      </c>
      <c r="AR4975">
        <v>0</v>
      </c>
      <c r="AS4975">
        <v>0</v>
      </c>
      <c r="AT4975">
        <v>0</v>
      </c>
    </row>
    <row r="4976" spans="1:46" hidden="1" x14ac:dyDescent="0.25">
      <c r="A4976" t="s">
        <v>330</v>
      </c>
      <c r="B4976" t="s">
        <v>289</v>
      </c>
      <c r="C4976">
        <v>6</v>
      </c>
      <c r="D4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3.8941699999999997E-4</v>
      </c>
      <c r="E4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3.8941699999999997E-4</v>
      </c>
      <c r="AI4976">
        <v>22</v>
      </c>
      <c r="AJ4976" t="s">
        <v>330</v>
      </c>
      <c r="AK4976" t="s">
        <v>423</v>
      </c>
      <c r="AL4976" t="s">
        <v>289</v>
      </c>
      <c r="AM4976">
        <v>4</v>
      </c>
      <c r="AN4976">
        <v>6</v>
      </c>
      <c r="AO4976">
        <v>3.8941699999999997E-4</v>
      </c>
      <c r="AP4976">
        <v>4.90194E-4</v>
      </c>
      <c r="AQ4976">
        <v>5.7760000000000005E-4</v>
      </c>
      <c r="AR4976">
        <v>4.8455999999999998E-4</v>
      </c>
      <c r="AS4976">
        <v>8.2018800000000002E-4</v>
      </c>
      <c r="AT4976">
        <v>1.28493E-4</v>
      </c>
    </row>
    <row r="4977" spans="1:46" hidden="1" x14ac:dyDescent="0.25">
      <c r="A4977" t="s">
        <v>330</v>
      </c>
      <c r="B4977" t="s">
        <v>289</v>
      </c>
      <c r="C4977">
        <v>7</v>
      </c>
      <c r="D4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5.5668373E-2</v>
      </c>
      <c r="E4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5.5668373E-2</v>
      </c>
      <c r="AI4977">
        <v>22</v>
      </c>
      <c r="AJ4977" t="s">
        <v>330</v>
      </c>
      <c r="AK4977" t="s">
        <v>423</v>
      </c>
      <c r="AL4977" t="s">
        <v>289</v>
      </c>
      <c r="AM4977">
        <v>4</v>
      </c>
      <c r="AN4977">
        <v>7</v>
      </c>
      <c r="AO4977">
        <v>5.5668373E-2</v>
      </c>
      <c r="AP4977">
        <v>6.8559615000000004E-2</v>
      </c>
      <c r="AQ4977">
        <v>7.6249757000000001E-2</v>
      </c>
      <c r="AR4977">
        <v>6.4969338000000001E-2</v>
      </c>
      <c r="AS4977">
        <v>9.1636246000000005E-2</v>
      </c>
      <c r="AT4977">
        <v>1.6069376999999999E-2</v>
      </c>
    </row>
    <row r="4978" spans="1:46" hidden="1" x14ac:dyDescent="0.25">
      <c r="A4978" t="s">
        <v>330</v>
      </c>
      <c r="B4978" t="s">
        <v>289</v>
      </c>
      <c r="C4978">
        <v>8</v>
      </c>
      <c r="D4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0.18581340399999999</v>
      </c>
      <c r="E4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0.18581340399999999</v>
      </c>
      <c r="AI4978">
        <v>22</v>
      </c>
      <c r="AJ4978" t="s">
        <v>330</v>
      </c>
      <c r="AK4978" t="s">
        <v>423</v>
      </c>
      <c r="AL4978" t="s">
        <v>289</v>
      </c>
      <c r="AM4978">
        <v>4</v>
      </c>
      <c r="AN4978">
        <v>8</v>
      </c>
      <c r="AO4978">
        <v>0.18581340399999999</v>
      </c>
      <c r="AP4978">
        <v>0.224468691</v>
      </c>
      <c r="AQ4978">
        <v>0.25413623899999999</v>
      </c>
      <c r="AR4978">
        <v>0.217163881</v>
      </c>
      <c r="AS4978">
        <v>0.29079175600000001</v>
      </c>
      <c r="AT4978">
        <v>5.8226778E-2</v>
      </c>
    </row>
    <row r="4979" spans="1:46" hidden="1" x14ac:dyDescent="0.25">
      <c r="A4979" t="s">
        <v>330</v>
      </c>
      <c r="B4979" t="s">
        <v>289</v>
      </c>
      <c r="C4979">
        <v>9</v>
      </c>
      <c r="D4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0.43570605899999998</v>
      </c>
      <c r="E4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0.324883272</v>
      </c>
      <c r="AI4979">
        <v>22</v>
      </c>
      <c r="AJ4979" t="s">
        <v>330</v>
      </c>
      <c r="AK4979" t="s">
        <v>423</v>
      </c>
      <c r="AL4979" t="s">
        <v>289</v>
      </c>
      <c r="AM4979">
        <v>4</v>
      </c>
      <c r="AN4979">
        <v>9</v>
      </c>
      <c r="AO4979">
        <v>0.324883272</v>
      </c>
      <c r="AP4979">
        <v>0.38823344300000001</v>
      </c>
      <c r="AQ4979">
        <v>0.43570605899999998</v>
      </c>
      <c r="AR4979">
        <v>0.375878614</v>
      </c>
      <c r="AS4979">
        <v>0.49879943199999999</v>
      </c>
      <c r="AT4979">
        <v>0.118908851</v>
      </c>
    </row>
    <row r="4980" spans="1:46" hidden="1" x14ac:dyDescent="0.25">
      <c r="A4980" t="s">
        <v>330</v>
      </c>
      <c r="B4980" t="s">
        <v>289</v>
      </c>
      <c r="C4980">
        <v>10</v>
      </c>
      <c r="D4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0.58151948499999995</v>
      </c>
      <c r="E4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0.58151948499999995</v>
      </c>
      <c r="AI4980">
        <v>22</v>
      </c>
      <c r="AJ4980" t="s">
        <v>330</v>
      </c>
      <c r="AK4980" t="s">
        <v>423</v>
      </c>
      <c r="AL4980" t="s">
        <v>289</v>
      </c>
      <c r="AM4980">
        <v>4</v>
      </c>
      <c r="AN4980">
        <v>10</v>
      </c>
      <c r="AO4980">
        <v>0.44219813699999999</v>
      </c>
      <c r="AP4980">
        <v>0.52298672800000001</v>
      </c>
      <c r="AQ4980">
        <v>0.58151948499999995</v>
      </c>
      <c r="AR4980">
        <v>0.50692040999999999</v>
      </c>
      <c r="AS4980">
        <v>0.66663412499999997</v>
      </c>
      <c r="AT4980">
        <v>0.17308294900000001</v>
      </c>
    </row>
    <row r="4981" spans="1:46" hidden="1" x14ac:dyDescent="0.25">
      <c r="A4981" t="s">
        <v>330</v>
      </c>
      <c r="B4981" t="s">
        <v>289</v>
      </c>
      <c r="C4981">
        <v>11</v>
      </c>
      <c r="D4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0.66556964500000004</v>
      </c>
      <c r="E4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0.66556964500000004</v>
      </c>
      <c r="AI4981">
        <v>22</v>
      </c>
      <c r="AJ4981" t="s">
        <v>330</v>
      </c>
      <c r="AK4981" t="s">
        <v>423</v>
      </c>
      <c r="AL4981" t="s">
        <v>289</v>
      </c>
      <c r="AM4981">
        <v>4</v>
      </c>
      <c r="AN4981">
        <v>11</v>
      </c>
      <c r="AO4981">
        <v>0.52240623500000005</v>
      </c>
      <c r="AP4981">
        <v>0.60141084600000005</v>
      </c>
      <c r="AQ4981">
        <v>0.66556964500000004</v>
      </c>
      <c r="AR4981">
        <v>0.587986597</v>
      </c>
      <c r="AS4981">
        <v>0.77866686699999998</v>
      </c>
      <c r="AT4981">
        <v>0.20996219899999999</v>
      </c>
    </row>
    <row r="4982" spans="1:46" hidden="1" x14ac:dyDescent="0.25">
      <c r="A4982" t="s">
        <v>330</v>
      </c>
      <c r="B4982" t="s">
        <v>289</v>
      </c>
      <c r="C4982">
        <v>12</v>
      </c>
      <c r="D4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0.68658516199999997</v>
      </c>
      <c r="E4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0.68658516199999997</v>
      </c>
      <c r="AI4982">
        <v>22</v>
      </c>
      <c r="AJ4982" t="s">
        <v>330</v>
      </c>
      <c r="AK4982" t="s">
        <v>423</v>
      </c>
      <c r="AL4982" t="s">
        <v>289</v>
      </c>
      <c r="AM4982">
        <v>4</v>
      </c>
      <c r="AN4982">
        <v>12</v>
      </c>
      <c r="AO4982">
        <v>0.56433612799999999</v>
      </c>
      <c r="AP4982">
        <v>0.62695152200000004</v>
      </c>
      <c r="AQ4982">
        <v>0.68658516199999997</v>
      </c>
      <c r="AR4982">
        <v>0.61859206600000005</v>
      </c>
      <c r="AS4982">
        <v>0.80645657800000004</v>
      </c>
      <c r="AT4982">
        <v>0.247462031</v>
      </c>
    </row>
    <row r="4983" spans="1:46" hidden="1" x14ac:dyDescent="0.25">
      <c r="A4983" t="s">
        <v>330</v>
      </c>
      <c r="B4983" t="s">
        <v>289</v>
      </c>
      <c r="C4983">
        <v>13</v>
      </c>
      <c r="D4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0.669065778</v>
      </c>
      <c r="E4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0.669065778</v>
      </c>
      <c r="AI4983">
        <v>22</v>
      </c>
      <c r="AJ4983" t="s">
        <v>330</v>
      </c>
      <c r="AK4983" t="s">
        <v>423</v>
      </c>
      <c r="AL4983" t="s">
        <v>289</v>
      </c>
      <c r="AM4983">
        <v>4</v>
      </c>
      <c r="AN4983">
        <v>13</v>
      </c>
      <c r="AO4983">
        <v>0.55047060999999997</v>
      </c>
      <c r="AP4983">
        <v>0.60432768000000003</v>
      </c>
      <c r="AQ4983">
        <v>0.669065778</v>
      </c>
      <c r="AR4983">
        <v>0.60420490500000001</v>
      </c>
      <c r="AS4983">
        <v>0.78953011799999995</v>
      </c>
      <c r="AT4983">
        <v>0.23559492400000001</v>
      </c>
    </row>
    <row r="4984" spans="1:46" hidden="1" x14ac:dyDescent="0.25">
      <c r="A4984" t="s">
        <v>330</v>
      </c>
      <c r="B4984" t="s">
        <v>289</v>
      </c>
      <c r="C4984">
        <v>14</v>
      </c>
      <c r="D4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0.60124509900000001</v>
      </c>
      <c r="E4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0.60124509900000001</v>
      </c>
      <c r="AI4984">
        <v>22</v>
      </c>
      <c r="AJ4984" t="s">
        <v>330</v>
      </c>
      <c r="AK4984" t="s">
        <v>423</v>
      </c>
      <c r="AL4984" t="s">
        <v>289</v>
      </c>
      <c r="AM4984">
        <v>4</v>
      </c>
      <c r="AN4984">
        <v>14</v>
      </c>
      <c r="AO4984">
        <v>0.49821214899999999</v>
      </c>
      <c r="AP4984">
        <v>0.55053364100000002</v>
      </c>
      <c r="AQ4984">
        <v>0.60124509900000001</v>
      </c>
      <c r="AR4984">
        <v>0.54310583499999998</v>
      </c>
      <c r="AS4984">
        <v>0.71250225300000003</v>
      </c>
      <c r="AT4984">
        <v>0.236064312</v>
      </c>
    </row>
    <row r="4985" spans="1:46" hidden="1" x14ac:dyDescent="0.25">
      <c r="A4985" t="s">
        <v>330</v>
      </c>
      <c r="B4985" t="s">
        <v>289</v>
      </c>
      <c r="C4985">
        <v>15</v>
      </c>
      <c r="D4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0.489737486</v>
      </c>
      <c r="E4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0.489737486</v>
      </c>
      <c r="AI4985">
        <v>22</v>
      </c>
      <c r="AJ4985" t="s">
        <v>330</v>
      </c>
      <c r="AK4985" t="s">
        <v>423</v>
      </c>
      <c r="AL4985" t="s">
        <v>289</v>
      </c>
      <c r="AM4985">
        <v>4</v>
      </c>
      <c r="AN4985">
        <v>15</v>
      </c>
      <c r="AO4985">
        <v>0.40118357399999999</v>
      </c>
      <c r="AP4985">
        <v>0.450263935</v>
      </c>
      <c r="AQ4985">
        <v>0.489737486</v>
      </c>
      <c r="AR4985">
        <v>0.44226072100000002</v>
      </c>
      <c r="AS4985">
        <v>0.58495475399999997</v>
      </c>
      <c r="AT4985">
        <v>0.19864087899999999</v>
      </c>
    </row>
    <row r="4986" spans="1:46" hidden="1" x14ac:dyDescent="0.25">
      <c r="A4986" t="s">
        <v>330</v>
      </c>
      <c r="B4986" t="s">
        <v>289</v>
      </c>
      <c r="C4986">
        <v>16</v>
      </c>
      <c r="D4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0.33105359400000001</v>
      </c>
      <c r="E4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0.33105359400000001</v>
      </c>
      <c r="AI4986">
        <v>22</v>
      </c>
      <c r="AJ4986" t="s">
        <v>330</v>
      </c>
      <c r="AK4986" t="s">
        <v>423</v>
      </c>
      <c r="AL4986" t="s">
        <v>289</v>
      </c>
      <c r="AM4986">
        <v>4</v>
      </c>
      <c r="AN4986">
        <v>16</v>
      </c>
      <c r="AO4986">
        <v>0.27174509200000002</v>
      </c>
      <c r="AP4986">
        <v>0.30086322300000001</v>
      </c>
      <c r="AQ4986">
        <v>0.33105359400000001</v>
      </c>
      <c r="AR4986">
        <v>0.29775141199999999</v>
      </c>
      <c r="AS4986">
        <v>0.40795191400000003</v>
      </c>
      <c r="AT4986">
        <v>0.12674733099999999</v>
      </c>
    </row>
    <row r="4987" spans="1:46" hidden="1" x14ac:dyDescent="0.25">
      <c r="A4987" t="s">
        <v>330</v>
      </c>
      <c r="B4987" t="s">
        <v>289</v>
      </c>
      <c r="C4987">
        <v>17</v>
      </c>
      <c r="D4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0.16999584000000001</v>
      </c>
      <c r="E4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0.16999584000000001</v>
      </c>
      <c r="AI4987">
        <v>22</v>
      </c>
      <c r="AJ4987" t="s">
        <v>330</v>
      </c>
      <c r="AK4987" t="s">
        <v>423</v>
      </c>
      <c r="AL4987" t="s">
        <v>289</v>
      </c>
      <c r="AM4987">
        <v>4</v>
      </c>
      <c r="AN4987">
        <v>17</v>
      </c>
      <c r="AO4987">
        <v>0.13105642000000001</v>
      </c>
      <c r="AP4987">
        <v>0.14846259000000001</v>
      </c>
      <c r="AQ4987">
        <v>0.16999584000000001</v>
      </c>
      <c r="AR4987">
        <v>0.14903038900000001</v>
      </c>
      <c r="AS4987">
        <v>0.21916875299999999</v>
      </c>
      <c r="AT4987">
        <v>7.4872866999999996E-2</v>
      </c>
    </row>
    <row r="4988" spans="1:46" hidden="1" x14ac:dyDescent="0.25">
      <c r="A4988" t="s">
        <v>330</v>
      </c>
      <c r="B4988" t="s">
        <v>289</v>
      </c>
      <c r="C4988">
        <v>18</v>
      </c>
      <c r="D4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2.9965974999999999E-2</v>
      </c>
      <c r="E4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2.9965974999999999E-2</v>
      </c>
      <c r="AI4988">
        <v>22</v>
      </c>
      <c r="AJ4988" t="s">
        <v>330</v>
      </c>
      <c r="AK4988" t="s">
        <v>423</v>
      </c>
      <c r="AL4988" t="s">
        <v>289</v>
      </c>
      <c r="AM4988">
        <v>4</v>
      </c>
      <c r="AN4988">
        <v>18</v>
      </c>
      <c r="AO4988">
        <v>2.1112334999999999E-2</v>
      </c>
      <c r="AP4988">
        <v>2.4721001999999999E-2</v>
      </c>
      <c r="AQ4988">
        <v>2.9965974999999999E-2</v>
      </c>
      <c r="AR4988">
        <v>2.6064898999999999E-2</v>
      </c>
      <c r="AS4988">
        <v>4.5449874000000001E-2</v>
      </c>
      <c r="AT4988">
        <v>1.2970248E-2</v>
      </c>
    </row>
    <row r="4989" spans="1:46" hidden="1" x14ac:dyDescent="0.25">
      <c r="A4989" t="s">
        <v>330</v>
      </c>
      <c r="B4989" t="s">
        <v>289</v>
      </c>
      <c r="C4989">
        <v>19</v>
      </c>
      <c r="D4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89">
        <v>22</v>
      </c>
      <c r="AJ4989" t="s">
        <v>330</v>
      </c>
      <c r="AK4989" t="s">
        <v>423</v>
      </c>
      <c r="AL4989" t="s">
        <v>289</v>
      </c>
      <c r="AM4989">
        <v>4</v>
      </c>
      <c r="AN4989">
        <v>19</v>
      </c>
      <c r="AO4989">
        <v>0</v>
      </c>
      <c r="AP4989">
        <v>0</v>
      </c>
      <c r="AQ4989">
        <v>0</v>
      </c>
      <c r="AR4989">
        <v>8.6599999999999995E-8</v>
      </c>
      <c r="AS4989">
        <v>2.6000000000000001E-6</v>
      </c>
      <c r="AT4989">
        <v>0</v>
      </c>
    </row>
    <row r="4990" spans="1:46" hidden="1" x14ac:dyDescent="0.25">
      <c r="A4990" t="s">
        <v>330</v>
      </c>
      <c r="B4990" t="s">
        <v>289</v>
      </c>
      <c r="C4990">
        <v>20</v>
      </c>
      <c r="D4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0">
        <v>22</v>
      </c>
      <c r="AJ4990" t="s">
        <v>330</v>
      </c>
      <c r="AK4990" t="s">
        <v>423</v>
      </c>
      <c r="AL4990" t="s">
        <v>289</v>
      </c>
      <c r="AM4990">
        <v>4</v>
      </c>
      <c r="AN4990">
        <v>20</v>
      </c>
      <c r="AO4990">
        <v>0</v>
      </c>
      <c r="AP4990">
        <v>0</v>
      </c>
      <c r="AQ4990">
        <v>0</v>
      </c>
      <c r="AR4990" s="281">
        <v>0</v>
      </c>
      <c r="AS4990" s="281">
        <v>0</v>
      </c>
      <c r="AT4990">
        <v>0</v>
      </c>
    </row>
    <row r="4991" spans="1:46" hidden="1" x14ac:dyDescent="0.25">
      <c r="A4991" t="s">
        <v>330</v>
      </c>
      <c r="B4991" t="s">
        <v>289</v>
      </c>
      <c r="C4991">
        <v>21</v>
      </c>
      <c r="D4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1">
        <v>22</v>
      </c>
      <c r="AJ4991" t="s">
        <v>330</v>
      </c>
      <c r="AK4991" t="s">
        <v>423</v>
      </c>
      <c r="AL4991" t="s">
        <v>289</v>
      </c>
      <c r="AM4991">
        <v>4</v>
      </c>
      <c r="AN4991">
        <v>21</v>
      </c>
      <c r="AO4991">
        <v>0</v>
      </c>
      <c r="AP4991">
        <v>0</v>
      </c>
      <c r="AQ4991">
        <v>0</v>
      </c>
      <c r="AR4991">
        <v>0</v>
      </c>
      <c r="AS4991">
        <v>0</v>
      </c>
      <c r="AT4991">
        <v>0</v>
      </c>
    </row>
    <row r="4992" spans="1:46" hidden="1" x14ac:dyDescent="0.25">
      <c r="A4992" t="s">
        <v>330</v>
      </c>
      <c r="B4992" t="s">
        <v>289</v>
      </c>
      <c r="C4992">
        <v>22</v>
      </c>
      <c r="D4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2">
        <v>22</v>
      </c>
      <c r="AJ4992" t="s">
        <v>330</v>
      </c>
      <c r="AK4992" t="s">
        <v>423</v>
      </c>
      <c r="AL4992" t="s">
        <v>289</v>
      </c>
      <c r="AM4992">
        <v>4</v>
      </c>
      <c r="AN4992">
        <v>22</v>
      </c>
      <c r="AO4992">
        <v>0</v>
      </c>
      <c r="AP4992">
        <v>0</v>
      </c>
      <c r="AQ4992">
        <v>0</v>
      </c>
      <c r="AR4992">
        <v>0</v>
      </c>
      <c r="AS4992">
        <v>0</v>
      </c>
      <c r="AT4992">
        <v>0</v>
      </c>
    </row>
    <row r="4993" spans="1:46" hidden="1" x14ac:dyDescent="0.25">
      <c r="A4993" t="s">
        <v>330</v>
      </c>
      <c r="B4993" t="s">
        <v>289</v>
      </c>
      <c r="C4993">
        <v>23</v>
      </c>
      <c r="D4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3">
        <v>22</v>
      </c>
      <c r="AJ4993" t="s">
        <v>330</v>
      </c>
      <c r="AK4993" t="s">
        <v>423</v>
      </c>
      <c r="AL4993" t="s">
        <v>289</v>
      </c>
      <c r="AM4993">
        <v>4</v>
      </c>
      <c r="AN4993">
        <v>23</v>
      </c>
      <c r="AO4993">
        <v>0</v>
      </c>
      <c r="AP4993">
        <v>0</v>
      </c>
      <c r="AQ4993">
        <v>0</v>
      </c>
      <c r="AR4993">
        <v>0</v>
      </c>
      <c r="AS4993">
        <v>0</v>
      </c>
      <c r="AT4993">
        <v>0</v>
      </c>
    </row>
    <row r="4994" spans="1:46" hidden="1" x14ac:dyDescent="0.25">
      <c r="A4994" t="s">
        <v>330</v>
      </c>
      <c r="B4994" t="s">
        <v>289</v>
      </c>
      <c r="C4994">
        <v>24</v>
      </c>
      <c r="D4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4">
        <v>22</v>
      </c>
      <c r="AJ4994" t="s">
        <v>330</v>
      </c>
      <c r="AK4994" t="s">
        <v>423</v>
      </c>
      <c r="AL4994" t="s">
        <v>289</v>
      </c>
      <c r="AM4994">
        <v>4</v>
      </c>
      <c r="AN4994">
        <v>24</v>
      </c>
      <c r="AO4994">
        <v>0</v>
      </c>
      <c r="AP4994">
        <v>0</v>
      </c>
      <c r="AQ4994">
        <v>0</v>
      </c>
      <c r="AR4994">
        <v>0</v>
      </c>
      <c r="AS4994">
        <v>0</v>
      </c>
      <c r="AT4994">
        <v>0</v>
      </c>
    </row>
    <row r="4995" spans="1:46" hidden="1" x14ac:dyDescent="0.25">
      <c r="A4995" t="s">
        <v>330</v>
      </c>
      <c r="B4995" t="s">
        <v>290</v>
      </c>
      <c r="C4995">
        <v>1</v>
      </c>
      <c r="D4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5">
        <v>22</v>
      </c>
      <c r="AJ4995" t="s">
        <v>330</v>
      </c>
      <c r="AK4995" t="s">
        <v>423</v>
      </c>
      <c r="AL4995" t="s">
        <v>290</v>
      </c>
      <c r="AM4995">
        <v>5</v>
      </c>
      <c r="AN4995">
        <v>1</v>
      </c>
      <c r="AO4995">
        <v>0</v>
      </c>
      <c r="AP4995">
        <v>0</v>
      </c>
      <c r="AQ4995">
        <v>0</v>
      </c>
      <c r="AR4995">
        <v>0</v>
      </c>
      <c r="AS4995">
        <v>0</v>
      </c>
      <c r="AT4995">
        <v>0</v>
      </c>
    </row>
    <row r="4996" spans="1:46" hidden="1" x14ac:dyDescent="0.25">
      <c r="A4996" t="s">
        <v>330</v>
      </c>
      <c r="B4996" t="s">
        <v>290</v>
      </c>
      <c r="C4996">
        <v>2</v>
      </c>
      <c r="D4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6">
        <v>22</v>
      </c>
      <c r="AJ4996" t="s">
        <v>330</v>
      </c>
      <c r="AK4996" t="s">
        <v>423</v>
      </c>
      <c r="AL4996" t="s">
        <v>290</v>
      </c>
      <c r="AM4996">
        <v>5</v>
      </c>
      <c r="AN4996">
        <v>2</v>
      </c>
      <c r="AO4996">
        <v>0</v>
      </c>
      <c r="AP4996">
        <v>0</v>
      </c>
      <c r="AQ4996">
        <v>0</v>
      </c>
      <c r="AR4996">
        <v>0</v>
      </c>
      <c r="AS4996">
        <v>0</v>
      </c>
      <c r="AT4996">
        <v>0</v>
      </c>
    </row>
    <row r="4997" spans="1:46" hidden="1" x14ac:dyDescent="0.25">
      <c r="A4997" t="s">
        <v>330</v>
      </c>
      <c r="B4997" t="s">
        <v>290</v>
      </c>
      <c r="C4997">
        <v>3</v>
      </c>
      <c r="D4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7">
        <v>22</v>
      </c>
      <c r="AJ4997" t="s">
        <v>330</v>
      </c>
      <c r="AK4997" t="s">
        <v>423</v>
      </c>
      <c r="AL4997" t="s">
        <v>290</v>
      </c>
      <c r="AM4997">
        <v>5</v>
      </c>
      <c r="AN4997">
        <v>3</v>
      </c>
      <c r="AO4997">
        <v>0</v>
      </c>
      <c r="AP4997">
        <v>0</v>
      </c>
      <c r="AQ4997">
        <v>0</v>
      </c>
      <c r="AR4997">
        <v>0</v>
      </c>
      <c r="AS4997">
        <v>0</v>
      </c>
      <c r="AT4997">
        <v>0</v>
      </c>
    </row>
    <row r="4998" spans="1:46" hidden="1" x14ac:dyDescent="0.25">
      <c r="A4998" t="s">
        <v>330</v>
      </c>
      <c r="B4998" t="s">
        <v>290</v>
      </c>
      <c r="C4998">
        <v>4</v>
      </c>
      <c r="D4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8">
        <v>22</v>
      </c>
      <c r="AJ4998" t="s">
        <v>330</v>
      </c>
      <c r="AK4998" t="s">
        <v>423</v>
      </c>
      <c r="AL4998" t="s">
        <v>290</v>
      </c>
      <c r="AM4998">
        <v>5</v>
      </c>
      <c r="AN4998">
        <v>4</v>
      </c>
      <c r="AO4998">
        <v>0</v>
      </c>
      <c r="AP4998">
        <v>0</v>
      </c>
      <c r="AQ4998">
        <v>0</v>
      </c>
      <c r="AR4998">
        <v>0</v>
      </c>
      <c r="AS4998">
        <v>0</v>
      </c>
      <c r="AT4998">
        <v>0</v>
      </c>
    </row>
    <row r="4999" spans="1:46" hidden="1" x14ac:dyDescent="0.25">
      <c r="A4999" t="s">
        <v>330</v>
      </c>
      <c r="B4999" t="s">
        <v>290</v>
      </c>
      <c r="C4999">
        <v>5</v>
      </c>
      <c r="D4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9">
        <v>22</v>
      </c>
      <c r="AJ4999" t="s">
        <v>330</v>
      </c>
      <c r="AK4999" t="s">
        <v>423</v>
      </c>
      <c r="AL4999" t="s">
        <v>290</v>
      </c>
      <c r="AM4999">
        <v>5</v>
      </c>
      <c r="AN4999">
        <v>5</v>
      </c>
      <c r="AO4999">
        <v>0</v>
      </c>
      <c r="AP4999">
        <v>0</v>
      </c>
      <c r="AQ4999">
        <v>0</v>
      </c>
      <c r="AR4999">
        <v>0</v>
      </c>
      <c r="AS4999">
        <v>0</v>
      </c>
      <c r="AT4999">
        <v>0</v>
      </c>
    </row>
    <row r="5000" spans="1:46" hidden="1" x14ac:dyDescent="0.25">
      <c r="A5000" t="s">
        <v>330</v>
      </c>
      <c r="B5000" t="s">
        <v>290</v>
      </c>
      <c r="C5000">
        <v>6</v>
      </c>
      <c r="D5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3.7260400000000001E-4</v>
      </c>
      <c r="E5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3.7260400000000001E-4</v>
      </c>
      <c r="AI5000">
        <v>22</v>
      </c>
      <c r="AJ5000" t="s">
        <v>330</v>
      </c>
      <c r="AK5000" t="s">
        <v>423</v>
      </c>
      <c r="AL5000" t="s">
        <v>290</v>
      </c>
      <c r="AM5000">
        <v>5</v>
      </c>
      <c r="AN5000">
        <v>6</v>
      </c>
      <c r="AO5000">
        <v>3.7260400000000001E-4</v>
      </c>
      <c r="AP5000">
        <v>4.8609400000000001E-4</v>
      </c>
      <c r="AQ5000">
        <v>5.90432E-4</v>
      </c>
      <c r="AR5000">
        <v>4.8817000000000001E-4</v>
      </c>
      <c r="AS5000">
        <v>8.2809099999999998E-4</v>
      </c>
      <c r="AT5000">
        <v>1.75537E-4</v>
      </c>
    </row>
    <row r="5001" spans="1:46" hidden="1" x14ac:dyDescent="0.25">
      <c r="A5001" t="s">
        <v>330</v>
      </c>
      <c r="B5001" t="s">
        <v>290</v>
      </c>
      <c r="C5001">
        <v>7</v>
      </c>
      <c r="D5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6.0734145000000003E-2</v>
      </c>
      <c r="E5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6.0734145000000003E-2</v>
      </c>
      <c r="AI5001">
        <v>22</v>
      </c>
      <c r="AJ5001" t="s">
        <v>330</v>
      </c>
      <c r="AK5001" t="s">
        <v>423</v>
      </c>
      <c r="AL5001" t="s">
        <v>290</v>
      </c>
      <c r="AM5001">
        <v>5</v>
      </c>
      <c r="AN5001">
        <v>7</v>
      </c>
      <c r="AO5001">
        <v>6.0734145000000003E-2</v>
      </c>
      <c r="AP5001">
        <v>6.8802874E-2</v>
      </c>
      <c r="AQ5001">
        <v>7.4550528000000005E-2</v>
      </c>
      <c r="AR5001">
        <v>6.6918052000000006E-2</v>
      </c>
      <c r="AS5001">
        <v>8.8179460000000001E-2</v>
      </c>
      <c r="AT5001">
        <v>3.0134597999999999E-2</v>
      </c>
    </row>
    <row r="5002" spans="1:46" hidden="1" x14ac:dyDescent="0.25">
      <c r="A5002" t="s">
        <v>330</v>
      </c>
      <c r="B5002" t="s">
        <v>290</v>
      </c>
      <c r="C5002">
        <v>8</v>
      </c>
      <c r="D5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0.20535891000000001</v>
      </c>
      <c r="E5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0.20535891000000001</v>
      </c>
      <c r="AI5002">
        <v>22</v>
      </c>
      <c r="AJ5002" t="s">
        <v>330</v>
      </c>
      <c r="AK5002" t="s">
        <v>423</v>
      </c>
      <c r="AL5002" t="s">
        <v>290</v>
      </c>
      <c r="AM5002">
        <v>5</v>
      </c>
      <c r="AN5002">
        <v>8</v>
      </c>
      <c r="AO5002">
        <v>0.20535891000000001</v>
      </c>
      <c r="AP5002">
        <v>0.23462630900000001</v>
      </c>
      <c r="AQ5002">
        <v>0.249473469</v>
      </c>
      <c r="AR5002">
        <v>0.22536130900000001</v>
      </c>
      <c r="AS5002">
        <v>0.28600461999999999</v>
      </c>
      <c r="AT5002">
        <v>0.11562374</v>
      </c>
    </row>
    <row r="5003" spans="1:46" hidden="1" x14ac:dyDescent="0.25">
      <c r="A5003" t="s">
        <v>330</v>
      </c>
      <c r="B5003" t="s">
        <v>290</v>
      </c>
      <c r="C5003">
        <v>9</v>
      </c>
      <c r="D5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0.43186859799999999</v>
      </c>
      <c r="E5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0.36242216399999999</v>
      </c>
      <c r="AI5003">
        <v>22</v>
      </c>
      <c r="AJ5003" t="s">
        <v>330</v>
      </c>
      <c r="AK5003" t="s">
        <v>423</v>
      </c>
      <c r="AL5003" t="s">
        <v>290</v>
      </c>
      <c r="AM5003">
        <v>5</v>
      </c>
      <c r="AN5003">
        <v>9</v>
      </c>
      <c r="AO5003">
        <v>0.36242216399999999</v>
      </c>
      <c r="AP5003">
        <v>0.40608612700000002</v>
      </c>
      <c r="AQ5003">
        <v>0.43186859799999999</v>
      </c>
      <c r="AR5003">
        <v>0.393547963</v>
      </c>
      <c r="AS5003">
        <v>0.48520292999999998</v>
      </c>
      <c r="AT5003">
        <v>0.217965774</v>
      </c>
    </row>
    <row r="5004" spans="1:46" hidden="1" x14ac:dyDescent="0.25">
      <c r="A5004" t="s">
        <v>330</v>
      </c>
      <c r="B5004" t="s">
        <v>290</v>
      </c>
      <c r="C5004">
        <v>10</v>
      </c>
      <c r="D5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0.57959110000000003</v>
      </c>
      <c r="E5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0.57959110000000003</v>
      </c>
      <c r="AI5004">
        <v>22</v>
      </c>
      <c r="AJ5004" t="s">
        <v>330</v>
      </c>
      <c r="AK5004" t="s">
        <v>423</v>
      </c>
      <c r="AL5004" t="s">
        <v>290</v>
      </c>
      <c r="AM5004">
        <v>5</v>
      </c>
      <c r="AN5004">
        <v>10</v>
      </c>
      <c r="AO5004">
        <v>0.488926786</v>
      </c>
      <c r="AP5004">
        <v>0.541980083</v>
      </c>
      <c r="AQ5004">
        <v>0.57959110000000003</v>
      </c>
      <c r="AR5004">
        <v>0.53048281900000005</v>
      </c>
      <c r="AS5004">
        <v>0.64481283</v>
      </c>
      <c r="AT5004">
        <v>0.26666094499999998</v>
      </c>
    </row>
    <row r="5005" spans="1:46" hidden="1" x14ac:dyDescent="0.25">
      <c r="A5005" t="s">
        <v>330</v>
      </c>
      <c r="B5005" t="s">
        <v>290</v>
      </c>
      <c r="C5005">
        <v>11</v>
      </c>
      <c r="D5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0.67410271700000002</v>
      </c>
      <c r="E5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0.67410271700000002</v>
      </c>
      <c r="AI5005">
        <v>22</v>
      </c>
      <c r="AJ5005" t="s">
        <v>330</v>
      </c>
      <c r="AK5005" t="s">
        <v>423</v>
      </c>
      <c r="AL5005" t="s">
        <v>290</v>
      </c>
      <c r="AM5005">
        <v>5</v>
      </c>
      <c r="AN5005">
        <v>11</v>
      </c>
      <c r="AO5005">
        <v>0.56001683199999996</v>
      </c>
      <c r="AP5005">
        <v>0.61136808300000001</v>
      </c>
      <c r="AQ5005">
        <v>0.67410271700000002</v>
      </c>
      <c r="AR5005">
        <v>0.60711503600000005</v>
      </c>
      <c r="AS5005">
        <v>0.754199222</v>
      </c>
      <c r="AT5005">
        <v>0.33277781200000001</v>
      </c>
    </row>
    <row r="5006" spans="1:46" hidden="1" x14ac:dyDescent="0.25">
      <c r="A5006" t="s">
        <v>330</v>
      </c>
      <c r="B5006" t="s">
        <v>290</v>
      </c>
      <c r="C5006">
        <v>12</v>
      </c>
      <c r="D5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0.69710993700000001</v>
      </c>
      <c r="E5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0.69710993700000001</v>
      </c>
      <c r="AI5006">
        <v>22</v>
      </c>
      <c r="AJ5006" t="s">
        <v>330</v>
      </c>
      <c r="AK5006" t="s">
        <v>423</v>
      </c>
      <c r="AL5006" t="s">
        <v>290</v>
      </c>
      <c r="AM5006">
        <v>5</v>
      </c>
      <c r="AN5006">
        <v>12</v>
      </c>
      <c r="AO5006">
        <v>0.57314101500000003</v>
      </c>
      <c r="AP5006">
        <v>0.64513345</v>
      </c>
      <c r="AQ5006">
        <v>0.69710993700000001</v>
      </c>
      <c r="AR5006">
        <v>0.63048852399999999</v>
      </c>
      <c r="AS5006">
        <v>0.78393159599999995</v>
      </c>
      <c r="AT5006">
        <v>0.38909288800000003</v>
      </c>
    </row>
    <row r="5007" spans="1:46" hidden="1" x14ac:dyDescent="0.25">
      <c r="A5007" t="s">
        <v>330</v>
      </c>
      <c r="B5007" t="s">
        <v>290</v>
      </c>
      <c r="C5007">
        <v>13</v>
      </c>
      <c r="D5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0.669477514</v>
      </c>
      <c r="E5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0.669477514</v>
      </c>
      <c r="AI5007">
        <v>22</v>
      </c>
      <c r="AJ5007" t="s">
        <v>330</v>
      </c>
      <c r="AK5007" t="s">
        <v>423</v>
      </c>
      <c r="AL5007" t="s">
        <v>290</v>
      </c>
      <c r="AM5007">
        <v>5</v>
      </c>
      <c r="AN5007">
        <v>13</v>
      </c>
      <c r="AO5007">
        <v>0.54739353599999996</v>
      </c>
      <c r="AP5007">
        <v>0.61410976699999997</v>
      </c>
      <c r="AQ5007">
        <v>0.669477514</v>
      </c>
      <c r="AR5007">
        <v>0.60411837800000001</v>
      </c>
      <c r="AS5007">
        <v>0.76847401800000004</v>
      </c>
      <c r="AT5007">
        <v>0.37435010099999999</v>
      </c>
    </row>
    <row r="5008" spans="1:46" hidden="1" x14ac:dyDescent="0.25">
      <c r="A5008" t="s">
        <v>330</v>
      </c>
      <c r="B5008" t="s">
        <v>290</v>
      </c>
      <c r="C5008">
        <v>14</v>
      </c>
      <c r="D5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0.58425615900000005</v>
      </c>
      <c r="E5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0.58425615900000005</v>
      </c>
      <c r="AI5008">
        <v>22</v>
      </c>
      <c r="AJ5008" t="s">
        <v>330</v>
      </c>
      <c r="AK5008" t="s">
        <v>423</v>
      </c>
      <c r="AL5008" t="s">
        <v>290</v>
      </c>
      <c r="AM5008">
        <v>5</v>
      </c>
      <c r="AN5008">
        <v>14</v>
      </c>
      <c r="AO5008">
        <v>0.47070504000000002</v>
      </c>
      <c r="AP5008">
        <v>0.53893524199999998</v>
      </c>
      <c r="AQ5008">
        <v>0.58425615900000005</v>
      </c>
      <c r="AR5008">
        <v>0.52961680600000005</v>
      </c>
      <c r="AS5008">
        <v>0.68101034999999999</v>
      </c>
      <c r="AT5008">
        <v>0.31614534</v>
      </c>
    </row>
    <row r="5009" spans="1:46" hidden="1" x14ac:dyDescent="0.25">
      <c r="A5009" t="s">
        <v>330</v>
      </c>
      <c r="B5009" t="s">
        <v>290</v>
      </c>
      <c r="C5009">
        <v>15</v>
      </c>
      <c r="D5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0.46393699500000002</v>
      </c>
      <c r="E5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0.46393699500000002</v>
      </c>
      <c r="AI5009">
        <v>22</v>
      </c>
      <c r="AJ5009" t="s">
        <v>330</v>
      </c>
      <c r="AK5009" t="s">
        <v>423</v>
      </c>
      <c r="AL5009" t="s">
        <v>290</v>
      </c>
      <c r="AM5009">
        <v>5</v>
      </c>
      <c r="AN5009">
        <v>15</v>
      </c>
      <c r="AO5009">
        <v>0.38724703599999999</v>
      </c>
      <c r="AP5009">
        <v>0.428918674</v>
      </c>
      <c r="AQ5009">
        <v>0.46393699500000002</v>
      </c>
      <c r="AR5009">
        <v>0.42295119399999997</v>
      </c>
      <c r="AS5009">
        <v>0.548577812</v>
      </c>
      <c r="AT5009">
        <v>0.24990320899999999</v>
      </c>
    </row>
    <row r="5010" spans="1:46" hidden="1" x14ac:dyDescent="0.25">
      <c r="A5010" t="s">
        <v>330</v>
      </c>
      <c r="B5010" t="s">
        <v>290</v>
      </c>
      <c r="C5010">
        <v>16</v>
      </c>
      <c r="D5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0.30288859000000001</v>
      </c>
      <c r="E5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0.30288859000000001</v>
      </c>
      <c r="AI5010">
        <v>22</v>
      </c>
      <c r="AJ5010" t="s">
        <v>330</v>
      </c>
      <c r="AK5010" t="s">
        <v>423</v>
      </c>
      <c r="AL5010" t="s">
        <v>290</v>
      </c>
      <c r="AM5010">
        <v>5</v>
      </c>
      <c r="AN5010">
        <v>16</v>
      </c>
      <c r="AO5010">
        <v>0.25222222399999999</v>
      </c>
      <c r="AP5010">
        <v>0.27678860399999999</v>
      </c>
      <c r="AQ5010">
        <v>0.30288859000000001</v>
      </c>
      <c r="AR5010">
        <v>0.27595070599999999</v>
      </c>
      <c r="AS5010">
        <v>0.36360153099999998</v>
      </c>
      <c r="AT5010">
        <v>0.168344942</v>
      </c>
    </row>
    <row r="5011" spans="1:46" hidden="1" x14ac:dyDescent="0.25">
      <c r="A5011" t="s">
        <v>330</v>
      </c>
      <c r="B5011" t="s">
        <v>290</v>
      </c>
      <c r="C5011">
        <v>17</v>
      </c>
      <c r="D5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0.14471536600000001</v>
      </c>
      <c r="E5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0.14471536600000001</v>
      </c>
      <c r="AI5011">
        <v>22</v>
      </c>
      <c r="AJ5011" t="s">
        <v>330</v>
      </c>
      <c r="AK5011" t="s">
        <v>423</v>
      </c>
      <c r="AL5011" t="s">
        <v>290</v>
      </c>
      <c r="AM5011">
        <v>5</v>
      </c>
      <c r="AN5011">
        <v>17</v>
      </c>
      <c r="AO5011">
        <v>0.118157075</v>
      </c>
      <c r="AP5011">
        <v>0.12938909500000001</v>
      </c>
      <c r="AQ5011">
        <v>0.14471536600000001</v>
      </c>
      <c r="AR5011">
        <v>0.13115554900000001</v>
      </c>
      <c r="AS5011">
        <v>0.18176129799999999</v>
      </c>
      <c r="AT5011">
        <v>7.8542401999999997E-2</v>
      </c>
    </row>
    <row r="5012" spans="1:46" hidden="1" x14ac:dyDescent="0.25">
      <c r="A5012" t="s">
        <v>330</v>
      </c>
      <c r="B5012" t="s">
        <v>290</v>
      </c>
      <c r="C5012">
        <v>18</v>
      </c>
      <c r="D5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1.9293627000000001E-2</v>
      </c>
      <c r="E5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1.9293627000000001E-2</v>
      </c>
      <c r="AI5012">
        <v>22</v>
      </c>
      <c r="AJ5012" t="s">
        <v>330</v>
      </c>
      <c r="AK5012" t="s">
        <v>423</v>
      </c>
      <c r="AL5012" t="s">
        <v>290</v>
      </c>
      <c r="AM5012">
        <v>5</v>
      </c>
      <c r="AN5012">
        <v>18</v>
      </c>
      <c r="AO5012">
        <v>1.5763881E-2</v>
      </c>
      <c r="AP5012">
        <v>1.7215998E-2</v>
      </c>
      <c r="AQ5012">
        <v>1.9293627000000001E-2</v>
      </c>
      <c r="AR5012">
        <v>1.7561110000000001E-2</v>
      </c>
      <c r="AS5012">
        <v>2.5279851999999998E-2</v>
      </c>
      <c r="AT5012">
        <v>1.0926396E-2</v>
      </c>
    </row>
    <row r="5013" spans="1:46" hidden="1" x14ac:dyDescent="0.25">
      <c r="A5013" t="s">
        <v>330</v>
      </c>
      <c r="B5013" t="s">
        <v>290</v>
      </c>
      <c r="C5013">
        <v>19</v>
      </c>
      <c r="D5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3">
        <v>22</v>
      </c>
      <c r="AJ5013" t="s">
        <v>330</v>
      </c>
      <c r="AK5013" t="s">
        <v>423</v>
      </c>
      <c r="AL5013" t="s">
        <v>290</v>
      </c>
      <c r="AM5013">
        <v>5</v>
      </c>
      <c r="AN5013">
        <v>19</v>
      </c>
      <c r="AO5013">
        <v>0</v>
      </c>
      <c r="AP5013">
        <v>0</v>
      </c>
      <c r="AQ5013">
        <v>0</v>
      </c>
      <c r="AR5013">
        <v>0</v>
      </c>
      <c r="AS5013">
        <v>0</v>
      </c>
      <c r="AT5013">
        <v>0</v>
      </c>
    </row>
    <row r="5014" spans="1:46" hidden="1" x14ac:dyDescent="0.25">
      <c r="A5014" t="s">
        <v>330</v>
      </c>
      <c r="B5014" t="s">
        <v>290</v>
      </c>
      <c r="C5014">
        <v>20</v>
      </c>
      <c r="D5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4">
        <v>22</v>
      </c>
      <c r="AJ5014" t="s">
        <v>330</v>
      </c>
      <c r="AK5014" t="s">
        <v>423</v>
      </c>
      <c r="AL5014" t="s">
        <v>290</v>
      </c>
      <c r="AM5014">
        <v>5</v>
      </c>
      <c r="AN5014">
        <v>20</v>
      </c>
      <c r="AO5014">
        <v>0</v>
      </c>
      <c r="AP5014">
        <v>0</v>
      </c>
      <c r="AQ5014">
        <v>0</v>
      </c>
      <c r="AR5014">
        <v>0</v>
      </c>
      <c r="AS5014">
        <v>0</v>
      </c>
      <c r="AT5014">
        <v>0</v>
      </c>
    </row>
    <row r="5015" spans="1:46" hidden="1" x14ac:dyDescent="0.25">
      <c r="A5015" t="s">
        <v>330</v>
      </c>
      <c r="B5015" t="s">
        <v>290</v>
      </c>
      <c r="C5015">
        <v>21</v>
      </c>
      <c r="D5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5">
        <v>22</v>
      </c>
      <c r="AJ5015" t="s">
        <v>330</v>
      </c>
      <c r="AK5015" t="s">
        <v>423</v>
      </c>
      <c r="AL5015" t="s">
        <v>290</v>
      </c>
      <c r="AM5015">
        <v>5</v>
      </c>
      <c r="AN5015">
        <v>21</v>
      </c>
      <c r="AO5015">
        <v>0</v>
      </c>
      <c r="AP5015">
        <v>0</v>
      </c>
      <c r="AQ5015">
        <v>0</v>
      </c>
      <c r="AR5015">
        <v>0</v>
      </c>
      <c r="AS5015">
        <v>0</v>
      </c>
      <c r="AT5015">
        <v>0</v>
      </c>
    </row>
    <row r="5016" spans="1:46" hidden="1" x14ac:dyDescent="0.25">
      <c r="A5016" t="s">
        <v>330</v>
      </c>
      <c r="B5016" t="s">
        <v>290</v>
      </c>
      <c r="C5016">
        <v>22</v>
      </c>
      <c r="D5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6">
        <v>22</v>
      </c>
      <c r="AJ5016" t="s">
        <v>330</v>
      </c>
      <c r="AK5016" t="s">
        <v>423</v>
      </c>
      <c r="AL5016" t="s">
        <v>290</v>
      </c>
      <c r="AM5016">
        <v>5</v>
      </c>
      <c r="AN5016">
        <v>22</v>
      </c>
      <c r="AO5016">
        <v>0</v>
      </c>
      <c r="AP5016">
        <v>0</v>
      </c>
      <c r="AQ5016">
        <v>0</v>
      </c>
      <c r="AR5016">
        <v>0</v>
      </c>
      <c r="AS5016">
        <v>0</v>
      </c>
      <c r="AT5016">
        <v>0</v>
      </c>
    </row>
    <row r="5017" spans="1:46" hidden="1" x14ac:dyDescent="0.25">
      <c r="A5017" t="s">
        <v>330</v>
      </c>
      <c r="B5017" t="s">
        <v>290</v>
      </c>
      <c r="C5017">
        <v>23</v>
      </c>
      <c r="D5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7">
        <v>22</v>
      </c>
      <c r="AJ5017" t="s">
        <v>330</v>
      </c>
      <c r="AK5017" t="s">
        <v>423</v>
      </c>
      <c r="AL5017" t="s">
        <v>290</v>
      </c>
      <c r="AM5017">
        <v>5</v>
      </c>
      <c r="AN5017">
        <v>23</v>
      </c>
      <c r="AO5017">
        <v>0</v>
      </c>
      <c r="AP5017">
        <v>0</v>
      </c>
      <c r="AQ5017">
        <v>0</v>
      </c>
      <c r="AR5017">
        <v>0</v>
      </c>
      <c r="AS5017">
        <v>0</v>
      </c>
      <c r="AT5017">
        <v>0</v>
      </c>
    </row>
    <row r="5018" spans="1:46" hidden="1" x14ac:dyDescent="0.25">
      <c r="A5018" t="s">
        <v>330</v>
      </c>
      <c r="B5018" t="s">
        <v>290</v>
      </c>
      <c r="C5018">
        <v>24</v>
      </c>
      <c r="D5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8">
        <v>22</v>
      </c>
      <c r="AJ5018" t="s">
        <v>330</v>
      </c>
      <c r="AK5018" t="s">
        <v>423</v>
      </c>
      <c r="AL5018" t="s">
        <v>290</v>
      </c>
      <c r="AM5018">
        <v>5</v>
      </c>
      <c r="AN5018">
        <v>24</v>
      </c>
      <c r="AO5018">
        <v>0</v>
      </c>
      <c r="AP5018">
        <v>0</v>
      </c>
      <c r="AQ5018">
        <v>0</v>
      </c>
      <c r="AR5018">
        <v>0</v>
      </c>
      <c r="AS5018">
        <v>0</v>
      </c>
      <c r="AT5018">
        <v>0</v>
      </c>
    </row>
    <row r="5019" spans="1:46" hidden="1" x14ac:dyDescent="0.25">
      <c r="A5019" t="s">
        <v>330</v>
      </c>
      <c r="B5019" t="s">
        <v>291</v>
      </c>
      <c r="C5019">
        <v>1</v>
      </c>
      <c r="D5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9">
        <v>22</v>
      </c>
      <c r="AJ5019" t="s">
        <v>330</v>
      </c>
      <c r="AK5019" t="s">
        <v>423</v>
      </c>
      <c r="AL5019" t="s">
        <v>291</v>
      </c>
      <c r="AM5019">
        <v>6</v>
      </c>
      <c r="AN5019">
        <v>1</v>
      </c>
      <c r="AO5019">
        <v>0</v>
      </c>
      <c r="AP5019">
        <v>0</v>
      </c>
      <c r="AQ5019">
        <v>0</v>
      </c>
      <c r="AR5019">
        <v>0</v>
      </c>
      <c r="AS5019">
        <v>0</v>
      </c>
      <c r="AT5019">
        <v>0</v>
      </c>
    </row>
    <row r="5020" spans="1:46" hidden="1" x14ac:dyDescent="0.25">
      <c r="A5020" t="s">
        <v>330</v>
      </c>
      <c r="B5020" t="s">
        <v>291</v>
      </c>
      <c r="C5020">
        <v>2</v>
      </c>
      <c r="D5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0">
        <v>22</v>
      </c>
      <c r="AJ5020" t="s">
        <v>330</v>
      </c>
      <c r="AK5020" t="s">
        <v>423</v>
      </c>
      <c r="AL5020" t="s">
        <v>291</v>
      </c>
      <c r="AM5020">
        <v>6</v>
      </c>
      <c r="AN5020">
        <v>2</v>
      </c>
      <c r="AO5020">
        <v>0</v>
      </c>
      <c r="AP5020">
        <v>0</v>
      </c>
      <c r="AQ5020">
        <v>0</v>
      </c>
      <c r="AR5020">
        <v>0</v>
      </c>
      <c r="AS5020">
        <v>0</v>
      </c>
      <c r="AT5020">
        <v>0</v>
      </c>
    </row>
    <row r="5021" spans="1:46" hidden="1" x14ac:dyDescent="0.25">
      <c r="A5021" t="s">
        <v>330</v>
      </c>
      <c r="B5021" t="s">
        <v>291</v>
      </c>
      <c r="C5021">
        <v>3</v>
      </c>
      <c r="D5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1">
        <v>22</v>
      </c>
      <c r="AJ5021" t="s">
        <v>330</v>
      </c>
      <c r="AK5021" t="s">
        <v>423</v>
      </c>
      <c r="AL5021" t="s">
        <v>291</v>
      </c>
      <c r="AM5021">
        <v>6</v>
      </c>
      <c r="AN5021">
        <v>3</v>
      </c>
      <c r="AO5021">
        <v>0</v>
      </c>
      <c r="AP5021">
        <v>0</v>
      </c>
      <c r="AQ5021">
        <v>0</v>
      </c>
      <c r="AR5021">
        <v>0</v>
      </c>
      <c r="AS5021">
        <v>0</v>
      </c>
      <c r="AT5021">
        <v>0</v>
      </c>
    </row>
    <row r="5022" spans="1:46" hidden="1" x14ac:dyDescent="0.25">
      <c r="A5022" t="s">
        <v>330</v>
      </c>
      <c r="B5022" t="s">
        <v>291</v>
      </c>
      <c r="C5022">
        <v>4</v>
      </c>
      <c r="D5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2">
        <v>22</v>
      </c>
      <c r="AJ5022" t="s">
        <v>330</v>
      </c>
      <c r="AK5022" t="s">
        <v>423</v>
      </c>
      <c r="AL5022" t="s">
        <v>291</v>
      </c>
      <c r="AM5022">
        <v>6</v>
      </c>
      <c r="AN5022">
        <v>4</v>
      </c>
      <c r="AO5022">
        <v>0</v>
      </c>
      <c r="AP5022">
        <v>0</v>
      </c>
      <c r="AQ5022">
        <v>0</v>
      </c>
      <c r="AR5022">
        <v>0</v>
      </c>
      <c r="AS5022">
        <v>0</v>
      </c>
      <c r="AT5022">
        <v>0</v>
      </c>
    </row>
    <row r="5023" spans="1:46" hidden="1" x14ac:dyDescent="0.25">
      <c r="A5023" t="s">
        <v>330</v>
      </c>
      <c r="B5023" t="s">
        <v>291</v>
      </c>
      <c r="C5023">
        <v>5</v>
      </c>
      <c r="D5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3">
        <v>22</v>
      </c>
      <c r="AJ5023" t="s">
        <v>330</v>
      </c>
      <c r="AK5023" t="s">
        <v>423</v>
      </c>
      <c r="AL5023" t="s">
        <v>291</v>
      </c>
      <c r="AM5023">
        <v>6</v>
      </c>
      <c r="AN5023">
        <v>5</v>
      </c>
      <c r="AO5023">
        <v>0</v>
      </c>
      <c r="AP5023">
        <v>0</v>
      </c>
      <c r="AQ5023">
        <v>0</v>
      </c>
      <c r="AR5023">
        <v>0</v>
      </c>
      <c r="AS5023">
        <v>0</v>
      </c>
      <c r="AT5023">
        <v>0</v>
      </c>
    </row>
    <row r="5024" spans="1:46" hidden="1" x14ac:dyDescent="0.25">
      <c r="A5024" t="s">
        <v>330</v>
      </c>
      <c r="B5024" t="s">
        <v>291</v>
      </c>
      <c r="C5024">
        <v>6</v>
      </c>
      <c r="D5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4.4299999999999999E-5</v>
      </c>
      <c r="E5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4.4299999999999999E-5</v>
      </c>
      <c r="AI5024">
        <v>22</v>
      </c>
      <c r="AJ5024" t="s">
        <v>330</v>
      </c>
      <c r="AK5024" t="s">
        <v>423</v>
      </c>
      <c r="AL5024" t="s">
        <v>291</v>
      </c>
      <c r="AM5024">
        <v>6</v>
      </c>
      <c r="AN5024">
        <v>6</v>
      </c>
      <c r="AO5024">
        <v>4.4299999999999999E-5</v>
      </c>
      <c r="AP5024">
        <v>8.5699999999999996E-5</v>
      </c>
      <c r="AQ5024">
        <v>1.52922E-4</v>
      </c>
      <c r="AR5024">
        <v>1.07422E-4</v>
      </c>
      <c r="AS5024">
        <v>3.44233E-4</v>
      </c>
      <c r="AT5024">
        <v>1.4E-5</v>
      </c>
    </row>
    <row r="5025" spans="1:46" hidden="1" x14ac:dyDescent="0.25">
      <c r="A5025" t="s">
        <v>330</v>
      </c>
      <c r="B5025" t="s">
        <v>291</v>
      </c>
      <c r="C5025">
        <v>7</v>
      </c>
      <c r="D5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5.0755607000000001E-2</v>
      </c>
      <c r="E5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5.0755607000000001E-2</v>
      </c>
      <c r="AI5025">
        <v>22</v>
      </c>
      <c r="AJ5025" t="s">
        <v>330</v>
      </c>
      <c r="AK5025" t="s">
        <v>423</v>
      </c>
      <c r="AL5025" t="s">
        <v>291</v>
      </c>
      <c r="AM5025">
        <v>6</v>
      </c>
      <c r="AN5025">
        <v>7</v>
      </c>
      <c r="AO5025" s="281">
        <v>5.0755607000000001E-2</v>
      </c>
      <c r="AP5025" s="281">
        <v>5.6155653E-2</v>
      </c>
      <c r="AQ5025">
        <v>6.0443961999999997E-2</v>
      </c>
      <c r="AR5025">
        <v>5.5241298000000001E-2</v>
      </c>
      <c r="AS5025">
        <v>7.2648982000000001E-2</v>
      </c>
      <c r="AT5025" s="281">
        <v>2.2447648000000001E-2</v>
      </c>
    </row>
    <row r="5026" spans="1:46" hidden="1" x14ac:dyDescent="0.25">
      <c r="A5026" t="s">
        <v>330</v>
      </c>
      <c r="B5026" t="s">
        <v>291</v>
      </c>
      <c r="C5026">
        <v>8</v>
      </c>
      <c r="D5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0.20103749500000001</v>
      </c>
      <c r="E5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0.20103749500000001</v>
      </c>
      <c r="AI5026">
        <v>22</v>
      </c>
      <c r="AJ5026" t="s">
        <v>330</v>
      </c>
      <c r="AK5026" t="s">
        <v>423</v>
      </c>
      <c r="AL5026" t="s">
        <v>291</v>
      </c>
      <c r="AM5026">
        <v>6</v>
      </c>
      <c r="AN5026">
        <v>8</v>
      </c>
      <c r="AO5026">
        <v>0.20103749500000001</v>
      </c>
      <c r="AP5026">
        <v>0.21811856499999999</v>
      </c>
      <c r="AQ5026">
        <v>0.22777012199999999</v>
      </c>
      <c r="AR5026">
        <v>0.211839998</v>
      </c>
      <c r="AS5026">
        <v>0.25434169000000001</v>
      </c>
      <c r="AT5026">
        <v>9.2124469E-2</v>
      </c>
    </row>
    <row r="5027" spans="1:46" hidden="1" x14ac:dyDescent="0.25">
      <c r="A5027" t="s">
        <v>330</v>
      </c>
      <c r="B5027" t="s">
        <v>291</v>
      </c>
      <c r="C5027">
        <v>9</v>
      </c>
      <c r="D5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0.40937309700000002</v>
      </c>
      <c r="E5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0.367995709</v>
      </c>
      <c r="AI5027">
        <v>22</v>
      </c>
      <c r="AJ5027" t="s">
        <v>330</v>
      </c>
      <c r="AK5027" t="s">
        <v>423</v>
      </c>
      <c r="AL5027" t="s">
        <v>291</v>
      </c>
      <c r="AM5027">
        <v>6</v>
      </c>
      <c r="AN5027">
        <v>9</v>
      </c>
      <c r="AO5027">
        <v>0.367995709</v>
      </c>
      <c r="AP5027">
        <v>0.39384365999999998</v>
      </c>
      <c r="AQ5027">
        <v>0.40937309700000002</v>
      </c>
      <c r="AR5027">
        <v>0.38189769499999998</v>
      </c>
      <c r="AS5027">
        <v>0.43877948100000003</v>
      </c>
      <c r="AT5027">
        <v>0.17489037299999999</v>
      </c>
    </row>
    <row r="5028" spans="1:46" hidden="1" x14ac:dyDescent="0.25">
      <c r="A5028" t="s">
        <v>330</v>
      </c>
      <c r="B5028" t="s">
        <v>291</v>
      </c>
      <c r="C5028">
        <v>10</v>
      </c>
      <c r="D5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0.56109794099999999</v>
      </c>
      <c r="E5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0.56109794099999999</v>
      </c>
      <c r="AI5028">
        <v>22</v>
      </c>
      <c r="AJ5028" t="s">
        <v>330</v>
      </c>
      <c r="AK5028" t="s">
        <v>423</v>
      </c>
      <c r="AL5028" t="s">
        <v>291</v>
      </c>
      <c r="AM5028">
        <v>6</v>
      </c>
      <c r="AN5028">
        <v>10</v>
      </c>
      <c r="AO5028">
        <v>0.50175908800000002</v>
      </c>
      <c r="AP5028">
        <v>0.53787958300000005</v>
      </c>
      <c r="AQ5028">
        <v>0.56109794099999999</v>
      </c>
      <c r="AR5028">
        <v>0.52291312499999998</v>
      </c>
      <c r="AS5028">
        <v>0.59231093899999998</v>
      </c>
      <c r="AT5028">
        <v>0.22370372099999999</v>
      </c>
    </row>
    <row r="5029" spans="1:46" hidden="1" x14ac:dyDescent="0.25">
      <c r="A5029" t="s">
        <v>330</v>
      </c>
      <c r="B5029" t="s">
        <v>291</v>
      </c>
      <c r="C5029">
        <v>11</v>
      </c>
      <c r="D5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0.66280625000000004</v>
      </c>
      <c r="E5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0.66280625000000004</v>
      </c>
      <c r="AI5029">
        <v>22</v>
      </c>
      <c r="AJ5029" t="s">
        <v>330</v>
      </c>
      <c r="AK5029" t="s">
        <v>423</v>
      </c>
      <c r="AL5029" t="s">
        <v>291</v>
      </c>
      <c r="AM5029">
        <v>6</v>
      </c>
      <c r="AN5029">
        <v>11</v>
      </c>
      <c r="AO5029">
        <v>0.59367117700000005</v>
      </c>
      <c r="AP5029">
        <v>0.62910218600000001</v>
      </c>
      <c r="AQ5029">
        <v>0.66280625000000004</v>
      </c>
      <c r="AR5029">
        <v>0.61324384799999998</v>
      </c>
      <c r="AS5029">
        <v>0.70304509500000001</v>
      </c>
      <c r="AT5029">
        <v>0.24332078200000001</v>
      </c>
    </row>
    <row r="5030" spans="1:46" hidden="1" x14ac:dyDescent="0.25">
      <c r="A5030" t="s">
        <v>330</v>
      </c>
      <c r="B5030" t="s">
        <v>291</v>
      </c>
      <c r="C5030">
        <v>12</v>
      </c>
      <c r="D5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0.70862013800000001</v>
      </c>
      <c r="E5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0.70862013800000001</v>
      </c>
      <c r="AI5030">
        <v>22</v>
      </c>
      <c r="AJ5030" t="s">
        <v>330</v>
      </c>
      <c r="AK5030" t="s">
        <v>423</v>
      </c>
      <c r="AL5030" t="s">
        <v>291</v>
      </c>
      <c r="AM5030">
        <v>6</v>
      </c>
      <c r="AN5030">
        <v>12</v>
      </c>
      <c r="AO5030">
        <v>0.61495148899999996</v>
      </c>
      <c r="AP5030">
        <v>0.662147398</v>
      </c>
      <c r="AQ5030">
        <v>0.70862013800000001</v>
      </c>
      <c r="AR5030">
        <v>0.64248815400000003</v>
      </c>
      <c r="AS5030">
        <v>0.753470847</v>
      </c>
      <c r="AT5030">
        <v>0.24055431399999999</v>
      </c>
    </row>
    <row r="5031" spans="1:46" hidden="1" x14ac:dyDescent="0.25">
      <c r="A5031" t="s">
        <v>330</v>
      </c>
      <c r="B5031" t="s">
        <v>291</v>
      </c>
      <c r="C5031">
        <v>13</v>
      </c>
      <c r="D5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0.68469253500000005</v>
      </c>
      <c r="E5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0.68469253500000005</v>
      </c>
      <c r="AI5031">
        <v>22</v>
      </c>
      <c r="AJ5031" t="s">
        <v>330</v>
      </c>
      <c r="AK5031" t="s">
        <v>423</v>
      </c>
      <c r="AL5031" t="s">
        <v>291</v>
      </c>
      <c r="AM5031">
        <v>6</v>
      </c>
      <c r="AN5031">
        <v>13</v>
      </c>
      <c r="AO5031">
        <v>0.58418422400000003</v>
      </c>
      <c r="AP5031">
        <v>0.63813292799999999</v>
      </c>
      <c r="AQ5031">
        <v>0.68469253500000005</v>
      </c>
      <c r="AR5031">
        <v>0.61897880699999996</v>
      </c>
      <c r="AS5031">
        <v>0.74275132399999999</v>
      </c>
      <c r="AT5031">
        <v>0.20276147999999999</v>
      </c>
    </row>
    <row r="5032" spans="1:46" hidden="1" x14ac:dyDescent="0.25">
      <c r="A5032" t="s">
        <v>330</v>
      </c>
      <c r="B5032" t="s">
        <v>291</v>
      </c>
      <c r="C5032">
        <v>14</v>
      </c>
      <c r="D5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0.61063024700000001</v>
      </c>
      <c r="E5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0.61063024700000001</v>
      </c>
      <c r="AI5032">
        <v>22</v>
      </c>
      <c r="AJ5032" t="s">
        <v>330</v>
      </c>
      <c r="AK5032" t="s">
        <v>423</v>
      </c>
      <c r="AL5032" t="s">
        <v>291</v>
      </c>
      <c r="AM5032">
        <v>6</v>
      </c>
      <c r="AN5032">
        <v>14</v>
      </c>
      <c r="AO5032">
        <v>0.50182113399999995</v>
      </c>
      <c r="AP5032">
        <v>0.55351009200000001</v>
      </c>
      <c r="AQ5032">
        <v>0.61063024700000001</v>
      </c>
      <c r="AR5032">
        <v>0.54365790899999999</v>
      </c>
      <c r="AS5032">
        <v>0.67062081399999995</v>
      </c>
      <c r="AT5032">
        <v>0.209203797</v>
      </c>
    </row>
    <row r="5033" spans="1:46" hidden="1" x14ac:dyDescent="0.25">
      <c r="A5033" t="s">
        <v>330</v>
      </c>
      <c r="B5033" t="s">
        <v>291</v>
      </c>
      <c r="C5033">
        <v>15</v>
      </c>
      <c r="D5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0.48611886199999998</v>
      </c>
      <c r="E5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0.48611886199999998</v>
      </c>
      <c r="AI5033">
        <v>22</v>
      </c>
      <c r="AJ5033" t="s">
        <v>330</v>
      </c>
      <c r="AK5033" t="s">
        <v>423</v>
      </c>
      <c r="AL5033" t="s">
        <v>291</v>
      </c>
      <c r="AM5033">
        <v>6</v>
      </c>
      <c r="AN5033">
        <v>15</v>
      </c>
      <c r="AO5033">
        <v>0.39150600499999999</v>
      </c>
      <c r="AP5033">
        <v>0.437389894</v>
      </c>
      <c r="AQ5033">
        <v>0.48611886199999998</v>
      </c>
      <c r="AR5033">
        <v>0.43100757499999998</v>
      </c>
      <c r="AS5033">
        <v>0.54549004700000003</v>
      </c>
      <c r="AT5033">
        <v>0.190372182</v>
      </c>
    </row>
    <row r="5034" spans="1:46" hidden="1" x14ac:dyDescent="0.25">
      <c r="A5034" t="s">
        <v>330</v>
      </c>
      <c r="B5034" t="s">
        <v>291</v>
      </c>
      <c r="C5034">
        <v>16</v>
      </c>
      <c r="D5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0.31501715800000002</v>
      </c>
      <c r="E5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0.31501715800000002</v>
      </c>
      <c r="AI5034">
        <v>22</v>
      </c>
      <c r="AJ5034" t="s">
        <v>330</v>
      </c>
      <c r="AK5034" t="s">
        <v>423</v>
      </c>
      <c r="AL5034" t="s">
        <v>291</v>
      </c>
      <c r="AM5034">
        <v>6</v>
      </c>
      <c r="AN5034">
        <v>16</v>
      </c>
      <c r="AO5034">
        <v>0.25205359900000002</v>
      </c>
      <c r="AP5034">
        <v>0.28694542000000001</v>
      </c>
      <c r="AQ5034">
        <v>0.31501715800000002</v>
      </c>
      <c r="AR5034">
        <v>0.28120246599999998</v>
      </c>
      <c r="AS5034">
        <v>0.37492666299999999</v>
      </c>
      <c r="AT5034">
        <v>0.1398885</v>
      </c>
    </row>
    <row r="5035" spans="1:46" hidden="1" x14ac:dyDescent="0.25">
      <c r="A5035" t="s">
        <v>330</v>
      </c>
      <c r="B5035" t="s">
        <v>291</v>
      </c>
      <c r="C5035">
        <v>17</v>
      </c>
      <c r="D5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0.15263069900000001</v>
      </c>
      <c r="E5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0.15263069900000001</v>
      </c>
      <c r="AI5035">
        <v>22</v>
      </c>
      <c r="AJ5035" t="s">
        <v>330</v>
      </c>
      <c r="AK5035" t="s">
        <v>423</v>
      </c>
      <c r="AL5035" t="s">
        <v>291</v>
      </c>
      <c r="AM5035">
        <v>6</v>
      </c>
      <c r="AN5035">
        <v>17</v>
      </c>
      <c r="AO5035">
        <v>0.121515833</v>
      </c>
      <c r="AP5035">
        <v>0.137393182</v>
      </c>
      <c r="AQ5035">
        <v>0.15263069900000001</v>
      </c>
      <c r="AR5035">
        <v>0.136943712</v>
      </c>
      <c r="AS5035">
        <v>0.18545761099999999</v>
      </c>
      <c r="AT5035">
        <v>6.9531191000000006E-2</v>
      </c>
    </row>
    <row r="5036" spans="1:46" hidden="1" x14ac:dyDescent="0.25">
      <c r="A5036" t="s">
        <v>330</v>
      </c>
      <c r="B5036" t="s">
        <v>291</v>
      </c>
      <c r="C5036">
        <v>18</v>
      </c>
      <c r="D5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2.2121812000000001E-2</v>
      </c>
      <c r="E5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2.2121812000000001E-2</v>
      </c>
      <c r="AI5036">
        <v>22</v>
      </c>
      <c r="AJ5036" t="s">
        <v>330</v>
      </c>
      <c r="AK5036" t="s">
        <v>423</v>
      </c>
      <c r="AL5036" t="s">
        <v>291</v>
      </c>
      <c r="AM5036">
        <v>6</v>
      </c>
      <c r="AN5036">
        <v>18</v>
      </c>
      <c r="AO5036">
        <v>1.7412193999999999E-2</v>
      </c>
      <c r="AP5036">
        <v>1.9897126000000001E-2</v>
      </c>
      <c r="AQ5036">
        <v>2.2121812000000001E-2</v>
      </c>
      <c r="AR5036">
        <v>1.9807021000000001E-2</v>
      </c>
      <c r="AS5036">
        <v>2.8156502999999999E-2</v>
      </c>
      <c r="AT5036">
        <v>9.6370789999999998E-3</v>
      </c>
    </row>
    <row r="5037" spans="1:46" hidden="1" x14ac:dyDescent="0.25">
      <c r="A5037" t="s">
        <v>330</v>
      </c>
      <c r="B5037" t="s">
        <v>291</v>
      </c>
      <c r="C5037">
        <v>19</v>
      </c>
      <c r="D5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7">
        <v>22</v>
      </c>
      <c r="AJ5037" t="s">
        <v>330</v>
      </c>
      <c r="AK5037" t="s">
        <v>423</v>
      </c>
      <c r="AL5037" t="s">
        <v>291</v>
      </c>
      <c r="AM5037">
        <v>6</v>
      </c>
      <c r="AN5037">
        <v>19</v>
      </c>
      <c r="AO5037">
        <v>0</v>
      </c>
      <c r="AP5037">
        <v>0</v>
      </c>
      <c r="AQ5037">
        <v>0</v>
      </c>
      <c r="AR5037">
        <v>0</v>
      </c>
      <c r="AS5037">
        <v>0</v>
      </c>
      <c r="AT5037">
        <v>0</v>
      </c>
    </row>
    <row r="5038" spans="1:46" hidden="1" x14ac:dyDescent="0.25">
      <c r="A5038" t="s">
        <v>330</v>
      </c>
      <c r="B5038" t="s">
        <v>291</v>
      </c>
      <c r="C5038">
        <v>20</v>
      </c>
      <c r="D5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8">
        <v>22</v>
      </c>
      <c r="AJ5038" t="s">
        <v>330</v>
      </c>
      <c r="AK5038" t="s">
        <v>423</v>
      </c>
      <c r="AL5038" t="s">
        <v>291</v>
      </c>
      <c r="AM5038">
        <v>6</v>
      </c>
      <c r="AN5038">
        <v>20</v>
      </c>
      <c r="AO5038">
        <v>0</v>
      </c>
      <c r="AP5038">
        <v>0</v>
      </c>
      <c r="AQ5038">
        <v>0</v>
      </c>
      <c r="AR5038">
        <v>0</v>
      </c>
      <c r="AS5038">
        <v>0</v>
      </c>
      <c r="AT5038">
        <v>0</v>
      </c>
    </row>
    <row r="5039" spans="1:46" hidden="1" x14ac:dyDescent="0.25">
      <c r="A5039" t="s">
        <v>330</v>
      </c>
      <c r="B5039" t="s">
        <v>291</v>
      </c>
      <c r="C5039">
        <v>21</v>
      </c>
      <c r="D5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9">
        <v>22</v>
      </c>
      <c r="AJ5039" t="s">
        <v>330</v>
      </c>
      <c r="AK5039" t="s">
        <v>423</v>
      </c>
      <c r="AL5039" t="s">
        <v>291</v>
      </c>
      <c r="AM5039">
        <v>6</v>
      </c>
      <c r="AN5039">
        <v>21</v>
      </c>
      <c r="AO5039">
        <v>0</v>
      </c>
      <c r="AP5039">
        <v>0</v>
      </c>
      <c r="AQ5039">
        <v>0</v>
      </c>
      <c r="AR5039">
        <v>0</v>
      </c>
      <c r="AS5039">
        <v>0</v>
      </c>
      <c r="AT5039">
        <v>0</v>
      </c>
    </row>
    <row r="5040" spans="1:46" hidden="1" x14ac:dyDescent="0.25">
      <c r="A5040" t="s">
        <v>330</v>
      </c>
      <c r="B5040" t="s">
        <v>291</v>
      </c>
      <c r="C5040">
        <v>22</v>
      </c>
      <c r="D5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0">
        <v>22</v>
      </c>
      <c r="AJ5040" t="s">
        <v>330</v>
      </c>
      <c r="AK5040" t="s">
        <v>423</v>
      </c>
      <c r="AL5040" t="s">
        <v>291</v>
      </c>
      <c r="AM5040">
        <v>6</v>
      </c>
      <c r="AN5040">
        <v>22</v>
      </c>
      <c r="AO5040">
        <v>0</v>
      </c>
      <c r="AP5040">
        <v>0</v>
      </c>
      <c r="AQ5040">
        <v>0</v>
      </c>
      <c r="AR5040">
        <v>0</v>
      </c>
      <c r="AS5040">
        <v>0</v>
      </c>
      <c r="AT5040">
        <v>0</v>
      </c>
    </row>
    <row r="5041" spans="1:46" hidden="1" x14ac:dyDescent="0.25">
      <c r="A5041" t="s">
        <v>330</v>
      </c>
      <c r="B5041" t="s">
        <v>291</v>
      </c>
      <c r="C5041">
        <v>23</v>
      </c>
      <c r="D5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1">
        <v>22</v>
      </c>
      <c r="AJ5041" t="s">
        <v>330</v>
      </c>
      <c r="AK5041" t="s">
        <v>423</v>
      </c>
      <c r="AL5041" t="s">
        <v>291</v>
      </c>
      <c r="AM5041">
        <v>6</v>
      </c>
      <c r="AN5041">
        <v>23</v>
      </c>
      <c r="AO5041">
        <v>0</v>
      </c>
      <c r="AP5041">
        <v>0</v>
      </c>
      <c r="AQ5041">
        <v>0</v>
      </c>
      <c r="AR5041">
        <v>0</v>
      </c>
      <c r="AS5041">
        <v>0</v>
      </c>
      <c r="AT5041">
        <v>0</v>
      </c>
    </row>
    <row r="5042" spans="1:46" hidden="1" x14ac:dyDescent="0.25">
      <c r="A5042" t="s">
        <v>330</v>
      </c>
      <c r="B5042" t="s">
        <v>291</v>
      </c>
      <c r="C5042">
        <v>24</v>
      </c>
      <c r="D5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2">
        <v>22</v>
      </c>
      <c r="AJ5042" t="s">
        <v>330</v>
      </c>
      <c r="AK5042" t="s">
        <v>423</v>
      </c>
      <c r="AL5042" t="s">
        <v>291</v>
      </c>
      <c r="AM5042">
        <v>6</v>
      </c>
      <c r="AN5042">
        <v>24</v>
      </c>
      <c r="AO5042">
        <v>0</v>
      </c>
      <c r="AP5042">
        <v>0</v>
      </c>
      <c r="AQ5042">
        <v>0</v>
      </c>
      <c r="AR5042">
        <v>0</v>
      </c>
      <c r="AS5042">
        <v>0</v>
      </c>
      <c r="AT5042">
        <v>0</v>
      </c>
    </row>
    <row r="5043" spans="1:46" hidden="1" x14ac:dyDescent="0.25">
      <c r="A5043" t="s">
        <v>330</v>
      </c>
      <c r="B5043" t="s">
        <v>292</v>
      </c>
      <c r="C5043">
        <v>1</v>
      </c>
      <c r="D5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3">
        <v>22</v>
      </c>
      <c r="AJ5043" t="s">
        <v>330</v>
      </c>
      <c r="AK5043" t="s">
        <v>423</v>
      </c>
      <c r="AL5043" t="s">
        <v>292</v>
      </c>
      <c r="AM5043">
        <v>7</v>
      </c>
      <c r="AN5043">
        <v>1</v>
      </c>
      <c r="AO5043">
        <v>0</v>
      </c>
      <c r="AP5043">
        <v>0</v>
      </c>
      <c r="AQ5043">
        <v>0</v>
      </c>
      <c r="AR5043">
        <v>0</v>
      </c>
      <c r="AS5043">
        <v>0</v>
      </c>
      <c r="AT5043">
        <v>0</v>
      </c>
    </row>
    <row r="5044" spans="1:46" hidden="1" x14ac:dyDescent="0.25">
      <c r="A5044" t="s">
        <v>330</v>
      </c>
      <c r="B5044" t="s">
        <v>292</v>
      </c>
      <c r="C5044">
        <v>2</v>
      </c>
      <c r="D5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4">
        <v>22</v>
      </c>
      <c r="AJ5044" t="s">
        <v>330</v>
      </c>
      <c r="AK5044" t="s">
        <v>423</v>
      </c>
      <c r="AL5044" t="s">
        <v>292</v>
      </c>
      <c r="AM5044">
        <v>7</v>
      </c>
      <c r="AN5044">
        <v>2</v>
      </c>
      <c r="AO5044">
        <v>0</v>
      </c>
      <c r="AP5044">
        <v>0</v>
      </c>
      <c r="AQ5044">
        <v>0</v>
      </c>
      <c r="AR5044">
        <v>0</v>
      </c>
      <c r="AS5044">
        <v>0</v>
      </c>
      <c r="AT5044">
        <v>0</v>
      </c>
    </row>
    <row r="5045" spans="1:46" hidden="1" x14ac:dyDescent="0.25">
      <c r="A5045" t="s">
        <v>330</v>
      </c>
      <c r="B5045" t="s">
        <v>292</v>
      </c>
      <c r="C5045">
        <v>3</v>
      </c>
      <c r="D5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5">
        <v>22</v>
      </c>
      <c r="AJ5045" t="s">
        <v>330</v>
      </c>
      <c r="AK5045" t="s">
        <v>423</v>
      </c>
      <c r="AL5045" t="s">
        <v>292</v>
      </c>
      <c r="AM5045">
        <v>7</v>
      </c>
      <c r="AN5045">
        <v>3</v>
      </c>
      <c r="AO5045">
        <v>0</v>
      </c>
      <c r="AP5045">
        <v>0</v>
      </c>
      <c r="AQ5045">
        <v>0</v>
      </c>
      <c r="AR5045">
        <v>0</v>
      </c>
      <c r="AS5045">
        <v>0</v>
      </c>
      <c r="AT5045">
        <v>0</v>
      </c>
    </row>
    <row r="5046" spans="1:46" hidden="1" x14ac:dyDescent="0.25">
      <c r="A5046" t="s">
        <v>330</v>
      </c>
      <c r="B5046" t="s">
        <v>292</v>
      </c>
      <c r="C5046">
        <v>4</v>
      </c>
      <c r="D5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6">
        <v>22</v>
      </c>
      <c r="AJ5046" t="s">
        <v>330</v>
      </c>
      <c r="AK5046" t="s">
        <v>423</v>
      </c>
      <c r="AL5046" t="s">
        <v>292</v>
      </c>
      <c r="AM5046">
        <v>7</v>
      </c>
      <c r="AN5046">
        <v>4</v>
      </c>
      <c r="AO5046">
        <v>0</v>
      </c>
      <c r="AP5046">
        <v>0</v>
      </c>
      <c r="AQ5046">
        <v>0</v>
      </c>
      <c r="AR5046">
        <v>0</v>
      </c>
      <c r="AS5046">
        <v>0</v>
      </c>
      <c r="AT5046">
        <v>0</v>
      </c>
    </row>
    <row r="5047" spans="1:46" hidden="1" x14ac:dyDescent="0.25">
      <c r="A5047" t="s">
        <v>330</v>
      </c>
      <c r="B5047" t="s">
        <v>292</v>
      </c>
      <c r="C5047">
        <v>5</v>
      </c>
      <c r="D5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7">
        <v>22</v>
      </c>
      <c r="AJ5047" t="s">
        <v>330</v>
      </c>
      <c r="AK5047" t="s">
        <v>423</v>
      </c>
      <c r="AL5047" t="s">
        <v>292</v>
      </c>
      <c r="AM5047">
        <v>7</v>
      </c>
      <c r="AN5047">
        <v>5</v>
      </c>
      <c r="AO5047">
        <v>0</v>
      </c>
      <c r="AP5047">
        <v>0</v>
      </c>
      <c r="AQ5047">
        <v>0</v>
      </c>
      <c r="AR5047">
        <v>0</v>
      </c>
      <c r="AS5047">
        <v>0</v>
      </c>
      <c r="AT5047">
        <v>0</v>
      </c>
    </row>
    <row r="5048" spans="1:46" hidden="1" x14ac:dyDescent="0.25">
      <c r="A5048" t="s">
        <v>330</v>
      </c>
      <c r="B5048" t="s">
        <v>292</v>
      </c>
      <c r="C5048">
        <v>6</v>
      </c>
      <c r="D5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5.6999999999999996E-6</v>
      </c>
      <c r="E5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5.6999999999999996E-6</v>
      </c>
      <c r="AI5048">
        <v>22</v>
      </c>
      <c r="AJ5048" t="s">
        <v>330</v>
      </c>
      <c r="AK5048" t="s">
        <v>423</v>
      </c>
      <c r="AL5048" t="s">
        <v>292</v>
      </c>
      <c r="AM5048">
        <v>7</v>
      </c>
      <c r="AN5048">
        <v>6</v>
      </c>
      <c r="AO5048">
        <v>5.6999999999999996E-6</v>
      </c>
      <c r="AP5048">
        <v>8.0399999999999993E-6</v>
      </c>
      <c r="AQ5048">
        <v>1.1399999999999999E-5</v>
      </c>
      <c r="AR5048">
        <v>9.4800000000000007E-6</v>
      </c>
      <c r="AS5048">
        <v>2.9E-5</v>
      </c>
      <c r="AT5048">
        <v>2.4399999999999999E-6</v>
      </c>
    </row>
    <row r="5049" spans="1:46" hidden="1" x14ac:dyDescent="0.25">
      <c r="A5049" t="s">
        <v>330</v>
      </c>
      <c r="B5049" t="s">
        <v>292</v>
      </c>
      <c r="C5049">
        <v>7</v>
      </c>
      <c r="D5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4.5246139999999997E-2</v>
      </c>
      <c r="E5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4.5246139999999997E-2</v>
      </c>
      <c r="AI5049">
        <v>22</v>
      </c>
      <c r="AJ5049" t="s">
        <v>330</v>
      </c>
      <c r="AK5049" t="s">
        <v>423</v>
      </c>
      <c r="AL5049" t="s">
        <v>292</v>
      </c>
      <c r="AM5049">
        <v>7</v>
      </c>
      <c r="AN5049">
        <v>7</v>
      </c>
      <c r="AO5049" s="281">
        <v>4.5246139999999997E-2</v>
      </c>
      <c r="AP5049" s="281">
        <v>4.9500789000000003E-2</v>
      </c>
      <c r="AQ5049" s="281">
        <v>5.1963409000000002E-2</v>
      </c>
      <c r="AR5049" s="281">
        <v>4.8177801999999999E-2</v>
      </c>
      <c r="AS5049" s="281">
        <v>5.8839265000000002E-2</v>
      </c>
      <c r="AT5049" s="281">
        <v>2.9776318999999999E-2</v>
      </c>
    </row>
    <row r="5050" spans="1:46" hidden="1" x14ac:dyDescent="0.25">
      <c r="A5050" t="s">
        <v>330</v>
      </c>
      <c r="B5050" t="s">
        <v>292</v>
      </c>
      <c r="C5050">
        <v>8</v>
      </c>
      <c r="D5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0.19627997799999999</v>
      </c>
      <c r="E5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0.19627997799999999</v>
      </c>
      <c r="AI5050">
        <v>22</v>
      </c>
      <c r="AJ5050" t="s">
        <v>330</v>
      </c>
      <c r="AK5050" t="s">
        <v>423</v>
      </c>
      <c r="AL5050" t="s">
        <v>292</v>
      </c>
      <c r="AM5050">
        <v>7</v>
      </c>
      <c r="AN5050">
        <v>8</v>
      </c>
      <c r="AO5050">
        <v>0.19627997799999999</v>
      </c>
      <c r="AP5050">
        <v>0.214004378</v>
      </c>
      <c r="AQ5050">
        <v>0.22306121500000001</v>
      </c>
      <c r="AR5050">
        <v>0.207115353</v>
      </c>
      <c r="AS5050">
        <v>0.24125828899999999</v>
      </c>
      <c r="AT5050">
        <v>0.133885426</v>
      </c>
    </row>
    <row r="5051" spans="1:46" hidden="1" x14ac:dyDescent="0.25">
      <c r="A5051" t="s">
        <v>330</v>
      </c>
      <c r="B5051" t="s">
        <v>292</v>
      </c>
      <c r="C5051">
        <v>9</v>
      </c>
      <c r="D5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0.40902097599999998</v>
      </c>
      <c r="E5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0.36767071099999998</v>
      </c>
      <c r="AI5051">
        <v>22</v>
      </c>
      <c r="AJ5051" t="s">
        <v>330</v>
      </c>
      <c r="AK5051" t="s">
        <v>423</v>
      </c>
      <c r="AL5051" t="s">
        <v>292</v>
      </c>
      <c r="AM5051">
        <v>7</v>
      </c>
      <c r="AN5051">
        <v>9</v>
      </c>
      <c r="AO5051">
        <v>0.36767071099999998</v>
      </c>
      <c r="AP5051">
        <v>0.392527705</v>
      </c>
      <c r="AQ5051">
        <v>0.40902097599999998</v>
      </c>
      <c r="AR5051">
        <v>0.38271426600000003</v>
      </c>
      <c r="AS5051">
        <v>0.437252264</v>
      </c>
      <c r="AT5051">
        <v>0.25101463600000001</v>
      </c>
    </row>
    <row r="5052" spans="1:46" hidden="1" x14ac:dyDescent="0.25">
      <c r="A5052" t="s">
        <v>330</v>
      </c>
      <c r="B5052" t="s">
        <v>292</v>
      </c>
      <c r="C5052">
        <v>10</v>
      </c>
      <c r="D5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0.57105335000000002</v>
      </c>
      <c r="E5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0.57105335000000002</v>
      </c>
      <c r="AI5052">
        <v>22</v>
      </c>
      <c r="AJ5052" t="s">
        <v>330</v>
      </c>
      <c r="AK5052" t="s">
        <v>423</v>
      </c>
      <c r="AL5052" t="s">
        <v>292</v>
      </c>
      <c r="AM5052">
        <v>7</v>
      </c>
      <c r="AN5052">
        <v>10</v>
      </c>
      <c r="AO5052">
        <v>0.51068279900000002</v>
      </c>
      <c r="AP5052">
        <v>0.54777616600000001</v>
      </c>
      <c r="AQ5052">
        <v>0.57105335000000002</v>
      </c>
      <c r="AR5052">
        <v>0.53375423600000005</v>
      </c>
      <c r="AS5052">
        <v>0.60082591900000004</v>
      </c>
      <c r="AT5052">
        <v>0.36632273399999998</v>
      </c>
    </row>
    <row r="5053" spans="1:46" hidden="1" x14ac:dyDescent="0.25">
      <c r="A5053" t="s">
        <v>330</v>
      </c>
      <c r="B5053" t="s">
        <v>292</v>
      </c>
      <c r="C5053">
        <v>11</v>
      </c>
      <c r="D5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0.68453756899999996</v>
      </c>
      <c r="E5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0.68453756899999996</v>
      </c>
      <c r="AI5053">
        <v>22</v>
      </c>
      <c r="AJ5053" t="s">
        <v>330</v>
      </c>
      <c r="AK5053" t="s">
        <v>423</v>
      </c>
      <c r="AL5053" t="s">
        <v>292</v>
      </c>
      <c r="AM5053">
        <v>7</v>
      </c>
      <c r="AN5053">
        <v>11</v>
      </c>
      <c r="AO5053">
        <v>0.60890003400000003</v>
      </c>
      <c r="AP5053">
        <v>0.65931702800000003</v>
      </c>
      <c r="AQ5053">
        <v>0.68453756899999996</v>
      </c>
      <c r="AR5053">
        <v>0.63412350100000003</v>
      </c>
      <c r="AS5053">
        <v>0.71714268299999995</v>
      </c>
      <c r="AT5053">
        <v>0.39935196099999998</v>
      </c>
    </row>
    <row r="5054" spans="1:46" hidden="1" x14ac:dyDescent="0.25">
      <c r="A5054" t="s">
        <v>330</v>
      </c>
      <c r="B5054" t="s">
        <v>292</v>
      </c>
      <c r="C5054">
        <v>12</v>
      </c>
      <c r="D5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0.73315649900000002</v>
      </c>
      <c r="E5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0.73315649900000002</v>
      </c>
      <c r="AI5054">
        <v>22</v>
      </c>
      <c r="AJ5054" t="s">
        <v>330</v>
      </c>
      <c r="AK5054" t="s">
        <v>423</v>
      </c>
      <c r="AL5054" t="s">
        <v>292</v>
      </c>
      <c r="AM5054">
        <v>7</v>
      </c>
      <c r="AN5054">
        <v>12</v>
      </c>
      <c r="AO5054">
        <v>0.64284680400000005</v>
      </c>
      <c r="AP5054">
        <v>0.70422932599999999</v>
      </c>
      <c r="AQ5054">
        <v>0.73315649900000002</v>
      </c>
      <c r="AR5054">
        <v>0.67505267099999999</v>
      </c>
      <c r="AS5054">
        <v>0.78194226899999997</v>
      </c>
      <c r="AT5054">
        <v>0.35866957100000002</v>
      </c>
    </row>
    <row r="5055" spans="1:46" hidden="1" x14ac:dyDescent="0.25">
      <c r="A5055" t="s">
        <v>330</v>
      </c>
      <c r="B5055" t="s">
        <v>292</v>
      </c>
      <c r="C5055">
        <v>13</v>
      </c>
      <c r="D5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0.72297406799999997</v>
      </c>
      <c r="E5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0.72297406799999997</v>
      </c>
      <c r="AI5055">
        <v>22</v>
      </c>
      <c r="AJ5055" t="s">
        <v>330</v>
      </c>
      <c r="AK5055" t="s">
        <v>423</v>
      </c>
      <c r="AL5055" t="s">
        <v>292</v>
      </c>
      <c r="AM5055">
        <v>7</v>
      </c>
      <c r="AN5055">
        <v>13</v>
      </c>
      <c r="AO5055">
        <v>0.60632821999999997</v>
      </c>
      <c r="AP5055">
        <v>0.676031084</v>
      </c>
      <c r="AQ5055">
        <v>0.72297406799999997</v>
      </c>
      <c r="AR5055">
        <v>0.65302369199999999</v>
      </c>
      <c r="AS5055">
        <v>0.77288690199999999</v>
      </c>
      <c r="AT5055">
        <v>0.28927918400000002</v>
      </c>
    </row>
    <row r="5056" spans="1:46" hidden="1" x14ac:dyDescent="0.25">
      <c r="A5056" t="s">
        <v>330</v>
      </c>
      <c r="B5056" t="s">
        <v>292</v>
      </c>
      <c r="C5056">
        <v>14</v>
      </c>
      <c r="D5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0.65063086599999997</v>
      </c>
      <c r="E5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0.65063086599999997</v>
      </c>
      <c r="AI5056">
        <v>22</v>
      </c>
      <c r="AJ5056" t="s">
        <v>330</v>
      </c>
      <c r="AK5056" t="s">
        <v>423</v>
      </c>
      <c r="AL5056" t="s">
        <v>292</v>
      </c>
      <c r="AM5056">
        <v>7</v>
      </c>
      <c r="AN5056">
        <v>14</v>
      </c>
      <c r="AO5056">
        <v>0.51921549600000005</v>
      </c>
      <c r="AP5056">
        <v>0.59561510399999995</v>
      </c>
      <c r="AQ5056">
        <v>0.65063086599999997</v>
      </c>
      <c r="AR5056">
        <v>0.57707993999999996</v>
      </c>
      <c r="AS5056">
        <v>0.70472404499999997</v>
      </c>
      <c r="AT5056">
        <v>0.25718843600000002</v>
      </c>
    </row>
    <row r="5057" spans="1:46" hidden="1" x14ac:dyDescent="0.25">
      <c r="A5057" t="s">
        <v>330</v>
      </c>
      <c r="B5057" t="s">
        <v>292</v>
      </c>
      <c r="C5057">
        <v>15</v>
      </c>
      <c r="D5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0.52374458000000002</v>
      </c>
      <c r="E5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0.52374458000000002</v>
      </c>
      <c r="AI5057">
        <v>22</v>
      </c>
      <c r="AJ5057" t="s">
        <v>330</v>
      </c>
      <c r="AK5057" t="s">
        <v>423</v>
      </c>
      <c r="AL5057" t="s">
        <v>292</v>
      </c>
      <c r="AM5057">
        <v>7</v>
      </c>
      <c r="AN5057">
        <v>15</v>
      </c>
      <c r="AO5057">
        <v>0.40397839000000002</v>
      </c>
      <c r="AP5057">
        <v>0.47848121100000002</v>
      </c>
      <c r="AQ5057">
        <v>0.52374458000000002</v>
      </c>
      <c r="AR5057">
        <v>0.45943171999999999</v>
      </c>
      <c r="AS5057">
        <v>0.57746109999999995</v>
      </c>
      <c r="AT5057">
        <v>0.21375170800000001</v>
      </c>
    </row>
    <row r="5058" spans="1:46" hidden="1" x14ac:dyDescent="0.25">
      <c r="A5058" t="s">
        <v>330</v>
      </c>
      <c r="B5058" t="s">
        <v>292</v>
      </c>
      <c r="C5058">
        <v>16</v>
      </c>
      <c r="D5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0.35903998100000001</v>
      </c>
      <c r="E5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0.35903998100000001</v>
      </c>
      <c r="AI5058">
        <v>22</v>
      </c>
      <c r="AJ5058" t="s">
        <v>330</v>
      </c>
      <c r="AK5058" t="s">
        <v>423</v>
      </c>
      <c r="AL5058" t="s">
        <v>292</v>
      </c>
      <c r="AM5058">
        <v>7</v>
      </c>
      <c r="AN5058">
        <v>16</v>
      </c>
      <c r="AO5058">
        <v>0.26989080599999998</v>
      </c>
      <c r="AP5058">
        <v>0.32568125199999998</v>
      </c>
      <c r="AQ5058">
        <v>0.35903998100000001</v>
      </c>
      <c r="AR5058">
        <v>0.31159524599999999</v>
      </c>
      <c r="AS5058">
        <v>0.403213977</v>
      </c>
      <c r="AT5058">
        <v>0.13329108100000001</v>
      </c>
    </row>
    <row r="5059" spans="1:46" hidden="1" x14ac:dyDescent="0.25">
      <c r="A5059" t="s">
        <v>330</v>
      </c>
      <c r="B5059" t="s">
        <v>292</v>
      </c>
      <c r="C5059">
        <v>17</v>
      </c>
      <c r="D5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0.18212395100000001</v>
      </c>
      <c r="E5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0.18212395100000001</v>
      </c>
      <c r="AI5059">
        <v>22</v>
      </c>
      <c r="AJ5059" t="s">
        <v>330</v>
      </c>
      <c r="AK5059" t="s">
        <v>423</v>
      </c>
      <c r="AL5059" t="s">
        <v>292</v>
      </c>
      <c r="AM5059">
        <v>7</v>
      </c>
      <c r="AN5059">
        <v>17</v>
      </c>
      <c r="AO5059">
        <v>0.13590298100000001</v>
      </c>
      <c r="AP5059">
        <v>0.16670613500000001</v>
      </c>
      <c r="AQ5059">
        <v>0.18212395100000001</v>
      </c>
      <c r="AR5059">
        <v>0.159433413</v>
      </c>
      <c r="AS5059">
        <v>0.210178109</v>
      </c>
      <c r="AT5059">
        <v>7.0672277000000006E-2</v>
      </c>
    </row>
    <row r="5060" spans="1:46" hidden="1" x14ac:dyDescent="0.25">
      <c r="A5060" t="s">
        <v>330</v>
      </c>
      <c r="B5060" t="s">
        <v>292</v>
      </c>
      <c r="C5060">
        <v>18</v>
      </c>
      <c r="D5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3.3596657000000002E-2</v>
      </c>
      <c r="E5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3.3596657000000002E-2</v>
      </c>
      <c r="AI5060">
        <v>22</v>
      </c>
      <c r="AJ5060" t="s">
        <v>330</v>
      </c>
      <c r="AK5060" t="s">
        <v>423</v>
      </c>
      <c r="AL5060" t="s">
        <v>292</v>
      </c>
      <c r="AM5060">
        <v>7</v>
      </c>
      <c r="AN5060">
        <v>18</v>
      </c>
      <c r="AO5060">
        <v>2.4474335999999999E-2</v>
      </c>
      <c r="AP5060">
        <v>2.9331307000000001E-2</v>
      </c>
      <c r="AQ5060">
        <v>3.3596657000000002E-2</v>
      </c>
      <c r="AR5060">
        <v>2.8882833E-2</v>
      </c>
      <c r="AS5060">
        <v>3.9321987000000003E-2</v>
      </c>
      <c r="AT5060">
        <v>1.2359021E-2</v>
      </c>
    </row>
    <row r="5061" spans="1:46" hidden="1" x14ac:dyDescent="0.25">
      <c r="A5061" t="s">
        <v>330</v>
      </c>
      <c r="B5061" t="s">
        <v>292</v>
      </c>
      <c r="C5061">
        <v>19</v>
      </c>
      <c r="D5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1">
        <v>22</v>
      </c>
      <c r="AJ5061" t="s">
        <v>330</v>
      </c>
      <c r="AK5061" t="s">
        <v>423</v>
      </c>
      <c r="AL5061" t="s">
        <v>292</v>
      </c>
      <c r="AM5061">
        <v>7</v>
      </c>
      <c r="AN5061">
        <v>19</v>
      </c>
      <c r="AO5061">
        <v>0</v>
      </c>
      <c r="AP5061">
        <v>0</v>
      </c>
      <c r="AQ5061">
        <v>0</v>
      </c>
      <c r="AR5061">
        <v>0</v>
      </c>
      <c r="AS5061">
        <v>0</v>
      </c>
      <c r="AT5061">
        <v>0</v>
      </c>
    </row>
    <row r="5062" spans="1:46" hidden="1" x14ac:dyDescent="0.25">
      <c r="A5062" t="s">
        <v>330</v>
      </c>
      <c r="B5062" t="s">
        <v>292</v>
      </c>
      <c r="C5062">
        <v>20</v>
      </c>
      <c r="D5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2">
        <v>22</v>
      </c>
      <c r="AJ5062" t="s">
        <v>330</v>
      </c>
      <c r="AK5062" t="s">
        <v>423</v>
      </c>
      <c r="AL5062" t="s">
        <v>292</v>
      </c>
      <c r="AM5062">
        <v>7</v>
      </c>
      <c r="AN5062">
        <v>20</v>
      </c>
      <c r="AO5062">
        <v>0</v>
      </c>
      <c r="AP5062">
        <v>0</v>
      </c>
      <c r="AQ5062">
        <v>0</v>
      </c>
      <c r="AR5062">
        <v>0</v>
      </c>
      <c r="AS5062">
        <v>0</v>
      </c>
      <c r="AT5062">
        <v>0</v>
      </c>
    </row>
    <row r="5063" spans="1:46" hidden="1" x14ac:dyDescent="0.25">
      <c r="A5063" t="s">
        <v>330</v>
      </c>
      <c r="B5063" t="s">
        <v>292</v>
      </c>
      <c r="C5063">
        <v>21</v>
      </c>
      <c r="D5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3">
        <v>22</v>
      </c>
      <c r="AJ5063" t="s">
        <v>330</v>
      </c>
      <c r="AK5063" t="s">
        <v>423</v>
      </c>
      <c r="AL5063" t="s">
        <v>292</v>
      </c>
      <c r="AM5063">
        <v>7</v>
      </c>
      <c r="AN5063">
        <v>21</v>
      </c>
      <c r="AO5063">
        <v>0</v>
      </c>
      <c r="AP5063">
        <v>0</v>
      </c>
      <c r="AQ5063">
        <v>0</v>
      </c>
      <c r="AR5063">
        <v>0</v>
      </c>
      <c r="AS5063">
        <v>0</v>
      </c>
      <c r="AT5063">
        <v>0</v>
      </c>
    </row>
    <row r="5064" spans="1:46" hidden="1" x14ac:dyDescent="0.25">
      <c r="A5064" t="s">
        <v>330</v>
      </c>
      <c r="B5064" t="s">
        <v>292</v>
      </c>
      <c r="C5064">
        <v>22</v>
      </c>
      <c r="D5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4">
        <v>22</v>
      </c>
      <c r="AJ5064" t="s">
        <v>330</v>
      </c>
      <c r="AK5064" t="s">
        <v>423</v>
      </c>
      <c r="AL5064" t="s">
        <v>292</v>
      </c>
      <c r="AM5064">
        <v>7</v>
      </c>
      <c r="AN5064">
        <v>22</v>
      </c>
      <c r="AO5064">
        <v>0</v>
      </c>
      <c r="AP5064">
        <v>0</v>
      </c>
      <c r="AQ5064">
        <v>0</v>
      </c>
      <c r="AR5064">
        <v>0</v>
      </c>
      <c r="AS5064">
        <v>0</v>
      </c>
      <c r="AT5064">
        <v>0</v>
      </c>
    </row>
    <row r="5065" spans="1:46" hidden="1" x14ac:dyDescent="0.25">
      <c r="A5065" t="s">
        <v>330</v>
      </c>
      <c r="B5065" t="s">
        <v>292</v>
      </c>
      <c r="C5065">
        <v>23</v>
      </c>
      <c r="D5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5">
        <v>22</v>
      </c>
      <c r="AJ5065" t="s">
        <v>330</v>
      </c>
      <c r="AK5065" t="s">
        <v>423</v>
      </c>
      <c r="AL5065" t="s">
        <v>292</v>
      </c>
      <c r="AM5065">
        <v>7</v>
      </c>
      <c r="AN5065">
        <v>23</v>
      </c>
      <c r="AO5065">
        <v>0</v>
      </c>
      <c r="AP5065">
        <v>0</v>
      </c>
      <c r="AQ5065">
        <v>0</v>
      </c>
      <c r="AR5065">
        <v>0</v>
      </c>
      <c r="AS5065">
        <v>0</v>
      </c>
      <c r="AT5065">
        <v>0</v>
      </c>
    </row>
    <row r="5066" spans="1:46" hidden="1" x14ac:dyDescent="0.25">
      <c r="A5066" t="s">
        <v>330</v>
      </c>
      <c r="B5066" t="s">
        <v>292</v>
      </c>
      <c r="C5066">
        <v>24</v>
      </c>
      <c r="D5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6">
        <v>22</v>
      </c>
      <c r="AJ5066" t="s">
        <v>330</v>
      </c>
      <c r="AK5066" t="s">
        <v>423</v>
      </c>
      <c r="AL5066" t="s">
        <v>292</v>
      </c>
      <c r="AM5066">
        <v>7</v>
      </c>
      <c r="AN5066">
        <v>24</v>
      </c>
      <c r="AO5066">
        <v>0</v>
      </c>
      <c r="AP5066">
        <v>0</v>
      </c>
      <c r="AQ5066">
        <v>0</v>
      </c>
      <c r="AR5066">
        <v>0</v>
      </c>
      <c r="AS5066">
        <v>0</v>
      </c>
      <c r="AT5066">
        <v>0</v>
      </c>
    </row>
    <row r="5067" spans="1:46" hidden="1" x14ac:dyDescent="0.25">
      <c r="A5067" t="s">
        <v>330</v>
      </c>
      <c r="B5067" t="s">
        <v>293</v>
      </c>
      <c r="C5067">
        <v>1</v>
      </c>
      <c r="D5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7">
        <v>22</v>
      </c>
      <c r="AJ5067" t="s">
        <v>330</v>
      </c>
      <c r="AK5067" t="s">
        <v>423</v>
      </c>
      <c r="AL5067" t="s">
        <v>293</v>
      </c>
      <c r="AM5067">
        <v>8</v>
      </c>
      <c r="AN5067">
        <v>1</v>
      </c>
      <c r="AO5067">
        <v>0</v>
      </c>
      <c r="AP5067">
        <v>0</v>
      </c>
      <c r="AQ5067">
        <v>0</v>
      </c>
      <c r="AR5067">
        <v>0</v>
      </c>
      <c r="AS5067">
        <v>0</v>
      </c>
      <c r="AT5067">
        <v>0</v>
      </c>
    </row>
    <row r="5068" spans="1:46" hidden="1" x14ac:dyDescent="0.25">
      <c r="A5068" t="s">
        <v>330</v>
      </c>
      <c r="B5068" t="s">
        <v>293</v>
      </c>
      <c r="C5068">
        <v>2</v>
      </c>
      <c r="D5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8">
        <v>22</v>
      </c>
      <c r="AJ5068" t="s">
        <v>330</v>
      </c>
      <c r="AK5068" t="s">
        <v>423</v>
      </c>
      <c r="AL5068" t="s">
        <v>293</v>
      </c>
      <c r="AM5068">
        <v>8</v>
      </c>
      <c r="AN5068">
        <v>2</v>
      </c>
      <c r="AO5068">
        <v>0</v>
      </c>
      <c r="AP5068">
        <v>0</v>
      </c>
      <c r="AQ5068">
        <v>0</v>
      </c>
      <c r="AR5068">
        <v>0</v>
      </c>
      <c r="AS5068">
        <v>0</v>
      </c>
      <c r="AT5068">
        <v>0</v>
      </c>
    </row>
    <row r="5069" spans="1:46" hidden="1" x14ac:dyDescent="0.25">
      <c r="A5069" t="s">
        <v>330</v>
      </c>
      <c r="B5069" t="s">
        <v>293</v>
      </c>
      <c r="C5069">
        <v>3</v>
      </c>
      <c r="D5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9">
        <v>22</v>
      </c>
      <c r="AJ5069" t="s">
        <v>330</v>
      </c>
      <c r="AK5069" t="s">
        <v>423</v>
      </c>
      <c r="AL5069" t="s">
        <v>293</v>
      </c>
      <c r="AM5069">
        <v>8</v>
      </c>
      <c r="AN5069">
        <v>3</v>
      </c>
      <c r="AO5069">
        <v>0</v>
      </c>
      <c r="AP5069">
        <v>0</v>
      </c>
      <c r="AQ5069">
        <v>0</v>
      </c>
      <c r="AR5069">
        <v>0</v>
      </c>
      <c r="AS5069">
        <v>0</v>
      </c>
      <c r="AT5069">
        <v>0</v>
      </c>
    </row>
    <row r="5070" spans="1:46" hidden="1" x14ac:dyDescent="0.25">
      <c r="A5070" t="s">
        <v>330</v>
      </c>
      <c r="B5070" t="s">
        <v>293</v>
      </c>
      <c r="C5070">
        <v>4</v>
      </c>
      <c r="D5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0">
        <v>22</v>
      </c>
      <c r="AJ5070" t="s">
        <v>330</v>
      </c>
      <c r="AK5070" t="s">
        <v>423</v>
      </c>
      <c r="AL5070" t="s">
        <v>293</v>
      </c>
      <c r="AM5070">
        <v>8</v>
      </c>
      <c r="AN5070">
        <v>4</v>
      </c>
      <c r="AO5070">
        <v>0</v>
      </c>
      <c r="AP5070">
        <v>0</v>
      </c>
      <c r="AQ5070">
        <v>0</v>
      </c>
      <c r="AR5070">
        <v>0</v>
      </c>
      <c r="AS5070">
        <v>0</v>
      </c>
      <c r="AT5070">
        <v>0</v>
      </c>
    </row>
    <row r="5071" spans="1:46" hidden="1" x14ac:dyDescent="0.25">
      <c r="A5071" t="s">
        <v>330</v>
      </c>
      <c r="B5071" t="s">
        <v>293</v>
      </c>
      <c r="C5071">
        <v>5</v>
      </c>
      <c r="D5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1">
        <v>22</v>
      </c>
      <c r="AJ5071" t="s">
        <v>330</v>
      </c>
      <c r="AK5071" t="s">
        <v>423</v>
      </c>
      <c r="AL5071" t="s">
        <v>293</v>
      </c>
      <c r="AM5071">
        <v>8</v>
      </c>
      <c r="AN5071">
        <v>5</v>
      </c>
      <c r="AO5071">
        <v>0</v>
      </c>
      <c r="AP5071">
        <v>0</v>
      </c>
      <c r="AQ5071">
        <v>0</v>
      </c>
      <c r="AR5071">
        <v>0</v>
      </c>
      <c r="AS5071">
        <v>0</v>
      </c>
      <c r="AT5071">
        <v>0</v>
      </c>
    </row>
    <row r="5072" spans="1:46" hidden="1" x14ac:dyDescent="0.25">
      <c r="A5072" t="s">
        <v>330</v>
      </c>
      <c r="B5072" t="s">
        <v>293</v>
      </c>
      <c r="C5072">
        <v>6</v>
      </c>
      <c r="D5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3.0499999999999999E-5</v>
      </c>
      <c r="E5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3.0499999999999999E-5</v>
      </c>
      <c r="AI5072">
        <v>22</v>
      </c>
      <c r="AJ5072" t="s">
        <v>330</v>
      </c>
      <c r="AK5072" t="s">
        <v>423</v>
      </c>
      <c r="AL5072" t="s">
        <v>293</v>
      </c>
      <c r="AM5072">
        <v>8</v>
      </c>
      <c r="AN5072">
        <v>6</v>
      </c>
      <c r="AO5072">
        <v>3.0499999999999999E-5</v>
      </c>
      <c r="AP5072">
        <v>9.2200000000000005E-5</v>
      </c>
      <c r="AQ5072">
        <v>2.5120299999999997E-4</v>
      </c>
      <c r="AR5072">
        <v>1.73621E-4</v>
      </c>
      <c r="AS5072">
        <v>7.0759499999999999E-4</v>
      </c>
      <c r="AT5072">
        <v>9.8900000000000002E-6</v>
      </c>
    </row>
    <row r="5073" spans="1:46" hidden="1" x14ac:dyDescent="0.25">
      <c r="A5073" t="s">
        <v>330</v>
      </c>
      <c r="B5073" t="s">
        <v>293</v>
      </c>
      <c r="C5073">
        <v>7</v>
      </c>
      <c r="D5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5.8360413E-2</v>
      </c>
      <c r="E5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5.8360413E-2</v>
      </c>
      <c r="AI5073">
        <v>22</v>
      </c>
      <c r="AJ5073" t="s">
        <v>330</v>
      </c>
      <c r="AK5073" t="s">
        <v>423</v>
      </c>
      <c r="AL5073" t="s">
        <v>293</v>
      </c>
      <c r="AM5073">
        <v>8</v>
      </c>
      <c r="AN5073">
        <v>7</v>
      </c>
      <c r="AO5073" s="281">
        <v>5.8360413E-2</v>
      </c>
      <c r="AP5073" s="281">
        <v>6.5413744999999995E-2</v>
      </c>
      <c r="AQ5073">
        <v>7.3427260999999994E-2</v>
      </c>
      <c r="AR5073">
        <v>6.6459618999999998E-2</v>
      </c>
      <c r="AS5073">
        <v>9.1418466000000004E-2</v>
      </c>
      <c r="AT5073" s="281">
        <v>4.7540572000000003E-2</v>
      </c>
    </row>
    <row r="5074" spans="1:46" hidden="1" x14ac:dyDescent="0.25">
      <c r="A5074" t="s">
        <v>330</v>
      </c>
      <c r="B5074" t="s">
        <v>293</v>
      </c>
      <c r="C5074">
        <v>8</v>
      </c>
      <c r="D5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0.23362965499999999</v>
      </c>
      <c r="E5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0.23362965499999999</v>
      </c>
      <c r="AI5074">
        <v>22</v>
      </c>
      <c r="AJ5074" t="s">
        <v>330</v>
      </c>
      <c r="AK5074" t="s">
        <v>423</v>
      </c>
      <c r="AL5074" t="s">
        <v>293</v>
      </c>
      <c r="AM5074">
        <v>8</v>
      </c>
      <c r="AN5074">
        <v>8</v>
      </c>
      <c r="AO5074">
        <v>0.23362965499999999</v>
      </c>
      <c r="AP5074">
        <v>0.247605304</v>
      </c>
      <c r="AQ5074">
        <v>0.26439404100000002</v>
      </c>
      <c r="AR5074">
        <v>0.24814657200000001</v>
      </c>
      <c r="AS5074">
        <v>0.29590607600000002</v>
      </c>
      <c r="AT5074">
        <v>0.19496851200000001</v>
      </c>
    </row>
    <row r="5075" spans="1:46" hidden="1" x14ac:dyDescent="0.25">
      <c r="A5075" t="s">
        <v>330</v>
      </c>
      <c r="B5075" t="s">
        <v>293</v>
      </c>
      <c r="C5075">
        <v>9</v>
      </c>
      <c r="D5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0.46493768099999999</v>
      </c>
      <c r="E5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0.42226531499999997</v>
      </c>
      <c r="AI5075">
        <v>22</v>
      </c>
      <c r="AJ5075" t="s">
        <v>330</v>
      </c>
      <c r="AK5075" t="s">
        <v>423</v>
      </c>
      <c r="AL5075" t="s">
        <v>293</v>
      </c>
      <c r="AM5075">
        <v>8</v>
      </c>
      <c r="AN5075">
        <v>9</v>
      </c>
      <c r="AO5075">
        <v>0.42226531499999997</v>
      </c>
      <c r="AP5075">
        <v>0.44584982099999998</v>
      </c>
      <c r="AQ5075">
        <v>0.46493768099999999</v>
      </c>
      <c r="AR5075">
        <v>0.44168765100000001</v>
      </c>
      <c r="AS5075">
        <v>0.50370693</v>
      </c>
      <c r="AT5075">
        <v>0.35291879900000001</v>
      </c>
    </row>
    <row r="5076" spans="1:46" hidden="1" x14ac:dyDescent="0.25">
      <c r="A5076" t="s">
        <v>330</v>
      </c>
      <c r="B5076" t="s">
        <v>293</v>
      </c>
      <c r="C5076">
        <v>10</v>
      </c>
      <c r="D5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0.63372466900000002</v>
      </c>
      <c r="E5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0.63372466900000002</v>
      </c>
      <c r="AI5076">
        <v>22</v>
      </c>
      <c r="AJ5076" t="s">
        <v>330</v>
      </c>
      <c r="AK5076" t="s">
        <v>423</v>
      </c>
      <c r="AL5076" t="s">
        <v>293</v>
      </c>
      <c r="AM5076">
        <v>8</v>
      </c>
      <c r="AN5076">
        <v>10</v>
      </c>
      <c r="AO5076">
        <v>0.58622757299999995</v>
      </c>
      <c r="AP5076">
        <v>0.61409687400000001</v>
      </c>
      <c r="AQ5076">
        <v>0.63372466900000002</v>
      </c>
      <c r="AR5076">
        <v>0.60581829600000003</v>
      </c>
      <c r="AS5076">
        <v>0.67772552399999997</v>
      </c>
      <c r="AT5076">
        <v>0.46048307599999999</v>
      </c>
    </row>
    <row r="5077" spans="1:46" hidden="1" x14ac:dyDescent="0.25">
      <c r="A5077" t="s">
        <v>330</v>
      </c>
      <c r="B5077" t="s">
        <v>293</v>
      </c>
      <c r="C5077">
        <v>11</v>
      </c>
      <c r="D5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0.74996230600000002</v>
      </c>
      <c r="E5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0.74996230600000002</v>
      </c>
      <c r="AI5077">
        <v>22</v>
      </c>
      <c r="AJ5077" t="s">
        <v>330</v>
      </c>
      <c r="AK5077" t="s">
        <v>423</v>
      </c>
      <c r="AL5077" t="s">
        <v>293</v>
      </c>
      <c r="AM5077">
        <v>8</v>
      </c>
      <c r="AN5077">
        <v>11</v>
      </c>
      <c r="AO5077">
        <v>0.69975545500000003</v>
      </c>
      <c r="AP5077">
        <v>0.72950736199999999</v>
      </c>
      <c r="AQ5077">
        <v>0.74996230600000002</v>
      </c>
      <c r="AR5077">
        <v>0.71781889300000001</v>
      </c>
      <c r="AS5077">
        <v>0.79846527</v>
      </c>
      <c r="AT5077">
        <v>0.494338746</v>
      </c>
    </row>
    <row r="5078" spans="1:46" hidden="1" x14ac:dyDescent="0.25">
      <c r="A5078" t="s">
        <v>330</v>
      </c>
      <c r="B5078" t="s">
        <v>293</v>
      </c>
      <c r="C5078">
        <v>12</v>
      </c>
      <c r="D5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0.80622793699999995</v>
      </c>
      <c r="E5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0.80622793699999995</v>
      </c>
      <c r="AI5078">
        <v>22</v>
      </c>
      <c r="AJ5078" t="s">
        <v>330</v>
      </c>
      <c r="AK5078" t="s">
        <v>423</v>
      </c>
      <c r="AL5078" t="s">
        <v>293</v>
      </c>
      <c r="AM5078">
        <v>8</v>
      </c>
      <c r="AN5078">
        <v>12</v>
      </c>
      <c r="AO5078">
        <v>0.74440796600000003</v>
      </c>
      <c r="AP5078">
        <v>0.780383453</v>
      </c>
      <c r="AQ5078">
        <v>0.80622793699999995</v>
      </c>
      <c r="AR5078">
        <v>0.76567647999999999</v>
      </c>
      <c r="AS5078">
        <v>0.849233499</v>
      </c>
      <c r="AT5078">
        <v>0.50079000799999995</v>
      </c>
    </row>
    <row r="5079" spans="1:46" hidden="1" x14ac:dyDescent="0.25">
      <c r="A5079" t="s">
        <v>330</v>
      </c>
      <c r="B5079" t="s">
        <v>293</v>
      </c>
      <c r="C5079">
        <v>13</v>
      </c>
      <c r="D5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0.79168603999999998</v>
      </c>
      <c r="E5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0.79168603999999998</v>
      </c>
      <c r="AI5079">
        <v>22</v>
      </c>
      <c r="AJ5079" t="s">
        <v>330</v>
      </c>
      <c r="AK5079" t="s">
        <v>423</v>
      </c>
      <c r="AL5079" t="s">
        <v>293</v>
      </c>
      <c r="AM5079">
        <v>8</v>
      </c>
      <c r="AN5079">
        <v>13</v>
      </c>
      <c r="AO5079">
        <v>0.72726528599999996</v>
      </c>
      <c r="AP5079">
        <v>0.76563579800000003</v>
      </c>
      <c r="AQ5079">
        <v>0.79168603999999998</v>
      </c>
      <c r="AR5079">
        <v>0.74850028999999996</v>
      </c>
      <c r="AS5079">
        <v>0.83085039999999999</v>
      </c>
      <c r="AT5079">
        <v>0.42118323400000002</v>
      </c>
    </row>
    <row r="5080" spans="1:46" hidden="1" x14ac:dyDescent="0.25">
      <c r="A5080" t="s">
        <v>330</v>
      </c>
      <c r="B5080" t="s">
        <v>293</v>
      </c>
      <c r="C5080">
        <v>14</v>
      </c>
      <c r="D5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0.712730274</v>
      </c>
      <c r="E5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0.712730274</v>
      </c>
      <c r="AI5080">
        <v>22</v>
      </c>
      <c r="AJ5080" t="s">
        <v>330</v>
      </c>
      <c r="AK5080" t="s">
        <v>423</v>
      </c>
      <c r="AL5080" t="s">
        <v>293</v>
      </c>
      <c r="AM5080">
        <v>8</v>
      </c>
      <c r="AN5080">
        <v>14</v>
      </c>
      <c r="AO5080">
        <v>0.64807745800000005</v>
      </c>
      <c r="AP5080">
        <v>0.68049123</v>
      </c>
      <c r="AQ5080">
        <v>0.712730274</v>
      </c>
      <c r="AR5080">
        <v>0.67021221499999994</v>
      </c>
      <c r="AS5080">
        <v>0.74761591900000002</v>
      </c>
      <c r="AT5080">
        <v>0.38538120599999998</v>
      </c>
    </row>
    <row r="5081" spans="1:46" hidden="1" x14ac:dyDescent="0.25">
      <c r="A5081" t="s">
        <v>330</v>
      </c>
      <c r="B5081" t="s">
        <v>293</v>
      </c>
      <c r="C5081">
        <v>15</v>
      </c>
      <c r="D5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0.57724599499999996</v>
      </c>
      <c r="E5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0.57724599499999996</v>
      </c>
      <c r="AI5081">
        <v>22</v>
      </c>
      <c r="AJ5081" t="s">
        <v>330</v>
      </c>
      <c r="AK5081" t="s">
        <v>423</v>
      </c>
      <c r="AL5081" t="s">
        <v>293</v>
      </c>
      <c r="AM5081">
        <v>8</v>
      </c>
      <c r="AN5081">
        <v>15</v>
      </c>
      <c r="AO5081">
        <v>0.50892601800000004</v>
      </c>
      <c r="AP5081">
        <v>0.55326068399999995</v>
      </c>
      <c r="AQ5081">
        <v>0.57724599499999996</v>
      </c>
      <c r="AR5081">
        <v>0.53912801700000001</v>
      </c>
      <c r="AS5081">
        <v>0.61293050699999996</v>
      </c>
      <c r="AT5081">
        <v>0.31086112599999999</v>
      </c>
    </row>
    <row r="5082" spans="1:46" hidden="1" x14ac:dyDescent="0.25">
      <c r="A5082" t="s">
        <v>330</v>
      </c>
      <c r="B5082" t="s">
        <v>293</v>
      </c>
      <c r="C5082">
        <v>16</v>
      </c>
      <c r="D5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0.39752134099999997</v>
      </c>
      <c r="E5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0.39752134099999997</v>
      </c>
      <c r="AI5082">
        <v>22</v>
      </c>
      <c r="AJ5082" t="s">
        <v>330</v>
      </c>
      <c r="AK5082" t="s">
        <v>423</v>
      </c>
      <c r="AL5082" t="s">
        <v>293</v>
      </c>
      <c r="AM5082">
        <v>8</v>
      </c>
      <c r="AN5082">
        <v>16</v>
      </c>
      <c r="AO5082">
        <v>0.35170327400000001</v>
      </c>
      <c r="AP5082">
        <v>0.37795946000000002</v>
      </c>
      <c r="AQ5082">
        <v>0.39752134099999997</v>
      </c>
      <c r="AR5082">
        <v>0.371675757</v>
      </c>
      <c r="AS5082">
        <v>0.42933199900000002</v>
      </c>
      <c r="AT5082">
        <v>0.22835233899999999</v>
      </c>
    </row>
    <row r="5083" spans="1:46" hidden="1" x14ac:dyDescent="0.25">
      <c r="A5083" t="s">
        <v>330</v>
      </c>
      <c r="B5083" t="s">
        <v>293</v>
      </c>
      <c r="C5083">
        <v>17</v>
      </c>
      <c r="D5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0.20488202599999999</v>
      </c>
      <c r="E5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0.20488202599999999</v>
      </c>
      <c r="AI5083">
        <v>22</v>
      </c>
      <c r="AJ5083" t="s">
        <v>330</v>
      </c>
      <c r="AK5083" t="s">
        <v>423</v>
      </c>
      <c r="AL5083" t="s">
        <v>293</v>
      </c>
      <c r="AM5083">
        <v>8</v>
      </c>
      <c r="AN5083">
        <v>17</v>
      </c>
      <c r="AO5083">
        <v>0.178644631</v>
      </c>
      <c r="AP5083">
        <v>0.19480097900000001</v>
      </c>
      <c r="AQ5083">
        <v>0.20488202599999999</v>
      </c>
      <c r="AR5083">
        <v>0.19107215499999999</v>
      </c>
      <c r="AS5083">
        <v>0.22192255499999999</v>
      </c>
      <c r="AT5083">
        <v>0.12068201100000001</v>
      </c>
    </row>
    <row r="5084" spans="1:46" hidden="1" x14ac:dyDescent="0.25">
      <c r="A5084" t="s">
        <v>330</v>
      </c>
      <c r="B5084" t="s">
        <v>293</v>
      </c>
      <c r="C5084">
        <v>18</v>
      </c>
      <c r="D5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3.86168E-2</v>
      </c>
      <c r="E5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3.86168E-2</v>
      </c>
      <c r="AI5084">
        <v>22</v>
      </c>
      <c r="AJ5084" t="s">
        <v>330</v>
      </c>
      <c r="AK5084" t="s">
        <v>423</v>
      </c>
      <c r="AL5084" t="s">
        <v>293</v>
      </c>
      <c r="AM5084">
        <v>8</v>
      </c>
      <c r="AN5084">
        <v>18</v>
      </c>
      <c r="AO5084">
        <v>3.3603804000000001E-2</v>
      </c>
      <c r="AP5084">
        <v>3.6178989000000002E-2</v>
      </c>
      <c r="AQ5084">
        <v>3.86168E-2</v>
      </c>
      <c r="AR5084">
        <v>3.5767026E-2</v>
      </c>
      <c r="AS5084">
        <v>4.1632844000000002E-2</v>
      </c>
      <c r="AT5084">
        <v>2.5337545E-2</v>
      </c>
    </row>
    <row r="5085" spans="1:46" hidden="1" x14ac:dyDescent="0.25">
      <c r="A5085" t="s">
        <v>330</v>
      </c>
      <c r="B5085" t="s">
        <v>293</v>
      </c>
      <c r="C5085">
        <v>19</v>
      </c>
      <c r="D5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5">
        <v>22</v>
      </c>
      <c r="AJ5085" t="s">
        <v>330</v>
      </c>
      <c r="AK5085" t="s">
        <v>423</v>
      </c>
      <c r="AL5085" t="s">
        <v>293</v>
      </c>
      <c r="AM5085">
        <v>8</v>
      </c>
      <c r="AN5085">
        <v>19</v>
      </c>
      <c r="AO5085">
        <v>0</v>
      </c>
      <c r="AP5085">
        <v>0</v>
      </c>
      <c r="AQ5085">
        <v>0</v>
      </c>
      <c r="AR5085">
        <v>0</v>
      </c>
      <c r="AS5085">
        <v>0</v>
      </c>
      <c r="AT5085">
        <v>0</v>
      </c>
    </row>
    <row r="5086" spans="1:46" hidden="1" x14ac:dyDescent="0.25">
      <c r="A5086" t="s">
        <v>330</v>
      </c>
      <c r="B5086" t="s">
        <v>293</v>
      </c>
      <c r="C5086">
        <v>20</v>
      </c>
      <c r="D5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6">
        <v>22</v>
      </c>
      <c r="AJ5086" t="s">
        <v>330</v>
      </c>
      <c r="AK5086" t="s">
        <v>423</v>
      </c>
      <c r="AL5086" t="s">
        <v>293</v>
      </c>
      <c r="AM5086">
        <v>8</v>
      </c>
      <c r="AN5086">
        <v>20</v>
      </c>
      <c r="AO5086">
        <v>0</v>
      </c>
      <c r="AP5086">
        <v>0</v>
      </c>
      <c r="AQ5086">
        <v>0</v>
      </c>
      <c r="AR5086">
        <v>0</v>
      </c>
      <c r="AS5086">
        <v>0</v>
      </c>
      <c r="AT5086">
        <v>0</v>
      </c>
    </row>
    <row r="5087" spans="1:46" hidden="1" x14ac:dyDescent="0.25">
      <c r="A5087" t="s">
        <v>330</v>
      </c>
      <c r="B5087" t="s">
        <v>293</v>
      </c>
      <c r="C5087">
        <v>21</v>
      </c>
      <c r="D5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7">
        <v>22</v>
      </c>
      <c r="AJ5087" t="s">
        <v>330</v>
      </c>
      <c r="AK5087" t="s">
        <v>423</v>
      </c>
      <c r="AL5087" t="s">
        <v>293</v>
      </c>
      <c r="AM5087">
        <v>8</v>
      </c>
      <c r="AN5087">
        <v>21</v>
      </c>
      <c r="AO5087">
        <v>0</v>
      </c>
      <c r="AP5087">
        <v>0</v>
      </c>
      <c r="AQ5087">
        <v>0</v>
      </c>
      <c r="AR5087">
        <v>0</v>
      </c>
      <c r="AS5087">
        <v>0</v>
      </c>
      <c r="AT5087">
        <v>0</v>
      </c>
    </row>
    <row r="5088" spans="1:46" hidden="1" x14ac:dyDescent="0.25">
      <c r="A5088" t="s">
        <v>330</v>
      </c>
      <c r="B5088" t="s">
        <v>293</v>
      </c>
      <c r="C5088">
        <v>22</v>
      </c>
      <c r="D5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8">
        <v>22</v>
      </c>
      <c r="AJ5088" t="s">
        <v>330</v>
      </c>
      <c r="AK5088" t="s">
        <v>423</v>
      </c>
      <c r="AL5088" t="s">
        <v>293</v>
      </c>
      <c r="AM5088">
        <v>8</v>
      </c>
      <c r="AN5088">
        <v>22</v>
      </c>
      <c r="AO5088">
        <v>0</v>
      </c>
      <c r="AP5088">
        <v>0</v>
      </c>
      <c r="AQ5088">
        <v>0</v>
      </c>
      <c r="AR5088">
        <v>0</v>
      </c>
      <c r="AS5088">
        <v>0</v>
      </c>
      <c r="AT5088">
        <v>0</v>
      </c>
    </row>
    <row r="5089" spans="1:46" hidden="1" x14ac:dyDescent="0.25">
      <c r="A5089" t="s">
        <v>330</v>
      </c>
      <c r="B5089" t="s">
        <v>293</v>
      </c>
      <c r="C5089">
        <v>23</v>
      </c>
      <c r="D5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9">
        <v>22</v>
      </c>
      <c r="AJ5089" t="s">
        <v>330</v>
      </c>
      <c r="AK5089" t="s">
        <v>423</v>
      </c>
      <c r="AL5089" t="s">
        <v>293</v>
      </c>
      <c r="AM5089">
        <v>8</v>
      </c>
      <c r="AN5089">
        <v>23</v>
      </c>
      <c r="AO5089">
        <v>0</v>
      </c>
      <c r="AP5089">
        <v>0</v>
      </c>
      <c r="AQ5089">
        <v>0</v>
      </c>
      <c r="AR5089">
        <v>0</v>
      </c>
      <c r="AS5089">
        <v>0</v>
      </c>
      <c r="AT5089">
        <v>0</v>
      </c>
    </row>
    <row r="5090" spans="1:46" hidden="1" x14ac:dyDescent="0.25">
      <c r="A5090" t="s">
        <v>330</v>
      </c>
      <c r="B5090" t="s">
        <v>293</v>
      </c>
      <c r="C5090">
        <v>24</v>
      </c>
      <c r="D5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0">
        <v>22</v>
      </c>
      <c r="AJ5090" t="s">
        <v>330</v>
      </c>
      <c r="AK5090" t="s">
        <v>423</v>
      </c>
      <c r="AL5090" t="s">
        <v>293</v>
      </c>
      <c r="AM5090">
        <v>8</v>
      </c>
      <c r="AN5090">
        <v>24</v>
      </c>
      <c r="AO5090">
        <v>0</v>
      </c>
      <c r="AP5090">
        <v>0</v>
      </c>
      <c r="AQ5090">
        <v>0</v>
      </c>
      <c r="AR5090">
        <v>0</v>
      </c>
      <c r="AS5090">
        <v>0</v>
      </c>
      <c r="AT5090">
        <v>0</v>
      </c>
    </row>
    <row r="5091" spans="1:46" hidden="1" x14ac:dyDescent="0.25">
      <c r="A5091" t="s">
        <v>330</v>
      </c>
      <c r="B5091" t="s">
        <v>294</v>
      </c>
      <c r="C5091">
        <v>1</v>
      </c>
      <c r="D5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1">
        <v>22</v>
      </c>
      <c r="AJ5091" t="s">
        <v>330</v>
      </c>
      <c r="AK5091" t="s">
        <v>423</v>
      </c>
      <c r="AL5091" t="s">
        <v>294</v>
      </c>
      <c r="AM5091">
        <v>9</v>
      </c>
      <c r="AN5091">
        <v>1</v>
      </c>
      <c r="AO5091">
        <v>0</v>
      </c>
      <c r="AP5091">
        <v>0</v>
      </c>
      <c r="AQ5091">
        <v>0</v>
      </c>
      <c r="AR5091">
        <v>0</v>
      </c>
      <c r="AS5091">
        <v>0</v>
      </c>
      <c r="AT5091">
        <v>0</v>
      </c>
    </row>
    <row r="5092" spans="1:46" hidden="1" x14ac:dyDescent="0.25">
      <c r="A5092" t="s">
        <v>330</v>
      </c>
      <c r="B5092" t="s">
        <v>294</v>
      </c>
      <c r="C5092">
        <v>2</v>
      </c>
      <c r="D5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2">
        <v>22</v>
      </c>
      <c r="AJ5092" t="s">
        <v>330</v>
      </c>
      <c r="AK5092" t="s">
        <v>423</v>
      </c>
      <c r="AL5092" t="s">
        <v>294</v>
      </c>
      <c r="AM5092">
        <v>9</v>
      </c>
      <c r="AN5092">
        <v>2</v>
      </c>
      <c r="AO5092">
        <v>0</v>
      </c>
      <c r="AP5092">
        <v>0</v>
      </c>
      <c r="AQ5092">
        <v>0</v>
      </c>
      <c r="AR5092">
        <v>0</v>
      </c>
      <c r="AS5092">
        <v>0</v>
      </c>
      <c r="AT5092">
        <v>0</v>
      </c>
    </row>
    <row r="5093" spans="1:46" hidden="1" x14ac:dyDescent="0.25">
      <c r="A5093" t="s">
        <v>330</v>
      </c>
      <c r="B5093" t="s">
        <v>294</v>
      </c>
      <c r="C5093">
        <v>3</v>
      </c>
      <c r="D5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3">
        <v>22</v>
      </c>
      <c r="AJ5093" t="s">
        <v>330</v>
      </c>
      <c r="AK5093" t="s">
        <v>423</v>
      </c>
      <c r="AL5093" t="s">
        <v>294</v>
      </c>
      <c r="AM5093">
        <v>9</v>
      </c>
      <c r="AN5093">
        <v>3</v>
      </c>
      <c r="AO5093">
        <v>0</v>
      </c>
      <c r="AP5093">
        <v>0</v>
      </c>
      <c r="AQ5093">
        <v>0</v>
      </c>
      <c r="AR5093">
        <v>0</v>
      </c>
      <c r="AS5093">
        <v>0</v>
      </c>
      <c r="AT5093">
        <v>0</v>
      </c>
    </row>
    <row r="5094" spans="1:46" hidden="1" x14ac:dyDescent="0.25">
      <c r="A5094" t="s">
        <v>330</v>
      </c>
      <c r="B5094" t="s">
        <v>294</v>
      </c>
      <c r="C5094">
        <v>4</v>
      </c>
      <c r="D5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4">
        <v>22</v>
      </c>
      <c r="AJ5094" t="s">
        <v>330</v>
      </c>
      <c r="AK5094" t="s">
        <v>423</v>
      </c>
      <c r="AL5094" t="s">
        <v>294</v>
      </c>
      <c r="AM5094">
        <v>9</v>
      </c>
      <c r="AN5094">
        <v>4</v>
      </c>
      <c r="AO5094">
        <v>0</v>
      </c>
      <c r="AP5094">
        <v>0</v>
      </c>
      <c r="AQ5094">
        <v>0</v>
      </c>
      <c r="AR5094">
        <v>0</v>
      </c>
      <c r="AS5094">
        <v>0</v>
      </c>
      <c r="AT5094">
        <v>0</v>
      </c>
    </row>
    <row r="5095" spans="1:46" hidden="1" x14ac:dyDescent="0.25">
      <c r="A5095" t="s">
        <v>330</v>
      </c>
      <c r="B5095" t="s">
        <v>294</v>
      </c>
      <c r="C5095">
        <v>5</v>
      </c>
      <c r="D5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5">
        <v>22</v>
      </c>
      <c r="AJ5095" t="s">
        <v>330</v>
      </c>
      <c r="AK5095" t="s">
        <v>423</v>
      </c>
      <c r="AL5095" t="s">
        <v>294</v>
      </c>
      <c r="AM5095">
        <v>9</v>
      </c>
      <c r="AN5095">
        <v>5</v>
      </c>
      <c r="AO5095">
        <v>0</v>
      </c>
      <c r="AP5095">
        <v>0</v>
      </c>
      <c r="AQ5095">
        <v>0</v>
      </c>
      <c r="AR5095">
        <v>0</v>
      </c>
      <c r="AS5095">
        <v>0</v>
      </c>
      <c r="AT5095">
        <v>0</v>
      </c>
    </row>
    <row r="5096" spans="1:46" hidden="1" x14ac:dyDescent="0.25">
      <c r="A5096" t="s">
        <v>330</v>
      </c>
      <c r="B5096" t="s">
        <v>294</v>
      </c>
      <c r="C5096">
        <v>6</v>
      </c>
      <c r="D5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1.437989E-3</v>
      </c>
      <c r="E5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1.437989E-3</v>
      </c>
      <c r="AI5096">
        <v>22</v>
      </c>
      <c r="AJ5096" t="s">
        <v>330</v>
      </c>
      <c r="AK5096" t="s">
        <v>423</v>
      </c>
      <c r="AL5096" t="s">
        <v>294</v>
      </c>
      <c r="AM5096">
        <v>9</v>
      </c>
      <c r="AN5096">
        <v>6</v>
      </c>
      <c r="AO5096">
        <v>1.437989E-3</v>
      </c>
      <c r="AP5096">
        <v>2.8075940000000001E-3</v>
      </c>
      <c r="AQ5096">
        <v>4.466907E-3</v>
      </c>
      <c r="AR5096">
        <v>3.1154289999999999E-3</v>
      </c>
      <c r="AS5096">
        <v>7.3680990000000003E-3</v>
      </c>
      <c r="AT5096">
        <v>6.0479999999999996E-4</v>
      </c>
    </row>
    <row r="5097" spans="1:46" hidden="1" x14ac:dyDescent="0.25">
      <c r="A5097" t="s">
        <v>330</v>
      </c>
      <c r="B5097" t="s">
        <v>294</v>
      </c>
      <c r="C5097">
        <v>7</v>
      </c>
      <c r="D5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9.6561812999999996E-2</v>
      </c>
      <c r="E5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9.6561812999999996E-2</v>
      </c>
      <c r="AI5097">
        <v>22</v>
      </c>
      <c r="AJ5097" t="s">
        <v>330</v>
      </c>
      <c r="AK5097" t="s">
        <v>423</v>
      </c>
      <c r="AL5097" t="s">
        <v>294</v>
      </c>
      <c r="AM5097">
        <v>9</v>
      </c>
      <c r="AN5097">
        <v>7</v>
      </c>
      <c r="AO5097">
        <v>9.6561812999999996E-2</v>
      </c>
      <c r="AP5097">
        <v>0.108749447</v>
      </c>
      <c r="AQ5097">
        <v>0.119869375</v>
      </c>
      <c r="AR5097">
        <v>0.107906944</v>
      </c>
      <c r="AS5097">
        <v>0.14036781800000001</v>
      </c>
      <c r="AT5097">
        <v>6.5429768999999999E-2</v>
      </c>
    </row>
    <row r="5098" spans="1:46" hidden="1" x14ac:dyDescent="0.25">
      <c r="A5098" t="s">
        <v>330</v>
      </c>
      <c r="B5098" t="s">
        <v>294</v>
      </c>
      <c r="C5098">
        <v>8</v>
      </c>
      <c r="D5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0.29532134300000001</v>
      </c>
      <c r="E5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0.29532134300000001</v>
      </c>
      <c r="AI5098">
        <v>22</v>
      </c>
      <c r="AJ5098" t="s">
        <v>330</v>
      </c>
      <c r="AK5098" t="s">
        <v>423</v>
      </c>
      <c r="AL5098" t="s">
        <v>294</v>
      </c>
      <c r="AM5098">
        <v>9</v>
      </c>
      <c r="AN5098">
        <v>8</v>
      </c>
      <c r="AO5098">
        <v>0.29532134300000001</v>
      </c>
      <c r="AP5098">
        <v>0.31138073999999999</v>
      </c>
      <c r="AQ5098">
        <v>0.32746075299999999</v>
      </c>
      <c r="AR5098">
        <v>0.31004958199999999</v>
      </c>
      <c r="AS5098">
        <v>0.35772628000000001</v>
      </c>
      <c r="AT5098">
        <v>0.21343409299999999</v>
      </c>
    </row>
    <row r="5099" spans="1:46" hidden="1" x14ac:dyDescent="0.25">
      <c r="A5099" t="s">
        <v>330</v>
      </c>
      <c r="B5099" t="s">
        <v>294</v>
      </c>
      <c r="C5099">
        <v>9</v>
      </c>
      <c r="D5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0.53314619399999996</v>
      </c>
      <c r="E5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0.49643667600000002</v>
      </c>
      <c r="AI5099">
        <v>22</v>
      </c>
      <c r="AJ5099" t="s">
        <v>330</v>
      </c>
      <c r="AK5099" t="s">
        <v>423</v>
      </c>
      <c r="AL5099" t="s">
        <v>294</v>
      </c>
      <c r="AM5099">
        <v>9</v>
      </c>
      <c r="AN5099">
        <v>9</v>
      </c>
      <c r="AO5099">
        <v>0.49643667600000002</v>
      </c>
      <c r="AP5099">
        <v>0.514099266</v>
      </c>
      <c r="AQ5099">
        <v>0.53314619399999996</v>
      </c>
      <c r="AR5099">
        <v>0.51101826299999997</v>
      </c>
      <c r="AS5099">
        <v>0.56665090399999996</v>
      </c>
      <c r="AT5099">
        <v>0.36564612699999999</v>
      </c>
    </row>
    <row r="5100" spans="1:46" hidden="1" x14ac:dyDescent="0.25">
      <c r="A5100" t="s">
        <v>330</v>
      </c>
      <c r="B5100" t="s">
        <v>294</v>
      </c>
      <c r="C5100">
        <v>10</v>
      </c>
      <c r="D5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0.70035099499999998</v>
      </c>
      <c r="E5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0.70035099499999998</v>
      </c>
      <c r="AI5100">
        <v>22</v>
      </c>
      <c r="AJ5100" t="s">
        <v>330</v>
      </c>
      <c r="AK5100" t="s">
        <v>423</v>
      </c>
      <c r="AL5100" t="s">
        <v>294</v>
      </c>
      <c r="AM5100">
        <v>9</v>
      </c>
      <c r="AN5100">
        <v>10</v>
      </c>
      <c r="AO5100">
        <v>0.65743791699999998</v>
      </c>
      <c r="AP5100">
        <v>0.68330653799999996</v>
      </c>
      <c r="AQ5100">
        <v>0.70035099499999998</v>
      </c>
      <c r="AR5100">
        <v>0.67549923300000003</v>
      </c>
      <c r="AS5100">
        <v>0.73727872100000003</v>
      </c>
      <c r="AT5100">
        <v>0.51220485100000002</v>
      </c>
    </row>
    <row r="5101" spans="1:46" hidden="1" x14ac:dyDescent="0.25">
      <c r="A5101" t="s">
        <v>330</v>
      </c>
      <c r="B5101" t="s">
        <v>294</v>
      </c>
      <c r="C5101">
        <v>11</v>
      </c>
      <c r="D5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0.81479322499999995</v>
      </c>
      <c r="E5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0.81479322499999995</v>
      </c>
      <c r="AI5101">
        <v>22</v>
      </c>
      <c r="AJ5101" t="s">
        <v>330</v>
      </c>
      <c r="AK5101" t="s">
        <v>423</v>
      </c>
      <c r="AL5101" t="s">
        <v>294</v>
      </c>
      <c r="AM5101">
        <v>9</v>
      </c>
      <c r="AN5101">
        <v>11</v>
      </c>
      <c r="AO5101">
        <v>0.76108209400000004</v>
      </c>
      <c r="AP5101">
        <v>0.79022799200000005</v>
      </c>
      <c r="AQ5101">
        <v>0.81479322499999995</v>
      </c>
      <c r="AR5101">
        <v>0.78345361700000005</v>
      </c>
      <c r="AS5101">
        <v>0.84974392099999996</v>
      </c>
      <c r="AT5101">
        <v>0.66574059299999999</v>
      </c>
    </row>
    <row r="5102" spans="1:46" hidden="1" x14ac:dyDescent="0.25">
      <c r="A5102" t="s">
        <v>330</v>
      </c>
      <c r="B5102" t="s">
        <v>294</v>
      </c>
      <c r="C5102">
        <v>12</v>
      </c>
      <c r="D5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0.85780182800000004</v>
      </c>
      <c r="E5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0.85780182800000004</v>
      </c>
      <c r="AI5102">
        <v>22</v>
      </c>
      <c r="AJ5102" t="s">
        <v>330</v>
      </c>
      <c r="AK5102" t="s">
        <v>423</v>
      </c>
      <c r="AL5102" t="s">
        <v>294</v>
      </c>
      <c r="AM5102">
        <v>9</v>
      </c>
      <c r="AN5102">
        <v>12</v>
      </c>
      <c r="AO5102">
        <v>0.78786666599999999</v>
      </c>
      <c r="AP5102">
        <v>0.83100908299999998</v>
      </c>
      <c r="AQ5102">
        <v>0.85780182800000004</v>
      </c>
      <c r="AR5102">
        <v>0.81884869199999999</v>
      </c>
      <c r="AS5102">
        <v>0.88927430200000002</v>
      </c>
      <c r="AT5102">
        <v>0.66554223899999998</v>
      </c>
    </row>
    <row r="5103" spans="1:46" hidden="1" x14ac:dyDescent="0.25">
      <c r="A5103" t="s">
        <v>330</v>
      </c>
      <c r="B5103" t="s">
        <v>294</v>
      </c>
      <c r="C5103">
        <v>13</v>
      </c>
      <c r="D5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0.82792842600000005</v>
      </c>
      <c r="E5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0.82792842600000005</v>
      </c>
      <c r="AI5103">
        <v>22</v>
      </c>
      <c r="AJ5103" t="s">
        <v>330</v>
      </c>
      <c r="AK5103" t="s">
        <v>423</v>
      </c>
      <c r="AL5103" t="s">
        <v>294</v>
      </c>
      <c r="AM5103">
        <v>9</v>
      </c>
      <c r="AN5103">
        <v>13</v>
      </c>
      <c r="AO5103">
        <v>0.75199473100000003</v>
      </c>
      <c r="AP5103">
        <v>0.79514447600000004</v>
      </c>
      <c r="AQ5103">
        <v>0.82792842600000005</v>
      </c>
      <c r="AR5103">
        <v>0.78689971800000003</v>
      </c>
      <c r="AS5103">
        <v>0.86632660299999997</v>
      </c>
      <c r="AT5103">
        <v>0.64534613299999999</v>
      </c>
    </row>
    <row r="5104" spans="1:46" hidden="1" x14ac:dyDescent="0.25">
      <c r="A5104" t="s">
        <v>330</v>
      </c>
      <c r="B5104" t="s">
        <v>294</v>
      </c>
      <c r="C5104">
        <v>14</v>
      </c>
      <c r="D5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0.73734014199999998</v>
      </c>
      <c r="E5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0.73734014199999998</v>
      </c>
      <c r="AI5104">
        <v>22</v>
      </c>
      <c r="AJ5104" t="s">
        <v>330</v>
      </c>
      <c r="AK5104" t="s">
        <v>423</v>
      </c>
      <c r="AL5104" t="s">
        <v>294</v>
      </c>
      <c r="AM5104">
        <v>9</v>
      </c>
      <c r="AN5104">
        <v>14</v>
      </c>
      <c r="AO5104">
        <v>0.65888736599999997</v>
      </c>
      <c r="AP5104">
        <v>0.69933052799999995</v>
      </c>
      <c r="AQ5104">
        <v>0.73734014199999998</v>
      </c>
      <c r="AR5104">
        <v>0.69547856399999997</v>
      </c>
      <c r="AS5104">
        <v>0.77341528900000001</v>
      </c>
      <c r="AT5104">
        <v>0.56897509899999998</v>
      </c>
    </row>
    <row r="5105" spans="1:46" hidden="1" x14ac:dyDescent="0.25">
      <c r="A5105" t="s">
        <v>330</v>
      </c>
      <c r="B5105" t="s">
        <v>294</v>
      </c>
      <c r="C5105">
        <v>15</v>
      </c>
      <c r="D5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0.59645340300000005</v>
      </c>
      <c r="E5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0.59645340300000005</v>
      </c>
      <c r="AI5105">
        <v>22</v>
      </c>
      <c r="AJ5105" t="s">
        <v>330</v>
      </c>
      <c r="AK5105" t="s">
        <v>423</v>
      </c>
      <c r="AL5105" t="s">
        <v>294</v>
      </c>
      <c r="AM5105">
        <v>9</v>
      </c>
      <c r="AN5105">
        <v>15</v>
      </c>
      <c r="AO5105">
        <v>0.52467837299999998</v>
      </c>
      <c r="AP5105">
        <v>0.55705677300000001</v>
      </c>
      <c r="AQ5105">
        <v>0.59645340300000005</v>
      </c>
      <c r="AR5105">
        <v>0.55553635300000004</v>
      </c>
      <c r="AS5105">
        <v>0.62453185600000005</v>
      </c>
      <c r="AT5105">
        <v>0.44678992499999998</v>
      </c>
    </row>
    <row r="5106" spans="1:46" hidden="1" x14ac:dyDescent="0.25">
      <c r="A5106" t="s">
        <v>330</v>
      </c>
      <c r="B5106" t="s">
        <v>294</v>
      </c>
      <c r="C5106">
        <v>16</v>
      </c>
      <c r="D5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0.40550413600000002</v>
      </c>
      <c r="E5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0.40550413600000002</v>
      </c>
      <c r="AI5106">
        <v>22</v>
      </c>
      <c r="AJ5106" t="s">
        <v>330</v>
      </c>
      <c r="AK5106" t="s">
        <v>423</v>
      </c>
      <c r="AL5106" t="s">
        <v>294</v>
      </c>
      <c r="AM5106">
        <v>9</v>
      </c>
      <c r="AN5106">
        <v>16</v>
      </c>
      <c r="AO5106">
        <v>0.35538754099999997</v>
      </c>
      <c r="AP5106">
        <v>0.38397694799999998</v>
      </c>
      <c r="AQ5106">
        <v>0.40550413600000002</v>
      </c>
      <c r="AR5106">
        <v>0.37804305500000002</v>
      </c>
      <c r="AS5106">
        <v>0.43197763</v>
      </c>
      <c r="AT5106">
        <v>0.28252226000000003</v>
      </c>
    </row>
    <row r="5107" spans="1:46" hidden="1" x14ac:dyDescent="0.25">
      <c r="A5107" t="s">
        <v>330</v>
      </c>
      <c r="B5107" t="s">
        <v>294</v>
      </c>
      <c r="C5107">
        <v>17</v>
      </c>
      <c r="D5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0.201420028</v>
      </c>
      <c r="E5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0.201420028</v>
      </c>
      <c r="AI5107">
        <v>22</v>
      </c>
      <c r="AJ5107" t="s">
        <v>330</v>
      </c>
      <c r="AK5107" t="s">
        <v>423</v>
      </c>
      <c r="AL5107" t="s">
        <v>294</v>
      </c>
      <c r="AM5107">
        <v>9</v>
      </c>
      <c r="AN5107">
        <v>17</v>
      </c>
      <c r="AO5107">
        <v>0.171996225</v>
      </c>
      <c r="AP5107">
        <v>0.189328263</v>
      </c>
      <c r="AQ5107">
        <v>0.201420028</v>
      </c>
      <c r="AR5107">
        <v>0.187345445</v>
      </c>
      <c r="AS5107">
        <v>0.21978335199999999</v>
      </c>
      <c r="AT5107">
        <v>0.144844842</v>
      </c>
    </row>
    <row r="5108" spans="1:46" hidden="1" x14ac:dyDescent="0.25">
      <c r="A5108" t="s">
        <v>330</v>
      </c>
      <c r="B5108" t="s">
        <v>294</v>
      </c>
      <c r="C5108">
        <v>18</v>
      </c>
      <c r="D5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3.3462594999999998E-2</v>
      </c>
      <c r="E5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3.3462594999999998E-2</v>
      </c>
      <c r="AI5108">
        <v>22</v>
      </c>
      <c r="AJ5108" t="s">
        <v>330</v>
      </c>
      <c r="AK5108" t="s">
        <v>423</v>
      </c>
      <c r="AL5108" t="s">
        <v>294</v>
      </c>
      <c r="AM5108">
        <v>9</v>
      </c>
      <c r="AN5108">
        <v>18</v>
      </c>
      <c r="AO5108">
        <v>2.7398684E-2</v>
      </c>
      <c r="AP5108">
        <v>3.0864250999999999E-2</v>
      </c>
      <c r="AQ5108">
        <v>3.3462594999999998E-2</v>
      </c>
      <c r="AR5108">
        <v>3.0610959E-2</v>
      </c>
      <c r="AS5108">
        <v>3.8084522000000003E-2</v>
      </c>
      <c r="AT5108">
        <v>2.2594645999999999E-2</v>
      </c>
    </row>
    <row r="5109" spans="1:46" hidden="1" x14ac:dyDescent="0.25">
      <c r="A5109" t="s">
        <v>330</v>
      </c>
      <c r="B5109" t="s">
        <v>294</v>
      </c>
      <c r="C5109">
        <v>19</v>
      </c>
      <c r="D5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9">
        <v>22</v>
      </c>
      <c r="AJ5109" t="s">
        <v>330</v>
      </c>
      <c r="AK5109" t="s">
        <v>423</v>
      </c>
      <c r="AL5109" t="s">
        <v>294</v>
      </c>
      <c r="AM5109">
        <v>9</v>
      </c>
      <c r="AN5109">
        <v>19</v>
      </c>
      <c r="AO5109">
        <v>0</v>
      </c>
      <c r="AP5109">
        <v>0</v>
      </c>
      <c r="AQ5109">
        <v>0</v>
      </c>
      <c r="AR5109">
        <v>0</v>
      </c>
      <c r="AS5109">
        <v>0</v>
      </c>
      <c r="AT5109">
        <v>0</v>
      </c>
    </row>
    <row r="5110" spans="1:46" hidden="1" x14ac:dyDescent="0.25">
      <c r="A5110" t="s">
        <v>330</v>
      </c>
      <c r="B5110" t="s">
        <v>294</v>
      </c>
      <c r="C5110">
        <v>20</v>
      </c>
      <c r="D5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0">
        <v>22</v>
      </c>
      <c r="AJ5110" t="s">
        <v>330</v>
      </c>
      <c r="AK5110" t="s">
        <v>423</v>
      </c>
      <c r="AL5110" t="s">
        <v>294</v>
      </c>
      <c r="AM5110">
        <v>9</v>
      </c>
      <c r="AN5110">
        <v>20</v>
      </c>
      <c r="AO5110">
        <v>0</v>
      </c>
      <c r="AP5110">
        <v>0</v>
      </c>
      <c r="AQ5110">
        <v>0</v>
      </c>
      <c r="AR5110">
        <v>0</v>
      </c>
      <c r="AS5110">
        <v>0</v>
      </c>
      <c r="AT5110">
        <v>0</v>
      </c>
    </row>
    <row r="5111" spans="1:46" hidden="1" x14ac:dyDescent="0.25">
      <c r="A5111" t="s">
        <v>330</v>
      </c>
      <c r="B5111" t="s">
        <v>294</v>
      </c>
      <c r="C5111">
        <v>21</v>
      </c>
      <c r="D5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1">
        <v>22</v>
      </c>
      <c r="AJ5111" t="s">
        <v>330</v>
      </c>
      <c r="AK5111" t="s">
        <v>423</v>
      </c>
      <c r="AL5111" t="s">
        <v>294</v>
      </c>
      <c r="AM5111">
        <v>9</v>
      </c>
      <c r="AN5111">
        <v>21</v>
      </c>
      <c r="AO5111">
        <v>0</v>
      </c>
      <c r="AP5111">
        <v>0</v>
      </c>
      <c r="AQ5111">
        <v>0</v>
      </c>
      <c r="AR5111">
        <v>0</v>
      </c>
      <c r="AS5111">
        <v>0</v>
      </c>
      <c r="AT5111">
        <v>0</v>
      </c>
    </row>
    <row r="5112" spans="1:46" hidden="1" x14ac:dyDescent="0.25">
      <c r="A5112" t="s">
        <v>330</v>
      </c>
      <c r="B5112" t="s">
        <v>294</v>
      </c>
      <c r="C5112">
        <v>22</v>
      </c>
      <c r="D5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2">
        <v>22</v>
      </c>
      <c r="AJ5112" t="s">
        <v>330</v>
      </c>
      <c r="AK5112" t="s">
        <v>423</v>
      </c>
      <c r="AL5112" t="s">
        <v>294</v>
      </c>
      <c r="AM5112">
        <v>9</v>
      </c>
      <c r="AN5112">
        <v>22</v>
      </c>
      <c r="AO5112">
        <v>0</v>
      </c>
      <c r="AP5112">
        <v>0</v>
      </c>
      <c r="AQ5112">
        <v>0</v>
      </c>
      <c r="AR5112">
        <v>0</v>
      </c>
      <c r="AS5112">
        <v>0</v>
      </c>
      <c r="AT5112">
        <v>0</v>
      </c>
    </row>
    <row r="5113" spans="1:46" hidden="1" x14ac:dyDescent="0.25">
      <c r="A5113" t="s">
        <v>330</v>
      </c>
      <c r="B5113" t="s">
        <v>294</v>
      </c>
      <c r="C5113">
        <v>23</v>
      </c>
      <c r="D5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3">
        <v>22</v>
      </c>
      <c r="AJ5113" t="s">
        <v>330</v>
      </c>
      <c r="AK5113" t="s">
        <v>423</v>
      </c>
      <c r="AL5113" t="s">
        <v>294</v>
      </c>
      <c r="AM5113">
        <v>9</v>
      </c>
      <c r="AN5113">
        <v>23</v>
      </c>
      <c r="AO5113">
        <v>0</v>
      </c>
      <c r="AP5113">
        <v>0</v>
      </c>
      <c r="AQ5113">
        <v>0</v>
      </c>
      <c r="AR5113">
        <v>0</v>
      </c>
      <c r="AS5113">
        <v>0</v>
      </c>
      <c r="AT5113">
        <v>0</v>
      </c>
    </row>
    <row r="5114" spans="1:46" hidden="1" x14ac:dyDescent="0.25">
      <c r="A5114" t="s">
        <v>330</v>
      </c>
      <c r="B5114" t="s">
        <v>294</v>
      </c>
      <c r="C5114">
        <v>24</v>
      </c>
      <c r="D5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4">
        <v>22</v>
      </c>
      <c r="AJ5114" t="s">
        <v>330</v>
      </c>
      <c r="AK5114" t="s">
        <v>423</v>
      </c>
      <c r="AL5114" t="s">
        <v>294</v>
      </c>
      <c r="AM5114">
        <v>9</v>
      </c>
      <c r="AN5114">
        <v>24</v>
      </c>
      <c r="AO5114">
        <v>0</v>
      </c>
      <c r="AP5114">
        <v>0</v>
      </c>
      <c r="AQ5114">
        <v>0</v>
      </c>
      <c r="AR5114">
        <v>0</v>
      </c>
      <c r="AS5114">
        <v>0</v>
      </c>
      <c r="AT5114">
        <v>0</v>
      </c>
    </row>
    <row r="5115" spans="1:46" hidden="1" x14ac:dyDescent="0.25">
      <c r="A5115" t="s">
        <v>330</v>
      </c>
      <c r="B5115" t="s">
        <v>295</v>
      </c>
      <c r="C5115">
        <v>1</v>
      </c>
      <c r="D5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5">
        <v>22</v>
      </c>
      <c r="AJ5115" t="s">
        <v>330</v>
      </c>
      <c r="AK5115" t="s">
        <v>423</v>
      </c>
      <c r="AL5115" t="s">
        <v>295</v>
      </c>
      <c r="AM5115">
        <v>10</v>
      </c>
      <c r="AN5115">
        <v>1</v>
      </c>
      <c r="AO5115">
        <v>0</v>
      </c>
      <c r="AP5115">
        <v>0</v>
      </c>
      <c r="AQ5115">
        <v>0</v>
      </c>
      <c r="AR5115">
        <v>0</v>
      </c>
      <c r="AS5115">
        <v>0</v>
      </c>
      <c r="AT5115">
        <v>0</v>
      </c>
    </row>
    <row r="5116" spans="1:46" hidden="1" x14ac:dyDescent="0.25">
      <c r="A5116" t="s">
        <v>330</v>
      </c>
      <c r="B5116" t="s">
        <v>295</v>
      </c>
      <c r="C5116">
        <v>2</v>
      </c>
      <c r="D5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6">
        <v>22</v>
      </c>
      <c r="AJ5116" t="s">
        <v>330</v>
      </c>
      <c r="AK5116" t="s">
        <v>423</v>
      </c>
      <c r="AL5116" t="s">
        <v>295</v>
      </c>
      <c r="AM5116">
        <v>10</v>
      </c>
      <c r="AN5116">
        <v>2</v>
      </c>
      <c r="AO5116">
        <v>0</v>
      </c>
      <c r="AP5116">
        <v>0</v>
      </c>
      <c r="AQ5116">
        <v>0</v>
      </c>
      <c r="AR5116">
        <v>0</v>
      </c>
      <c r="AS5116">
        <v>0</v>
      </c>
      <c r="AT5116">
        <v>0</v>
      </c>
    </row>
    <row r="5117" spans="1:46" hidden="1" x14ac:dyDescent="0.25">
      <c r="A5117" t="s">
        <v>330</v>
      </c>
      <c r="B5117" t="s">
        <v>295</v>
      </c>
      <c r="C5117">
        <v>3</v>
      </c>
      <c r="D5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7">
        <v>22</v>
      </c>
      <c r="AJ5117" t="s">
        <v>330</v>
      </c>
      <c r="AK5117" t="s">
        <v>423</v>
      </c>
      <c r="AL5117" t="s">
        <v>295</v>
      </c>
      <c r="AM5117">
        <v>10</v>
      </c>
      <c r="AN5117">
        <v>3</v>
      </c>
      <c r="AO5117">
        <v>0</v>
      </c>
      <c r="AP5117">
        <v>0</v>
      </c>
      <c r="AQ5117">
        <v>0</v>
      </c>
      <c r="AR5117">
        <v>0</v>
      </c>
      <c r="AS5117">
        <v>0</v>
      </c>
      <c r="AT5117">
        <v>0</v>
      </c>
    </row>
    <row r="5118" spans="1:46" hidden="1" x14ac:dyDescent="0.25">
      <c r="A5118" t="s">
        <v>330</v>
      </c>
      <c r="B5118" t="s">
        <v>295</v>
      </c>
      <c r="C5118">
        <v>4</v>
      </c>
      <c r="D5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8">
        <v>22</v>
      </c>
      <c r="AJ5118" t="s">
        <v>330</v>
      </c>
      <c r="AK5118" t="s">
        <v>423</v>
      </c>
      <c r="AL5118" t="s">
        <v>295</v>
      </c>
      <c r="AM5118">
        <v>10</v>
      </c>
      <c r="AN5118">
        <v>4</v>
      </c>
      <c r="AO5118">
        <v>0</v>
      </c>
      <c r="AP5118">
        <v>0</v>
      </c>
      <c r="AQ5118">
        <v>0</v>
      </c>
      <c r="AR5118">
        <v>0</v>
      </c>
      <c r="AS5118">
        <v>0</v>
      </c>
      <c r="AT5118">
        <v>0</v>
      </c>
    </row>
    <row r="5119" spans="1:46" hidden="1" x14ac:dyDescent="0.25">
      <c r="A5119" t="s">
        <v>330</v>
      </c>
      <c r="B5119" t="s">
        <v>295</v>
      </c>
      <c r="C5119">
        <v>5</v>
      </c>
      <c r="D5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9">
        <v>22</v>
      </c>
      <c r="AJ5119" t="s">
        <v>330</v>
      </c>
      <c r="AK5119" t="s">
        <v>423</v>
      </c>
      <c r="AL5119" t="s">
        <v>295</v>
      </c>
      <c r="AM5119">
        <v>10</v>
      </c>
      <c r="AN5119">
        <v>5</v>
      </c>
      <c r="AO5119">
        <v>0</v>
      </c>
      <c r="AP5119">
        <v>0</v>
      </c>
      <c r="AQ5119">
        <v>0</v>
      </c>
      <c r="AR5119">
        <v>0</v>
      </c>
      <c r="AS5119">
        <v>0</v>
      </c>
      <c r="AT5119">
        <v>0</v>
      </c>
    </row>
    <row r="5120" spans="1:46" hidden="1" x14ac:dyDescent="0.25">
      <c r="A5120" t="s">
        <v>330</v>
      </c>
      <c r="B5120" t="s">
        <v>295</v>
      </c>
      <c r="C5120">
        <v>6</v>
      </c>
      <c r="D5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8.4699600000000003E-3</v>
      </c>
      <c r="E5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8.4699600000000003E-3</v>
      </c>
      <c r="AI5120">
        <v>22</v>
      </c>
      <c r="AJ5120" t="s">
        <v>330</v>
      </c>
      <c r="AK5120" t="s">
        <v>423</v>
      </c>
      <c r="AL5120" t="s">
        <v>295</v>
      </c>
      <c r="AM5120">
        <v>10</v>
      </c>
      <c r="AN5120">
        <v>6</v>
      </c>
      <c r="AO5120">
        <v>8.4699600000000003E-3</v>
      </c>
      <c r="AP5120">
        <v>1.0594882999999999E-2</v>
      </c>
      <c r="AQ5120">
        <v>1.3474899E-2</v>
      </c>
      <c r="AR5120">
        <v>1.0383585000000001E-2</v>
      </c>
      <c r="AS5120">
        <v>1.8597994E-2</v>
      </c>
      <c r="AT5120">
        <v>0</v>
      </c>
    </row>
    <row r="5121" spans="1:46" hidden="1" x14ac:dyDescent="0.25">
      <c r="A5121" t="s">
        <v>330</v>
      </c>
      <c r="B5121" t="s">
        <v>295</v>
      </c>
      <c r="C5121">
        <v>7</v>
      </c>
      <c r="D5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0.12353589700000001</v>
      </c>
      <c r="E5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0.12353589700000001</v>
      </c>
      <c r="AI5121">
        <v>22</v>
      </c>
      <c r="AJ5121" t="s">
        <v>330</v>
      </c>
      <c r="AK5121" t="s">
        <v>423</v>
      </c>
      <c r="AL5121" t="s">
        <v>295</v>
      </c>
      <c r="AM5121">
        <v>10</v>
      </c>
      <c r="AN5121">
        <v>7</v>
      </c>
      <c r="AO5121">
        <v>0.12353589700000001</v>
      </c>
      <c r="AP5121">
        <v>0.14435825799999999</v>
      </c>
      <c r="AQ5121">
        <v>0.15362045399999999</v>
      </c>
      <c r="AR5121">
        <v>0.12910545200000001</v>
      </c>
      <c r="AS5121">
        <v>0.17636104699999999</v>
      </c>
      <c r="AT5121">
        <v>1.082993E-2</v>
      </c>
    </row>
    <row r="5122" spans="1:46" hidden="1" x14ac:dyDescent="0.25">
      <c r="A5122" t="s">
        <v>330</v>
      </c>
      <c r="B5122" t="s">
        <v>295</v>
      </c>
      <c r="C5122">
        <v>8</v>
      </c>
      <c r="D5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0.29799139200000002</v>
      </c>
      <c r="E5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0.29799139200000002</v>
      </c>
      <c r="AI5122">
        <v>22</v>
      </c>
      <c r="AJ5122" t="s">
        <v>330</v>
      </c>
      <c r="AK5122" t="s">
        <v>423</v>
      </c>
      <c r="AL5122" t="s">
        <v>295</v>
      </c>
      <c r="AM5122">
        <v>10</v>
      </c>
      <c r="AN5122">
        <v>8</v>
      </c>
      <c r="AO5122">
        <v>0.29799139200000002</v>
      </c>
      <c r="AP5122">
        <v>0.34764242099999998</v>
      </c>
      <c r="AQ5122">
        <v>0.36560763600000001</v>
      </c>
      <c r="AR5122">
        <v>0.31894686</v>
      </c>
      <c r="AS5122">
        <v>0.39443977400000002</v>
      </c>
      <c r="AT5122">
        <v>0.125450319</v>
      </c>
    </row>
    <row r="5123" spans="1:46" hidden="1" x14ac:dyDescent="0.25">
      <c r="A5123" t="s">
        <v>330</v>
      </c>
      <c r="B5123" t="s">
        <v>295</v>
      </c>
      <c r="C5123">
        <v>9</v>
      </c>
      <c r="D5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0.56858301700000002</v>
      </c>
      <c r="E5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0.47327128800000001</v>
      </c>
      <c r="AI5123">
        <v>22</v>
      </c>
      <c r="AJ5123" t="s">
        <v>330</v>
      </c>
      <c r="AK5123" t="s">
        <v>423</v>
      </c>
      <c r="AL5123" t="s">
        <v>295</v>
      </c>
      <c r="AM5123">
        <v>10</v>
      </c>
      <c r="AN5123">
        <v>9</v>
      </c>
      <c r="AO5123">
        <v>0.47327128800000001</v>
      </c>
      <c r="AP5123">
        <v>0.54269183899999995</v>
      </c>
      <c r="AQ5123">
        <v>0.56858301700000002</v>
      </c>
      <c r="AR5123">
        <v>0.50957860799999999</v>
      </c>
      <c r="AS5123">
        <v>0.59661469199999995</v>
      </c>
      <c r="AT5123">
        <v>0.27495867200000002</v>
      </c>
    </row>
    <row r="5124" spans="1:46" hidden="1" x14ac:dyDescent="0.25">
      <c r="A5124" t="s">
        <v>330</v>
      </c>
      <c r="B5124" t="s">
        <v>295</v>
      </c>
      <c r="C5124">
        <v>10</v>
      </c>
      <c r="D5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0.73218299899999995</v>
      </c>
      <c r="E5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0.73218299899999995</v>
      </c>
      <c r="AI5124">
        <v>22</v>
      </c>
      <c r="AJ5124" t="s">
        <v>330</v>
      </c>
      <c r="AK5124" t="s">
        <v>423</v>
      </c>
      <c r="AL5124" t="s">
        <v>295</v>
      </c>
      <c r="AM5124">
        <v>10</v>
      </c>
      <c r="AN5124">
        <v>10</v>
      </c>
      <c r="AO5124">
        <v>0.60311375700000003</v>
      </c>
      <c r="AP5124">
        <v>0.68916600400000005</v>
      </c>
      <c r="AQ5124">
        <v>0.73218299899999995</v>
      </c>
      <c r="AR5124">
        <v>0.664522481</v>
      </c>
      <c r="AS5124">
        <v>0.75761033</v>
      </c>
      <c r="AT5124">
        <v>0.40052873900000002</v>
      </c>
    </row>
    <row r="5125" spans="1:46" hidden="1" x14ac:dyDescent="0.25">
      <c r="A5125" t="s">
        <v>330</v>
      </c>
      <c r="B5125" t="s">
        <v>295</v>
      </c>
      <c r="C5125">
        <v>11</v>
      </c>
      <c r="D5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0.82903106699999995</v>
      </c>
      <c r="E5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0.82903106699999995</v>
      </c>
      <c r="AI5125">
        <v>22</v>
      </c>
      <c r="AJ5125" t="s">
        <v>330</v>
      </c>
      <c r="AK5125" t="s">
        <v>423</v>
      </c>
      <c r="AL5125" t="s">
        <v>295</v>
      </c>
      <c r="AM5125">
        <v>10</v>
      </c>
      <c r="AN5125">
        <v>11</v>
      </c>
      <c r="AO5125">
        <v>0.71690559099999995</v>
      </c>
      <c r="AP5125">
        <v>0.77085962799999996</v>
      </c>
      <c r="AQ5125">
        <v>0.82903106699999995</v>
      </c>
      <c r="AR5125">
        <v>0.75901996999999999</v>
      </c>
      <c r="AS5125">
        <v>0.86152688799999999</v>
      </c>
      <c r="AT5125">
        <v>0.49003185199999999</v>
      </c>
    </row>
    <row r="5126" spans="1:46" hidden="1" x14ac:dyDescent="0.25">
      <c r="A5126" t="s">
        <v>330</v>
      </c>
      <c r="B5126" t="s">
        <v>295</v>
      </c>
      <c r="C5126">
        <v>12</v>
      </c>
      <c r="D5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0.85817975700000004</v>
      </c>
      <c r="E5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0.85817975700000004</v>
      </c>
      <c r="AI5126">
        <v>22</v>
      </c>
      <c r="AJ5126" t="s">
        <v>330</v>
      </c>
      <c r="AK5126" t="s">
        <v>423</v>
      </c>
      <c r="AL5126" t="s">
        <v>295</v>
      </c>
      <c r="AM5126">
        <v>10</v>
      </c>
      <c r="AN5126">
        <v>12</v>
      </c>
      <c r="AO5126">
        <v>0.74666368100000002</v>
      </c>
      <c r="AP5126">
        <v>0.80862250300000005</v>
      </c>
      <c r="AQ5126">
        <v>0.85817975700000004</v>
      </c>
      <c r="AR5126">
        <v>0.792762097</v>
      </c>
      <c r="AS5126">
        <v>0.90091988899999997</v>
      </c>
      <c r="AT5126">
        <v>0.49165531099999998</v>
      </c>
    </row>
    <row r="5127" spans="1:46" hidden="1" x14ac:dyDescent="0.25">
      <c r="A5127" t="s">
        <v>330</v>
      </c>
      <c r="B5127" t="s">
        <v>295</v>
      </c>
      <c r="C5127">
        <v>13</v>
      </c>
      <c r="D5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0.82306350699999997</v>
      </c>
      <c r="E5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0.82306350699999997</v>
      </c>
      <c r="AI5127">
        <v>22</v>
      </c>
      <c r="AJ5127" t="s">
        <v>330</v>
      </c>
      <c r="AK5127" t="s">
        <v>423</v>
      </c>
      <c r="AL5127" t="s">
        <v>295</v>
      </c>
      <c r="AM5127">
        <v>10</v>
      </c>
      <c r="AN5127">
        <v>13</v>
      </c>
      <c r="AO5127">
        <v>0.71154711599999998</v>
      </c>
      <c r="AP5127">
        <v>0.78279628199999995</v>
      </c>
      <c r="AQ5127">
        <v>0.82306350699999997</v>
      </c>
      <c r="AR5127">
        <v>0.76455062299999998</v>
      </c>
      <c r="AS5127">
        <v>0.90042734999999996</v>
      </c>
      <c r="AT5127">
        <v>0.50362227800000003</v>
      </c>
    </row>
    <row r="5128" spans="1:46" hidden="1" x14ac:dyDescent="0.25">
      <c r="A5128" t="s">
        <v>330</v>
      </c>
      <c r="B5128" t="s">
        <v>295</v>
      </c>
      <c r="C5128">
        <v>14</v>
      </c>
      <c r="D5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0.72895323099999998</v>
      </c>
      <c r="E5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0.72895323099999998</v>
      </c>
      <c r="AI5128">
        <v>22</v>
      </c>
      <c r="AJ5128" t="s">
        <v>330</v>
      </c>
      <c r="AK5128" t="s">
        <v>423</v>
      </c>
      <c r="AL5128" t="s">
        <v>295</v>
      </c>
      <c r="AM5128">
        <v>10</v>
      </c>
      <c r="AN5128">
        <v>14</v>
      </c>
      <c r="AO5128">
        <v>0.63534508700000003</v>
      </c>
      <c r="AP5128">
        <v>0.69229075699999998</v>
      </c>
      <c r="AQ5128">
        <v>0.72895323099999998</v>
      </c>
      <c r="AR5128">
        <v>0.68140680799999997</v>
      </c>
      <c r="AS5128">
        <v>0.87014797300000002</v>
      </c>
      <c r="AT5128">
        <v>0.44272308599999999</v>
      </c>
    </row>
    <row r="5129" spans="1:46" hidden="1" x14ac:dyDescent="0.25">
      <c r="A5129" t="s">
        <v>330</v>
      </c>
      <c r="B5129" t="s">
        <v>295</v>
      </c>
      <c r="C5129">
        <v>15</v>
      </c>
      <c r="D5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0.58490209199999998</v>
      </c>
      <c r="E5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0.58490209199999998</v>
      </c>
      <c r="AI5129">
        <v>22</v>
      </c>
      <c r="AJ5129" t="s">
        <v>330</v>
      </c>
      <c r="AK5129" t="s">
        <v>423</v>
      </c>
      <c r="AL5129" t="s">
        <v>295</v>
      </c>
      <c r="AM5129">
        <v>10</v>
      </c>
      <c r="AN5129">
        <v>15</v>
      </c>
      <c r="AO5129">
        <v>0.49949693899999997</v>
      </c>
      <c r="AP5129">
        <v>0.54279993500000001</v>
      </c>
      <c r="AQ5129">
        <v>0.58490209199999998</v>
      </c>
      <c r="AR5129">
        <v>0.54582724100000002</v>
      </c>
      <c r="AS5129">
        <v>0.77321758699999998</v>
      </c>
      <c r="AT5129">
        <v>0.34920944599999998</v>
      </c>
    </row>
    <row r="5130" spans="1:46" hidden="1" x14ac:dyDescent="0.25">
      <c r="A5130" t="s">
        <v>330</v>
      </c>
      <c r="B5130" t="s">
        <v>295</v>
      </c>
      <c r="C5130">
        <v>16</v>
      </c>
      <c r="D5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0.39347559199999999</v>
      </c>
      <c r="E5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0.39347559199999999</v>
      </c>
      <c r="AI5130">
        <v>22</v>
      </c>
      <c r="AJ5130" t="s">
        <v>330</v>
      </c>
      <c r="AK5130" t="s">
        <v>423</v>
      </c>
      <c r="AL5130" t="s">
        <v>295</v>
      </c>
      <c r="AM5130">
        <v>10</v>
      </c>
      <c r="AN5130">
        <v>16</v>
      </c>
      <c r="AO5130">
        <v>0.33350770899999999</v>
      </c>
      <c r="AP5130">
        <v>0.35765024699999998</v>
      </c>
      <c r="AQ5130">
        <v>0.39347559199999999</v>
      </c>
      <c r="AR5130">
        <v>0.37185754599999998</v>
      </c>
      <c r="AS5130">
        <v>0.617079673</v>
      </c>
      <c r="AT5130">
        <v>0.17278540000000001</v>
      </c>
    </row>
    <row r="5131" spans="1:46" hidden="1" x14ac:dyDescent="0.25">
      <c r="A5131" t="s">
        <v>330</v>
      </c>
      <c r="B5131" t="s">
        <v>295</v>
      </c>
      <c r="C5131">
        <v>17</v>
      </c>
      <c r="D5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0.18841375599999999</v>
      </c>
      <c r="E5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0.18841375599999999</v>
      </c>
      <c r="AI5131">
        <v>22</v>
      </c>
      <c r="AJ5131" t="s">
        <v>330</v>
      </c>
      <c r="AK5131" t="s">
        <v>423</v>
      </c>
      <c r="AL5131" t="s">
        <v>295</v>
      </c>
      <c r="AM5131">
        <v>10</v>
      </c>
      <c r="AN5131">
        <v>17</v>
      </c>
      <c r="AO5131">
        <v>0.160834221</v>
      </c>
      <c r="AP5131">
        <v>0.17110302699999999</v>
      </c>
      <c r="AQ5131">
        <v>0.18841375599999999</v>
      </c>
      <c r="AR5131">
        <v>0.18833570299999999</v>
      </c>
      <c r="AS5131">
        <v>0.41507885100000003</v>
      </c>
      <c r="AT5131">
        <v>7.8860890000000003E-2</v>
      </c>
    </row>
    <row r="5132" spans="1:46" hidden="1" x14ac:dyDescent="0.25">
      <c r="A5132" t="s">
        <v>330</v>
      </c>
      <c r="B5132" t="s">
        <v>295</v>
      </c>
      <c r="C5132">
        <v>18</v>
      </c>
      <c r="D5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2.7763290999999999E-2</v>
      </c>
      <c r="E5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2.7763290999999999E-2</v>
      </c>
      <c r="AI5132">
        <v>22</v>
      </c>
      <c r="AJ5132" t="s">
        <v>330</v>
      </c>
      <c r="AK5132" t="s">
        <v>423</v>
      </c>
      <c r="AL5132" t="s">
        <v>295</v>
      </c>
      <c r="AM5132">
        <v>10</v>
      </c>
      <c r="AN5132">
        <v>18</v>
      </c>
      <c r="AO5132">
        <v>2.251914E-2</v>
      </c>
      <c r="AP5132">
        <v>2.4834892000000001E-2</v>
      </c>
      <c r="AQ5132">
        <v>2.7763290999999999E-2</v>
      </c>
      <c r="AR5132">
        <v>3.9347591000000001E-2</v>
      </c>
      <c r="AS5132">
        <v>0.19639977</v>
      </c>
      <c r="AT5132">
        <v>1.2342759999999999E-2</v>
      </c>
    </row>
    <row r="5133" spans="1:46" hidden="1" x14ac:dyDescent="0.25">
      <c r="A5133" t="s">
        <v>330</v>
      </c>
      <c r="B5133" t="s">
        <v>295</v>
      </c>
      <c r="C5133">
        <v>19</v>
      </c>
      <c r="D5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3">
        <v>22</v>
      </c>
      <c r="AJ5133" t="s">
        <v>330</v>
      </c>
      <c r="AK5133" t="s">
        <v>423</v>
      </c>
      <c r="AL5133" t="s">
        <v>295</v>
      </c>
      <c r="AM5133">
        <v>10</v>
      </c>
      <c r="AN5133">
        <v>19</v>
      </c>
      <c r="AO5133">
        <v>0</v>
      </c>
      <c r="AP5133">
        <v>0</v>
      </c>
      <c r="AQ5133">
        <v>0</v>
      </c>
      <c r="AR5133">
        <v>2.3739590000000001E-3</v>
      </c>
      <c r="AS5133">
        <v>2.5734495E-2</v>
      </c>
      <c r="AT5133">
        <v>0</v>
      </c>
    </row>
    <row r="5134" spans="1:46" hidden="1" x14ac:dyDescent="0.25">
      <c r="A5134" t="s">
        <v>330</v>
      </c>
      <c r="B5134" t="s">
        <v>295</v>
      </c>
      <c r="C5134">
        <v>20</v>
      </c>
      <c r="D5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4">
        <v>22</v>
      </c>
      <c r="AJ5134" t="s">
        <v>330</v>
      </c>
      <c r="AK5134" t="s">
        <v>423</v>
      </c>
      <c r="AL5134" t="s">
        <v>295</v>
      </c>
      <c r="AM5134">
        <v>10</v>
      </c>
      <c r="AN5134">
        <v>20</v>
      </c>
      <c r="AO5134">
        <v>0</v>
      </c>
      <c r="AP5134">
        <v>0</v>
      </c>
      <c r="AQ5134">
        <v>0</v>
      </c>
      <c r="AR5134">
        <v>0</v>
      </c>
      <c r="AS5134">
        <v>0</v>
      </c>
      <c r="AT5134">
        <v>0</v>
      </c>
    </row>
    <row r="5135" spans="1:46" hidden="1" x14ac:dyDescent="0.25">
      <c r="A5135" t="s">
        <v>330</v>
      </c>
      <c r="B5135" t="s">
        <v>295</v>
      </c>
      <c r="C5135">
        <v>21</v>
      </c>
      <c r="D5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5">
        <v>22</v>
      </c>
      <c r="AJ5135" t="s">
        <v>330</v>
      </c>
      <c r="AK5135" t="s">
        <v>423</v>
      </c>
      <c r="AL5135" t="s">
        <v>295</v>
      </c>
      <c r="AM5135">
        <v>10</v>
      </c>
      <c r="AN5135">
        <v>21</v>
      </c>
      <c r="AO5135">
        <v>0</v>
      </c>
      <c r="AP5135">
        <v>0</v>
      </c>
      <c r="AQ5135">
        <v>0</v>
      </c>
      <c r="AR5135">
        <v>0</v>
      </c>
      <c r="AS5135">
        <v>0</v>
      </c>
      <c r="AT5135">
        <v>0</v>
      </c>
    </row>
    <row r="5136" spans="1:46" hidden="1" x14ac:dyDescent="0.25">
      <c r="A5136" t="s">
        <v>330</v>
      </c>
      <c r="B5136" t="s">
        <v>295</v>
      </c>
      <c r="C5136">
        <v>22</v>
      </c>
      <c r="D5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6">
        <v>22</v>
      </c>
      <c r="AJ5136" t="s">
        <v>330</v>
      </c>
      <c r="AK5136" t="s">
        <v>423</v>
      </c>
      <c r="AL5136" t="s">
        <v>295</v>
      </c>
      <c r="AM5136">
        <v>10</v>
      </c>
      <c r="AN5136">
        <v>22</v>
      </c>
      <c r="AO5136">
        <v>0</v>
      </c>
      <c r="AP5136">
        <v>0</v>
      </c>
      <c r="AQ5136">
        <v>0</v>
      </c>
      <c r="AR5136">
        <v>0</v>
      </c>
      <c r="AS5136">
        <v>0</v>
      </c>
      <c r="AT5136">
        <v>0</v>
      </c>
    </row>
    <row r="5137" spans="1:46" hidden="1" x14ac:dyDescent="0.25">
      <c r="A5137" t="s">
        <v>330</v>
      </c>
      <c r="B5137" t="s">
        <v>295</v>
      </c>
      <c r="C5137">
        <v>23</v>
      </c>
      <c r="D5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7">
        <v>22</v>
      </c>
      <c r="AJ5137" t="s">
        <v>330</v>
      </c>
      <c r="AK5137" t="s">
        <v>423</v>
      </c>
      <c r="AL5137" t="s">
        <v>295</v>
      </c>
      <c r="AM5137">
        <v>10</v>
      </c>
      <c r="AN5137">
        <v>23</v>
      </c>
      <c r="AO5137">
        <v>0</v>
      </c>
      <c r="AP5137">
        <v>0</v>
      </c>
      <c r="AQ5137">
        <v>0</v>
      </c>
      <c r="AR5137">
        <v>0</v>
      </c>
      <c r="AS5137">
        <v>0</v>
      </c>
      <c r="AT5137">
        <v>0</v>
      </c>
    </row>
    <row r="5138" spans="1:46" hidden="1" x14ac:dyDescent="0.25">
      <c r="A5138" t="s">
        <v>330</v>
      </c>
      <c r="B5138" t="s">
        <v>295</v>
      </c>
      <c r="C5138">
        <v>24</v>
      </c>
      <c r="D5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8">
        <v>22</v>
      </c>
      <c r="AJ5138" t="s">
        <v>330</v>
      </c>
      <c r="AK5138" t="s">
        <v>423</v>
      </c>
      <c r="AL5138" t="s">
        <v>295</v>
      </c>
      <c r="AM5138">
        <v>10</v>
      </c>
      <c r="AN5138">
        <v>24</v>
      </c>
      <c r="AO5138">
        <v>0</v>
      </c>
      <c r="AP5138">
        <v>0</v>
      </c>
      <c r="AQ5138">
        <v>0</v>
      </c>
      <c r="AR5138">
        <v>0</v>
      </c>
      <c r="AS5138">
        <v>0</v>
      </c>
      <c r="AT5138">
        <v>0</v>
      </c>
    </row>
    <row r="5139" spans="1:46" hidden="1" x14ac:dyDescent="0.25">
      <c r="A5139" t="s">
        <v>330</v>
      </c>
      <c r="B5139" t="s">
        <v>296</v>
      </c>
      <c r="C5139">
        <v>1</v>
      </c>
      <c r="D5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9">
        <v>22</v>
      </c>
      <c r="AJ5139" t="s">
        <v>330</v>
      </c>
      <c r="AK5139" t="s">
        <v>423</v>
      </c>
      <c r="AL5139" t="s">
        <v>296</v>
      </c>
      <c r="AM5139">
        <v>11</v>
      </c>
      <c r="AN5139">
        <v>1</v>
      </c>
      <c r="AO5139">
        <v>0</v>
      </c>
      <c r="AP5139">
        <v>0</v>
      </c>
      <c r="AQ5139">
        <v>0</v>
      </c>
      <c r="AR5139">
        <v>0</v>
      </c>
      <c r="AS5139">
        <v>0</v>
      </c>
      <c r="AT5139">
        <v>0</v>
      </c>
    </row>
    <row r="5140" spans="1:46" hidden="1" x14ac:dyDescent="0.25">
      <c r="A5140" t="s">
        <v>330</v>
      </c>
      <c r="B5140" t="s">
        <v>296</v>
      </c>
      <c r="C5140">
        <v>2</v>
      </c>
      <c r="D5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0">
        <v>22</v>
      </c>
      <c r="AJ5140" t="s">
        <v>330</v>
      </c>
      <c r="AK5140" t="s">
        <v>423</v>
      </c>
      <c r="AL5140" t="s">
        <v>296</v>
      </c>
      <c r="AM5140">
        <v>11</v>
      </c>
      <c r="AN5140">
        <v>2</v>
      </c>
      <c r="AO5140">
        <v>0</v>
      </c>
      <c r="AP5140">
        <v>0</v>
      </c>
      <c r="AQ5140">
        <v>0</v>
      </c>
      <c r="AR5140">
        <v>0</v>
      </c>
      <c r="AS5140">
        <v>0</v>
      </c>
      <c r="AT5140">
        <v>0</v>
      </c>
    </row>
    <row r="5141" spans="1:46" hidden="1" x14ac:dyDescent="0.25">
      <c r="A5141" t="s">
        <v>330</v>
      </c>
      <c r="B5141" t="s">
        <v>296</v>
      </c>
      <c r="C5141">
        <v>3</v>
      </c>
      <c r="D5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1">
        <v>22</v>
      </c>
      <c r="AJ5141" t="s">
        <v>330</v>
      </c>
      <c r="AK5141" t="s">
        <v>423</v>
      </c>
      <c r="AL5141" t="s">
        <v>296</v>
      </c>
      <c r="AM5141">
        <v>11</v>
      </c>
      <c r="AN5141">
        <v>3</v>
      </c>
      <c r="AO5141">
        <v>0</v>
      </c>
      <c r="AP5141">
        <v>0</v>
      </c>
      <c r="AQ5141">
        <v>0</v>
      </c>
      <c r="AR5141">
        <v>0</v>
      </c>
      <c r="AS5141">
        <v>0</v>
      </c>
      <c r="AT5141">
        <v>0</v>
      </c>
    </row>
    <row r="5142" spans="1:46" hidden="1" x14ac:dyDescent="0.25">
      <c r="A5142" t="s">
        <v>330</v>
      </c>
      <c r="B5142" t="s">
        <v>296</v>
      </c>
      <c r="C5142">
        <v>4</v>
      </c>
      <c r="D5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2">
        <v>22</v>
      </c>
      <c r="AJ5142" t="s">
        <v>330</v>
      </c>
      <c r="AK5142" t="s">
        <v>423</v>
      </c>
      <c r="AL5142" t="s">
        <v>296</v>
      </c>
      <c r="AM5142">
        <v>11</v>
      </c>
      <c r="AN5142">
        <v>4</v>
      </c>
      <c r="AO5142">
        <v>0</v>
      </c>
      <c r="AP5142">
        <v>0</v>
      </c>
      <c r="AQ5142">
        <v>0</v>
      </c>
      <c r="AR5142">
        <v>0</v>
      </c>
      <c r="AS5142">
        <v>0</v>
      </c>
      <c r="AT5142">
        <v>0</v>
      </c>
    </row>
    <row r="5143" spans="1:46" hidden="1" x14ac:dyDescent="0.25">
      <c r="A5143" t="s">
        <v>330</v>
      </c>
      <c r="B5143" t="s">
        <v>296</v>
      </c>
      <c r="C5143">
        <v>5</v>
      </c>
      <c r="D5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3">
        <v>22</v>
      </c>
      <c r="AJ5143" t="s">
        <v>330</v>
      </c>
      <c r="AK5143" t="s">
        <v>423</v>
      </c>
      <c r="AL5143" t="s">
        <v>296</v>
      </c>
      <c r="AM5143">
        <v>11</v>
      </c>
      <c r="AN5143">
        <v>5</v>
      </c>
      <c r="AO5143">
        <v>0</v>
      </c>
      <c r="AP5143">
        <v>0</v>
      </c>
      <c r="AQ5143">
        <v>0</v>
      </c>
      <c r="AR5143">
        <v>0</v>
      </c>
      <c r="AS5143">
        <v>0</v>
      </c>
      <c r="AT5143">
        <v>0</v>
      </c>
    </row>
    <row r="5144" spans="1:46" hidden="1" x14ac:dyDescent="0.25">
      <c r="A5144" t="s">
        <v>330</v>
      </c>
      <c r="B5144" t="s">
        <v>296</v>
      </c>
      <c r="C5144">
        <v>6</v>
      </c>
      <c r="D5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4">
        <v>22</v>
      </c>
      <c r="AJ5144" t="s">
        <v>330</v>
      </c>
      <c r="AK5144" t="s">
        <v>423</v>
      </c>
      <c r="AL5144" t="s">
        <v>296</v>
      </c>
      <c r="AM5144">
        <v>11</v>
      </c>
      <c r="AN5144">
        <v>6</v>
      </c>
      <c r="AO5144">
        <v>0</v>
      </c>
      <c r="AP5144">
        <v>1.2136032E-2</v>
      </c>
      <c r="AQ5144">
        <v>1.6438524999999999E-2</v>
      </c>
      <c r="AR5144">
        <v>9.2696989999999993E-3</v>
      </c>
      <c r="AS5144">
        <v>1.9476974000000001E-2</v>
      </c>
      <c r="AT5144">
        <v>0</v>
      </c>
    </row>
    <row r="5145" spans="1:46" hidden="1" x14ac:dyDescent="0.25">
      <c r="A5145" t="s">
        <v>330</v>
      </c>
      <c r="B5145" t="s">
        <v>296</v>
      </c>
      <c r="C5145">
        <v>7</v>
      </c>
      <c r="D5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1.5958529999999999E-2</v>
      </c>
      <c r="E5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1.5958529999999999E-2</v>
      </c>
      <c r="AI5145">
        <v>22</v>
      </c>
      <c r="AJ5145" t="s">
        <v>330</v>
      </c>
      <c r="AK5145" t="s">
        <v>423</v>
      </c>
      <c r="AL5145" t="s">
        <v>296</v>
      </c>
      <c r="AM5145">
        <v>11</v>
      </c>
      <c r="AN5145">
        <v>7</v>
      </c>
      <c r="AO5145">
        <v>1.5958529999999999E-2</v>
      </c>
      <c r="AP5145">
        <v>0.109568795</v>
      </c>
      <c r="AQ5145">
        <v>0.15138723500000001</v>
      </c>
      <c r="AR5145">
        <v>9.0416917999999999E-2</v>
      </c>
      <c r="AS5145">
        <v>0.174289894</v>
      </c>
      <c r="AT5145">
        <v>6.8490870000000002E-3</v>
      </c>
    </row>
    <row r="5146" spans="1:46" hidden="1" x14ac:dyDescent="0.25">
      <c r="A5146" t="s">
        <v>330</v>
      </c>
      <c r="B5146" t="s">
        <v>296</v>
      </c>
      <c r="C5146">
        <v>8</v>
      </c>
      <c r="D5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0.14936975399999999</v>
      </c>
      <c r="E5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0.14936975399999999</v>
      </c>
      <c r="AI5146">
        <v>22</v>
      </c>
      <c r="AJ5146" t="s">
        <v>330</v>
      </c>
      <c r="AK5146" t="s">
        <v>423</v>
      </c>
      <c r="AL5146" t="s">
        <v>296</v>
      </c>
      <c r="AM5146">
        <v>11</v>
      </c>
      <c r="AN5146">
        <v>8</v>
      </c>
      <c r="AO5146">
        <v>0.14936975399999999</v>
      </c>
      <c r="AP5146">
        <v>0.25800661000000003</v>
      </c>
      <c r="AQ5146">
        <v>0.34669549799999999</v>
      </c>
      <c r="AR5146">
        <v>0.24463605299999999</v>
      </c>
      <c r="AS5146">
        <v>0.38230888800000001</v>
      </c>
      <c r="AT5146">
        <v>6.4833263000000002E-2</v>
      </c>
    </row>
    <row r="5147" spans="1:46" hidden="1" x14ac:dyDescent="0.25">
      <c r="A5147" t="s">
        <v>330</v>
      </c>
      <c r="B5147" t="s">
        <v>296</v>
      </c>
      <c r="C5147">
        <v>9</v>
      </c>
      <c r="D5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0.52800670999999999</v>
      </c>
      <c r="E5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0.329728201</v>
      </c>
      <c r="AI5147">
        <v>22</v>
      </c>
      <c r="AJ5147" t="s">
        <v>330</v>
      </c>
      <c r="AK5147" t="s">
        <v>423</v>
      </c>
      <c r="AL5147" t="s">
        <v>296</v>
      </c>
      <c r="AM5147">
        <v>11</v>
      </c>
      <c r="AN5147">
        <v>9</v>
      </c>
      <c r="AO5147">
        <v>0.329728201</v>
      </c>
      <c r="AP5147">
        <v>0.41273538300000001</v>
      </c>
      <c r="AQ5147">
        <v>0.52800670999999999</v>
      </c>
      <c r="AR5147">
        <v>0.417982831</v>
      </c>
      <c r="AS5147">
        <v>0.58222725600000003</v>
      </c>
      <c r="AT5147">
        <v>0.15796295399999999</v>
      </c>
    </row>
    <row r="5148" spans="1:46" hidden="1" x14ac:dyDescent="0.25">
      <c r="A5148" t="s">
        <v>330</v>
      </c>
      <c r="B5148" t="s">
        <v>296</v>
      </c>
      <c r="C5148">
        <v>10</v>
      </c>
      <c r="D5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0.65663711300000005</v>
      </c>
      <c r="E5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0.65663711300000005</v>
      </c>
      <c r="AI5148">
        <v>22</v>
      </c>
      <c r="AJ5148" t="s">
        <v>330</v>
      </c>
      <c r="AK5148" t="s">
        <v>423</v>
      </c>
      <c r="AL5148" t="s">
        <v>296</v>
      </c>
      <c r="AM5148">
        <v>11</v>
      </c>
      <c r="AN5148">
        <v>10</v>
      </c>
      <c r="AO5148">
        <v>0.493418733</v>
      </c>
      <c r="AP5148">
        <v>0.56912304300000005</v>
      </c>
      <c r="AQ5148">
        <v>0.65663711300000005</v>
      </c>
      <c r="AR5148">
        <v>0.56663650200000004</v>
      </c>
      <c r="AS5148">
        <v>0.736740167</v>
      </c>
      <c r="AT5148">
        <v>0.227941488</v>
      </c>
    </row>
    <row r="5149" spans="1:46" hidden="1" x14ac:dyDescent="0.25">
      <c r="A5149" t="s">
        <v>330</v>
      </c>
      <c r="B5149" t="s">
        <v>296</v>
      </c>
      <c r="C5149">
        <v>11</v>
      </c>
      <c r="D5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0.73483942899999999</v>
      </c>
      <c r="E5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0.73483942899999999</v>
      </c>
      <c r="AI5149">
        <v>22</v>
      </c>
      <c r="AJ5149" t="s">
        <v>330</v>
      </c>
      <c r="AK5149" t="s">
        <v>423</v>
      </c>
      <c r="AL5149" t="s">
        <v>296</v>
      </c>
      <c r="AM5149">
        <v>11</v>
      </c>
      <c r="AN5149">
        <v>11</v>
      </c>
      <c r="AO5149">
        <v>0.61267447600000002</v>
      </c>
      <c r="AP5149">
        <v>0.67956530599999998</v>
      </c>
      <c r="AQ5149">
        <v>0.73483942899999999</v>
      </c>
      <c r="AR5149">
        <v>0.66786151800000004</v>
      </c>
      <c r="AS5149">
        <v>0.83629110399999995</v>
      </c>
      <c r="AT5149">
        <v>0.27574974200000002</v>
      </c>
    </row>
    <row r="5150" spans="1:46" hidden="1" x14ac:dyDescent="0.25">
      <c r="A5150" t="s">
        <v>330</v>
      </c>
      <c r="B5150" t="s">
        <v>296</v>
      </c>
      <c r="C5150">
        <v>12</v>
      </c>
      <c r="D5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0.77677420200000002</v>
      </c>
      <c r="E5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0.77677420200000002</v>
      </c>
      <c r="AI5150">
        <v>22</v>
      </c>
      <c r="AJ5150" t="s">
        <v>330</v>
      </c>
      <c r="AK5150" t="s">
        <v>423</v>
      </c>
      <c r="AL5150" t="s">
        <v>296</v>
      </c>
      <c r="AM5150">
        <v>11</v>
      </c>
      <c r="AN5150">
        <v>12</v>
      </c>
      <c r="AO5150">
        <v>0.66035501500000005</v>
      </c>
      <c r="AP5150">
        <v>0.722500849</v>
      </c>
      <c r="AQ5150">
        <v>0.77677420200000002</v>
      </c>
      <c r="AR5150">
        <v>0.70878444299999999</v>
      </c>
      <c r="AS5150">
        <v>0.86326651600000004</v>
      </c>
      <c r="AT5150">
        <v>0.29847333199999998</v>
      </c>
    </row>
    <row r="5151" spans="1:46" hidden="1" x14ac:dyDescent="0.25">
      <c r="A5151" t="s">
        <v>330</v>
      </c>
      <c r="B5151" t="s">
        <v>296</v>
      </c>
      <c r="C5151">
        <v>13</v>
      </c>
      <c r="D5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0.77458346600000005</v>
      </c>
      <c r="E5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0.77458346600000005</v>
      </c>
      <c r="AI5151">
        <v>22</v>
      </c>
      <c r="AJ5151" t="s">
        <v>330</v>
      </c>
      <c r="AK5151" t="s">
        <v>423</v>
      </c>
      <c r="AL5151" t="s">
        <v>296</v>
      </c>
      <c r="AM5151">
        <v>11</v>
      </c>
      <c r="AN5151">
        <v>13</v>
      </c>
      <c r="AO5151">
        <v>0.65555611800000002</v>
      </c>
      <c r="AP5151">
        <v>0.70967646799999995</v>
      </c>
      <c r="AQ5151">
        <v>0.77458346600000005</v>
      </c>
      <c r="AR5151">
        <v>0.701647625</v>
      </c>
      <c r="AS5151">
        <v>0.87524543099999996</v>
      </c>
      <c r="AT5151">
        <v>0.32993872499999999</v>
      </c>
    </row>
    <row r="5152" spans="1:46" hidden="1" x14ac:dyDescent="0.25">
      <c r="A5152" t="s">
        <v>330</v>
      </c>
      <c r="B5152" t="s">
        <v>296</v>
      </c>
      <c r="C5152">
        <v>14</v>
      </c>
      <c r="D5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0.70676884600000001</v>
      </c>
      <c r="E5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0.70676884600000001</v>
      </c>
      <c r="AI5152">
        <v>22</v>
      </c>
      <c r="AJ5152" t="s">
        <v>330</v>
      </c>
      <c r="AK5152" t="s">
        <v>423</v>
      </c>
      <c r="AL5152" t="s">
        <v>296</v>
      </c>
      <c r="AM5152">
        <v>11</v>
      </c>
      <c r="AN5152">
        <v>14</v>
      </c>
      <c r="AO5152">
        <v>0.58775362099999995</v>
      </c>
      <c r="AP5152">
        <v>0.64380567</v>
      </c>
      <c r="AQ5152">
        <v>0.70676884600000001</v>
      </c>
      <c r="AR5152">
        <v>0.64062562000000001</v>
      </c>
      <c r="AS5152">
        <v>0.841495891</v>
      </c>
      <c r="AT5152">
        <v>0.30656140599999998</v>
      </c>
    </row>
    <row r="5153" spans="1:46" hidden="1" x14ac:dyDescent="0.25">
      <c r="A5153" t="s">
        <v>330</v>
      </c>
      <c r="B5153" t="s">
        <v>296</v>
      </c>
      <c r="C5153">
        <v>15</v>
      </c>
      <c r="D5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0.59101277299999999</v>
      </c>
      <c r="E5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0.59101277299999999</v>
      </c>
      <c r="AI5153">
        <v>22</v>
      </c>
      <c r="AJ5153" t="s">
        <v>330</v>
      </c>
      <c r="AK5153" t="s">
        <v>423</v>
      </c>
      <c r="AL5153" t="s">
        <v>296</v>
      </c>
      <c r="AM5153">
        <v>11</v>
      </c>
      <c r="AN5153">
        <v>15</v>
      </c>
      <c r="AO5153">
        <v>0.47093125299999999</v>
      </c>
      <c r="AP5153">
        <v>0.52221930900000002</v>
      </c>
      <c r="AQ5153">
        <v>0.59101277299999999</v>
      </c>
      <c r="AR5153">
        <v>0.53140389200000004</v>
      </c>
      <c r="AS5153">
        <v>0.73987283999999998</v>
      </c>
      <c r="AT5153">
        <v>0.23196918799999999</v>
      </c>
    </row>
    <row r="5154" spans="1:46" hidden="1" x14ac:dyDescent="0.25">
      <c r="A5154" t="s">
        <v>330</v>
      </c>
      <c r="B5154" t="s">
        <v>296</v>
      </c>
      <c r="C5154">
        <v>16</v>
      </c>
      <c r="D5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0.46701803600000003</v>
      </c>
      <c r="E5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0.46701803600000003</v>
      </c>
      <c r="AI5154">
        <v>22</v>
      </c>
      <c r="AJ5154" t="s">
        <v>330</v>
      </c>
      <c r="AK5154" t="s">
        <v>423</v>
      </c>
      <c r="AL5154" t="s">
        <v>296</v>
      </c>
      <c r="AM5154">
        <v>11</v>
      </c>
      <c r="AN5154">
        <v>16</v>
      </c>
      <c r="AO5154">
        <v>0.31147517400000002</v>
      </c>
      <c r="AP5154">
        <v>0.35571566399999999</v>
      </c>
      <c r="AQ5154">
        <v>0.46701803600000003</v>
      </c>
      <c r="AR5154">
        <v>0.382391272</v>
      </c>
      <c r="AS5154">
        <v>0.58071449200000003</v>
      </c>
      <c r="AT5154">
        <v>0.142960478</v>
      </c>
    </row>
    <row r="5155" spans="1:46" hidden="1" x14ac:dyDescent="0.25">
      <c r="A5155" t="s">
        <v>330</v>
      </c>
      <c r="B5155" t="s">
        <v>296</v>
      </c>
      <c r="C5155">
        <v>17</v>
      </c>
      <c r="D5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0.30149744899999997</v>
      </c>
      <c r="E5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0.30149744899999997</v>
      </c>
      <c r="AI5155">
        <v>22</v>
      </c>
      <c r="AJ5155" t="s">
        <v>330</v>
      </c>
      <c r="AK5155" t="s">
        <v>423</v>
      </c>
      <c r="AL5155" t="s">
        <v>296</v>
      </c>
      <c r="AM5155">
        <v>11</v>
      </c>
      <c r="AN5155">
        <v>17</v>
      </c>
      <c r="AO5155">
        <v>0.15685290199999999</v>
      </c>
      <c r="AP5155">
        <v>0.17872579399999999</v>
      </c>
      <c r="AQ5155">
        <v>0.30149744899999997</v>
      </c>
      <c r="AR5155">
        <v>0.21763653499999999</v>
      </c>
      <c r="AS5155">
        <v>0.39348885700000003</v>
      </c>
      <c r="AT5155">
        <v>6.9588706E-2</v>
      </c>
    </row>
    <row r="5156" spans="1:46" hidden="1" x14ac:dyDescent="0.25">
      <c r="A5156" t="s">
        <v>330</v>
      </c>
      <c r="B5156" t="s">
        <v>296</v>
      </c>
      <c r="C5156">
        <v>18</v>
      </c>
      <c r="D5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0.14752541399999999</v>
      </c>
      <c r="E5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0.14752541399999999</v>
      </c>
      <c r="AI5156">
        <v>22</v>
      </c>
      <c r="AJ5156" t="s">
        <v>330</v>
      </c>
      <c r="AK5156" t="s">
        <v>423</v>
      </c>
      <c r="AL5156" t="s">
        <v>296</v>
      </c>
      <c r="AM5156">
        <v>11</v>
      </c>
      <c r="AN5156">
        <v>18</v>
      </c>
      <c r="AO5156">
        <v>2.5745941000000001E-2</v>
      </c>
      <c r="AP5156">
        <v>3.1511800999999999E-2</v>
      </c>
      <c r="AQ5156">
        <v>0.14752541399999999</v>
      </c>
      <c r="AR5156">
        <v>7.4867180000000005E-2</v>
      </c>
      <c r="AS5156">
        <v>0.188712828</v>
      </c>
      <c r="AT5156">
        <v>1.0138766E-2</v>
      </c>
    </row>
    <row r="5157" spans="1:46" hidden="1" x14ac:dyDescent="0.25">
      <c r="A5157" t="s">
        <v>330</v>
      </c>
      <c r="B5157" t="s">
        <v>296</v>
      </c>
      <c r="C5157">
        <v>19</v>
      </c>
      <c r="D5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2.2543991999999999E-2</v>
      </c>
      <c r="E5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2.2543991999999999E-2</v>
      </c>
      <c r="AI5157">
        <v>22</v>
      </c>
      <c r="AJ5157" t="s">
        <v>330</v>
      </c>
      <c r="AK5157" t="s">
        <v>423</v>
      </c>
      <c r="AL5157" t="s">
        <v>296</v>
      </c>
      <c r="AM5157">
        <v>11</v>
      </c>
      <c r="AN5157">
        <v>19</v>
      </c>
      <c r="AO5157">
        <v>0</v>
      </c>
      <c r="AP5157">
        <v>4.3100000000000002E-6</v>
      </c>
      <c r="AQ5157">
        <v>2.2543991999999999E-2</v>
      </c>
      <c r="AR5157">
        <v>9.1272469999999998E-3</v>
      </c>
      <c r="AS5157">
        <v>3.1883017999999999E-2</v>
      </c>
      <c r="AT5157">
        <v>0</v>
      </c>
    </row>
    <row r="5158" spans="1:46" hidden="1" x14ac:dyDescent="0.25">
      <c r="A5158" t="s">
        <v>330</v>
      </c>
      <c r="B5158" t="s">
        <v>296</v>
      </c>
      <c r="C5158">
        <v>20</v>
      </c>
      <c r="D5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8">
        <v>22</v>
      </c>
      <c r="AJ5158" t="s">
        <v>330</v>
      </c>
      <c r="AK5158" t="s">
        <v>423</v>
      </c>
      <c r="AL5158" t="s">
        <v>296</v>
      </c>
      <c r="AM5158">
        <v>11</v>
      </c>
      <c r="AN5158">
        <v>20</v>
      </c>
      <c r="AO5158">
        <v>0</v>
      </c>
      <c r="AP5158" s="281">
        <v>0</v>
      </c>
      <c r="AQ5158">
        <v>0</v>
      </c>
      <c r="AR5158">
        <v>7.6799999999999999E-9</v>
      </c>
      <c r="AS5158">
        <v>7.6799999999999999E-7</v>
      </c>
      <c r="AT5158">
        <v>0</v>
      </c>
    </row>
    <row r="5159" spans="1:46" hidden="1" x14ac:dyDescent="0.25">
      <c r="A5159" t="s">
        <v>330</v>
      </c>
      <c r="B5159" t="s">
        <v>296</v>
      </c>
      <c r="C5159">
        <v>21</v>
      </c>
      <c r="D5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9">
        <v>22</v>
      </c>
      <c r="AJ5159" t="s">
        <v>330</v>
      </c>
      <c r="AK5159" t="s">
        <v>423</v>
      </c>
      <c r="AL5159" t="s">
        <v>296</v>
      </c>
      <c r="AM5159">
        <v>11</v>
      </c>
      <c r="AN5159">
        <v>21</v>
      </c>
      <c r="AO5159">
        <v>0</v>
      </c>
      <c r="AP5159">
        <v>0</v>
      </c>
      <c r="AQ5159">
        <v>0</v>
      </c>
      <c r="AR5159" s="281">
        <v>0</v>
      </c>
      <c r="AS5159" s="281">
        <v>0</v>
      </c>
      <c r="AT5159">
        <v>0</v>
      </c>
    </row>
    <row r="5160" spans="1:46" hidden="1" x14ac:dyDescent="0.25">
      <c r="A5160" t="s">
        <v>330</v>
      </c>
      <c r="B5160" t="s">
        <v>296</v>
      </c>
      <c r="C5160">
        <v>22</v>
      </c>
      <c r="D5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0">
        <v>22</v>
      </c>
      <c r="AJ5160" t="s">
        <v>330</v>
      </c>
      <c r="AK5160" t="s">
        <v>423</v>
      </c>
      <c r="AL5160" t="s">
        <v>296</v>
      </c>
      <c r="AM5160">
        <v>11</v>
      </c>
      <c r="AN5160">
        <v>22</v>
      </c>
      <c r="AO5160">
        <v>0</v>
      </c>
      <c r="AP5160">
        <v>0</v>
      </c>
      <c r="AQ5160">
        <v>0</v>
      </c>
      <c r="AR5160">
        <v>0</v>
      </c>
      <c r="AS5160">
        <v>0</v>
      </c>
      <c r="AT5160">
        <v>0</v>
      </c>
    </row>
    <row r="5161" spans="1:46" hidden="1" x14ac:dyDescent="0.25">
      <c r="A5161" t="s">
        <v>330</v>
      </c>
      <c r="B5161" t="s">
        <v>296</v>
      </c>
      <c r="C5161">
        <v>23</v>
      </c>
      <c r="D5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1">
        <v>22</v>
      </c>
      <c r="AJ5161" t="s">
        <v>330</v>
      </c>
      <c r="AK5161" t="s">
        <v>423</v>
      </c>
      <c r="AL5161" t="s">
        <v>296</v>
      </c>
      <c r="AM5161">
        <v>11</v>
      </c>
      <c r="AN5161">
        <v>23</v>
      </c>
      <c r="AO5161">
        <v>0</v>
      </c>
      <c r="AP5161">
        <v>0</v>
      </c>
      <c r="AQ5161">
        <v>0</v>
      </c>
      <c r="AR5161">
        <v>0</v>
      </c>
      <c r="AS5161">
        <v>0</v>
      </c>
      <c r="AT5161">
        <v>0</v>
      </c>
    </row>
    <row r="5162" spans="1:46" hidden="1" x14ac:dyDescent="0.25">
      <c r="A5162" t="s">
        <v>330</v>
      </c>
      <c r="B5162" t="s">
        <v>296</v>
      </c>
      <c r="C5162">
        <v>24</v>
      </c>
      <c r="D5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2">
        <v>22</v>
      </c>
      <c r="AJ5162" t="s">
        <v>330</v>
      </c>
      <c r="AK5162" t="s">
        <v>423</v>
      </c>
      <c r="AL5162" t="s">
        <v>296</v>
      </c>
      <c r="AM5162">
        <v>11</v>
      </c>
      <c r="AN5162">
        <v>24</v>
      </c>
      <c r="AO5162">
        <v>0</v>
      </c>
      <c r="AP5162">
        <v>0</v>
      </c>
      <c r="AQ5162">
        <v>0</v>
      </c>
      <c r="AR5162">
        <v>0</v>
      </c>
      <c r="AS5162">
        <v>0</v>
      </c>
      <c r="AT5162">
        <v>0</v>
      </c>
    </row>
    <row r="5163" spans="1:46" hidden="1" x14ac:dyDescent="0.25">
      <c r="A5163" t="s">
        <v>330</v>
      </c>
      <c r="B5163" t="s">
        <v>297</v>
      </c>
      <c r="C5163">
        <v>1</v>
      </c>
      <c r="D5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3">
        <v>22</v>
      </c>
      <c r="AJ5163" t="s">
        <v>330</v>
      </c>
      <c r="AK5163" t="s">
        <v>423</v>
      </c>
      <c r="AL5163" t="s">
        <v>297</v>
      </c>
      <c r="AM5163">
        <v>12</v>
      </c>
      <c r="AN5163">
        <v>1</v>
      </c>
      <c r="AO5163">
        <v>0</v>
      </c>
      <c r="AP5163">
        <v>0</v>
      </c>
      <c r="AQ5163">
        <v>0</v>
      </c>
      <c r="AR5163">
        <v>0</v>
      </c>
      <c r="AS5163">
        <v>0</v>
      </c>
      <c r="AT5163">
        <v>0</v>
      </c>
    </row>
    <row r="5164" spans="1:46" hidden="1" x14ac:dyDescent="0.25">
      <c r="A5164" t="s">
        <v>330</v>
      </c>
      <c r="B5164" t="s">
        <v>297</v>
      </c>
      <c r="C5164">
        <v>2</v>
      </c>
      <c r="D5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4">
        <v>22</v>
      </c>
      <c r="AJ5164" t="s">
        <v>330</v>
      </c>
      <c r="AK5164" t="s">
        <v>423</v>
      </c>
      <c r="AL5164" t="s">
        <v>297</v>
      </c>
      <c r="AM5164">
        <v>12</v>
      </c>
      <c r="AN5164">
        <v>2</v>
      </c>
      <c r="AO5164">
        <v>0</v>
      </c>
      <c r="AP5164">
        <v>0</v>
      </c>
      <c r="AQ5164">
        <v>0</v>
      </c>
      <c r="AR5164">
        <v>0</v>
      </c>
      <c r="AS5164">
        <v>0</v>
      </c>
      <c r="AT5164">
        <v>0</v>
      </c>
    </row>
    <row r="5165" spans="1:46" hidden="1" x14ac:dyDescent="0.25">
      <c r="A5165" t="s">
        <v>330</v>
      </c>
      <c r="B5165" t="s">
        <v>297</v>
      </c>
      <c r="C5165">
        <v>3</v>
      </c>
      <c r="D5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5">
        <v>22</v>
      </c>
      <c r="AJ5165" t="s">
        <v>330</v>
      </c>
      <c r="AK5165" t="s">
        <v>423</v>
      </c>
      <c r="AL5165" t="s">
        <v>297</v>
      </c>
      <c r="AM5165">
        <v>12</v>
      </c>
      <c r="AN5165">
        <v>3</v>
      </c>
      <c r="AO5165">
        <v>0</v>
      </c>
      <c r="AP5165">
        <v>0</v>
      </c>
      <c r="AQ5165">
        <v>0</v>
      </c>
      <c r="AR5165">
        <v>0</v>
      </c>
      <c r="AS5165">
        <v>0</v>
      </c>
      <c r="AT5165">
        <v>0</v>
      </c>
    </row>
    <row r="5166" spans="1:46" hidden="1" x14ac:dyDescent="0.25">
      <c r="A5166" t="s">
        <v>330</v>
      </c>
      <c r="B5166" t="s">
        <v>297</v>
      </c>
      <c r="C5166">
        <v>4</v>
      </c>
      <c r="D5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6">
        <v>22</v>
      </c>
      <c r="AJ5166" t="s">
        <v>330</v>
      </c>
      <c r="AK5166" t="s">
        <v>423</v>
      </c>
      <c r="AL5166" t="s">
        <v>297</v>
      </c>
      <c r="AM5166">
        <v>12</v>
      </c>
      <c r="AN5166">
        <v>4</v>
      </c>
      <c r="AO5166">
        <v>0</v>
      </c>
      <c r="AP5166">
        <v>0</v>
      </c>
      <c r="AQ5166">
        <v>0</v>
      </c>
      <c r="AR5166">
        <v>0</v>
      </c>
      <c r="AS5166">
        <v>0</v>
      </c>
      <c r="AT5166">
        <v>0</v>
      </c>
    </row>
    <row r="5167" spans="1:46" hidden="1" x14ac:dyDescent="0.25">
      <c r="A5167" t="s">
        <v>330</v>
      </c>
      <c r="B5167" t="s">
        <v>297</v>
      </c>
      <c r="C5167">
        <v>5</v>
      </c>
      <c r="D5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7">
        <v>22</v>
      </c>
      <c r="AJ5167" t="s">
        <v>330</v>
      </c>
      <c r="AK5167" t="s">
        <v>423</v>
      </c>
      <c r="AL5167" t="s">
        <v>297</v>
      </c>
      <c r="AM5167">
        <v>12</v>
      </c>
      <c r="AN5167">
        <v>5</v>
      </c>
      <c r="AO5167">
        <v>0</v>
      </c>
      <c r="AP5167">
        <v>0</v>
      </c>
      <c r="AQ5167">
        <v>0</v>
      </c>
      <c r="AR5167">
        <v>0</v>
      </c>
      <c r="AS5167">
        <v>0</v>
      </c>
      <c r="AT5167">
        <v>0</v>
      </c>
    </row>
    <row r="5168" spans="1:46" hidden="1" x14ac:dyDescent="0.25">
      <c r="A5168" t="s">
        <v>330</v>
      </c>
      <c r="B5168" t="s">
        <v>297</v>
      </c>
      <c r="C5168">
        <v>6</v>
      </c>
      <c r="D5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8">
        <v>22</v>
      </c>
      <c r="AJ5168" t="s">
        <v>330</v>
      </c>
      <c r="AK5168" t="s">
        <v>423</v>
      </c>
      <c r="AL5168" t="s">
        <v>297</v>
      </c>
      <c r="AM5168">
        <v>12</v>
      </c>
      <c r="AN5168">
        <v>6</v>
      </c>
      <c r="AO5168">
        <v>0</v>
      </c>
      <c r="AP5168">
        <v>4.9148560000000004E-3</v>
      </c>
      <c r="AQ5168">
        <v>8.4216120000000002E-3</v>
      </c>
      <c r="AR5168">
        <v>4.8939869999999998E-3</v>
      </c>
      <c r="AS5168">
        <v>1.6474552999999999E-2</v>
      </c>
      <c r="AT5168">
        <v>0</v>
      </c>
    </row>
    <row r="5169" spans="1:46" hidden="1" x14ac:dyDescent="0.25">
      <c r="A5169" t="s">
        <v>330</v>
      </c>
      <c r="B5169" t="s">
        <v>297</v>
      </c>
      <c r="C5169">
        <v>7</v>
      </c>
      <c r="D5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7.7596280000000002E-3</v>
      </c>
      <c r="E5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7.7596280000000002E-3</v>
      </c>
      <c r="AI5169">
        <v>22</v>
      </c>
      <c r="AJ5169" t="s">
        <v>330</v>
      </c>
      <c r="AK5169" t="s">
        <v>423</v>
      </c>
      <c r="AL5169" t="s">
        <v>297</v>
      </c>
      <c r="AM5169">
        <v>12</v>
      </c>
      <c r="AN5169">
        <v>7</v>
      </c>
      <c r="AO5169">
        <v>7.7596280000000002E-3</v>
      </c>
      <c r="AP5169">
        <v>8.0337778999999998E-2</v>
      </c>
      <c r="AQ5169">
        <v>0.116574656</v>
      </c>
      <c r="AR5169">
        <v>6.7912714999999998E-2</v>
      </c>
      <c r="AS5169">
        <v>0.162991462</v>
      </c>
      <c r="AT5169">
        <v>3.2719699999999999E-3</v>
      </c>
    </row>
    <row r="5170" spans="1:46" hidden="1" x14ac:dyDescent="0.25">
      <c r="A5170" t="s">
        <v>330</v>
      </c>
      <c r="B5170" t="s">
        <v>297</v>
      </c>
      <c r="C5170">
        <v>8</v>
      </c>
      <c r="D5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0.107032979</v>
      </c>
      <c r="E5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0.107032979</v>
      </c>
      <c r="AI5170">
        <v>22</v>
      </c>
      <c r="AJ5170" t="s">
        <v>330</v>
      </c>
      <c r="AK5170" t="s">
        <v>423</v>
      </c>
      <c r="AL5170" t="s">
        <v>297</v>
      </c>
      <c r="AM5170">
        <v>12</v>
      </c>
      <c r="AN5170">
        <v>8</v>
      </c>
      <c r="AO5170">
        <v>0.107032979</v>
      </c>
      <c r="AP5170">
        <v>0.219033862</v>
      </c>
      <c r="AQ5170">
        <v>0.29242881500000001</v>
      </c>
      <c r="AR5170">
        <v>0.20138911500000001</v>
      </c>
      <c r="AS5170">
        <v>0.36715294399999998</v>
      </c>
      <c r="AT5170">
        <v>3.4829511E-2</v>
      </c>
    </row>
    <row r="5171" spans="1:46" hidden="1" x14ac:dyDescent="0.25">
      <c r="A5171" t="s">
        <v>330</v>
      </c>
      <c r="B5171" t="s">
        <v>297</v>
      </c>
      <c r="C5171">
        <v>9</v>
      </c>
      <c r="D5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0.47111268299999998</v>
      </c>
      <c r="E5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0.26552720699999999</v>
      </c>
      <c r="AI5171">
        <v>22</v>
      </c>
      <c r="AJ5171" t="s">
        <v>330</v>
      </c>
      <c r="AK5171" t="s">
        <v>423</v>
      </c>
      <c r="AL5171" t="s">
        <v>297</v>
      </c>
      <c r="AM5171">
        <v>12</v>
      </c>
      <c r="AN5171">
        <v>9</v>
      </c>
      <c r="AO5171">
        <v>0.26552720699999999</v>
      </c>
      <c r="AP5171">
        <v>0.362124591</v>
      </c>
      <c r="AQ5171">
        <v>0.47111268299999998</v>
      </c>
      <c r="AR5171">
        <v>0.36175248199999999</v>
      </c>
      <c r="AS5171">
        <v>0.56749803200000004</v>
      </c>
      <c r="AT5171">
        <v>9.4878108000000003E-2</v>
      </c>
    </row>
    <row r="5172" spans="1:46" hidden="1" x14ac:dyDescent="0.25">
      <c r="A5172" t="s">
        <v>330</v>
      </c>
      <c r="B5172" t="s">
        <v>297</v>
      </c>
      <c r="C5172">
        <v>10</v>
      </c>
      <c r="D5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0.60798899900000003</v>
      </c>
      <c r="E5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0.60798899900000003</v>
      </c>
      <c r="AI5172">
        <v>22</v>
      </c>
      <c r="AJ5172" t="s">
        <v>330</v>
      </c>
      <c r="AK5172" t="s">
        <v>423</v>
      </c>
      <c r="AL5172" t="s">
        <v>297</v>
      </c>
      <c r="AM5172">
        <v>12</v>
      </c>
      <c r="AN5172">
        <v>10</v>
      </c>
      <c r="AO5172">
        <v>0.41704280700000002</v>
      </c>
      <c r="AP5172">
        <v>0.518203627</v>
      </c>
      <c r="AQ5172">
        <v>0.60798899900000003</v>
      </c>
      <c r="AR5172">
        <v>0.50525828100000003</v>
      </c>
      <c r="AS5172">
        <v>0.71762432600000003</v>
      </c>
      <c r="AT5172">
        <v>0.167324741</v>
      </c>
    </row>
    <row r="5173" spans="1:46" hidden="1" x14ac:dyDescent="0.25">
      <c r="A5173" t="s">
        <v>330</v>
      </c>
      <c r="B5173" t="s">
        <v>297</v>
      </c>
      <c r="C5173">
        <v>11</v>
      </c>
      <c r="D5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0.70359018299999998</v>
      </c>
      <c r="E5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0.70359018299999998</v>
      </c>
      <c r="AI5173">
        <v>22</v>
      </c>
      <c r="AJ5173" t="s">
        <v>330</v>
      </c>
      <c r="AK5173" t="s">
        <v>423</v>
      </c>
      <c r="AL5173" t="s">
        <v>297</v>
      </c>
      <c r="AM5173">
        <v>12</v>
      </c>
      <c r="AN5173">
        <v>11</v>
      </c>
      <c r="AO5173">
        <v>0.54981015099999997</v>
      </c>
      <c r="AP5173">
        <v>0.61916776500000004</v>
      </c>
      <c r="AQ5173">
        <v>0.70359018299999998</v>
      </c>
      <c r="AR5173">
        <v>0.606610074</v>
      </c>
      <c r="AS5173">
        <v>0.82006276899999997</v>
      </c>
      <c r="AT5173">
        <v>0.25512675200000001</v>
      </c>
    </row>
    <row r="5174" spans="1:46" hidden="1" x14ac:dyDescent="0.25">
      <c r="A5174" t="s">
        <v>330</v>
      </c>
      <c r="B5174" t="s">
        <v>297</v>
      </c>
      <c r="C5174">
        <v>12</v>
      </c>
      <c r="D5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0.72505470699999996</v>
      </c>
      <c r="E5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0.72505470699999996</v>
      </c>
      <c r="AI5174">
        <v>22</v>
      </c>
      <c r="AJ5174" t="s">
        <v>330</v>
      </c>
      <c r="AK5174" t="s">
        <v>423</v>
      </c>
      <c r="AL5174" t="s">
        <v>297</v>
      </c>
      <c r="AM5174">
        <v>12</v>
      </c>
      <c r="AN5174">
        <v>12</v>
      </c>
      <c r="AO5174">
        <v>0.61181894299999995</v>
      </c>
      <c r="AP5174">
        <v>0.67385644899999997</v>
      </c>
      <c r="AQ5174">
        <v>0.72505470699999996</v>
      </c>
      <c r="AR5174">
        <v>0.65509832400000001</v>
      </c>
      <c r="AS5174">
        <v>0.85039760099999995</v>
      </c>
      <c r="AT5174">
        <v>0.301746403</v>
      </c>
    </row>
    <row r="5175" spans="1:46" hidden="1" x14ac:dyDescent="0.25">
      <c r="A5175" t="s">
        <v>330</v>
      </c>
      <c r="B5175" t="s">
        <v>297</v>
      </c>
      <c r="C5175">
        <v>13</v>
      </c>
      <c r="D5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0.72047728200000005</v>
      </c>
      <c r="E5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0.72047728200000005</v>
      </c>
      <c r="AI5175">
        <v>22</v>
      </c>
      <c r="AJ5175" t="s">
        <v>330</v>
      </c>
      <c r="AK5175" t="s">
        <v>423</v>
      </c>
      <c r="AL5175" t="s">
        <v>297</v>
      </c>
      <c r="AM5175">
        <v>12</v>
      </c>
      <c r="AN5175">
        <v>13</v>
      </c>
      <c r="AO5175">
        <v>0.61260121199999995</v>
      </c>
      <c r="AP5175">
        <v>0.68191782599999995</v>
      </c>
      <c r="AQ5175">
        <v>0.72047728200000005</v>
      </c>
      <c r="AR5175">
        <v>0.65632511699999996</v>
      </c>
      <c r="AS5175">
        <v>0.83300134699999995</v>
      </c>
      <c r="AT5175">
        <v>0.286327269</v>
      </c>
    </row>
    <row r="5176" spans="1:46" hidden="1" x14ac:dyDescent="0.25">
      <c r="A5176" t="s">
        <v>330</v>
      </c>
      <c r="B5176" t="s">
        <v>297</v>
      </c>
      <c r="C5176">
        <v>14</v>
      </c>
      <c r="D5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0.66894187500000002</v>
      </c>
      <c r="E5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0.66894187500000002</v>
      </c>
      <c r="AI5176">
        <v>22</v>
      </c>
      <c r="AJ5176" t="s">
        <v>330</v>
      </c>
      <c r="AK5176" t="s">
        <v>423</v>
      </c>
      <c r="AL5176" t="s">
        <v>297</v>
      </c>
      <c r="AM5176">
        <v>12</v>
      </c>
      <c r="AN5176">
        <v>14</v>
      </c>
      <c r="AO5176">
        <v>0.56586130000000001</v>
      </c>
      <c r="AP5176">
        <v>0.62592635100000005</v>
      </c>
      <c r="AQ5176">
        <v>0.66894187500000002</v>
      </c>
      <c r="AR5176">
        <v>0.60762647400000003</v>
      </c>
      <c r="AS5176">
        <v>0.77903322600000002</v>
      </c>
      <c r="AT5176">
        <v>0.28564107300000002</v>
      </c>
    </row>
    <row r="5177" spans="1:46" hidden="1" x14ac:dyDescent="0.25">
      <c r="A5177" t="s">
        <v>330</v>
      </c>
      <c r="B5177" t="s">
        <v>297</v>
      </c>
      <c r="C5177">
        <v>15</v>
      </c>
      <c r="D5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0.56722514800000001</v>
      </c>
      <c r="E5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0.56722514800000001</v>
      </c>
      <c r="AI5177">
        <v>22</v>
      </c>
      <c r="AJ5177" t="s">
        <v>330</v>
      </c>
      <c r="AK5177" t="s">
        <v>423</v>
      </c>
      <c r="AL5177" t="s">
        <v>297</v>
      </c>
      <c r="AM5177">
        <v>12</v>
      </c>
      <c r="AN5177">
        <v>15</v>
      </c>
      <c r="AO5177">
        <v>0.46673751499999999</v>
      </c>
      <c r="AP5177">
        <v>0.51900325999999997</v>
      </c>
      <c r="AQ5177">
        <v>0.56722514800000001</v>
      </c>
      <c r="AR5177">
        <v>0.51229560100000004</v>
      </c>
      <c r="AS5177">
        <v>0.70782677299999996</v>
      </c>
      <c r="AT5177">
        <v>0.21947550499999999</v>
      </c>
    </row>
    <row r="5178" spans="1:46" hidden="1" x14ac:dyDescent="0.25">
      <c r="A5178" t="s">
        <v>330</v>
      </c>
      <c r="B5178" t="s">
        <v>297</v>
      </c>
      <c r="C5178">
        <v>16</v>
      </c>
      <c r="D5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0.43704707300000001</v>
      </c>
      <c r="E5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0.43704707300000001</v>
      </c>
      <c r="AI5178">
        <v>22</v>
      </c>
      <c r="AJ5178" t="s">
        <v>330</v>
      </c>
      <c r="AK5178" t="s">
        <v>423</v>
      </c>
      <c r="AL5178" t="s">
        <v>297</v>
      </c>
      <c r="AM5178">
        <v>12</v>
      </c>
      <c r="AN5178">
        <v>16</v>
      </c>
      <c r="AO5178">
        <v>0.327197707</v>
      </c>
      <c r="AP5178">
        <v>0.36896072699999999</v>
      </c>
      <c r="AQ5178">
        <v>0.43704707300000001</v>
      </c>
      <c r="AR5178">
        <v>0.37934538099999998</v>
      </c>
      <c r="AS5178">
        <v>0.56435203099999998</v>
      </c>
      <c r="AT5178">
        <v>0.158087846</v>
      </c>
    </row>
    <row r="5179" spans="1:46" hidden="1" x14ac:dyDescent="0.25">
      <c r="A5179" t="s">
        <v>330</v>
      </c>
      <c r="B5179" t="s">
        <v>297</v>
      </c>
      <c r="C5179">
        <v>17</v>
      </c>
      <c r="D5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0.31475670700000002</v>
      </c>
      <c r="E5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0.31475670700000002</v>
      </c>
      <c r="AI5179">
        <v>22</v>
      </c>
      <c r="AJ5179" t="s">
        <v>330</v>
      </c>
      <c r="AK5179" t="s">
        <v>423</v>
      </c>
      <c r="AL5179" t="s">
        <v>297</v>
      </c>
      <c r="AM5179">
        <v>12</v>
      </c>
      <c r="AN5179">
        <v>17</v>
      </c>
      <c r="AO5179">
        <v>0.177481738</v>
      </c>
      <c r="AP5179">
        <v>0.20151202300000001</v>
      </c>
      <c r="AQ5179">
        <v>0.31475670700000002</v>
      </c>
      <c r="AR5179">
        <v>0.23473281100000001</v>
      </c>
      <c r="AS5179">
        <v>0.40339811800000003</v>
      </c>
      <c r="AT5179">
        <v>7.7089484999999999E-2</v>
      </c>
    </row>
    <row r="5180" spans="1:46" hidden="1" x14ac:dyDescent="0.25">
      <c r="A5180" t="s">
        <v>330</v>
      </c>
      <c r="B5180" t="s">
        <v>297</v>
      </c>
      <c r="C5180">
        <v>18</v>
      </c>
      <c r="D5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0.15931621200000001</v>
      </c>
      <c r="E5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0.15931621200000001</v>
      </c>
      <c r="AI5180">
        <v>22</v>
      </c>
      <c r="AJ5180" t="s">
        <v>330</v>
      </c>
      <c r="AK5180" t="s">
        <v>423</v>
      </c>
      <c r="AL5180" t="s">
        <v>297</v>
      </c>
      <c r="AM5180">
        <v>12</v>
      </c>
      <c r="AN5180">
        <v>18</v>
      </c>
      <c r="AO5180">
        <v>4.3042305000000003E-2</v>
      </c>
      <c r="AP5180">
        <v>5.2820437999999997E-2</v>
      </c>
      <c r="AQ5180">
        <v>0.15931621200000001</v>
      </c>
      <c r="AR5180">
        <v>9.3328914999999998E-2</v>
      </c>
      <c r="AS5180">
        <v>0.22297856299999999</v>
      </c>
      <c r="AT5180">
        <v>1.9781880000000002E-2</v>
      </c>
    </row>
    <row r="5181" spans="1:46" hidden="1" x14ac:dyDescent="0.25">
      <c r="A5181" t="s">
        <v>330</v>
      </c>
      <c r="B5181" t="s">
        <v>297</v>
      </c>
      <c r="C5181">
        <v>19</v>
      </c>
      <c r="D5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3.5228711000000003E-2</v>
      </c>
      <c r="E5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3.5228711000000003E-2</v>
      </c>
      <c r="AI5181">
        <v>22</v>
      </c>
      <c r="AJ5181" t="s">
        <v>330</v>
      </c>
      <c r="AK5181" t="s">
        <v>423</v>
      </c>
      <c r="AL5181" t="s">
        <v>297</v>
      </c>
      <c r="AM5181">
        <v>12</v>
      </c>
      <c r="AN5181">
        <v>19</v>
      </c>
      <c r="AO5181">
        <v>1.3335699999999999E-4</v>
      </c>
      <c r="AP5181">
        <v>3.8254700000000001E-4</v>
      </c>
      <c r="AQ5181">
        <v>3.5228711000000003E-2</v>
      </c>
      <c r="AR5181">
        <v>1.5924502E-2</v>
      </c>
      <c r="AS5181">
        <v>6.0997114999999998E-2</v>
      </c>
      <c r="AT5181">
        <v>1.7499999999999998E-5</v>
      </c>
    </row>
    <row r="5182" spans="1:46" hidden="1" x14ac:dyDescent="0.25">
      <c r="A5182" t="s">
        <v>330</v>
      </c>
      <c r="B5182" t="s">
        <v>297</v>
      </c>
      <c r="C5182">
        <v>20</v>
      </c>
      <c r="D5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6.9E-6</v>
      </c>
      <c r="E5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6.9E-6</v>
      </c>
      <c r="AI5182">
        <v>22</v>
      </c>
      <c r="AJ5182" t="s">
        <v>330</v>
      </c>
      <c r="AK5182" t="s">
        <v>423</v>
      </c>
      <c r="AL5182" t="s">
        <v>297</v>
      </c>
      <c r="AM5182">
        <v>12</v>
      </c>
      <c r="AN5182">
        <v>20</v>
      </c>
      <c r="AO5182">
        <v>0</v>
      </c>
      <c r="AP5182">
        <v>0</v>
      </c>
      <c r="AQ5182">
        <v>6.9E-6</v>
      </c>
      <c r="AR5182">
        <v>2.1500000000000001E-5</v>
      </c>
      <c r="AS5182">
        <v>2.8963300000000002E-4</v>
      </c>
      <c r="AT5182" s="281">
        <v>0</v>
      </c>
    </row>
    <row r="5183" spans="1:46" hidden="1" x14ac:dyDescent="0.25">
      <c r="A5183" t="s">
        <v>330</v>
      </c>
      <c r="B5183" t="s">
        <v>297</v>
      </c>
      <c r="C5183">
        <v>21</v>
      </c>
      <c r="D5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3">
        <v>22</v>
      </c>
      <c r="AJ5183" t="s">
        <v>330</v>
      </c>
      <c r="AK5183" t="s">
        <v>423</v>
      </c>
      <c r="AL5183" t="s">
        <v>297</v>
      </c>
      <c r="AM5183">
        <v>12</v>
      </c>
      <c r="AN5183">
        <v>21</v>
      </c>
      <c r="AO5183">
        <v>0</v>
      </c>
      <c r="AP5183">
        <v>0</v>
      </c>
      <c r="AQ5183" s="281">
        <v>0</v>
      </c>
      <c r="AR5183" s="281">
        <v>0</v>
      </c>
      <c r="AS5183">
        <v>0</v>
      </c>
      <c r="AT5183">
        <v>0</v>
      </c>
    </row>
    <row r="5184" spans="1:46" hidden="1" x14ac:dyDescent="0.25">
      <c r="A5184" t="s">
        <v>330</v>
      </c>
      <c r="B5184" t="s">
        <v>297</v>
      </c>
      <c r="C5184">
        <v>22</v>
      </c>
      <c r="D5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4">
        <v>22</v>
      </c>
      <c r="AJ5184" t="s">
        <v>330</v>
      </c>
      <c r="AK5184" t="s">
        <v>423</v>
      </c>
      <c r="AL5184" t="s">
        <v>297</v>
      </c>
      <c r="AM5184">
        <v>12</v>
      </c>
      <c r="AN5184">
        <v>22</v>
      </c>
      <c r="AO5184">
        <v>0</v>
      </c>
      <c r="AP5184">
        <v>0</v>
      </c>
      <c r="AQ5184">
        <v>0</v>
      </c>
      <c r="AR5184">
        <v>0</v>
      </c>
      <c r="AS5184">
        <v>0</v>
      </c>
      <c r="AT5184">
        <v>0</v>
      </c>
    </row>
    <row r="5185" spans="1:46" hidden="1" x14ac:dyDescent="0.25">
      <c r="A5185" t="s">
        <v>330</v>
      </c>
      <c r="B5185" t="s">
        <v>297</v>
      </c>
      <c r="C5185">
        <v>23</v>
      </c>
      <c r="D5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5">
        <v>22</v>
      </c>
      <c r="AJ5185" t="s">
        <v>330</v>
      </c>
      <c r="AK5185" t="s">
        <v>423</v>
      </c>
      <c r="AL5185" t="s">
        <v>297</v>
      </c>
      <c r="AM5185">
        <v>12</v>
      </c>
      <c r="AN5185">
        <v>23</v>
      </c>
      <c r="AO5185">
        <v>0</v>
      </c>
      <c r="AP5185">
        <v>0</v>
      </c>
      <c r="AQ5185">
        <v>0</v>
      </c>
      <c r="AR5185">
        <v>0</v>
      </c>
      <c r="AS5185">
        <v>0</v>
      </c>
      <c r="AT5185">
        <v>0</v>
      </c>
    </row>
    <row r="5186" spans="1:46" hidden="1" x14ac:dyDescent="0.25">
      <c r="A5186" t="s">
        <v>330</v>
      </c>
      <c r="B5186" t="s">
        <v>297</v>
      </c>
      <c r="C5186">
        <v>24</v>
      </c>
      <c r="D5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6">
        <v>22</v>
      </c>
      <c r="AJ5186" t="s">
        <v>330</v>
      </c>
      <c r="AK5186" t="s">
        <v>423</v>
      </c>
      <c r="AL5186" t="s">
        <v>297</v>
      </c>
      <c r="AM5186">
        <v>12</v>
      </c>
      <c r="AN5186">
        <v>24</v>
      </c>
      <c r="AO5186">
        <v>0</v>
      </c>
      <c r="AP5186">
        <v>0</v>
      </c>
      <c r="AQ5186">
        <v>0</v>
      </c>
      <c r="AR5186">
        <v>0</v>
      </c>
      <c r="AS5186">
        <v>0</v>
      </c>
      <c r="AT5186">
        <v>0</v>
      </c>
    </row>
    <row r="5187" spans="1:46" hidden="1" x14ac:dyDescent="0.25">
      <c r="A5187" t="s">
        <v>317</v>
      </c>
      <c r="B5187" t="s">
        <v>286</v>
      </c>
      <c r="C5187">
        <v>1</v>
      </c>
      <c r="D5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7">
        <v>33</v>
      </c>
      <c r="AJ5187" t="s">
        <v>317</v>
      </c>
      <c r="AK5187" t="s">
        <v>426</v>
      </c>
      <c r="AL5187" t="s">
        <v>286</v>
      </c>
      <c r="AM5187">
        <v>1</v>
      </c>
      <c r="AN5187">
        <v>1</v>
      </c>
      <c r="AO5187">
        <v>0</v>
      </c>
      <c r="AP5187">
        <v>0</v>
      </c>
      <c r="AQ5187">
        <v>0</v>
      </c>
      <c r="AR5187">
        <v>0</v>
      </c>
      <c r="AS5187">
        <v>0</v>
      </c>
      <c r="AT5187">
        <v>0</v>
      </c>
    </row>
    <row r="5188" spans="1:46" hidden="1" x14ac:dyDescent="0.25">
      <c r="A5188" t="s">
        <v>317</v>
      </c>
      <c r="B5188" t="s">
        <v>286</v>
      </c>
      <c r="C5188">
        <v>2</v>
      </c>
      <c r="D5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8">
        <v>33</v>
      </c>
      <c r="AJ5188" t="s">
        <v>317</v>
      </c>
      <c r="AK5188" t="s">
        <v>426</v>
      </c>
      <c r="AL5188" t="s">
        <v>286</v>
      </c>
      <c r="AM5188">
        <v>1</v>
      </c>
      <c r="AN5188">
        <v>2</v>
      </c>
      <c r="AO5188">
        <v>0</v>
      </c>
      <c r="AP5188">
        <v>0</v>
      </c>
      <c r="AQ5188">
        <v>0</v>
      </c>
      <c r="AR5188">
        <v>0</v>
      </c>
      <c r="AS5188">
        <v>0</v>
      </c>
      <c r="AT5188">
        <v>0</v>
      </c>
    </row>
    <row r="5189" spans="1:46" hidden="1" x14ac:dyDescent="0.25">
      <c r="A5189" t="s">
        <v>317</v>
      </c>
      <c r="B5189" t="s">
        <v>286</v>
      </c>
      <c r="C5189">
        <v>3</v>
      </c>
      <c r="D5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9">
        <v>33</v>
      </c>
      <c r="AJ5189" t="s">
        <v>317</v>
      </c>
      <c r="AK5189" t="s">
        <v>426</v>
      </c>
      <c r="AL5189" t="s">
        <v>286</v>
      </c>
      <c r="AM5189">
        <v>1</v>
      </c>
      <c r="AN5189">
        <v>3</v>
      </c>
      <c r="AO5189">
        <v>0</v>
      </c>
      <c r="AP5189">
        <v>0</v>
      </c>
      <c r="AQ5189">
        <v>0</v>
      </c>
      <c r="AR5189">
        <v>0</v>
      </c>
      <c r="AS5189">
        <v>0</v>
      </c>
      <c r="AT5189">
        <v>0</v>
      </c>
    </row>
    <row r="5190" spans="1:46" hidden="1" x14ac:dyDescent="0.25">
      <c r="A5190" t="s">
        <v>317</v>
      </c>
      <c r="B5190" t="s">
        <v>286</v>
      </c>
      <c r="C5190">
        <v>4</v>
      </c>
      <c r="D5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0">
        <v>33</v>
      </c>
      <c r="AJ5190" t="s">
        <v>317</v>
      </c>
      <c r="AK5190" t="s">
        <v>426</v>
      </c>
      <c r="AL5190" t="s">
        <v>286</v>
      </c>
      <c r="AM5190">
        <v>1</v>
      </c>
      <c r="AN5190">
        <v>4</v>
      </c>
      <c r="AO5190">
        <v>0</v>
      </c>
      <c r="AP5190">
        <v>0</v>
      </c>
      <c r="AQ5190">
        <v>0</v>
      </c>
      <c r="AR5190">
        <v>0</v>
      </c>
      <c r="AS5190">
        <v>0</v>
      </c>
      <c r="AT5190">
        <v>0</v>
      </c>
    </row>
    <row r="5191" spans="1:46" hidden="1" x14ac:dyDescent="0.25">
      <c r="A5191" t="s">
        <v>317</v>
      </c>
      <c r="B5191" t="s">
        <v>286</v>
      </c>
      <c r="C5191">
        <v>5</v>
      </c>
      <c r="D5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1">
        <v>33</v>
      </c>
      <c r="AJ5191" t="s">
        <v>317</v>
      </c>
      <c r="AK5191" t="s">
        <v>426</v>
      </c>
      <c r="AL5191" t="s">
        <v>286</v>
      </c>
      <c r="AM5191">
        <v>1</v>
      </c>
      <c r="AN5191">
        <v>5</v>
      </c>
      <c r="AO5191">
        <v>0</v>
      </c>
      <c r="AP5191">
        <v>0</v>
      </c>
      <c r="AQ5191">
        <v>0</v>
      </c>
      <c r="AR5191">
        <v>0</v>
      </c>
      <c r="AS5191">
        <v>0</v>
      </c>
      <c r="AT5191">
        <v>0</v>
      </c>
    </row>
    <row r="5192" spans="1:46" hidden="1" x14ac:dyDescent="0.25">
      <c r="A5192" t="s">
        <v>317</v>
      </c>
      <c r="B5192" t="s">
        <v>286</v>
      </c>
      <c r="C5192">
        <v>6</v>
      </c>
      <c r="D5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2">
        <v>33</v>
      </c>
      <c r="AJ5192" t="s">
        <v>317</v>
      </c>
      <c r="AK5192" t="s">
        <v>426</v>
      </c>
      <c r="AL5192" t="s">
        <v>286</v>
      </c>
      <c r="AM5192">
        <v>1</v>
      </c>
      <c r="AN5192">
        <v>6</v>
      </c>
      <c r="AO5192">
        <v>0</v>
      </c>
      <c r="AP5192">
        <v>1.3655270000000001E-3</v>
      </c>
      <c r="AQ5192">
        <v>1.2853521E-2</v>
      </c>
      <c r="AR5192">
        <v>6.8911279999999998E-3</v>
      </c>
      <c r="AS5192">
        <v>3.3177709999999999E-2</v>
      </c>
      <c r="AT5192">
        <v>0</v>
      </c>
    </row>
    <row r="5193" spans="1:46" hidden="1" x14ac:dyDescent="0.25">
      <c r="A5193" t="s">
        <v>317</v>
      </c>
      <c r="B5193" t="s">
        <v>286</v>
      </c>
      <c r="C5193">
        <v>7</v>
      </c>
      <c r="D5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1.5883148E-2</v>
      </c>
      <c r="E5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1.5883148E-2</v>
      </c>
      <c r="AI5193">
        <v>33</v>
      </c>
      <c r="AJ5193" t="s">
        <v>317</v>
      </c>
      <c r="AK5193" t="s">
        <v>426</v>
      </c>
      <c r="AL5193" t="s">
        <v>286</v>
      </c>
      <c r="AM5193">
        <v>1</v>
      </c>
      <c r="AN5193">
        <v>7</v>
      </c>
      <c r="AO5193">
        <v>1.5883148E-2</v>
      </c>
      <c r="AP5193">
        <v>2.9382722999999999E-2</v>
      </c>
      <c r="AQ5193">
        <v>0.12817185</v>
      </c>
      <c r="AR5193">
        <v>6.6763852999999998E-2</v>
      </c>
      <c r="AS5193">
        <v>0.18898822300000001</v>
      </c>
      <c r="AT5193">
        <v>2.3569580000000001E-3</v>
      </c>
    </row>
    <row r="5194" spans="1:46" hidden="1" x14ac:dyDescent="0.25">
      <c r="A5194" t="s">
        <v>317</v>
      </c>
      <c r="B5194" t="s">
        <v>286</v>
      </c>
      <c r="C5194">
        <v>8</v>
      </c>
      <c r="D5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0.12860419400000001</v>
      </c>
      <c r="E5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0.12860419400000001</v>
      </c>
      <c r="AI5194">
        <v>33</v>
      </c>
      <c r="AJ5194" t="s">
        <v>317</v>
      </c>
      <c r="AK5194" t="s">
        <v>426</v>
      </c>
      <c r="AL5194" t="s">
        <v>286</v>
      </c>
      <c r="AM5194">
        <v>1</v>
      </c>
      <c r="AN5194">
        <v>8</v>
      </c>
      <c r="AO5194">
        <v>0.12860419400000001</v>
      </c>
      <c r="AP5194">
        <v>0.165387745</v>
      </c>
      <c r="AQ5194">
        <v>0.30106815799999997</v>
      </c>
      <c r="AR5194">
        <v>0.20180857899999999</v>
      </c>
      <c r="AS5194">
        <v>0.38131135500000002</v>
      </c>
      <c r="AT5194">
        <v>3.1722433000000001E-2</v>
      </c>
    </row>
    <row r="5195" spans="1:46" hidden="1" x14ac:dyDescent="0.25">
      <c r="A5195" t="s">
        <v>317</v>
      </c>
      <c r="B5195" t="s">
        <v>286</v>
      </c>
      <c r="C5195">
        <v>9</v>
      </c>
      <c r="D5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0.46723489800000001</v>
      </c>
      <c r="E5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0.28946063300000002</v>
      </c>
      <c r="AI5195">
        <v>33</v>
      </c>
      <c r="AJ5195" t="s">
        <v>317</v>
      </c>
      <c r="AK5195" t="s">
        <v>426</v>
      </c>
      <c r="AL5195" t="s">
        <v>286</v>
      </c>
      <c r="AM5195">
        <v>1</v>
      </c>
      <c r="AN5195">
        <v>9</v>
      </c>
      <c r="AO5195">
        <v>0.28946063300000002</v>
      </c>
      <c r="AP5195">
        <v>0.347767469</v>
      </c>
      <c r="AQ5195">
        <v>0.46723489800000001</v>
      </c>
      <c r="AR5195">
        <v>0.36444864999999999</v>
      </c>
      <c r="AS5195">
        <v>0.58022705399999996</v>
      </c>
      <c r="AT5195">
        <v>7.1749541999999999E-2</v>
      </c>
    </row>
    <row r="5196" spans="1:46" hidden="1" x14ac:dyDescent="0.25">
      <c r="A5196" t="s">
        <v>317</v>
      </c>
      <c r="B5196" t="s">
        <v>286</v>
      </c>
      <c r="C5196">
        <v>10</v>
      </c>
      <c r="D5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0.61339756599999995</v>
      </c>
      <c r="E5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0.61339756599999995</v>
      </c>
      <c r="AI5196">
        <v>33</v>
      </c>
      <c r="AJ5196" t="s">
        <v>317</v>
      </c>
      <c r="AK5196" t="s">
        <v>426</v>
      </c>
      <c r="AL5196" t="s">
        <v>286</v>
      </c>
      <c r="AM5196">
        <v>1</v>
      </c>
      <c r="AN5196">
        <v>10</v>
      </c>
      <c r="AO5196">
        <v>0.43794694200000001</v>
      </c>
      <c r="AP5196">
        <v>0.53194618599999999</v>
      </c>
      <c r="AQ5196">
        <v>0.61339756599999995</v>
      </c>
      <c r="AR5196">
        <v>0.51685594599999996</v>
      </c>
      <c r="AS5196">
        <v>0.75300538900000002</v>
      </c>
      <c r="AT5196">
        <v>0.12385178400000001</v>
      </c>
    </row>
    <row r="5197" spans="1:46" hidden="1" x14ac:dyDescent="0.25">
      <c r="A5197" t="s">
        <v>317</v>
      </c>
      <c r="B5197" t="s">
        <v>286</v>
      </c>
      <c r="C5197">
        <v>11</v>
      </c>
      <c r="D5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0.74294634400000004</v>
      </c>
      <c r="E5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0.74294634400000004</v>
      </c>
      <c r="AI5197">
        <v>33</v>
      </c>
      <c r="AJ5197" t="s">
        <v>317</v>
      </c>
      <c r="AK5197" t="s">
        <v>426</v>
      </c>
      <c r="AL5197" t="s">
        <v>286</v>
      </c>
      <c r="AM5197">
        <v>1</v>
      </c>
      <c r="AN5197">
        <v>11</v>
      </c>
      <c r="AO5197">
        <v>0.56699497099999996</v>
      </c>
      <c r="AP5197">
        <v>0.67887694499999995</v>
      </c>
      <c r="AQ5197">
        <v>0.74294634400000004</v>
      </c>
      <c r="AR5197">
        <v>0.63547454400000003</v>
      </c>
      <c r="AS5197">
        <v>0.87583011899999996</v>
      </c>
      <c r="AT5197">
        <v>0.16736279900000001</v>
      </c>
    </row>
    <row r="5198" spans="1:46" hidden="1" x14ac:dyDescent="0.25">
      <c r="A5198" t="s">
        <v>317</v>
      </c>
      <c r="B5198" t="s">
        <v>286</v>
      </c>
      <c r="C5198">
        <v>12</v>
      </c>
      <c r="D5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0.83001929500000005</v>
      </c>
      <c r="E5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0.83001929500000005</v>
      </c>
      <c r="AI5198">
        <v>33</v>
      </c>
      <c r="AJ5198" t="s">
        <v>317</v>
      </c>
      <c r="AK5198" t="s">
        <v>426</v>
      </c>
      <c r="AL5198" t="s">
        <v>286</v>
      </c>
      <c r="AM5198">
        <v>1</v>
      </c>
      <c r="AN5198">
        <v>12</v>
      </c>
      <c r="AO5198">
        <v>0.60636964100000001</v>
      </c>
      <c r="AP5198">
        <v>0.76415498000000004</v>
      </c>
      <c r="AQ5198">
        <v>0.83001929500000005</v>
      </c>
      <c r="AR5198">
        <v>0.70340245000000001</v>
      </c>
      <c r="AS5198">
        <v>0.93547321400000005</v>
      </c>
      <c r="AT5198">
        <v>0.224628208</v>
      </c>
    </row>
    <row r="5199" spans="1:46" hidden="1" x14ac:dyDescent="0.25">
      <c r="A5199" t="s">
        <v>317</v>
      </c>
      <c r="B5199" t="s">
        <v>286</v>
      </c>
      <c r="C5199">
        <v>13</v>
      </c>
      <c r="D5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0.84330583000000003</v>
      </c>
      <c r="E5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0.84330583000000003</v>
      </c>
      <c r="AI5199">
        <v>33</v>
      </c>
      <c r="AJ5199" t="s">
        <v>317</v>
      </c>
      <c r="AK5199" t="s">
        <v>426</v>
      </c>
      <c r="AL5199" t="s">
        <v>286</v>
      </c>
      <c r="AM5199">
        <v>1</v>
      </c>
      <c r="AN5199">
        <v>13</v>
      </c>
      <c r="AO5199">
        <v>0.63138306899999996</v>
      </c>
      <c r="AP5199">
        <v>0.78995472200000005</v>
      </c>
      <c r="AQ5199">
        <v>0.84330583000000003</v>
      </c>
      <c r="AR5199">
        <v>0.71659967499999999</v>
      </c>
      <c r="AS5199">
        <v>0.928526725</v>
      </c>
      <c r="AT5199">
        <v>0.19700895399999999</v>
      </c>
    </row>
    <row r="5200" spans="1:46" hidden="1" x14ac:dyDescent="0.25">
      <c r="A5200" t="s">
        <v>317</v>
      </c>
      <c r="B5200" t="s">
        <v>286</v>
      </c>
      <c r="C5200">
        <v>14</v>
      </c>
      <c r="D5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0.80698325699999995</v>
      </c>
      <c r="E5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0.80698325699999995</v>
      </c>
      <c r="AI5200">
        <v>33</v>
      </c>
      <c r="AJ5200" t="s">
        <v>317</v>
      </c>
      <c r="AK5200" t="s">
        <v>426</v>
      </c>
      <c r="AL5200" t="s">
        <v>286</v>
      </c>
      <c r="AM5200">
        <v>1</v>
      </c>
      <c r="AN5200">
        <v>14</v>
      </c>
      <c r="AO5200">
        <v>0.59001041099999996</v>
      </c>
      <c r="AP5200">
        <v>0.74500739000000005</v>
      </c>
      <c r="AQ5200">
        <v>0.80698325699999995</v>
      </c>
      <c r="AR5200">
        <v>0.67852755899999995</v>
      </c>
      <c r="AS5200">
        <v>0.91423892100000004</v>
      </c>
      <c r="AT5200">
        <v>0.163429978</v>
      </c>
    </row>
    <row r="5201" spans="1:46" hidden="1" x14ac:dyDescent="0.25">
      <c r="A5201" t="s">
        <v>317</v>
      </c>
      <c r="B5201" t="s">
        <v>286</v>
      </c>
      <c r="C5201">
        <v>15</v>
      </c>
      <c r="D5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0.72966228300000002</v>
      </c>
      <c r="E5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0.72966228300000002</v>
      </c>
      <c r="AI5201">
        <v>33</v>
      </c>
      <c r="AJ5201" t="s">
        <v>317</v>
      </c>
      <c r="AK5201" t="s">
        <v>426</v>
      </c>
      <c r="AL5201" t="s">
        <v>286</v>
      </c>
      <c r="AM5201">
        <v>1</v>
      </c>
      <c r="AN5201">
        <v>15</v>
      </c>
      <c r="AO5201">
        <v>0.489532833</v>
      </c>
      <c r="AP5201">
        <v>0.63479100300000002</v>
      </c>
      <c r="AQ5201">
        <v>0.72966228300000002</v>
      </c>
      <c r="AR5201">
        <v>0.59489922200000001</v>
      </c>
      <c r="AS5201">
        <v>0.85366481900000002</v>
      </c>
      <c r="AT5201">
        <v>0.124038992</v>
      </c>
    </row>
    <row r="5202" spans="1:46" hidden="1" x14ac:dyDescent="0.25">
      <c r="A5202" t="s">
        <v>317</v>
      </c>
      <c r="B5202" t="s">
        <v>286</v>
      </c>
      <c r="C5202">
        <v>16</v>
      </c>
      <c r="D5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0.604478179</v>
      </c>
      <c r="E5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0.604478179</v>
      </c>
      <c r="AI5202">
        <v>33</v>
      </c>
      <c r="AJ5202" t="s">
        <v>317</v>
      </c>
      <c r="AK5202" t="s">
        <v>426</v>
      </c>
      <c r="AL5202" t="s">
        <v>286</v>
      </c>
      <c r="AM5202">
        <v>1</v>
      </c>
      <c r="AN5202">
        <v>16</v>
      </c>
      <c r="AO5202">
        <v>0.38225544700000003</v>
      </c>
      <c r="AP5202">
        <v>0.488518752</v>
      </c>
      <c r="AQ5202">
        <v>0.604478179</v>
      </c>
      <c r="AR5202">
        <v>0.47269942999999998</v>
      </c>
      <c r="AS5202">
        <v>0.73970894399999998</v>
      </c>
      <c r="AT5202">
        <v>7.2653153999999998E-2</v>
      </c>
    </row>
    <row r="5203" spans="1:46" hidden="1" x14ac:dyDescent="0.25">
      <c r="A5203" t="s">
        <v>317</v>
      </c>
      <c r="B5203" t="s">
        <v>286</v>
      </c>
      <c r="C5203">
        <v>17</v>
      </c>
      <c r="D5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0.44628952500000002</v>
      </c>
      <c r="E5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0.44628952500000002</v>
      </c>
      <c r="AI5203">
        <v>33</v>
      </c>
      <c r="AJ5203" t="s">
        <v>317</v>
      </c>
      <c r="AK5203" t="s">
        <v>426</v>
      </c>
      <c r="AL5203" t="s">
        <v>286</v>
      </c>
      <c r="AM5203">
        <v>1</v>
      </c>
      <c r="AN5203">
        <v>17</v>
      </c>
      <c r="AO5203">
        <v>0.239264067</v>
      </c>
      <c r="AP5203">
        <v>0.32374203499999998</v>
      </c>
      <c r="AQ5203">
        <v>0.44628952500000002</v>
      </c>
      <c r="AR5203">
        <v>0.33092602599999998</v>
      </c>
      <c r="AS5203">
        <v>0.57720603299999995</v>
      </c>
      <c r="AT5203">
        <v>4.1826202999999999E-2</v>
      </c>
    </row>
    <row r="5204" spans="1:46" hidden="1" x14ac:dyDescent="0.25">
      <c r="A5204" t="s">
        <v>317</v>
      </c>
      <c r="B5204" t="s">
        <v>286</v>
      </c>
      <c r="C5204">
        <v>18</v>
      </c>
      <c r="D5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0.271549439</v>
      </c>
      <c r="E5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0.271549439</v>
      </c>
      <c r="AI5204">
        <v>33</v>
      </c>
      <c r="AJ5204" t="s">
        <v>317</v>
      </c>
      <c r="AK5204" t="s">
        <v>426</v>
      </c>
      <c r="AL5204" t="s">
        <v>286</v>
      </c>
      <c r="AM5204">
        <v>1</v>
      </c>
      <c r="AN5204">
        <v>18</v>
      </c>
      <c r="AO5204">
        <v>0.113667192</v>
      </c>
      <c r="AP5204">
        <v>0.157356568</v>
      </c>
      <c r="AQ5204">
        <v>0.271549439</v>
      </c>
      <c r="AR5204">
        <v>0.183712127</v>
      </c>
      <c r="AS5204">
        <v>0.37421228400000001</v>
      </c>
      <c r="AT5204">
        <v>2.1925305999999999E-2</v>
      </c>
    </row>
    <row r="5205" spans="1:46" hidden="1" x14ac:dyDescent="0.25">
      <c r="A5205" t="s">
        <v>317</v>
      </c>
      <c r="B5205" t="s">
        <v>286</v>
      </c>
      <c r="C5205">
        <v>19</v>
      </c>
      <c r="D5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0.11732031</v>
      </c>
      <c r="E5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0.11732031</v>
      </c>
      <c r="AI5205">
        <v>33</v>
      </c>
      <c r="AJ5205" t="s">
        <v>317</v>
      </c>
      <c r="AK5205" t="s">
        <v>426</v>
      </c>
      <c r="AL5205" t="s">
        <v>286</v>
      </c>
      <c r="AM5205">
        <v>1</v>
      </c>
      <c r="AN5205">
        <v>19</v>
      </c>
      <c r="AO5205">
        <v>1.3321865E-2</v>
      </c>
      <c r="AP5205">
        <v>2.6682537999999999E-2</v>
      </c>
      <c r="AQ5205">
        <v>0.11732031</v>
      </c>
      <c r="AR5205">
        <v>6.4098585E-2</v>
      </c>
      <c r="AS5205">
        <v>0.16719361599999999</v>
      </c>
      <c r="AT5205">
        <v>2.996561E-3</v>
      </c>
    </row>
    <row r="5206" spans="1:46" hidden="1" x14ac:dyDescent="0.25">
      <c r="A5206" t="s">
        <v>317</v>
      </c>
      <c r="B5206" t="s">
        <v>286</v>
      </c>
      <c r="C5206">
        <v>20</v>
      </c>
      <c r="D5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1.4576056E-2</v>
      </c>
      <c r="E5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1.4576056E-2</v>
      </c>
      <c r="AI5206">
        <v>33</v>
      </c>
      <c r="AJ5206" t="s">
        <v>317</v>
      </c>
      <c r="AK5206" t="s">
        <v>426</v>
      </c>
      <c r="AL5206" t="s">
        <v>286</v>
      </c>
      <c r="AM5206">
        <v>1</v>
      </c>
      <c r="AN5206">
        <v>20</v>
      </c>
      <c r="AO5206">
        <v>0</v>
      </c>
      <c r="AP5206">
        <v>1.836793E-3</v>
      </c>
      <c r="AQ5206">
        <v>1.4576056E-2</v>
      </c>
      <c r="AR5206">
        <v>6.9814480000000003E-3</v>
      </c>
      <c r="AS5206">
        <v>2.0842527999999999E-2</v>
      </c>
      <c r="AT5206">
        <v>0</v>
      </c>
    </row>
    <row r="5207" spans="1:46" hidden="1" x14ac:dyDescent="0.25">
      <c r="A5207" t="s">
        <v>317</v>
      </c>
      <c r="B5207" t="s">
        <v>286</v>
      </c>
      <c r="C5207">
        <v>21</v>
      </c>
      <c r="D5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7">
        <v>33</v>
      </c>
      <c r="AJ5207" t="s">
        <v>317</v>
      </c>
      <c r="AK5207" t="s">
        <v>426</v>
      </c>
      <c r="AL5207" t="s">
        <v>286</v>
      </c>
      <c r="AM5207">
        <v>1</v>
      </c>
      <c r="AN5207">
        <v>21</v>
      </c>
      <c r="AO5207">
        <v>0</v>
      </c>
      <c r="AP5207">
        <v>0</v>
      </c>
      <c r="AQ5207">
        <v>0</v>
      </c>
      <c r="AR5207">
        <v>0</v>
      </c>
      <c r="AS5207">
        <v>0</v>
      </c>
      <c r="AT5207">
        <v>0</v>
      </c>
    </row>
    <row r="5208" spans="1:46" hidden="1" x14ac:dyDescent="0.25">
      <c r="A5208" t="s">
        <v>317</v>
      </c>
      <c r="B5208" t="s">
        <v>286</v>
      </c>
      <c r="C5208">
        <v>22</v>
      </c>
      <c r="D5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8">
        <v>33</v>
      </c>
      <c r="AJ5208" t="s">
        <v>317</v>
      </c>
      <c r="AK5208" t="s">
        <v>426</v>
      </c>
      <c r="AL5208" t="s">
        <v>286</v>
      </c>
      <c r="AM5208">
        <v>1</v>
      </c>
      <c r="AN5208">
        <v>22</v>
      </c>
      <c r="AO5208">
        <v>0</v>
      </c>
      <c r="AP5208">
        <v>0</v>
      </c>
      <c r="AQ5208">
        <v>0</v>
      </c>
      <c r="AR5208">
        <v>0</v>
      </c>
      <c r="AS5208">
        <v>0</v>
      </c>
      <c r="AT5208">
        <v>0</v>
      </c>
    </row>
    <row r="5209" spans="1:46" hidden="1" x14ac:dyDescent="0.25">
      <c r="A5209" t="s">
        <v>317</v>
      </c>
      <c r="B5209" t="s">
        <v>286</v>
      </c>
      <c r="C5209">
        <v>23</v>
      </c>
      <c r="D5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9">
        <v>33</v>
      </c>
      <c r="AJ5209" t="s">
        <v>317</v>
      </c>
      <c r="AK5209" t="s">
        <v>426</v>
      </c>
      <c r="AL5209" t="s">
        <v>286</v>
      </c>
      <c r="AM5209">
        <v>1</v>
      </c>
      <c r="AN5209">
        <v>23</v>
      </c>
      <c r="AO5209">
        <v>0</v>
      </c>
      <c r="AP5209">
        <v>0</v>
      </c>
      <c r="AQ5209">
        <v>0</v>
      </c>
      <c r="AR5209">
        <v>0</v>
      </c>
      <c r="AS5209">
        <v>0</v>
      </c>
      <c r="AT5209">
        <v>0</v>
      </c>
    </row>
    <row r="5210" spans="1:46" hidden="1" x14ac:dyDescent="0.25">
      <c r="A5210" t="s">
        <v>317</v>
      </c>
      <c r="B5210" t="s">
        <v>286</v>
      </c>
      <c r="C5210">
        <v>24</v>
      </c>
      <c r="D5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0">
        <v>33</v>
      </c>
      <c r="AJ5210" t="s">
        <v>317</v>
      </c>
      <c r="AK5210" t="s">
        <v>426</v>
      </c>
      <c r="AL5210" t="s">
        <v>286</v>
      </c>
      <c r="AM5210">
        <v>1</v>
      </c>
      <c r="AN5210">
        <v>24</v>
      </c>
      <c r="AO5210">
        <v>0</v>
      </c>
      <c r="AP5210">
        <v>0</v>
      </c>
      <c r="AQ5210">
        <v>0</v>
      </c>
      <c r="AR5210">
        <v>0</v>
      </c>
      <c r="AS5210">
        <v>0</v>
      </c>
      <c r="AT5210">
        <v>0</v>
      </c>
    </row>
    <row r="5211" spans="1:46" hidden="1" x14ac:dyDescent="0.25">
      <c r="A5211" t="s">
        <v>317</v>
      </c>
      <c r="B5211" t="s">
        <v>287</v>
      </c>
      <c r="C5211">
        <v>1</v>
      </c>
      <c r="D5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1">
        <v>33</v>
      </c>
      <c r="AJ5211" t="s">
        <v>317</v>
      </c>
      <c r="AK5211" t="s">
        <v>426</v>
      </c>
      <c r="AL5211" t="s">
        <v>287</v>
      </c>
      <c r="AM5211">
        <v>2</v>
      </c>
      <c r="AN5211">
        <v>1</v>
      </c>
      <c r="AO5211">
        <v>0</v>
      </c>
      <c r="AP5211">
        <v>0</v>
      </c>
      <c r="AQ5211">
        <v>0</v>
      </c>
      <c r="AR5211">
        <v>0</v>
      </c>
      <c r="AS5211">
        <v>0</v>
      </c>
      <c r="AT5211">
        <v>0</v>
      </c>
    </row>
    <row r="5212" spans="1:46" hidden="1" x14ac:dyDescent="0.25">
      <c r="A5212" t="s">
        <v>317</v>
      </c>
      <c r="B5212" t="s">
        <v>287</v>
      </c>
      <c r="C5212">
        <v>2</v>
      </c>
      <c r="D5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2">
        <v>33</v>
      </c>
      <c r="AJ5212" t="s">
        <v>317</v>
      </c>
      <c r="AK5212" t="s">
        <v>426</v>
      </c>
      <c r="AL5212" t="s">
        <v>287</v>
      </c>
      <c r="AM5212">
        <v>2</v>
      </c>
      <c r="AN5212">
        <v>2</v>
      </c>
      <c r="AO5212">
        <v>0</v>
      </c>
      <c r="AP5212">
        <v>0</v>
      </c>
      <c r="AQ5212">
        <v>0</v>
      </c>
      <c r="AR5212">
        <v>0</v>
      </c>
      <c r="AS5212">
        <v>0</v>
      </c>
      <c r="AT5212">
        <v>0</v>
      </c>
    </row>
    <row r="5213" spans="1:46" hidden="1" x14ac:dyDescent="0.25">
      <c r="A5213" t="s">
        <v>317</v>
      </c>
      <c r="B5213" t="s">
        <v>287</v>
      </c>
      <c r="C5213">
        <v>3</v>
      </c>
      <c r="D5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3">
        <v>33</v>
      </c>
      <c r="AJ5213" t="s">
        <v>317</v>
      </c>
      <c r="AK5213" t="s">
        <v>426</v>
      </c>
      <c r="AL5213" t="s">
        <v>287</v>
      </c>
      <c r="AM5213">
        <v>2</v>
      </c>
      <c r="AN5213">
        <v>3</v>
      </c>
      <c r="AO5213">
        <v>0</v>
      </c>
      <c r="AP5213">
        <v>0</v>
      </c>
      <c r="AQ5213">
        <v>0</v>
      </c>
      <c r="AR5213">
        <v>0</v>
      </c>
      <c r="AS5213">
        <v>0</v>
      </c>
      <c r="AT5213">
        <v>0</v>
      </c>
    </row>
    <row r="5214" spans="1:46" hidden="1" x14ac:dyDescent="0.25">
      <c r="A5214" t="s">
        <v>317</v>
      </c>
      <c r="B5214" t="s">
        <v>287</v>
      </c>
      <c r="C5214">
        <v>4</v>
      </c>
      <c r="D5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4">
        <v>33</v>
      </c>
      <c r="AJ5214" t="s">
        <v>317</v>
      </c>
      <c r="AK5214" t="s">
        <v>426</v>
      </c>
      <c r="AL5214" t="s">
        <v>287</v>
      </c>
      <c r="AM5214">
        <v>2</v>
      </c>
      <c r="AN5214">
        <v>4</v>
      </c>
      <c r="AO5214">
        <v>0</v>
      </c>
      <c r="AP5214">
        <v>0</v>
      </c>
      <c r="AQ5214">
        <v>0</v>
      </c>
      <c r="AR5214">
        <v>0</v>
      </c>
      <c r="AS5214">
        <v>0</v>
      </c>
      <c r="AT5214">
        <v>0</v>
      </c>
    </row>
    <row r="5215" spans="1:46" hidden="1" x14ac:dyDescent="0.25">
      <c r="A5215" t="s">
        <v>317</v>
      </c>
      <c r="B5215" t="s">
        <v>287</v>
      </c>
      <c r="C5215">
        <v>5</v>
      </c>
      <c r="D5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5">
        <v>33</v>
      </c>
      <c r="AJ5215" t="s">
        <v>317</v>
      </c>
      <c r="AK5215" t="s">
        <v>426</v>
      </c>
      <c r="AL5215" t="s">
        <v>287</v>
      </c>
      <c r="AM5215">
        <v>2</v>
      </c>
      <c r="AN5215">
        <v>5</v>
      </c>
      <c r="AO5215">
        <v>0</v>
      </c>
      <c r="AP5215">
        <v>0</v>
      </c>
      <c r="AQ5215">
        <v>0</v>
      </c>
      <c r="AR5215">
        <v>0</v>
      </c>
      <c r="AS5215">
        <v>0</v>
      </c>
      <c r="AT5215">
        <v>0</v>
      </c>
    </row>
    <row r="5216" spans="1:46" hidden="1" x14ac:dyDescent="0.25">
      <c r="A5216" t="s">
        <v>317</v>
      </c>
      <c r="B5216" t="s">
        <v>287</v>
      </c>
      <c r="C5216">
        <v>6</v>
      </c>
      <c r="D5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6">
        <v>33</v>
      </c>
      <c r="AJ5216" t="s">
        <v>317</v>
      </c>
      <c r="AK5216" t="s">
        <v>426</v>
      </c>
      <c r="AL5216" t="s">
        <v>287</v>
      </c>
      <c r="AM5216">
        <v>2</v>
      </c>
      <c r="AN5216">
        <v>6</v>
      </c>
      <c r="AO5216">
        <v>0</v>
      </c>
      <c r="AP5216">
        <v>1.3056700000000001E-3</v>
      </c>
      <c r="AQ5216">
        <v>2.4040429999999998E-3</v>
      </c>
      <c r="AR5216">
        <v>1.6271720000000001E-3</v>
      </c>
      <c r="AS5216">
        <v>8.1056219999999998E-3</v>
      </c>
      <c r="AT5216">
        <v>0</v>
      </c>
    </row>
    <row r="5217" spans="1:46" hidden="1" x14ac:dyDescent="0.25">
      <c r="A5217" t="s">
        <v>317</v>
      </c>
      <c r="B5217" t="s">
        <v>287</v>
      </c>
      <c r="C5217">
        <v>7</v>
      </c>
      <c r="D5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5.7978179999999997E-3</v>
      </c>
      <c r="E5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5.7978179999999997E-3</v>
      </c>
      <c r="AI5217">
        <v>33</v>
      </c>
      <c r="AJ5217" t="s">
        <v>317</v>
      </c>
      <c r="AK5217" t="s">
        <v>426</v>
      </c>
      <c r="AL5217" t="s">
        <v>287</v>
      </c>
      <c r="AM5217">
        <v>2</v>
      </c>
      <c r="AN5217">
        <v>7</v>
      </c>
      <c r="AO5217">
        <v>5.7978179999999997E-3</v>
      </c>
      <c r="AP5217">
        <v>5.7960670999999998E-2</v>
      </c>
      <c r="AQ5217">
        <v>8.1721542999999994E-2</v>
      </c>
      <c r="AR5217">
        <v>5.1300199999999997E-2</v>
      </c>
      <c r="AS5217">
        <v>0.125346865</v>
      </c>
      <c r="AT5217">
        <v>1.2241050000000001E-3</v>
      </c>
    </row>
    <row r="5218" spans="1:46" hidden="1" x14ac:dyDescent="0.25">
      <c r="A5218" t="s">
        <v>317</v>
      </c>
      <c r="B5218" t="s">
        <v>287</v>
      </c>
      <c r="C5218">
        <v>8</v>
      </c>
      <c r="D5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0.103095669</v>
      </c>
      <c r="E5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0.103095669</v>
      </c>
      <c r="AI5218">
        <v>33</v>
      </c>
      <c r="AJ5218" t="s">
        <v>317</v>
      </c>
      <c r="AK5218" t="s">
        <v>426</v>
      </c>
      <c r="AL5218" t="s">
        <v>287</v>
      </c>
      <c r="AM5218">
        <v>2</v>
      </c>
      <c r="AN5218">
        <v>8</v>
      </c>
      <c r="AO5218">
        <v>0.103095669</v>
      </c>
      <c r="AP5218">
        <v>0.17006842699999999</v>
      </c>
      <c r="AQ5218">
        <v>0.23952187599999999</v>
      </c>
      <c r="AR5218">
        <v>0.173132801</v>
      </c>
      <c r="AS5218">
        <v>0.33210177600000002</v>
      </c>
      <c r="AT5218">
        <v>1.8943417000000001E-2</v>
      </c>
    </row>
    <row r="5219" spans="1:46" hidden="1" x14ac:dyDescent="0.25">
      <c r="A5219" t="s">
        <v>317</v>
      </c>
      <c r="B5219" t="s">
        <v>287</v>
      </c>
      <c r="C5219">
        <v>9</v>
      </c>
      <c r="D5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0.41243196300000001</v>
      </c>
      <c r="E5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0.25488814799999998</v>
      </c>
      <c r="AI5219">
        <v>33</v>
      </c>
      <c r="AJ5219" t="s">
        <v>317</v>
      </c>
      <c r="AK5219" t="s">
        <v>426</v>
      </c>
      <c r="AL5219" t="s">
        <v>287</v>
      </c>
      <c r="AM5219">
        <v>2</v>
      </c>
      <c r="AN5219">
        <v>9</v>
      </c>
      <c r="AO5219">
        <v>0.25488814799999998</v>
      </c>
      <c r="AP5219">
        <v>0.31420341499999999</v>
      </c>
      <c r="AQ5219">
        <v>0.41243196300000001</v>
      </c>
      <c r="AR5219">
        <v>0.32419680099999998</v>
      </c>
      <c r="AS5219">
        <v>0.52090319900000004</v>
      </c>
      <c r="AT5219">
        <v>5.7266475999999997E-2</v>
      </c>
    </row>
    <row r="5220" spans="1:46" hidden="1" x14ac:dyDescent="0.25">
      <c r="A5220" t="s">
        <v>317</v>
      </c>
      <c r="B5220" t="s">
        <v>287</v>
      </c>
      <c r="C5220">
        <v>10</v>
      </c>
      <c r="D5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0.55915994000000002</v>
      </c>
      <c r="E5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0.55915994000000002</v>
      </c>
      <c r="AI5220">
        <v>33</v>
      </c>
      <c r="AJ5220" t="s">
        <v>317</v>
      </c>
      <c r="AK5220" t="s">
        <v>426</v>
      </c>
      <c r="AL5220" t="s">
        <v>287</v>
      </c>
      <c r="AM5220">
        <v>2</v>
      </c>
      <c r="AN5220">
        <v>10</v>
      </c>
      <c r="AO5220">
        <v>0.39261848199999999</v>
      </c>
      <c r="AP5220">
        <v>0.48145608099999998</v>
      </c>
      <c r="AQ5220">
        <v>0.55915994000000002</v>
      </c>
      <c r="AR5220">
        <v>0.46206567999999998</v>
      </c>
      <c r="AS5220">
        <v>0.69229828800000004</v>
      </c>
      <c r="AT5220">
        <v>0.106391862</v>
      </c>
    </row>
    <row r="5221" spans="1:46" hidden="1" x14ac:dyDescent="0.25">
      <c r="A5221" t="s">
        <v>317</v>
      </c>
      <c r="B5221" t="s">
        <v>287</v>
      </c>
      <c r="C5221">
        <v>11</v>
      </c>
      <c r="D5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0.68313544100000001</v>
      </c>
      <c r="E5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0.68313544100000001</v>
      </c>
      <c r="AI5221">
        <v>33</v>
      </c>
      <c r="AJ5221" t="s">
        <v>317</v>
      </c>
      <c r="AK5221" t="s">
        <v>426</v>
      </c>
      <c r="AL5221" t="s">
        <v>287</v>
      </c>
      <c r="AM5221">
        <v>2</v>
      </c>
      <c r="AN5221">
        <v>11</v>
      </c>
      <c r="AO5221">
        <v>0.472441006</v>
      </c>
      <c r="AP5221">
        <v>0.59241680699999999</v>
      </c>
      <c r="AQ5221">
        <v>0.68313544100000001</v>
      </c>
      <c r="AR5221">
        <v>0.56539802100000003</v>
      </c>
      <c r="AS5221">
        <v>0.82547213900000005</v>
      </c>
      <c r="AT5221">
        <v>0.146847651</v>
      </c>
    </row>
    <row r="5222" spans="1:46" hidden="1" x14ac:dyDescent="0.25">
      <c r="A5222" t="s">
        <v>317</v>
      </c>
      <c r="B5222" t="s">
        <v>287</v>
      </c>
      <c r="C5222">
        <v>12</v>
      </c>
      <c r="D5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0.76290694999999997</v>
      </c>
      <c r="E5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0.76290694999999997</v>
      </c>
      <c r="AI5222">
        <v>33</v>
      </c>
      <c r="AJ5222" t="s">
        <v>317</v>
      </c>
      <c r="AK5222" t="s">
        <v>426</v>
      </c>
      <c r="AL5222" t="s">
        <v>287</v>
      </c>
      <c r="AM5222">
        <v>2</v>
      </c>
      <c r="AN5222">
        <v>12</v>
      </c>
      <c r="AO5222">
        <v>0.52341852</v>
      </c>
      <c r="AP5222">
        <v>0.68277946300000003</v>
      </c>
      <c r="AQ5222">
        <v>0.76290694999999997</v>
      </c>
      <c r="AR5222">
        <v>0.62885429800000003</v>
      </c>
      <c r="AS5222">
        <v>0.89044242600000001</v>
      </c>
      <c r="AT5222">
        <v>0.15198852400000001</v>
      </c>
    </row>
    <row r="5223" spans="1:46" hidden="1" x14ac:dyDescent="0.25">
      <c r="A5223" t="s">
        <v>317</v>
      </c>
      <c r="B5223" t="s">
        <v>287</v>
      </c>
      <c r="C5223">
        <v>13</v>
      </c>
      <c r="D5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0.78039723500000002</v>
      </c>
      <c r="E5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0.78039723500000002</v>
      </c>
      <c r="AI5223">
        <v>33</v>
      </c>
      <c r="AJ5223" t="s">
        <v>317</v>
      </c>
      <c r="AK5223" t="s">
        <v>426</v>
      </c>
      <c r="AL5223" t="s">
        <v>287</v>
      </c>
      <c r="AM5223">
        <v>2</v>
      </c>
      <c r="AN5223">
        <v>13</v>
      </c>
      <c r="AO5223">
        <v>0.52126678999999998</v>
      </c>
      <c r="AP5223">
        <v>0.68185276299999997</v>
      </c>
      <c r="AQ5223">
        <v>0.78039723500000002</v>
      </c>
      <c r="AR5223">
        <v>0.63414819499999997</v>
      </c>
      <c r="AS5223">
        <v>0.91196659400000002</v>
      </c>
      <c r="AT5223">
        <v>0.14495692700000001</v>
      </c>
    </row>
    <row r="5224" spans="1:46" hidden="1" x14ac:dyDescent="0.25">
      <c r="A5224" t="s">
        <v>317</v>
      </c>
      <c r="B5224" t="s">
        <v>287</v>
      </c>
      <c r="C5224">
        <v>14</v>
      </c>
      <c r="D5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0.73437290200000005</v>
      </c>
      <c r="E5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0.73437290200000005</v>
      </c>
      <c r="AI5224">
        <v>33</v>
      </c>
      <c r="AJ5224" t="s">
        <v>317</v>
      </c>
      <c r="AK5224" t="s">
        <v>426</v>
      </c>
      <c r="AL5224" t="s">
        <v>287</v>
      </c>
      <c r="AM5224">
        <v>2</v>
      </c>
      <c r="AN5224">
        <v>14</v>
      </c>
      <c r="AO5224">
        <v>0.47373508800000003</v>
      </c>
      <c r="AP5224">
        <v>0.61130409900000005</v>
      </c>
      <c r="AQ5224">
        <v>0.73437290200000005</v>
      </c>
      <c r="AR5224">
        <v>0.59288656500000003</v>
      </c>
      <c r="AS5224">
        <v>0.90959780300000004</v>
      </c>
      <c r="AT5224">
        <v>0.118190323</v>
      </c>
    </row>
    <row r="5225" spans="1:46" hidden="1" x14ac:dyDescent="0.25">
      <c r="A5225" t="s">
        <v>317</v>
      </c>
      <c r="B5225" t="s">
        <v>287</v>
      </c>
      <c r="C5225">
        <v>15</v>
      </c>
      <c r="D5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0.63550369299999998</v>
      </c>
      <c r="E5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0.63550369299999998</v>
      </c>
      <c r="AI5225">
        <v>33</v>
      </c>
      <c r="AJ5225" t="s">
        <v>317</v>
      </c>
      <c r="AK5225" t="s">
        <v>426</v>
      </c>
      <c r="AL5225" t="s">
        <v>287</v>
      </c>
      <c r="AM5225">
        <v>2</v>
      </c>
      <c r="AN5225">
        <v>15</v>
      </c>
      <c r="AO5225">
        <v>0.37171882699999997</v>
      </c>
      <c r="AP5225">
        <v>0.50537967699999997</v>
      </c>
      <c r="AQ5225">
        <v>0.63550369299999998</v>
      </c>
      <c r="AR5225">
        <v>0.50385388099999995</v>
      </c>
      <c r="AS5225">
        <v>0.83581719099999996</v>
      </c>
      <c r="AT5225">
        <v>0.12666367100000001</v>
      </c>
    </row>
    <row r="5226" spans="1:46" hidden="1" x14ac:dyDescent="0.25">
      <c r="A5226" t="s">
        <v>317</v>
      </c>
      <c r="B5226" t="s">
        <v>287</v>
      </c>
      <c r="C5226">
        <v>16</v>
      </c>
      <c r="D5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0.47927640199999999</v>
      </c>
      <c r="E5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0.47927640199999999</v>
      </c>
      <c r="AI5226">
        <v>33</v>
      </c>
      <c r="AJ5226" t="s">
        <v>317</v>
      </c>
      <c r="AK5226" t="s">
        <v>426</v>
      </c>
      <c r="AL5226" t="s">
        <v>287</v>
      </c>
      <c r="AM5226">
        <v>2</v>
      </c>
      <c r="AN5226">
        <v>16</v>
      </c>
      <c r="AO5226">
        <v>0.275966985</v>
      </c>
      <c r="AP5226">
        <v>0.389594987</v>
      </c>
      <c r="AQ5226">
        <v>0.47927640199999999</v>
      </c>
      <c r="AR5226">
        <v>0.38700141199999999</v>
      </c>
      <c r="AS5226">
        <v>0.71556984400000001</v>
      </c>
      <c r="AT5226">
        <v>8.0855591000000004E-2</v>
      </c>
    </row>
    <row r="5227" spans="1:46" hidden="1" x14ac:dyDescent="0.25">
      <c r="A5227" t="s">
        <v>317</v>
      </c>
      <c r="B5227" t="s">
        <v>287</v>
      </c>
      <c r="C5227">
        <v>17</v>
      </c>
      <c r="D5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0.31755411</v>
      </c>
      <c r="E5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0.31755411</v>
      </c>
      <c r="AI5227">
        <v>33</v>
      </c>
      <c r="AJ5227" t="s">
        <v>317</v>
      </c>
      <c r="AK5227" t="s">
        <v>426</v>
      </c>
      <c r="AL5227" t="s">
        <v>287</v>
      </c>
      <c r="AM5227">
        <v>2</v>
      </c>
      <c r="AN5227">
        <v>17</v>
      </c>
      <c r="AO5227">
        <v>0.15566273799999999</v>
      </c>
      <c r="AP5227">
        <v>0.22947150499999999</v>
      </c>
      <c r="AQ5227">
        <v>0.31755411</v>
      </c>
      <c r="AR5227">
        <v>0.255974639</v>
      </c>
      <c r="AS5227">
        <v>0.54824908299999997</v>
      </c>
      <c r="AT5227">
        <v>4.9567782999999997E-2</v>
      </c>
    </row>
    <row r="5228" spans="1:46" hidden="1" x14ac:dyDescent="0.25">
      <c r="A5228" t="s">
        <v>317</v>
      </c>
      <c r="B5228" t="s">
        <v>287</v>
      </c>
      <c r="C5228">
        <v>18</v>
      </c>
      <c r="D5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0.16230504600000001</v>
      </c>
      <c r="E5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0.16230504600000001</v>
      </c>
      <c r="AI5228">
        <v>33</v>
      </c>
      <c r="AJ5228" t="s">
        <v>317</v>
      </c>
      <c r="AK5228" t="s">
        <v>426</v>
      </c>
      <c r="AL5228" t="s">
        <v>287</v>
      </c>
      <c r="AM5228">
        <v>2</v>
      </c>
      <c r="AN5228">
        <v>18</v>
      </c>
      <c r="AO5228">
        <v>5.6480766000000002E-2</v>
      </c>
      <c r="AP5228">
        <v>9.1725063999999995E-2</v>
      </c>
      <c r="AQ5228">
        <v>0.16230504600000001</v>
      </c>
      <c r="AR5228">
        <v>0.125236668</v>
      </c>
      <c r="AS5228">
        <v>0.344893487</v>
      </c>
      <c r="AT5228">
        <v>1.5170991E-2</v>
      </c>
    </row>
    <row r="5229" spans="1:46" hidden="1" x14ac:dyDescent="0.25">
      <c r="A5229" t="s">
        <v>317</v>
      </c>
      <c r="B5229" t="s">
        <v>287</v>
      </c>
      <c r="C5229">
        <v>19</v>
      </c>
      <c r="D5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6.7229273000000006E-2</v>
      </c>
      <c r="E5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6.7229273000000006E-2</v>
      </c>
      <c r="AI5229">
        <v>33</v>
      </c>
      <c r="AJ5229" t="s">
        <v>317</v>
      </c>
      <c r="AK5229" t="s">
        <v>426</v>
      </c>
      <c r="AL5229" t="s">
        <v>287</v>
      </c>
      <c r="AM5229">
        <v>2</v>
      </c>
      <c r="AN5229">
        <v>19</v>
      </c>
      <c r="AO5229">
        <v>3.643828E-3</v>
      </c>
      <c r="AP5229">
        <v>5.9481819999999998E-3</v>
      </c>
      <c r="AQ5229">
        <v>6.7229273000000006E-2</v>
      </c>
      <c r="AR5229">
        <v>3.4084332000000002E-2</v>
      </c>
      <c r="AS5229">
        <v>0.15497409500000001</v>
      </c>
      <c r="AT5229">
        <v>7.9429900000000005E-4</v>
      </c>
    </row>
    <row r="5230" spans="1:46" hidden="1" x14ac:dyDescent="0.25">
      <c r="A5230" t="s">
        <v>317</v>
      </c>
      <c r="B5230" t="s">
        <v>287</v>
      </c>
      <c r="C5230">
        <v>20</v>
      </c>
      <c r="D5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4.7997270000000002E-3</v>
      </c>
      <c r="E5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4.7997270000000002E-3</v>
      </c>
      <c r="AI5230">
        <v>33</v>
      </c>
      <c r="AJ5230" t="s">
        <v>317</v>
      </c>
      <c r="AK5230" t="s">
        <v>426</v>
      </c>
      <c r="AL5230" t="s">
        <v>287</v>
      </c>
      <c r="AM5230">
        <v>2</v>
      </c>
      <c r="AN5230">
        <v>20</v>
      </c>
      <c r="AO5230">
        <v>0</v>
      </c>
      <c r="AP5230">
        <v>0</v>
      </c>
      <c r="AQ5230">
        <v>4.7997270000000002E-3</v>
      </c>
      <c r="AR5230">
        <v>2.6443230000000001E-3</v>
      </c>
      <c r="AS5230">
        <v>1.5987385999999999E-2</v>
      </c>
      <c r="AT5230">
        <v>0</v>
      </c>
    </row>
    <row r="5231" spans="1:46" hidden="1" x14ac:dyDescent="0.25">
      <c r="A5231" t="s">
        <v>317</v>
      </c>
      <c r="B5231" t="s">
        <v>287</v>
      </c>
      <c r="C5231">
        <v>21</v>
      </c>
      <c r="D5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1">
        <v>33</v>
      </c>
      <c r="AJ5231" t="s">
        <v>317</v>
      </c>
      <c r="AK5231" t="s">
        <v>426</v>
      </c>
      <c r="AL5231" t="s">
        <v>287</v>
      </c>
      <c r="AM5231">
        <v>2</v>
      </c>
      <c r="AN5231">
        <v>21</v>
      </c>
      <c r="AO5231">
        <v>0</v>
      </c>
      <c r="AP5231">
        <v>0</v>
      </c>
      <c r="AQ5231">
        <v>0</v>
      </c>
      <c r="AR5231">
        <v>0</v>
      </c>
      <c r="AS5231">
        <v>0</v>
      </c>
      <c r="AT5231">
        <v>0</v>
      </c>
    </row>
    <row r="5232" spans="1:46" hidden="1" x14ac:dyDescent="0.25">
      <c r="A5232" t="s">
        <v>317</v>
      </c>
      <c r="B5232" t="s">
        <v>287</v>
      </c>
      <c r="C5232">
        <v>22</v>
      </c>
      <c r="D5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2">
        <v>33</v>
      </c>
      <c r="AJ5232" t="s">
        <v>317</v>
      </c>
      <c r="AK5232" t="s">
        <v>426</v>
      </c>
      <c r="AL5232" t="s">
        <v>287</v>
      </c>
      <c r="AM5232">
        <v>2</v>
      </c>
      <c r="AN5232">
        <v>22</v>
      </c>
      <c r="AO5232">
        <v>0</v>
      </c>
      <c r="AP5232">
        <v>0</v>
      </c>
      <c r="AQ5232">
        <v>0</v>
      </c>
      <c r="AR5232">
        <v>0</v>
      </c>
      <c r="AS5232">
        <v>0</v>
      </c>
      <c r="AT5232">
        <v>0</v>
      </c>
    </row>
    <row r="5233" spans="1:46" hidden="1" x14ac:dyDescent="0.25">
      <c r="A5233" t="s">
        <v>317</v>
      </c>
      <c r="B5233" t="s">
        <v>287</v>
      </c>
      <c r="C5233">
        <v>23</v>
      </c>
      <c r="D5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3">
        <v>33</v>
      </c>
      <c r="AJ5233" t="s">
        <v>317</v>
      </c>
      <c r="AK5233" t="s">
        <v>426</v>
      </c>
      <c r="AL5233" t="s">
        <v>287</v>
      </c>
      <c r="AM5233">
        <v>2</v>
      </c>
      <c r="AN5233">
        <v>23</v>
      </c>
      <c r="AO5233">
        <v>0</v>
      </c>
      <c r="AP5233">
        <v>0</v>
      </c>
      <c r="AQ5233">
        <v>0</v>
      </c>
      <c r="AR5233">
        <v>0</v>
      </c>
      <c r="AS5233">
        <v>0</v>
      </c>
      <c r="AT5233">
        <v>0</v>
      </c>
    </row>
    <row r="5234" spans="1:46" hidden="1" x14ac:dyDescent="0.25">
      <c r="A5234" t="s">
        <v>317</v>
      </c>
      <c r="B5234" t="s">
        <v>287</v>
      </c>
      <c r="C5234">
        <v>24</v>
      </c>
      <c r="D5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4">
        <v>33</v>
      </c>
      <c r="AJ5234" t="s">
        <v>317</v>
      </c>
      <c r="AK5234" t="s">
        <v>426</v>
      </c>
      <c r="AL5234" t="s">
        <v>287</v>
      </c>
      <c r="AM5234">
        <v>2</v>
      </c>
      <c r="AN5234">
        <v>24</v>
      </c>
      <c r="AO5234">
        <v>0</v>
      </c>
      <c r="AP5234">
        <v>0</v>
      </c>
      <c r="AQ5234">
        <v>0</v>
      </c>
      <c r="AR5234">
        <v>0</v>
      </c>
      <c r="AS5234">
        <v>0</v>
      </c>
      <c r="AT5234">
        <v>0</v>
      </c>
    </row>
    <row r="5235" spans="1:46" hidden="1" x14ac:dyDescent="0.25">
      <c r="A5235" t="s">
        <v>317</v>
      </c>
      <c r="B5235" t="s">
        <v>288</v>
      </c>
      <c r="C5235">
        <v>1</v>
      </c>
      <c r="D5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5">
        <v>33</v>
      </c>
      <c r="AJ5235" t="s">
        <v>317</v>
      </c>
      <c r="AK5235" t="s">
        <v>426</v>
      </c>
      <c r="AL5235" t="s">
        <v>288</v>
      </c>
      <c r="AM5235">
        <v>3</v>
      </c>
      <c r="AN5235">
        <v>1</v>
      </c>
      <c r="AO5235">
        <v>0</v>
      </c>
      <c r="AP5235">
        <v>0</v>
      </c>
      <c r="AQ5235">
        <v>0</v>
      </c>
      <c r="AR5235">
        <v>0</v>
      </c>
      <c r="AS5235">
        <v>0</v>
      </c>
      <c r="AT5235">
        <v>0</v>
      </c>
    </row>
    <row r="5236" spans="1:46" hidden="1" x14ac:dyDescent="0.25">
      <c r="A5236" t="s">
        <v>317</v>
      </c>
      <c r="B5236" t="s">
        <v>288</v>
      </c>
      <c r="C5236">
        <v>2</v>
      </c>
      <c r="D5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6">
        <v>33</v>
      </c>
      <c r="AJ5236" t="s">
        <v>317</v>
      </c>
      <c r="AK5236" t="s">
        <v>426</v>
      </c>
      <c r="AL5236" t="s">
        <v>288</v>
      </c>
      <c r="AM5236">
        <v>3</v>
      </c>
      <c r="AN5236">
        <v>2</v>
      </c>
      <c r="AO5236">
        <v>0</v>
      </c>
      <c r="AP5236">
        <v>0</v>
      </c>
      <c r="AQ5236">
        <v>0</v>
      </c>
      <c r="AR5236">
        <v>0</v>
      </c>
      <c r="AS5236">
        <v>0</v>
      </c>
      <c r="AT5236">
        <v>0</v>
      </c>
    </row>
    <row r="5237" spans="1:46" hidden="1" x14ac:dyDescent="0.25">
      <c r="A5237" t="s">
        <v>317</v>
      </c>
      <c r="B5237" t="s">
        <v>288</v>
      </c>
      <c r="C5237">
        <v>3</v>
      </c>
      <c r="D5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7">
        <v>33</v>
      </c>
      <c r="AJ5237" t="s">
        <v>317</v>
      </c>
      <c r="AK5237" t="s">
        <v>426</v>
      </c>
      <c r="AL5237" t="s">
        <v>288</v>
      </c>
      <c r="AM5237">
        <v>3</v>
      </c>
      <c r="AN5237">
        <v>3</v>
      </c>
      <c r="AO5237">
        <v>0</v>
      </c>
      <c r="AP5237">
        <v>0</v>
      </c>
      <c r="AQ5237">
        <v>0</v>
      </c>
      <c r="AR5237">
        <v>0</v>
      </c>
      <c r="AS5237">
        <v>0</v>
      </c>
      <c r="AT5237">
        <v>0</v>
      </c>
    </row>
    <row r="5238" spans="1:46" hidden="1" x14ac:dyDescent="0.25">
      <c r="A5238" t="s">
        <v>317</v>
      </c>
      <c r="B5238" t="s">
        <v>288</v>
      </c>
      <c r="C5238">
        <v>4</v>
      </c>
      <c r="D5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8">
        <v>33</v>
      </c>
      <c r="AJ5238" t="s">
        <v>317</v>
      </c>
      <c r="AK5238" t="s">
        <v>426</v>
      </c>
      <c r="AL5238" t="s">
        <v>288</v>
      </c>
      <c r="AM5238">
        <v>3</v>
      </c>
      <c r="AN5238">
        <v>4</v>
      </c>
      <c r="AO5238">
        <v>0</v>
      </c>
      <c r="AP5238">
        <v>0</v>
      </c>
      <c r="AQ5238">
        <v>0</v>
      </c>
      <c r="AR5238">
        <v>0</v>
      </c>
      <c r="AS5238">
        <v>0</v>
      </c>
      <c r="AT5238">
        <v>0</v>
      </c>
    </row>
    <row r="5239" spans="1:46" hidden="1" x14ac:dyDescent="0.25">
      <c r="A5239" t="s">
        <v>317</v>
      </c>
      <c r="B5239" t="s">
        <v>288</v>
      </c>
      <c r="C5239">
        <v>5</v>
      </c>
      <c r="D5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9">
        <v>33</v>
      </c>
      <c r="AJ5239" t="s">
        <v>317</v>
      </c>
      <c r="AK5239" t="s">
        <v>426</v>
      </c>
      <c r="AL5239" t="s">
        <v>288</v>
      </c>
      <c r="AM5239">
        <v>3</v>
      </c>
      <c r="AN5239">
        <v>5</v>
      </c>
      <c r="AO5239">
        <v>0</v>
      </c>
      <c r="AP5239">
        <v>0</v>
      </c>
      <c r="AQ5239">
        <v>0</v>
      </c>
      <c r="AR5239">
        <v>0</v>
      </c>
      <c r="AS5239">
        <v>0</v>
      </c>
      <c r="AT5239">
        <v>0</v>
      </c>
    </row>
    <row r="5240" spans="1:46" hidden="1" x14ac:dyDescent="0.25">
      <c r="A5240" t="s">
        <v>317</v>
      </c>
      <c r="B5240" t="s">
        <v>288</v>
      </c>
      <c r="C5240">
        <v>6</v>
      </c>
      <c r="D5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8.3900000000000006E-5</v>
      </c>
      <c r="E5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8.3900000000000006E-5</v>
      </c>
      <c r="AI5240">
        <v>33</v>
      </c>
      <c r="AJ5240" t="s">
        <v>317</v>
      </c>
      <c r="AK5240" t="s">
        <v>426</v>
      </c>
      <c r="AL5240" t="s">
        <v>288</v>
      </c>
      <c r="AM5240">
        <v>3</v>
      </c>
      <c r="AN5240">
        <v>6</v>
      </c>
      <c r="AO5240">
        <v>8.3900000000000006E-5</v>
      </c>
      <c r="AP5240">
        <v>2.1976499999999999E-4</v>
      </c>
      <c r="AQ5240">
        <v>4.2658600000000001E-4</v>
      </c>
      <c r="AR5240">
        <v>3.06495E-4</v>
      </c>
      <c r="AS5240">
        <v>1.220044E-3</v>
      </c>
      <c r="AT5240">
        <v>1.2799999999999999E-5</v>
      </c>
    </row>
    <row r="5241" spans="1:46" hidden="1" x14ac:dyDescent="0.25">
      <c r="A5241" t="s">
        <v>317</v>
      </c>
      <c r="B5241" t="s">
        <v>288</v>
      </c>
      <c r="C5241">
        <v>7</v>
      </c>
      <c r="D5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4.9564666E-2</v>
      </c>
      <c r="E5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4.9564666E-2</v>
      </c>
      <c r="AI5241">
        <v>33</v>
      </c>
      <c r="AJ5241" t="s">
        <v>317</v>
      </c>
      <c r="AK5241" t="s">
        <v>426</v>
      </c>
      <c r="AL5241" t="s">
        <v>288</v>
      </c>
      <c r="AM5241">
        <v>3</v>
      </c>
      <c r="AN5241">
        <v>7</v>
      </c>
      <c r="AO5241" s="281">
        <v>4.9564666E-2</v>
      </c>
      <c r="AP5241">
        <v>6.1194360000000003E-2</v>
      </c>
      <c r="AQ5241">
        <v>6.9256462000000005E-2</v>
      </c>
      <c r="AR5241">
        <v>5.8969333999999998E-2</v>
      </c>
      <c r="AS5241">
        <v>9.5353675999999998E-2</v>
      </c>
      <c r="AT5241" s="281">
        <v>1.3948670999999999E-2</v>
      </c>
    </row>
    <row r="5242" spans="1:46" hidden="1" x14ac:dyDescent="0.25">
      <c r="A5242" t="s">
        <v>317</v>
      </c>
      <c r="B5242" t="s">
        <v>288</v>
      </c>
      <c r="C5242">
        <v>8</v>
      </c>
      <c r="D5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0.18247703600000001</v>
      </c>
      <c r="E5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0.18247703600000001</v>
      </c>
      <c r="AI5242">
        <v>33</v>
      </c>
      <c r="AJ5242" t="s">
        <v>317</v>
      </c>
      <c r="AK5242" t="s">
        <v>426</v>
      </c>
      <c r="AL5242" t="s">
        <v>288</v>
      </c>
      <c r="AM5242">
        <v>3</v>
      </c>
      <c r="AN5242">
        <v>8</v>
      </c>
      <c r="AO5242">
        <v>0.18247703600000001</v>
      </c>
      <c r="AP5242">
        <v>0.22618379799999999</v>
      </c>
      <c r="AQ5242">
        <v>0.24609879800000001</v>
      </c>
      <c r="AR5242">
        <v>0.210355018</v>
      </c>
      <c r="AS5242">
        <v>0.298591096</v>
      </c>
      <c r="AT5242">
        <v>4.6874751999999999E-2</v>
      </c>
    </row>
    <row r="5243" spans="1:46" hidden="1" x14ac:dyDescent="0.25">
      <c r="A5243" t="s">
        <v>317</v>
      </c>
      <c r="B5243" t="s">
        <v>288</v>
      </c>
      <c r="C5243">
        <v>9</v>
      </c>
      <c r="D5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0.44026728500000001</v>
      </c>
      <c r="E5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0.33931539999999999</v>
      </c>
      <c r="AI5243">
        <v>33</v>
      </c>
      <c r="AJ5243" t="s">
        <v>317</v>
      </c>
      <c r="AK5243" t="s">
        <v>426</v>
      </c>
      <c r="AL5243" t="s">
        <v>288</v>
      </c>
      <c r="AM5243">
        <v>3</v>
      </c>
      <c r="AN5243">
        <v>9</v>
      </c>
      <c r="AO5243">
        <v>0.33931539999999999</v>
      </c>
      <c r="AP5243">
        <v>0.41007205099999999</v>
      </c>
      <c r="AQ5243">
        <v>0.44026728500000001</v>
      </c>
      <c r="AR5243">
        <v>0.37960843700000002</v>
      </c>
      <c r="AS5243">
        <v>0.51134095899999998</v>
      </c>
      <c r="AT5243">
        <v>8.6237252E-2</v>
      </c>
    </row>
    <row r="5244" spans="1:46" hidden="1" x14ac:dyDescent="0.25">
      <c r="A5244" t="s">
        <v>317</v>
      </c>
      <c r="B5244" t="s">
        <v>288</v>
      </c>
      <c r="C5244">
        <v>10</v>
      </c>
      <c r="D5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0.61268593100000002</v>
      </c>
      <c r="E5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0.61268593100000002</v>
      </c>
      <c r="AI5244">
        <v>33</v>
      </c>
      <c r="AJ5244" t="s">
        <v>317</v>
      </c>
      <c r="AK5244" t="s">
        <v>426</v>
      </c>
      <c r="AL5244" t="s">
        <v>288</v>
      </c>
      <c r="AM5244">
        <v>3</v>
      </c>
      <c r="AN5244">
        <v>10</v>
      </c>
      <c r="AO5244">
        <v>0.468100772</v>
      </c>
      <c r="AP5244">
        <v>0.56251092400000002</v>
      </c>
      <c r="AQ5244">
        <v>0.61268593100000002</v>
      </c>
      <c r="AR5244">
        <v>0.52609501800000003</v>
      </c>
      <c r="AS5244">
        <v>0.69087449599999995</v>
      </c>
      <c r="AT5244">
        <v>0.104333353</v>
      </c>
    </row>
    <row r="5245" spans="1:46" hidden="1" x14ac:dyDescent="0.25">
      <c r="A5245" t="s">
        <v>317</v>
      </c>
      <c r="B5245" t="s">
        <v>288</v>
      </c>
      <c r="C5245">
        <v>11</v>
      </c>
      <c r="D5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0.72379136300000002</v>
      </c>
      <c r="E5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0.72379136300000002</v>
      </c>
      <c r="AI5245">
        <v>33</v>
      </c>
      <c r="AJ5245" t="s">
        <v>317</v>
      </c>
      <c r="AK5245" t="s">
        <v>426</v>
      </c>
      <c r="AL5245" t="s">
        <v>288</v>
      </c>
      <c r="AM5245">
        <v>3</v>
      </c>
      <c r="AN5245">
        <v>11</v>
      </c>
      <c r="AO5245">
        <v>0.57703482100000003</v>
      </c>
      <c r="AP5245">
        <v>0.66739454799999998</v>
      </c>
      <c r="AQ5245">
        <v>0.72379136300000002</v>
      </c>
      <c r="AR5245">
        <v>0.62889099000000004</v>
      </c>
      <c r="AS5245">
        <v>0.81662280499999995</v>
      </c>
      <c r="AT5245">
        <v>0.13207629500000001</v>
      </c>
    </row>
    <row r="5246" spans="1:46" hidden="1" x14ac:dyDescent="0.25">
      <c r="A5246" t="s">
        <v>317</v>
      </c>
      <c r="B5246" t="s">
        <v>288</v>
      </c>
      <c r="C5246">
        <v>12</v>
      </c>
      <c r="D5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0.77498506300000003</v>
      </c>
      <c r="E5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0.77498506300000003</v>
      </c>
      <c r="AI5246">
        <v>33</v>
      </c>
      <c r="AJ5246" t="s">
        <v>317</v>
      </c>
      <c r="AK5246" t="s">
        <v>426</v>
      </c>
      <c r="AL5246" t="s">
        <v>288</v>
      </c>
      <c r="AM5246">
        <v>3</v>
      </c>
      <c r="AN5246">
        <v>12</v>
      </c>
      <c r="AO5246">
        <v>0.61568129199999999</v>
      </c>
      <c r="AP5246">
        <v>0.70566559100000004</v>
      </c>
      <c r="AQ5246">
        <v>0.77498506300000003</v>
      </c>
      <c r="AR5246">
        <v>0.67249149699999999</v>
      </c>
      <c r="AS5246">
        <v>0.87846986299999996</v>
      </c>
      <c r="AT5246">
        <v>0.134470379</v>
      </c>
    </row>
    <row r="5247" spans="1:46" hidden="1" x14ac:dyDescent="0.25">
      <c r="A5247" t="s">
        <v>317</v>
      </c>
      <c r="B5247" t="s">
        <v>288</v>
      </c>
      <c r="C5247">
        <v>13</v>
      </c>
      <c r="D5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0.75257065000000001</v>
      </c>
      <c r="E5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0.75257065000000001</v>
      </c>
      <c r="AI5247">
        <v>33</v>
      </c>
      <c r="AJ5247" t="s">
        <v>317</v>
      </c>
      <c r="AK5247" t="s">
        <v>426</v>
      </c>
      <c r="AL5247" t="s">
        <v>288</v>
      </c>
      <c r="AM5247">
        <v>3</v>
      </c>
      <c r="AN5247">
        <v>13</v>
      </c>
      <c r="AO5247">
        <v>0.60061791499999995</v>
      </c>
      <c r="AP5247">
        <v>0.69247830300000002</v>
      </c>
      <c r="AQ5247">
        <v>0.75257065000000001</v>
      </c>
      <c r="AR5247">
        <v>0.657092856</v>
      </c>
      <c r="AS5247">
        <v>0.87657258500000002</v>
      </c>
      <c r="AT5247">
        <v>0.15473456899999999</v>
      </c>
    </row>
    <row r="5248" spans="1:46" hidden="1" x14ac:dyDescent="0.25">
      <c r="A5248" t="s">
        <v>317</v>
      </c>
      <c r="B5248" t="s">
        <v>288</v>
      </c>
      <c r="C5248">
        <v>14</v>
      </c>
      <c r="D5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0.68219197200000004</v>
      </c>
      <c r="E5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0.68219197200000004</v>
      </c>
      <c r="AI5248">
        <v>33</v>
      </c>
      <c r="AJ5248" t="s">
        <v>317</v>
      </c>
      <c r="AK5248" t="s">
        <v>426</v>
      </c>
      <c r="AL5248" t="s">
        <v>288</v>
      </c>
      <c r="AM5248">
        <v>3</v>
      </c>
      <c r="AN5248">
        <v>14</v>
      </c>
      <c r="AO5248">
        <v>0.51535390400000003</v>
      </c>
      <c r="AP5248">
        <v>0.62324955900000001</v>
      </c>
      <c r="AQ5248">
        <v>0.68219197200000004</v>
      </c>
      <c r="AR5248">
        <v>0.58873392300000005</v>
      </c>
      <c r="AS5248">
        <v>0.80769020899999999</v>
      </c>
      <c r="AT5248">
        <v>0.15032607200000001</v>
      </c>
    </row>
    <row r="5249" spans="1:46" hidden="1" x14ac:dyDescent="0.25">
      <c r="A5249" t="s">
        <v>317</v>
      </c>
      <c r="B5249" t="s">
        <v>288</v>
      </c>
      <c r="C5249">
        <v>15</v>
      </c>
      <c r="D5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0.55266579100000002</v>
      </c>
      <c r="E5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0.55266579100000002</v>
      </c>
      <c r="AI5249">
        <v>33</v>
      </c>
      <c r="AJ5249" t="s">
        <v>317</v>
      </c>
      <c r="AK5249" t="s">
        <v>426</v>
      </c>
      <c r="AL5249" t="s">
        <v>288</v>
      </c>
      <c r="AM5249">
        <v>3</v>
      </c>
      <c r="AN5249">
        <v>15</v>
      </c>
      <c r="AO5249">
        <v>0.415758656</v>
      </c>
      <c r="AP5249">
        <v>0.49992254400000002</v>
      </c>
      <c r="AQ5249">
        <v>0.55266579100000002</v>
      </c>
      <c r="AR5249">
        <v>0.47462851499999997</v>
      </c>
      <c r="AS5249">
        <v>0.66783239599999999</v>
      </c>
      <c r="AT5249">
        <v>0.10424187</v>
      </c>
    </row>
    <row r="5250" spans="1:46" hidden="1" x14ac:dyDescent="0.25">
      <c r="A5250" t="s">
        <v>317</v>
      </c>
      <c r="B5250" t="s">
        <v>288</v>
      </c>
      <c r="C5250">
        <v>16</v>
      </c>
      <c r="D5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0.39469121899999998</v>
      </c>
      <c r="E5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0.39469121899999998</v>
      </c>
      <c r="AI5250">
        <v>33</v>
      </c>
      <c r="AJ5250" t="s">
        <v>317</v>
      </c>
      <c r="AK5250" t="s">
        <v>426</v>
      </c>
      <c r="AL5250" t="s">
        <v>288</v>
      </c>
      <c r="AM5250">
        <v>3</v>
      </c>
      <c r="AN5250">
        <v>16</v>
      </c>
      <c r="AO5250">
        <v>0.30122035600000002</v>
      </c>
      <c r="AP5250">
        <v>0.36063727699999998</v>
      </c>
      <c r="AQ5250">
        <v>0.39469121899999998</v>
      </c>
      <c r="AR5250">
        <v>0.34184757700000001</v>
      </c>
      <c r="AS5250">
        <v>0.50324910700000003</v>
      </c>
      <c r="AT5250">
        <v>7.71014E-2</v>
      </c>
    </row>
    <row r="5251" spans="1:46" hidden="1" x14ac:dyDescent="0.25">
      <c r="A5251" t="s">
        <v>317</v>
      </c>
      <c r="B5251" t="s">
        <v>288</v>
      </c>
      <c r="C5251">
        <v>17</v>
      </c>
      <c r="D5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0.21834045099999999</v>
      </c>
      <c r="E5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0.21834045099999999</v>
      </c>
      <c r="AI5251">
        <v>33</v>
      </c>
      <c r="AJ5251" t="s">
        <v>317</v>
      </c>
      <c r="AK5251" t="s">
        <v>426</v>
      </c>
      <c r="AL5251" t="s">
        <v>288</v>
      </c>
      <c r="AM5251">
        <v>3</v>
      </c>
      <c r="AN5251">
        <v>17</v>
      </c>
      <c r="AO5251">
        <v>0.157055376</v>
      </c>
      <c r="AP5251">
        <v>0.19244072300000001</v>
      </c>
      <c r="AQ5251">
        <v>0.21834045099999999</v>
      </c>
      <c r="AR5251">
        <v>0.18634793899999999</v>
      </c>
      <c r="AS5251">
        <v>0.31040657500000002</v>
      </c>
      <c r="AT5251">
        <v>4.1117048000000003E-2</v>
      </c>
    </row>
    <row r="5252" spans="1:46" hidden="1" x14ac:dyDescent="0.25">
      <c r="A5252" t="s">
        <v>317</v>
      </c>
      <c r="B5252" t="s">
        <v>288</v>
      </c>
      <c r="C5252">
        <v>18</v>
      </c>
      <c r="D5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6.3981630999999997E-2</v>
      </c>
      <c r="E5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6.3981630999999997E-2</v>
      </c>
      <c r="AI5252">
        <v>33</v>
      </c>
      <c r="AJ5252" t="s">
        <v>317</v>
      </c>
      <c r="AK5252" t="s">
        <v>426</v>
      </c>
      <c r="AL5252" t="s">
        <v>288</v>
      </c>
      <c r="AM5252">
        <v>3</v>
      </c>
      <c r="AN5252">
        <v>18</v>
      </c>
      <c r="AO5252">
        <v>3.8126348999999997E-2</v>
      </c>
      <c r="AP5252">
        <v>4.9883866999999998E-2</v>
      </c>
      <c r="AQ5252">
        <v>6.3981630999999997E-2</v>
      </c>
      <c r="AR5252">
        <v>5.1514816999999997E-2</v>
      </c>
      <c r="AS5252">
        <v>0.107898624</v>
      </c>
      <c r="AT5252">
        <v>9.4439910000000005E-3</v>
      </c>
    </row>
    <row r="5253" spans="1:46" hidden="1" x14ac:dyDescent="0.25">
      <c r="A5253" t="s">
        <v>317</v>
      </c>
      <c r="B5253" t="s">
        <v>288</v>
      </c>
      <c r="C5253">
        <v>19</v>
      </c>
      <c r="D5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7.3902199999999999E-4</v>
      </c>
      <c r="E5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7.3902199999999999E-4</v>
      </c>
      <c r="AI5253">
        <v>33</v>
      </c>
      <c r="AJ5253" t="s">
        <v>317</v>
      </c>
      <c r="AK5253" t="s">
        <v>426</v>
      </c>
      <c r="AL5253" t="s">
        <v>288</v>
      </c>
      <c r="AM5253">
        <v>3</v>
      </c>
      <c r="AN5253">
        <v>19</v>
      </c>
      <c r="AO5253">
        <v>2.7E-6</v>
      </c>
      <c r="AP5253">
        <v>1.3658E-4</v>
      </c>
      <c r="AQ5253">
        <v>7.3902199999999999E-4</v>
      </c>
      <c r="AR5253">
        <v>4.6796199999999999E-4</v>
      </c>
      <c r="AS5253">
        <v>3.3426509999999999E-3</v>
      </c>
      <c r="AT5253">
        <v>0</v>
      </c>
    </row>
    <row r="5254" spans="1:46" hidden="1" x14ac:dyDescent="0.25">
      <c r="A5254" t="s">
        <v>317</v>
      </c>
      <c r="B5254" t="s">
        <v>288</v>
      </c>
      <c r="C5254">
        <v>20</v>
      </c>
      <c r="D5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4">
        <v>33</v>
      </c>
      <c r="AJ5254" t="s">
        <v>317</v>
      </c>
      <c r="AK5254" t="s">
        <v>426</v>
      </c>
      <c r="AL5254" t="s">
        <v>288</v>
      </c>
      <c r="AM5254">
        <v>3</v>
      </c>
      <c r="AN5254">
        <v>20</v>
      </c>
      <c r="AO5254" s="281">
        <v>0</v>
      </c>
      <c r="AP5254">
        <v>0</v>
      </c>
      <c r="AQ5254">
        <v>0</v>
      </c>
      <c r="AR5254">
        <v>0</v>
      </c>
      <c r="AS5254">
        <v>0</v>
      </c>
      <c r="AT5254">
        <v>0</v>
      </c>
    </row>
    <row r="5255" spans="1:46" hidden="1" x14ac:dyDescent="0.25">
      <c r="A5255" t="s">
        <v>317</v>
      </c>
      <c r="B5255" t="s">
        <v>288</v>
      </c>
      <c r="C5255">
        <v>21</v>
      </c>
      <c r="D5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5">
        <v>33</v>
      </c>
      <c r="AJ5255" t="s">
        <v>317</v>
      </c>
      <c r="AK5255" t="s">
        <v>426</v>
      </c>
      <c r="AL5255" t="s">
        <v>288</v>
      </c>
      <c r="AM5255">
        <v>3</v>
      </c>
      <c r="AN5255">
        <v>21</v>
      </c>
      <c r="AO5255">
        <v>0</v>
      </c>
      <c r="AP5255">
        <v>0</v>
      </c>
      <c r="AQ5255">
        <v>0</v>
      </c>
      <c r="AR5255">
        <v>0</v>
      </c>
      <c r="AS5255">
        <v>0</v>
      </c>
      <c r="AT5255">
        <v>0</v>
      </c>
    </row>
    <row r="5256" spans="1:46" hidden="1" x14ac:dyDescent="0.25">
      <c r="A5256" t="s">
        <v>317</v>
      </c>
      <c r="B5256" t="s">
        <v>288</v>
      </c>
      <c r="C5256">
        <v>22</v>
      </c>
      <c r="D5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6">
        <v>33</v>
      </c>
      <c r="AJ5256" t="s">
        <v>317</v>
      </c>
      <c r="AK5256" t="s">
        <v>426</v>
      </c>
      <c r="AL5256" t="s">
        <v>288</v>
      </c>
      <c r="AM5256">
        <v>3</v>
      </c>
      <c r="AN5256">
        <v>22</v>
      </c>
      <c r="AO5256">
        <v>0</v>
      </c>
      <c r="AP5256">
        <v>0</v>
      </c>
      <c r="AQ5256">
        <v>0</v>
      </c>
      <c r="AR5256">
        <v>0</v>
      </c>
      <c r="AS5256">
        <v>0</v>
      </c>
      <c r="AT5256">
        <v>0</v>
      </c>
    </row>
    <row r="5257" spans="1:46" hidden="1" x14ac:dyDescent="0.25">
      <c r="A5257" t="s">
        <v>317</v>
      </c>
      <c r="B5257" t="s">
        <v>288</v>
      </c>
      <c r="C5257">
        <v>23</v>
      </c>
      <c r="D5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7">
        <v>33</v>
      </c>
      <c r="AJ5257" t="s">
        <v>317</v>
      </c>
      <c r="AK5257" t="s">
        <v>426</v>
      </c>
      <c r="AL5257" t="s">
        <v>288</v>
      </c>
      <c r="AM5257">
        <v>3</v>
      </c>
      <c r="AN5257">
        <v>23</v>
      </c>
      <c r="AO5257">
        <v>0</v>
      </c>
      <c r="AP5257">
        <v>0</v>
      </c>
      <c r="AQ5257">
        <v>0</v>
      </c>
      <c r="AR5257">
        <v>0</v>
      </c>
      <c r="AS5257">
        <v>0</v>
      </c>
      <c r="AT5257">
        <v>0</v>
      </c>
    </row>
    <row r="5258" spans="1:46" hidden="1" x14ac:dyDescent="0.25">
      <c r="A5258" t="s">
        <v>317</v>
      </c>
      <c r="B5258" t="s">
        <v>288</v>
      </c>
      <c r="C5258">
        <v>24</v>
      </c>
      <c r="D5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8">
        <v>33</v>
      </c>
      <c r="AJ5258" t="s">
        <v>317</v>
      </c>
      <c r="AK5258" t="s">
        <v>426</v>
      </c>
      <c r="AL5258" t="s">
        <v>288</v>
      </c>
      <c r="AM5258">
        <v>3</v>
      </c>
      <c r="AN5258">
        <v>24</v>
      </c>
      <c r="AO5258">
        <v>0</v>
      </c>
      <c r="AP5258">
        <v>0</v>
      </c>
      <c r="AQ5258">
        <v>0</v>
      </c>
      <c r="AR5258">
        <v>0</v>
      </c>
      <c r="AS5258">
        <v>0</v>
      </c>
      <c r="AT5258">
        <v>0</v>
      </c>
    </row>
    <row r="5259" spans="1:46" hidden="1" x14ac:dyDescent="0.25">
      <c r="A5259" t="s">
        <v>317</v>
      </c>
      <c r="B5259" t="s">
        <v>289</v>
      </c>
      <c r="C5259">
        <v>1</v>
      </c>
      <c r="D5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9">
        <v>33</v>
      </c>
      <c r="AJ5259" t="s">
        <v>317</v>
      </c>
      <c r="AK5259" t="s">
        <v>426</v>
      </c>
      <c r="AL5259" t="s">
        <v>289</v>
      </c>
      <c r="AM5259">
        <v>4</v>
      </c>
      <c r="AN5259">
        <v>1</v>
      </c>
      <c r="AO5259">
        <v>0</v>
      </c>
      <c r="AP5259">
        <v>0</v>
      </c>
      <c r="AQ5259">
        <v>0</v>
      </c>
      <c r="AR5259">
        <v>0</v>
      </c>
      <c r="AS5259">
        <v>0</v>
      </c>
      <c r="AT5259">
        <v>0</v>
      </c>
    </row>
    <row r="5260" spans="1:46" hidden="1" x14ac:dyDescent="0.25">
      <c r="A5260" t="s">
        <v>317</v>
      </c>
      <c r="B5260" t="s">
        <v>289</v>
      </c>
      <c r="C5260">
        <v>2</v>
      </c>
      <c r="D5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0">
        <v>33</v>
      </c>
      <c r="AJ5260" t="s">
        <v>317</v>
      </c>
      <c r="AK5260" t="s">
        <v>426</v>
      </c>
      <c r="AL5260" t="s">
        <v>289</v>
      </c>
      <c r="AM5260">
        <v>4</v>
      </c>
      <c r="AN5260">
        <v>2</v>
      </c>
      <c r="AO5260">
        <v>0</v>
      </c>
      <c r="AP5260">
        <v>0</v>
      </c>
      <c r="AQ5260">
        <v>0</v>
      </c>
      <c r="AR5260">
        <v>0</v>
      </c>
      <c r="AS5260">
        <v>0</v>
      </c>
      <c r="AT5260">
        <v>0</v>
      </c>
    </row>
    <row r="5261" spans="1:46" hidden="1" x14ac:dyDescent="0.25">
      <c r="A5261" t="s">
        <v>317</v>
      </c>
      <c r="B5261" t="s">
        <v>289</v>
      </c>
      <c r="C5261">
        <v>3</v>
      </c>
      <c r="D5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1">
        <v>33</v>
      </c>
      <c r="AJ5261" t="s">
        <v>317</v>
      </c>
      <c r="AK5261" t="s">
        <v>426</v>
      </c>
      <c r="AL5261" t="s">
        <v>289</v>
      </c>
      <c r="AM5261">
        <v>4</v>
      </c>
      <c r="AN5261">
        <v>3</v>
      </c>
      <c r="AO5261">
        <v>0</v>
      </c>
      <c r="AP5261">
        <v>0</v>
      </c>
      <c r="AQ5261">
        <v>0</v>
      </c>
      <c r="AR5261">
        <v>0</v>
      </c>
      <c r="AS5261">
        <v>0</v>
      </c>
      <c r="AT5261">
        <v>0</v>
      </c>
    </row>
    <row r="5262" spans="1:46" hidden="1" x14ac:dyDescent="0.25">
      <c r="A5262" t="s">
        <v>317</v>
      </c>
      <c r="B5262" t="s">
        <v>289</v>
      </c>
      <c r="C5262">
        <v>4</v>
      </c>
      <c r="D5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2">
        <v>33</v>
      </c>
      <c r="AJ5262" t="s">
        <v>317</v>
      </c>
      <c r="AK5262" t="s">
        <v>426</v>
      </c>
      <c r="AL5262" t="s">
        <v>289</v>
      </c>
      <c r="AM5262">
        <v>4</v>
      </c>
      <c r="AN5262">
        <v>4</v>
      </c>
      <c r="AO5262">
        <v>0</v>
      </c>
      <c r="AP5262">
        <v>0</v>
      </c>
      <c r="AQ5262">
        <v>0</v>
      </c>
      <c r="AR5262">
        <v>0</v>
      </c>
      <c r="AS5262">
        <v>0</v>
      </c>
      <c r="AT5262">
        <v>0</v>
      </c>
    </row>
    <row r="5263" spans="1:46" hidden="1" x14ac:dyDescent="0.25">
      <c r="A5263" t="s">
        <v>317</v>
      </c>
      <c r="B5263" t="s">
        <v>289</v>
      </c>
      <c r="C5263">
        <v>5</v>
      </c>
      <c r="D5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3">
        <v>33</v>
      </c>
      <c r="AJ5263" t="s">
        <v>317</v>
      </c>
      <c r="AK5263" t="s">
        <v>426</v>
      </c>
      <c r="AL5263" t="s">
        <v>289</v>
      </c>
      <c r="AM5263">
        <v>4</v>
      </c>
      <c r="AN5263">
        <v>5</v>
      </c>
      <c r="AO5263">
        <v>0</v>
      </c>
      <c r="AP5263">
        <v>0</v>
      </c>
      <c r="AQ5263">
        <v>0</v>
      </c>
      <c r="AR5263">
        <v>0</v>
      </c>
      <c r="AS5263">
        <v>0</v>
      </c>
      <c r="AT5263">
        <v>0</v>
      </c>
    </row>
    <row r="5264" spans="1:46" hidden="1" x14ac:dyDescent="0.25">
      <c r="A5264" t="s">
        <v>317</v>
      </c>
      <c r="B5264" t="s">
        <v>289</v>
      </c>
      <c r="C5264">
        <v>6</v>
      </c>
      <c r="D5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4">
        <v>33</v>
      </c>
      <c r="AJ5264" t="s">
        <v>317</v>
      </c>
      <c r="AK5264" t="s">
        <v>426</v>
      </c>
      <c r="AL5264" t="s">
        <v>289</v>
      </c>
      <c r="AM5264">
        <v>4</v>
      </c>
      <c r="AN5264">
        <v>6</v>
      </c>
      <c r="AO5264">
        <v>0</v>
      </c>
      <c r="AP5264">
        <v>0</v>
      </c>
      <c r="AQ5264">
        <v>2.7599999999999998E-6</v>
      </c>
      <c r="AR5264">
        <v>2.6000000000000001E-6</v>
      </c>
      <c r="AS5264">
        <v>2.2900000000000001E-5</v>
      </c>
      <c r="AT5264">
        <v>0</v>
      </c>
    </row>
    <row r="5265" spans="1:46" hidden="1" x14ac:dyDescent="0.25">
      <c r="A5265" t="s">
        <v>317</v>
      </c>
      <c r="B5265" t="s">
        <v>289</v>
      </c>
      <c r="C5265">
        <v>7</v>
      </c>
      <c r="D5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2.9435210999999999E-2</v>
      </c>
      <c r="E5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2.9435210999999999E-2</v>
      </c>
      <c r="AI5265">
        <v>33</v>
      </c>
      <c r="AJ5265" t="s">
        <v>317</v>
      </c>
      <c r="AK5265" t="s">
        <v>426</v>
      </c>
      <c r="AL5265" t="s">
        <v>289</v>
      </c>
      <c r="AM5265">
        <v>4</v>
      </c>
      <c r="AN5265">
        <v>7</v>
      </c>
      <c r="AO5265">
        <v>2.9435210999999999E-2</v>
      </c>
      <c r="AP5265">
        <v>3.5958043000000002E-2</v>
      </c>
      <c r="AQ5265" s="281">
        <v>4.2791687000000002E-2</v>
      </c>
      <c r="AR5265" s="281">
        <v>3.5659712000000003E-2</v>
      </c>
      <c r="AS5265" s="281">
        <v>5.8049811999999999E-2</v>
      </c>
      <c r="AT5265">
        <v>4.9836960000000001E-3</v>
      </c>
    </row>
    <row r="5266" spans="1:46" hidden="1" x14ac:dyDescent="0.25">
      <c r="A5266" t="s">
        <v>317</v>
      </c>
      <c r="B5266" t="s">
        <v>289</v>
      </c>
      <c r="C5266">
        <v>8</v>
      </c>
      <c r="D5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0.14244543600000001</v>
      </c>
      <c r="E5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0.14244543600000001</v>
      </c>
      <c r="AI5266">
        <v>33</v>
      </c>
      <c r="AJ5266" t="s">
        <v>317</v>
      </c>
      <c r="AK5266" t="s">
        <v>426</v>
      </c>
      <c r="AL5266" t="s">
        <v>289</v>
      </c>
      <c r="AM5266">
        <v>4</v>
      </c>
      <c r="AN5266">
        <v>8</v>
      </c>
      <c r="AO5266">
        <v>0.14244543600000001</v>
      </c>
      <c r="AP5266">
        <v>0.17254587599999999</v>
      </c>
      <c r="AQ5266">
        <v>0.19336156099999999</v>
      </c>
      <c r="AR5266">
        <v>0.16359933300000001</v>
      </c>
      <c r="AS5266">
        <v>0.24451315200000001</v>
      </c>
      <c r="AT5266">
        <v>2.9940828999999999E-2</v>
      </c>
    </row>
    <row r="5267" spans="1:46" hidden="1" x14ac:dyDescent="0.25">
      <c r="A5267" t="s">
        <v>317</v>
      </c>
      <c r="B5267" t="s">
        <v>289</v>
      </c>
      <c r="C5267">
        <v>9</v>
      </c>
      <c r="D5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0.37384785199999998</v>
      </c>
      <c r="E5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0.291010871</v>
      </c>
      <c r="AI5267">
        <v>33</v>
      </c>
      <c r="AJ5267" t="s">
        <v>317</v>
      </c>
      <c r="AK5267" t="s">
        <v>426</v>
      </c>
      <c r="AL5267" t="s">
        <v>289</v>
      </c>
      <c r="AM5267">
        <v>4</v>
      </c>
      <c r="AN5267">
        <v>9</v>
      </c>
      <c r="AO5267">
        <v>0.291010871</v>
      </c>
      <c r="AP5267">
        <v>0.33821029699999999</v>
      </c>
      <c r="AQ5267">
        <v>0.37384785199999998</v>
      </c>
      <c r="AR5267">
        <v>0.31939869700000001</v>
      </c>
      <c r="AS5267">
        <v>0.44516266100000002</v>
      </c>
      <c r="AT5267">
        <v>6.0252961000000001E-2</v>
      </c>
    </row>
    <row r="5268" spans="1:46" hidden="1" x14ac:dyDescent="0.25">
      <c r="A5268" t="s">
        <v>317</v>
      </c>
      <c r="B5268" t="s">
        <v>289</v>
      </c>
      <c r="C5268">
        <v>10</v>
      </c>
      <c r="D5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0.52824433500000001</v>
      </c>
      <c r="E5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0.52824433500000001</v>
      </c>
      <c r="AI5268">
        <v>33</v>
      </c>
      <c r="AJ5268" t="s">
        <v>317</v>
      </c>
      <c r="AK5268" t="s">
        <v>426</v>
      </c>
      <c r="AL5268" t="s">
        <v>289</v>
      </c>
      <c r="AM5268">
        <v>4</v>
      </c>
      <c r="AN5268">
        <v>10</v>
      </c>
      <c r="AO5268">
        <v>0.40563053599999999</v>
      </c>
      <c r="AP5268">
        <v>0.47746984199999998</v>
      </c>
      <c r="AQ5268">
        <v>0.52824433500000001</v>
      </c>
      <c r="AR5268">
        <v>0.45139414500000002</v>
      </c>
      <c r="AS5268">
        <v>0.614240232</v>
      </c>
      <c r="AT5268">
        <v>0.108869853</v>
      </c>
    </row>
    <row r="5269" spans="1:46" hidden="1" x14ac:dyDescent="0.25">
      <c r="A5269" t="s">
        <v>317</v>
      </c>
      <c r="B5269" t="s">
        <v>289</v>
      </c>
      <c r="C5269">
        <v>11</v>
      </c>
      <c r="D5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0.63050215399999998</v>
      </c>
      <c r="E5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0.63050215399999998</v>
      </c>
      <c r="AI5269">
        <v>33</v>
      </c>
      <c r="AJ5269" t="s">
        <v>317</v>
      </c>
      <c r="AK5269" t="s">
        <v>426</v>
      </c>
      <c r="AL5269" t="s">
        <v>289</v>
      </c>
      <c r="AM5269">
        <v>4</v>
      </c>
      <c r="AN5269">
        <v>11</v>
      </c>
      <c r="AO5269">
        <v>0.47439566799999999</v>
      </c>
      <c r="AP5269">
        <v>0.57259261900000002</v>
      </c>
      <c r="AQ5269">
        <v>0.63050215399999998</v>
      </c>
      <c r="AR5269">
        <v>0.53919611499999998</v>
      </c>
      <c r="AS5269">
        <v>0.73989992500000001</v>
      </c>
      <c r="AT5269">
        <v>0.160162994</v>
      </c>
    </row>
    <row r="5270" spans="1:46" hidden="1" x14ac:dyDescent="0.25">
      <c r="A5270" t="s">
        <v>317</v>
      </c>
      <c r="B5270" t="s">
        <v>289</v>
      </c>
      <c r="C5270">
        <v>12</v>
      </c>
      <c r="D5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0.67130579800000001</v>
      </c>
      <c r="E5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0.67130579800000001</v>
      </c>
      <c r="AI5270">
        <v>33</v>
      </c>
      <c r="AJ5270" t="s">
        <v>317</v>
      </c>
      <c r="AK5270" t="s">
        <v>426</v>
      </c>
      <c r="AL5270" t="s">
        <v>289</v>
      </c>
      <c r="AM5270">
        <v>4</v>
      </c>
      <c r="AN5270">
        <v>12</v>
      </c>
      <c r="AO5270">
        <v>0.51567486299999998</v>
      </c>
      <c r="AP5270">
        <v>0.601159212</v>
      </c>
      <c r="AQ5270">
        <v>0.67130579800000001</v>
      </c>
      <c r="AR5270">
        <v>0.57502751200000002</v>
      </c>
      <c r="AS5270">
        <v>0.79527990299999995</v>
      </c>
      <c r="AT5270">
        <v>0.124671643</v>
      </c>
    </row>
    <row r="5271" spans="1:46" hidden="1" x14ac:dyDescent="0.25">
      <c r="A5271" t="s">
        <v>317</v>
      </c>
      <c r="B5271" t="s">
        <v>289</v>
      </c>
      <c r="C5271">
        <v>13</v>
      </c>
      <c r="D5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0.65196486499999995</v>
      </c>
      <c r="E5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0.65196486499999995</v>
      </c>
      <c r="AI5271">
        <v>33</v>
      </c>
      <c r="AJ5271" t="s">
        <v>317</v>
      </c>
      <c r="AK5271" t="s">
        <v>426</v>
      </c>
      <c r="AL5271" t="s">
        <v>289</v>
      </c>
      <c r="AM5271">
        <v>4</v>
      </c>
      <c r="AN5271">
        <v>13</v>
      </c>
      <c r="AO5271">
        <v>0.48814840399999998</v>
      </c>
      <c r="AP5271">
        <v>0.59076224200000005</v>
      </c>
      <c r="AQ5271">
        <v>0.65196486499999995</v>
      </c>
      <c r="AR5271">
        <v>0.55831657999999995</v>
      </c>
      <c r="AS5271">
        <v>0.78854404199999995</v>
      </c>
      <c r="AT5271">
        <v>0.14419346099999999</v>
      </c>
    </row>
    <row r="5272" spans="1:46" hidden="1" x14ac:dyDescent="0.25">
      <c r="A5272" t="s">
        <v>317</v>
      </c>
      <c r="B5272" t="s">
        <v>289</v>
      </c>
      <c r="C5272">
        <v>14</v>
      </c>
      <c r="D5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0.572418278</v>
      </c>
      <c r="E5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0.572418278</v>
      </c>
      <c r="AI5272">
        <v>33</v>
      </c>
      <c r="AJ5272" t="s">
        <v>317</v>
      </c>
      <c r="AK5272" t="s">
        <v>426</v>
      </c>
      <c r="AL5272" t="s">
        <v>289</v>
      </c>
      <c r="AM5272">
        <v>4</v>
      </c>
      <c r="AN5272">
        <v>14</v>
      </c>
      <c r="AO5272">
        <v>0.42850687999999998</v>
      </c>
      <c r="AP5272">
        <v>0.51288207900000005</v>
      </c>
      <c r="AQ5272">
        <v>0.572418278</v>
      </c>
      <c r="AR5272">
        <v>0.49223423199999999</v>
      </c>
      <c r="AS5272">
        <v>0.71233181700000003</v>
      </c>
      <c r="AT5272">
        <v>0.15589366900000001</v>
      </c>
    </row>
    <row r="5273" spans="1:46" hidden="1" x14ac:dyDescent="0.25">
      <c r="A5273" t="s">
        <v>317</v>
      </c>
      <c r="B5273" t="s">
        <v>289</v>
      </c>
      <c r="C5273">
        <v>15</v>
      </c>
      <c r="D5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0.44024944799999999</v>
      </c>
      <c r="E5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0.44024944799999999</v>
      </c>
      <c r="AI5273">
        <v>33</v>
      </c>
      <c r="AJ5273" t="s">
        <v>317</v>
      </c>
      <c r="AK5273" t="s">
        <v>426</v>
      </c>
      <c r="AL5273" t="s">
        <v>289</v>
      </c>
      <c r="AM5273">
        <v>4</v>
      </c>
      <c r="AN5273">
        <v>15</v>
      </c>
      <c r="AO5273">
        <v>0.33542759999999999</v>
      </c>
      <c r="AP5273">
        <v>0.40333975999999999</v>
      </c>
      <c r="AQ5273">
        <v>0.44024944799999999</v>
      </c>
      <c r="AR5273">
        <v>0.38504348399999999</v>
      </c>
      <c r="AS5273">
        <v>0.57774771199999997</v>
      </c>
      <c r="AT5273">
        <v>0.117336273</v>
      </c>
    </row>
    <row r="5274" spans="1:46" hidden="1" x14ac:dyDescent="0.25">
      <c r="A5274" t="s">
        <v>317</v>
      </c>
      <c r="B5274" t="s">
        <v>289</v>
      </c>
      <c r="C5274">
        <v>16</v>
      </c>
      <c r="D5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0.29925279700000001</v>
      </c>
      <c r="E5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0.29925279700000001</v>
      </c>
      <c r="AI5274">
        <v>33</v>
      </c>
      <c r="AJ5274" t="s">
        <v>317</v>
      </c>
      <c r="AK5274" t="s">
        <v>426</v>
      </c>
      <c r="AL5274" t="s">
        <v>289</v>
      </c>
      <c r="AM5274">
        <v>4</v>
      </c>
      <c r="AN5274">
        <v>16</v>
      </c>
      <c r="AO5274">
        <v>0.221862105</v>
      </c>
      <c r="AP5274">
        <v>0.26904177600000001</v>
      </c>
      <c r="AQ5274">
        <v>0.29925279700000001</v>
      </c>
      <c r="AR5274">
        <v>0.25809537999999999</v>
      </c>
      <c r="AS5274">
        <v>0.39513355700000002</v>
      </c>
      <c r="AT5274">
        <v>6.5753360999999996E-2</v>
      </c>
    </row>
    <row r="5275" spans="1:46" hidden="1" x14ac:dyDescent="0.25">
      <c r="A5275" t="s">
        <v>317</v>
      </c>
      <c r="B5275" t="s">
        <v>289</v>
      </c>
      <c r="C5275">
        <v>17</v>
      </c>
      <c r="D5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0.135689374</v>
      </c>
      <c r="E5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0.135689374</v>
      </c>
      <c r="AI5275">
        <v>33</v>
      </c>
      <c r="AJ5275" t="s">
        <v>317</v>
      </c>
      <c r="AK5275" t="s">
        <v>426</v>
      </c>
      <c r="AL5275" t="s">
        <v>289</v>
      </c>
      <c r="AM5275">
        <v>4</v>
      </c>
      <c r="AN5275">
        <v>17</v>
      </c>
      <c r="AO5275">
        <v>9.4561861999999997E-2</v>
      </c>
      <c r="AP5275">
        <v>0.11699548899999999</v>
      </c>
      <c r="AQ5275">
        <v>0.135689374</v>
      </c>
      <c r="AR5275">
        <v>0.11724005799999999</v>
      </c>
      <c r="AS5275">
        <v>0.20664533700000001</v>
      </c>
      <c r="AT5275">
        <v>3.2817987999999999E-2</v>
      </c>
    </row>
    <row r="5276" spans="1:46" hidden="1" x14ac:dyDescent="0.25">
      <c r="A5276" t="s">
        <v>317</v>
      </c>
      <c r="B5276" t="s">
        <v>289</v>
      </c>
      <c r="C5276">
        <v>18</v>
      </c>
      <c r="D5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1.8959556999999998E-2</v>
      </c>
      <c r="E5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1.8959556999999998E-2</v>
      </c>
      <c r="AI5276">
        <v>33</v>
      </c>
      <c r="AJ5276" t="s">
        <v>317</v>
      </c>
      <c r="AK5276" t="s">
        <v>426</v>
      </c>
      <c r="AL5276" t="s">
        <v>289</v>
      </c>
      <c r="AM5276">
        <v>4</v>
      </c>
      <c r="AN5276">
        <v>18</v>
      </c>
      <c r="AO5276">
        <v>8.2085439999999999E-3</v>
      </c>
      <c r="AP5276">
        <v>1.2172804000000001E-2</v>
      </c>
      <c r="AQ5276">
        <v>1.8959556999999998E-2</v>
      </c>
      <c r="AR5276">
        <v>1.4098581000000001E-2</v>
      </c>
      <c r="AS5276">
        <v>3.6818857000000003E-2</v>
      </c>
      <c r="AT5276">
        <v>1.66927E-3</v>
      </c>
    </row>
    <row r="5277" spans="1:46" hidden="1" x14ac:dyDescent="0.25">
      <c r="A5277" t="s">
        <v>317</v>
      </c>
      <c r="B5277" t="s">
        <v>289</v>
      </c>
      <c r="C5277">
        <v>19</v>
      </c>
      <c r="D5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7">
        <v>33</v>
      </c>
      <c r="AJ5277" t="s">
        <v>317</v>
      </c>
      <c r="AK5277" t="s">
        <v>426</v>
      </c>
      <c r="AL5277" t="s">
        <v>289</v>
      </c>
      <c r="AM5277">
        <v>4</v>
      </c>
      <c r="AN5277">
        <v>19</v>
      </c>
      <c r="AO5277">
        <v>0</v>
      </c>
      <c r="AP5277">
        <v>0</v>
      </c>
      <c r="AQ5277">
        <v>0</v>
      </c>
      <c r="AR5277">
        <v>0</v>
      </c>
      <c r="AS5277">
        <v>0</v>
      </c>
      <c r="AT5277">
        <v>0</v>
      </c>
    </row>
    <row r="5278" spans="1:46" hidden="1" x14ac:dyDescent="0.25">
      <c r="A5278" t="s">
        <v>317</v>
      </c>
      <c r="B5278" t="s">
        <v>289</v>
      </c>
      <c r="C5278">
        <v>20</v>
      </c>
      <c r="D5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8">
        <v>33</v>
      </c>
      <c r="AJ5278" t="s">
        <v>317</v>
      </c>
      <c r="AK5278" t="s">
        <v>426</v>
      </c>
      <c r="AL5278" t="s">
        <v>289</v>
      </c>
      <c r="AM5278">
        <v>4</v>
      </c>
      <c r="AN5278">
        <v>20</v>
      </c>
      <c r="AO5278">
        <v>0</v>
      </c>
      <c r="AP5278">
        <v>0</v>
      </c>
      <c r="AQ5278">
        <v>0</v>
      </c>
      <c r="AR5278">
        <v>0</v>
      </c>
      <c r="AS5278">
        <v>0</v>
      </c>
      <c r="AT5278">
        <v>0</v>
      </c>
    </row>
    <row r="5279" spans="1:46" hidden="1" x14ac:dyDescent="0.25">
      <c r="A5279" t="s">
        <v>317</v>
      </c>
      <c r="B5279" t="s">
        <v>289</v>
      </c>
      <c r="C5279">
        <v>21</v>
      </c>
      <c r="D5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9">
        <v>33</v>
      </c>
      <c r="AJ5279" t="s">
        <v>317</v>
      </c>
      <c r="AK5279" t="s">
        <v>426</v>
      </c>
      <c r="AL5279" t="s">
        <v>289</v>
      </c>
      <c r="AM5279">
        <v>4</v>
      </c>
      <c r="AN5279">
        <v>21</v>
      </c>
      <c r="AO5279">
        <v>0</v>
      </c>
      <c r="AP5279">
        <v>0</v>
      </c>
      <c r="AQ5279">
        <v>0</v>
      </c>
      <c r="AR5279">
        <v>0</v>
      </c>
      <c r="AS5279">
        <v>0</v>
      </c>
      <c r="AT5279">
        <v>0</v>
      </c>
    </row>
    <row r="5280" spans="1:46" hidden="1" x14ac:dyDescent="0.25">
      <c r="A5280" t="s">
        <v>317</v>
      </c>
      <c r="B5280" t="s">
        <v>289</v>
      </c>
      <c r="C5280">
        <v>22</v>
      </c>
      <c r="D5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0">
        <v>33</v>
      </c>
      <c r="AJ5280" t="s">
        <v>317</v>
      </c>
      <c r="AK5280" t="s">
        <v>426</v>
      </c>
      <c r="AL5280" t="s">
        <v>289</v>
      </c>
      <c r="AM5280">
        <v>4</v>
      </c>
      <c r="AN5280">
        <v>22</v>
      </c>
      <c r="AO5280">
        <v>0</v>
      </c>
      <c r="AP5280">
        <v>0</v>
      </c>
      <c r="AQ5280">
        <v>0</v>
      </c>
      <c r="AR5280">
        <v>0</v>
      </c>
      <c r="AS5280">
        <v>0</v>
      </c>
      <c r="AT5280">
        <v>0</v>
      </c>
    </row>
    <row r="5281" spans="1:46" hidden="1" x14ac:dyDescent="0.25">
      <c r="A5281" t="s">
        <v>317</v>
      </c>
      <c r="B5281" t="s">
        <v>289</v>
      </c>
      <c r="C5281">
        <v>23</v>
      </c>
      <c r="D5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1">
        <v>33</v>
      </c>
      <c r="AJ5281" t="s">
        <v>317</v>
      </c>
      <c r="AK5281" t="s">
        <v>426</v>
      </c>
      <c r="AL5281" t="s">
        <v>289</v>
      </c>
      <c r="AM5281">
        <v>4</v>
      </c>
      <c r="AN5281">
        <v>23</v>
      </c>
      <c r="AO5281">
        <v>0</v>
      </c>
      <c r="AP5281">
        <v>0</v>
      </c>
      <c r="AQ5281">
        <v>0</v>
      </c>
      <c r="AR5281">
        <v>0</v>
      </c>
      <c r="AS5281">
        <v>0</v>
      </c>
      <c r="AT5281">
        <v>0</v>
      </c>
    </row>
    <row r="5282" spans="1:46" hidden="1" x14ac:dyDescent="0.25">
      <c r="A5282" t="s">
        <v>317</v>
      </c>
      <c r="B5282" t="s">
        <v>289</v>
      </c>
      <c r="C5282">
        <v>24</v>
      </c>
      <c r="D5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2">
        <v>33</v>
      </c>
      <c r="AJ5282" t="s">
        <v>317</v>
      </c>
      <c r="AK5282" t="s">
        <v>426</v>
      </c>
      <c r="AL5282" t="s">
        <v>289</v>
      </c>
      <c r="AM5282">
        <v>4</v>
      </c>
      <c r="AN5282">
        <v>24</v>
      </c>
      <c r="AO5282">
        <v>0</v>
      </c>
      <c r="AP5282">
        <v>0</v>
      </c>
      <c r="AQ5282">
        <v>0</v>
      </c>
      <c r="AR5282">
        <v>0</v>
      </c>
      <c r="AS5282">
        <v>0</v>
      </c>
      <c r="AT5282">
        <v>0</v>
      </c>
    </row>
    <row r="5283" spans="1:46" hidden="1" x14ac:dyDescent="0.25">
      <c r="A5283" t="s">
        <v>317</v>
      </c>
      <c r="B5283" t="s">
        <v>290</v>
      </c>
      <c r="C5283">
        <v>1</v>
      </c>
      <c r="D5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3">
        <v>33</v>
      </c>
      <c r="AJ5283" t="s">
        <v>317</v>
      </c>
      <c r="AK5283" t="s">
        <v>426</v>
      </c>
      <c r="AL5283" t="s">
        <v>290</v>
      </c>
      <c r="AM5283">
        <v>5</v>
      </c>
      <c r="AN5283">
        <v>1</v>
      </c>
      <c r="AO5283">
        <v>0</v>
      </c>
      <c r="AP5283">
        <v>0</v>
      </c>
      <c r="AQ5283">
        <v>0</v>
      </c>
      <c r="AR5283">
        <v>0</v>
      </c>
      <c r="AS5283">
        <v>0</v>
      </c>
      <c r="AT5283">
        <v>0</v>
      </c>
    </row>
    <row r="5284" spans="1:46" hidden="1" x14ac:dyDescent="0.25">
      <c r="A5284" t="s">
        <v>317</v>
      </c>
      <c r="B5284" t="s">
        <v>290</v>
      </c>
      <c r="C5284">
        <v>2</v>
      </c>
      <c r="D5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4">
        <v>33</v>
      </c>
      <c r="AJ5284" t="s">
        <v>317</v>
      </c>
      <c r="AK5284" t="s">
        <v>426</v>
      </c>
      <c r="AL5284" t="s">
        <v>290</v>
      </c>
      <c r="AM5284">
        <v>5</v>
      </c>
      <c r="AN5284">
        <v>2</v>
      </c>
      <c r="AO5284">
        <v>0</v>
      </c>
      <c r="AP5284">
        <v>0</v>
      </c>
      <c r="AQ5284">
        <v>0</v>
      </c>
      <c r="AR5284">
        <v>0</v>
      </c>
      <c r="AS5284">
        <v>0</v>
      </c>
      <c r="AT5284">
        <v>0</v>
      </c>
    </row>
    <row r="5285" spans="1:46" hidden="1" x14ac:dyDescent="0.25">
      <c r="A5285" t="s">
        <v>317</v>
      </c>
      <c r="B5285" t="s">
        <v>290</v>
      </c>
      <c r="C5285">
        <v>3</v>
      </c>
      <c r="D5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5">
        <v>33</v>
      </c>
      <c r="AJ5285" t="s">
        <v>317</v>
      </c>
      <c r="AK5285" t="s">
        <v>426</v>
      </c>
      <c r="AL5285" t="s">
        <v>290</v>
      </c>
      <c r="AM5285">
        <v>5</v>
      </c>
      <c r="AN5285">
        <v>3</v>
      </c>
      <c r="AO5285">
        <v>0</v>
      </c>
      <c r="AP5285">
        <v>0</v>
      </c>
      <c r="AQ5285">
        <v>0</v>
      </c>
      <c r="AR5285">
        <v>0</v>
      </c>
      <c r="AS5285">
        <v>0</v>
      </c>
      <c r="AT5285">
        <v>0</v>
      </c>
    </row>
    <row r="5286" spans="1:46" hidden="1" x14ac:dyDescent="0.25">
      <c r="A5286" t="s">
        <v>317</v>
      </c>
      <c r="B5286" t="s">
        <v>290</v>
      </c>
      <c r="C5286">
        <v>4</v>
      </c>
      <c r="D5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6">
        <v>33</v>
      </c>
      <c r="AJ5286" t="s">
        <v>317</v>
      </c>
      <c r="AK5286" t="s">
        <v>426</v>
      </c>
      <c r="AL5286" t="s">
        <v>290</v>
      </c>
      <c r="AM5286">
        <v>5</v>
      </c>
      <c r="AN5286">
        <v>4</v>
      </c>
      <c r="AO5286">
        <v>0</v>
      </c>
      <c r="AP5286">
        <v>0</v>
      </c>
      <c r="AQ5286">
        <v>0</v>
      </c>
      <c r="AR5286">
        <v>0</v>
      </c>
      <c r="AS5286">
        <v>0</v>
      </c>
      <c r="AT5286">
        <v>0</v>
      </c>
    </row>
    <row r="5287" spans="1:46" hidden="1" x14ac:dyDescent="0.25">
      <c r="A5287" t="s">
        <v>317</v>
      </c>
      <c r="B5287" t="s">
        <v>290</v>
      </c>
      <c r="C5287">
        <v>5</v>
      </c>
      <c r="D5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7">
        <v>33</v>
      </c>
      <c r="AJ5287" t="s">
        <v>317</v>
      </c>
      <c r="AK5287" t="s">
        <v>426</v>
      </c>
      <c r="AL5287" t="s">
        <v>290</v>
      </c>
      <c r="AM5287">
        <v>5</v>
      </c>
      <c r="AN5287">
        <v>5</v>
      </c>
      <c r="AO5287">
        <v>0</v>
      </c>
      <c r="AP5287">
        <v>0</v>
      </c>
      <c r="AQ5287">
        <v>0</v>
      </c>
      <c r="AR5287">
        <v>0</v>
      </c>
      <c r="AS5287">
        <v>0</v>
      </c>
      <c r="AT5287">
        <v>0</v>
      </c>
    </row>
    <row r="5288" spans="1:46" hidden="1" x14ac:dyDescent="0.25">
      <c r="A5288" t="s">
        <v>317</v>
      </c>
      <c r="B5288" t="s">
        <v>290</v>
      </c>
      <c r="C5288">
        <v>6</v>
      </c>
      <c r="D5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8">
        <v>33</v>
      </c>
      <c r="AJ5288" t="s">
        <v>317</v>
      </c>
      <c r="AK5288" t="s">
        <v>426</v>
      </c>
      <c r="AL5288" t="s">
        <v>290</v>
      </c>
      <c r="AM5288">
        <v>5</v>
      </c>
      <c r="AN5288">
        <v>6</v>
      </c>
      <c r="AO5288">
        <v>0</v>
      </c>
      <c r="AP5288">
        <v>0</v>
      </c>
      <c r="AQ5288">
        <v>0</v>
      </c>
      <c r="AR5288">
        <v>0</v>
      </c>
      <c r="AS5288">
        <v>0</v>
      </c>
      <c r="AT5288">
        <v>0</v>
      </c>
    </row>
    <row r="5289" spans="1:46" hidden="1" x14ac:dyDescent="0.25">
      <c r="A5289" t="s">
        <v>317</v>
      </c>
      <c r="B5289" t="s">
        <v>290</v>
      </c>
      <c r="C5289">
        <v>7</v>
      </c>
      <c r="D5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1.4104424000000001E-2</v>
      </c>
      <c r="E5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1.4104424000000001E-2</v>
      </c>
      <c r="AI5289">
        <v>33</v>
      </c>
      <c r="AJ5289" t="s">
        <v>317</v>
      </c>
      <c r="AK5289" t="s">
        <v>426</v>
      </c>
      <c r="AL5289" t="s">
        <v>290</v>
      </c>
      <c r="AM5289">
        <v>5</v>
      </c>
      <c r="AN5289">
        <v>7</v>
      </c>
      <c r="AO5289">
        <v>1.4104424000000001E-2</v>
      </c>
      <c r="AP5289">
        <v>1.7659488000000001E-2</v>
      </c>
      <c r="AQ5289">
        <v>2.4764712000000001E-2</v>
      </c>
      <c r="AR5289">
        <v>1.8849214E-2</v>
      </c>
      <c r="AS5289">
        <v>3.6506926000000002E-2</v>
      </c>
      <c r="AT5289">
        <v>4.4024479999999998E-3</v>
      </c>
    </row>
    <row r="5290" spans="1:46" hidden="1" x14ac:dyDescent="0.25">
      <c r="A5290" t="s">
        <v>317</v>
      </c>
      <c r="B5290" t="s">
        <v>290</v>
      </c>
      <c r="C5290">
        <v>8</v>
      </c>
      <c r="D5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0.10705761699999999</v>
      </c>
      <c r="E5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0.10705761699999999</v>
      </c>
      <c r="AI5290">
        <v>33</v>
      </c>
      <c r="AJ5290" t="s">
        <v>317</v>
      </c>
      <c r="AK5290" t="s">
        <v>426</v>
      </c>
      <c r="AL5290" t="s">
        <v>290</v>
      </c>
      <c r="AM5290">
        <v>5</v>
      </c>
      <c r="AN5290">
        <v>8</v>
      </c>
      <c r="AO5290">
        <v>0.10705761699999999</v>
      </c>
      <c r="AP5290">
        <v>0.12983325000000001</v>
      </c>
      <c r="AQ5290">
        <v>0.150709283</v>
      </c>
      <c r="AR5290">
        <v>0.12601696500000001</v>
      </c>
      <c r="AS5290">
        <v>0.19807297700000001</v>
      </c>
      <c r="AT5290">
        <v>3.0890746E-2</v>
      </c>
    </row>
    <row r="5291" spans="1:46" hidden="1" x14ac:dyDescent="0.25">
      <c r="A5291" t="s">
        <v>317</v>
      </c>
      <c r="B5291" t="s">
        <v>290</v>
      </c>
      <c r="C5291">
        <v>9</v>
      </c>
      <c r="D5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0.31493875199999999</v>
      </c>
      <c r="E5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0.23914452999999999</v>
      </c>
      <c r="AI5291">
        <v>33</v>
      </c>
      <c r="AJ5291" t="s">
        <v>317</v>
      </c>
      <c r="AK5291" t="s">
        <v>426</v>
      </c>
      <c r="AL5291" t="s">
        <v>290</v>
      </c>
      <c r="AM5291">
        <v>5</v>
      </c>
      <c r="AN5291">
        <v>9</v>
      </c>
      <c r="AO5291">
        <v>0.23914452999999999</v>
      </c>
      <c r="AP5291">
        <v>0.27520708799999999</v>
      </c>
      <c r="AQ5291">
        <v>0.31493875199999999</v>
      </c>
      <c r="AR5291">
        <v>0.26751482100000001</v>
      </c>
      <c r="AS5291">
        <v>0.38426809200000001</v>
      </c>
      <c r="AT5291">
        <v>6.2809530000000002E-2</v>
      </c>
    </row>
    <row r="5292" spans="1:46" hidden="1" x14ac:dyDescent="0.25">
      <c r="A5292" t="s">
        <v>317</v>
      </c>
      <c r="B5292" t="s">
        <v>290</v>
      </c>
      <c r="C5292">
        <v>10</v>
      </c>
      <c r="D5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0.45955889300000002</v>
      </c>
      <c r="E5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0.45955889300000002</v>
      </c>
      <c r="AI5292">
        <v>33</v>
      </c>
      <c r="AJ5292" t="s">
        <v>317</v>
      </c>
      <c r="AK5292" t="s">
        <v>426</v>
      </c>
      <c r="AL5292" t="s">
        <v>290</v>
      </c>
      <c r="AM5292">
        <v>5</v>
      </c>
      <c r="AN5292">
        <v>10</v>
      </c>
      <c r="AO5292">
        <v>0.36087678099999998</v>
      </c>
      <c r="AP5292">
        <v>0.412695641</v>
      </c>
      <c r="AQ5292">
        <v>0.45955889300000002</v>
      </c>
      <c r="AR5292">
        <v>0.39494775799999998</v>
      </c>
      <c r="AS5292">
        <v>0.54388783299999999</v>
      </c>
      <c r="AT5292">
        <v>6.3988693999999999E-2</v>
      </c>
    </row>
    <row r="5293" spans="1:46" hidden="1" x14ac:dyDescent="0.25">
      <c r="A5293" t="s">
        <v>317</v>
      </c>
      <c r="B5293" t="s">
        <v>290</v>
      </c>
      <c r="C5293">
        <v>11</v>
      </c>
      <c r="D5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0.56005977200000001</v>
      </c>
      <c r="E5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0.56005977200000001</v>
      </c>
      <c r="AI5293">
        <v>33</v>
      </c>
      <c r="AJ5293" t="s">
        <v>317</v>
      </c>
      <c r="AK5293" t="s">
        <v>426</v>
      </c>
      <c r="AL5293" t="s">
        <v>290</v>
      </c>
      <c r="AM5293">
        <v>5</v>
      </c>
      <c r="AN5293">
        <v>11</v>
      </c>
      <c r="AO5293">
        <v>0.43678841000000002</v>
      </c>
      <c r="AP5293">
        <v>0.50179173499999996</v>
      </c>
      <c r="AQ5293">
        <v>0.56005977200000001</v>
      </c>
      <c r="AR5293">
        <v>0.48016183499999998</v>
      </c>
      <c r="AS5293">
        <v>0.65336483000000001</v>
      </c>
      <c r="AT5293">
        <v>6.5194101000000004E-2</v>
      </c>
    </row>
    <row r="5294" spans="1:46" hidden="1" x14ac:dyDescent="0.25">
      <c r="A5294" t="s">
        <v>317</v>
      </c>
      <c r="B5294" t="s">
        <v>290</v>
      </c>
      <c r="C5294">
        <v>12</v>
      </c>
      <c r="D5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0.60166175700000002</v>
      </c>
      <c r="E5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0.60166175700000002</v>
      </c>
      <c r="AI5294">
        <v>33</v>
      </c>
      <c r="AJ5294" t="s">
        <v>317</v>
      </c>
      <c r="AK5294" t="s">
        <v>426</v>
      </c>
      <c r="AL5294" t="s">
        <v>290</v>
      </c>
      <c r="AM5294">
        <v>5</v>
      </c>
      <c r="AN5294">
        <v>12</v>
      </c>
      <c r="AO5294">
        <v>0.45850699099999997</v>
      </c>
      <c r="AP5294">
        <v>0.53567009499999996</v>
      </c>
      <c r="AQ5294">
        <v>0.60166175700000002</v>
      </c>
      <c r="AR5294">
        <v>0.51552767600000005</v>
      </c>
      <c r="AS5294">
        <v>0.70318591500000005</v>
      </c>
      <c r="AT5294">
        <v>9.5406581000000004E-2</v>
      </c>
    </row>
    <row r="5295" spans="1:46" hidden="1" x14ac:dyDescent="0.25">
      <c r="A5295" t="s">
        <v>317</v>
      </c>
      <c r="B5295" t="s">
        <v>290</v>
      </c>
      <c r="C5295">
        <v>13</v>
      </c>
      <c r="D5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0.58596967600000005</v>
      </c>
      <c r="E5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0.58596967600000005</v>
      </c>
      <c r="AI5295">
        <v>33</v>
      </c>
      <c r="AJ5295" t="s">
        <v>317</v>
      </c>
      <c r="AK5295" t="s">
        <v>426</v>
      </c>
      <c r="AL5295" t="s">
        <v>290</v>
      </c>
      <c r="AM5295">
        <v>5</v>
      </c>
      <c r="AN5295">
        <v>13</v>
      </c>
      <c r="AO5295">
        <v>0.448219425</v>
      </c>
      <c r="AP5295">
        <v>0.50638341200000003</v>
      </c>
      <c r="AQ5295">
        <v>0.58596967600000005</v>
      </c>
      <c r="AR5295">
        <v>0.49610319000000003</v>
      </c>
      <c r="AS5295">
        <v>0.68299114299999997</v>
      </c>
      <c r="AT5295">
        <v>9.9037695999999995E-2</v>
      </c>
    </row>
    <row r="5296" spans="1:46" hidden="1" x14ac:dyDescent="0.25">
      <c r="A5296" t="s">
        <v>317</v>
      </c>
      <c r="B5296" t="s">
        <v>290</v>
      </c>
      <c r="C5296">
        <v>14</v>
      </c>
      <c r="D5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0.51084825499999997</v>
      </c>
      <c r="E5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0.51084825499999997</v>
      </c>
      <c r="AI5296">
        <v>33</v>
      </c>
      <c r="AJ5296" t="s">
        <v>317</v>
      </c>
      <c r="AK5296" t="s">
        <v>426</v>
      </c>
      <c r="AL5296" t="s">
        <v>290</v>
      </c>
      <c r="AM5296">
        <v>5</v>
      </c>
      <c r="AN5296">
        <v>14</v>
      </c>
      <c r="AO5296">
        <v>0.39100046799999999</v>
      </c>
      <c r="AP5296">
        <v>0.443866808</v>
      </c>
      <c r="AQ5296">
        <v>0.51084825499999997</v>
      </c>
      <c r="AR5296">
        <v>0.43393400399999998</v>
      </c>
      <c r="AS5296">
        <v>0.59774660199999996</v>
      </c>
      <c r="AT5296">
        <v>9.7147487000000005E-2</v>
      </c>
    </row>
    <row r="5297" spans="1:46" hidden="1" x14ac:dyDescent="0.25">
      <c r="A5297" t="s">
        <v>317</v>
      </c>
      <c r="B5297" t="s">
        <v>290</v>
      </c>
      <c r="C5297">
        <v>15</v>
      </c>
      <c r="D5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0.38866908100000003</v>
      </c>
      <c r="E5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0.38866908100000003</v>
      </c>
      <c r="AI5297">
        <v>33</v>
      </c>
      <c r="AJ5297" t="s">
        <v>317</v>
      </c>
      <c r="AK5297" t="s">
        <v>426</v>
      </c>
      <c r="AL5297" t="s">
        <v>290</v>
      </c>
      <c r="AM5297">
        <v>5</v>
      </c>
      <c r="AN5297">
        <v>15</v>
      </c>
      <c r="AO5297">
        <v>0.29837361000000001</v>
      </c>
      <c r="AP5297">
        <v>0.337322964</v>
      </c>
      <c r="AQ5297">
        <v>0.38866908100000003</v>
      </c>
      <c r="AR5297">
        <v>0.33147448600000001</v>
      </c>
      <c r="AS5297">
        <v>0.46637583900000001</v>
      </c>
      <c r="AT5297">
        <v>5.3943283000000002E-2</v>
      </c>
    </row>
    <row r="5298" spans="1:46" hidden="1" x14ac:dyDescent="0.25">
      <c r="A5298" t="s">
        <v>317</v>
      </c>
      <c r="B5298" t="s">
        <v>290</v>
      </c>
      <c r="C5298">
        <v>16</v>
      </c>
      <c r="D5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0.23723820500000001</v>
      </c>
      <c r="E5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0.23723820500000001</v>
      </c>
      <c r="AI5298">
        <v>33</v>
      </c>
      <c r="AJ5298" t="s">
        <v>317</v>
      </c>
      <c r="AK5298" t="s">
        <v>426</v>
      </c>
      <c r="AL5298" t="s">
        <v>290</v>
      </c>
      <c r="AM5298">
        <v>5</v>
      </c>
      <c r="AN5298">
        <v>16</v>
      </c>
      <c r="AO5298">
        <v>0.17911822299999999</v>
      </c>
      <c r="AP5298">
        <v>0.20646984400000001</v>
      </c>
      <c r="AQ5298">
        <v>0.23723820500000001</v>
      </c>
      <c r="AR5298">
        <v>0.201847533</v>
      </c>
      <c r="AS5298">
        <v>0.29794852799999999</v>
      </c>
      <c r="AT5298">
        <v>2.5775987E-2</v>
      </c>
    </row>
    <row r="5299" spans="1:46" hidden="1" x14ac:dyDescent="0.25">
      <c r="A5299" t="s">
        <v>317</v>
      </c>
      <c r="B5299" t="s">
        <v>290</v>
      </c>
      <c r="C5299">
        <v>17</v>
      </c>
      <c r="D5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8.6198054999999996E-2</v>
      </c>
      <c r="E5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8.6198054999999996E-2</v>
      </c>
      <c r="AI5299">
        <v>33</v>
      </c>
      <c r="AJ5299" t="s">
        <v>317</v>
      </c>
      <c r="AK5299" t="s">
        <v>426</v>
      </c>
      <c r="AL5299" t="s">
        <v>290</v>
      </c>
      <c r="AM5299">
        <v>5</v>
      </c>
      <c r="AN5299">
        <v>17</v>
      </c>
      <c r="AO5299">
        <v>6.4372346999999996E-2</v>
      </c>
      <c r="AP5299">
        <v>7.5316516E-2</v>
      </c>
      <c r="AQ5299">
        <v>8.6198054999999996E-2</v>
      </c>
      <c r="AR5299">
        <v>7.4252366E-2</v>
      </c>
      <c r="AS5299">
        <v>0.119615043</v>
      </c>
      <c r="AT5299">
        <v>9.1630770000000004E-3</v>
      </c>
    </row>
    <row r="5300" spans="1:46" hidden="1" x14ac:dyDescent="0.25">
      <c r="A5300" t="s">
        <v>317</v>
      </c>
      <c r="B5300" t="s">
        <v>290</v>
      </c>
      <c r="C5300">
        <v>18</v>
      </c>
      <c r="D5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3.1961490000000001E-3</v>
      </c>
      <c r="E5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3.1961490000000001E-3</v>
      </c>
      <c r="AI5300">
        <v>33</v>
      </c>
      <c r="AJ5300" t="s">
        <v>317</v>
      </c>
      <c r="AK5300" t="s">
        <v>426</v>
      </c>
      <c r="AL5300" t="s">
        <v>290</v>
      </c>
      <c r="AM5300">
        <v>5</v>
      </c>
      <c r="AN5300">
        <v>18</v>
      </c>
      <c r="AO5300">
        <v>1.3585439999999999E-3</v>
      </c>
      <c r="AP5300">
        <v>1.9006299999999999E-3</v>
      </c>
      <c r="AQ5300">
        <v>3.1961490000000001E-3</v>
      </c>
      <c r="AR5300">
        <v>2.38083E-3</v>
      </c>
      <c r="AS5300">
        <v>6.6387800000000004E-3</v>
      </c>
      <c r="AT5300">
        <v>2.88471E-4</v>
      </c>
    </row>
    <row r="5301" spans="1:46" hidden="1" x14ac:dyDescent="0.25">
      <c r="A5301" t="s">
        <v>317</v>
      </c>
      <c r="B5301" t="s">
        <v>290</v>
      </c>
      <c r="C5301">
        <v>19</v>
      </c>
      <c r="D5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1">
        <v>33</v>
      </c>
      <c r="AJ5301" t="s">
        <v>317</v>
      </c>
      <c r="AK5301" t="s">
        <v>426</v>
      </c>
      <c r="AL5301" t="s">
        <v>290</v>
      </c>
      <c r="AM5301">
        <v>5</v>
      </c>
      <c r="AN5301">
        <v>19</v>
      </c>
      <c r="AO5301">
        <v>0</v>
      </c>
      <c r="AP5301">
        <v>0</v>
      </c>
      <c r="AQ5301">
        <v>0</v>
      </c>
      <c r="AR5301">
        <v>0</v>
      </c>
      <c r="AS5301">
        <v>0</v>
      </c>
      <c r="AT5301">
        <v>0</v>
      </c>
    </row>
    <row r="5302" spans="1:46" hidden="1" x14ac:dyDescent="0.25">
      <c r="A5302" t="s">
        <v>317</v>
      </c>
      <c r="B5302" t="s">
        <v>290</v>
      </c>
      <c r="C5302">
        <v>20</v>
      </c>
      <c r="D5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2">
        <v>33</v>
      </c>
      <c r="AJ5302" t="s">
        <v>317</v>
      </c>
      <c r="AK5302" t="s">
        <v>426</v>
      </c>
      <c r="AL5302" t="s">
        <v>290</v>
      </c>
      <c r="AM5302">
        <v>5</v>
      </c>
      <c r="AN5302">
        <v>20</v>
      </c>
      <c r="AO5302">
        <v>0</v>
      </c>
      <c r="AP5302">
        <v>0</v>
      </c>
      <c r="AQ5302">
        <v>0</v>
      </c>
      <c r="AR5302">
        <v>0</v>
      </c>
      <c r="AS5302">
        <v>0</v>
      </c>
      <c r="AT5302">
        <v>0</v>
      </c>
    </row>
    <row r="5303" spans="1:46" hidden="1" x14ac:dyDescent="0.25">
      <c r="A5303" t="s">
        <v>317</v>
      </c>
      <c r="B5303" t="s">
        <v>290</v>
      </c>
      <c r="C5303">
        <v>21</v>
      </c>
      <c r="D5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3">
        <v>33</v>
      </c>
      <c r="AJ5303" t="s">
        <v>317</v>
      </c>
      <c r="AK5303" t="s">
        <v>426</v>
      </c>
      <c r="AL5303" t="s">
        <v>290</v>
      </c>
      <c r="AM5303">
        <v>5</v>
      </c>
      <c r="AN5303">
        <v>21</v>
      </c>
      <c r="AO5303">
        <v>0</v>
      </c>
      <c r="AP5303">
        <v>0</v>
      </c>
      <c r="AQ5303">
        <v>0</v>
      </c>
      <c r="AR5303">
        <v>0</v>
      </c>
      <c r="AS5303">
        <v>0</v>
      </c>
      <c r="AT5303">
        <v>0</v>
      </c>
    </row>
    <row r="5304" spans="1:46" hidden="1" x14ac:dyDescent="0.25">
      <c r="A5304" t="s">
        <v>317</v>
      </c>
      <c r="B5304" t="s">
        <v>290</v>
      </c>
      <c r="C5304">
        <v>22</v>
      </c>
      <c r="D5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4">
        <v>33</v>
      </c>
      <c r="AJ5304" t="s">
        <v>317</v>
      </c>
      <c r="AK5304" t="s">
        <v>426</v>
      </c>
      <c r="AL5304" t="s">
        <v>290</v>
      </c>
      <c r="AM5304">
        <v>5</v>
      </c>
      <c r="AN5304">
        <v>22</v>
      </c>
      <c r="AO5304">
        <v>0</v>
      </c>
      <c r="AP5304">
        <v>0</v>
      </c>
      <c r="AQ5304">
        <v>0</v>
      </c>
      <c r="AR5304">
        <v>0</v>
      </c>
      <c r="AS5304">
        <v>0</v>
      </c>
      <c r="AT5304">
        <v>0</v>
      </c>
    </row>
    <row r="5305" spans="1:46" hidden="1" x14ac:dyDescent="0.25">
      <c r="A5305" t="s">
        <v>317</v>
      </c>
      <c r="B5305" t="s">
        <v>290</v>
      </c>
      <c r="C5305">
        <v>23</v>
      </c>
      <c r="D5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5">
        <v>33</v>
      </c>
      <c r="AJ5305" t="s">
        <v>317</v>
      </c>
      <c r="AK5305" t="s">
        <v>426</v>
      </c>
      <c r="AL5305" t="s">
        <v>290</v>
      </c>
      <c r="AM5305">
        <v>5</v>
      </c>
      <c r="AN5305">
        <v>23</v>
      </c>
      <c r="AO5305">
        <v>0</v>
      </c>
      <c r="AP5305">
        <v>0</v>
      </c>
      <c r="AQ5305">
        <v>0</v>
      </c>
      <c r="AR5305">
        <v>0</v>
      </c>
      <c r="AS5305">
        <v>0</v>
      </c>
      <c r="AT5305">
        <v>0</v>
      </c>
    </row>
    <row r="5306" spans="1:46" hidden="1" x14ac:dyDescent="0.25">
      <c r="A5306" t="s">
        <v>317</v>
      </c>
      <c r="B5306" t="s">
        <v>290</v>
      </c>
      <c r="C5306">
        <v>24</v>
      </c>
      <c r="D5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6">
        <v>33</v>
      </c>
      <c r="AJ5306" t="s">
        <v>317</v>
      </c>
      <c r="AK5306" t="s">
        <v>426</v>
      </c>
      <c r="AL5306" t="s">
        <v>290</v>
      </c>
      <c r="AM5306">
        <v>5</v>
      </c>
      <c r="AN5306">
        <v>24</v>
      </c>
      <c r="AO5306">
        <v>0</v>
      </c>
      <c r="AP5306">
        <v>0</v>
      </c>
      <c r="AQ5306">
        <v>0</v>
      </c>
      <c r="AR5306">
        <v>0</v>
      </c>
      <c r="AS5306">
        <v>0</v>
      </c>
      <c r="AT5306">
        <v>0</v>
      </c>
    </row>
    <row r="5307" spans="1:46" hidden="1" x14ac:dyDescent="0.25">
      <c r="A5307" t="s">
        <v>317</v>
      </c>
      <c r="B5307" t="s">
        <v>291</v>
      </c>
      <c r="C5307">
        <v>1</v>
      </c>
      <c r="D5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7">
        <v>33</v>
      </c>
      <c r="AJ5307" t="s">
        <v>317</v>
      </c>
      <c r="AK5307" t="s">
        <v>426</v>
      </c>
      <c r="AL5307" t="s">
        <v>291</v>
      </c>
      <c r="AM5307">
        <v>6</v>
      </c>
      <c r="AN5307">
        <v>1</v>
      </c>
      <c r="AO5307">
        <v>0</v>
      </c>
      <c r="AP5307">
        <v>0</v>
      </c>
      <c r="AQ5307">
        <v>0</v>
      </c>
      <c r="AR5307">
        <v>0</v>
      </c>
      <c r="AS5307">
        <v>0</v>
      </c>
      <c r="AT5307">
        <v>0</v>
      </c>
    </row>
    <row r="5308" spans="1:46" hidden="1" x14ac:dyDescent="0.25">
      <c r="A5308" t="s">
        <v>317</v>
      </c>
      <c r="B5308" t="s">
        <v>291</v>
      </c>
      <c r="C5308">
        <v>2</v>
      </c>
      <c r="D5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8">
        <v>33</v>
      </c>
      <c r="AJ5308" t="s">
        <v>317</v>
      </c>
      <c r="AK5308" t="s">
        <v>426</v>
      </c>
      <c r="AL5308" t="s">
        <v>291</v>
      </c>
      <c r="AM5308">
        <v>6</v>
      </c>
      <c r="AN5308">
        <v>2</v>
      </c>
      <c r="AO5308">
        <v>0</v>
      </c>
      <c r="AP5308">
        <v>0</v>
      </c>
      <c r="AQ5308">
        <v>0</v>
      </c>
      <c r="AR5308">
        <v>0</v>
      </c>
      <c r="AS5308">
        <v>0</v>
      </c>
      <c r="AT5308">
        <v>0</v>
      </c>
    </row>
    <row r="5309" spans="1:46" hidden="1" x14ac:dyDescent="0.25">
      <c r="A5309" t="s">
        <v>317</v>
      </c>
      <c r="B5309" t="s">
        <v>291</v>
      </c>
      <c r="C5309">
        <v>3</v>
      </c>
      <c r="D5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9">
        <v>33</v>
      </c>
      <c r="AJ5309" t="s">
        <v>317</v>
      </c>
      <c r="AK5309" t="s">
        <v>426</v>
      </c>
      <c r="AL5309" t="s">
        <v>291</v>
      </c>
      <c r="AM5309">
        <v>6</v>
      </c>
      <c r="AN5309">
        <v>3</v>
      </c>
      <c r="AO5309">
        <v>0</v>
      </c>
      <c r="AP5309">
        <v>0</v>
      </c>
      <c r="AQ5309">
        <v>0</v>
      </c>
      <c r="AR5309">
        <v>0</v>
      </c>
      <c r="AS5309">
        <v>0</v>
      </c>
      <c r="AT5309">
        <v>0</v>
      </c>
    </row>
    <row r="5310" spans="1:46" hidden="1" x14ac:dyDescent="0.25">
      <c r="A5310" t="s">
        <v>317</v>
      </c>
      <c r="B5310" t="s">
        <v>291</v>
      </c>
      <c r="C5310">
        <v>4</v>
      </c>
      <c r="D5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0">
        <v>33</v>
      </c>
      <c r="AJ5310" t="s">
        <v>317</v>
      </c>
      <c r="AK5310" t="s">
        <v>426</v>
      </c>
      <c r="AL5310" t="s">
        <v>291</v>
      </c>
      <c r="AM5310">
        <v>6</v>
      </c>
      <c r="AN5310">
        <v>4</v>
      </c>
      <c r="AO5310">
        <v>0</v>
      </c>
      <c r="AP5310">
        <v>0</v>
      </c>
      <c r="AQ5310">
        <v>0</v>
      </c>
      <c r="AR5310">
        <v>0</v>
      </c>
      <c r="AS5310">
        <v>0</v>
      </c>
      <c r="AT5310">
        <v>0</v>
      </c>
    </row>
    <row r="5311" spans="1:46" hidden="1" x14ac:dyDescent="0.25">
      <c r="A5311" t="s">
        <v>317</v>
      </c>
      <c r="B5311" t="s">
        <v>291</v>
      </c>
      <c r="C5311">
        <v>5</v>
      </c>
      <c r="D5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1">
        <v>33</v>
      </c>
      <c r="AJ5311" t="s">
        <v>317</v>
      </c>
      <c r="AK5311" t="s">
        <v>426</v>
      </c>
      <c r="AL5311" t="s">
        <v>291</v>
      </c>
      <c r="AM5311">
        <v>6</v>
      </c>
      <c r="AN5311">
        <v>5</v>
      </c>
      <c r="AO5311">
        <v>0</v>
      </c>
      <c r="AP5311">
        <v>0</v>
      </c>
      <c r="AQ5311">
        <v>0</v>
      </c>
      <c r="AR5311">
        <v>0</v>
      </c>
      <c r="AS5311">
        <v>0</v>
      </c>
      <c r="AT5311">
        <v>0</v>
      </c>
    </row>
    <row r="5312" spans="1:46" hidden="1" x14ac:dyDescent="0.25">
      <c r="A5312" t="s">
        <v>317</v>
      </c>
      <c r="B5312" t="s">
        <v>291</v>
      </c>
      <c r="C5312">
        <v>6</v>
      </c>
      <c r="D5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2">
        <v>33</v>
      </c>
      <c r="AJ5312" t="s">
        <v>317</v>
      </c>
      <c r="AK5312" t="s">
        <v>426</v>
      </c>
      <c r="AL5312" t="s">
        <v>291</v>
      </c>
      <c r="AM5312">
        <v>6</v>
      </c>
      <c r="AN5312">
        <v>6</v>
      </c>
      <c r="AO5312">
        <v>0</v>
      </c>
      <c r="AP5312">
        <v>0</v>
      </c>
      <c r="AQ5312">
        <v>0</v>
      </c>
      <c r="AR5312">
        <v>0</v>
      </c>
      <c r="AS5312">
        <v>0</v>
      </c>
      <c r="AT5312">
        <v>0</v>
      </c>
    </row>
    <row r="5313" spans="1:46" hidden="1" x14ac:dyDescent="0.25">
      <c r="A5313" t="s">
        <v>317</v>
      </c>
      <c r="B5313" t="s">
        <v>291</v>
      </c>
      <c r="C5313">
        <v>7</v>
      </c>
      <c r="D5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6.7987239999999999E-3</v>
      </c>
      <c r="E5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6.7987239999999999E-3</v>
      </c>
      <c r="AI5313">
        <v>33</v>
      </c>
      <c r="AJ5313" t="s">
        <v>317</v>
      </c>
      <c r="AK5313" t="s">
        <v>426</v>
      </c>
      <c r="AL5313" t="s">
        <v>291</v>
      </c>
      <c r="AM5313">
        <v>6</v>
      </c>
      <c r="AN5313">
        <v>7</v>
      </c>
      <c r="AO5313">
        <v>6.7987239999999999E-3</v>
      </c>
      <c r="AP5313">
        <v>8.3062450000000003E-3</v>
      </c>
      <c r="AQ5313">
        <v>9.6246830000000002E-3</v>
      </c>
      <c r="AR5313">
        <v>8.3690299999999995E-3</v>
      </c>
      <c r="AS5313">
        <v>1.5816937999999999E-2</v>
      </c>
      <c r="AT5313">
        <v>1.6959919999999999E-3</v>
      </c>
    </row>
    <row r="5314" spans="1:46" hidden="1" x14ac:dyDescent="0.25">
      <c r="A5314" t="s">
        <v>317</v>
      </c>
      <c r="B5314" t="s">
        <v>291</v>
      </c>
      <c r="C5314">
        <v>8</v>
      </c>
      <c r="D5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7.9418226999999994E-2</v>
      </c>
      <c r="E5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7.9418226999999994E-2</v>
      </c>
      <c r="AI5314">
        <v>33</v>
      </c>
      <c r="AJ5314" t="s">
        <v>317</v>
      </c>
      <c r="AK5314" t="s">
        <v>426</v>
      </c>
      <c r="AL5314" t="s">
        <v>291</v>
      </c>
      <c r="AM5314">
        <v>6</v>
      </c>
      <c r="AN5314">
        <v>8</v>
      </c>
      <c r="AO5314">
        <v>7.9418226999999994E-2</v>
      </c>
      <c r="AP5314">
        <v>0.10228567700000001</v>
      </c>
      <c r="AQ5314">
        <v>0.11321912200000001</v>
      </c>
      <c r="AR5314">
        <v>9.6060899000000005E-2</v>
      </c>
      <c r="AS5314">
        <v>0.14488567599999999</v>
      </c>
      <c r="AT5314">
        <v>2.6590248E-2</v>
      </c>
    </row>
    <row r="5315" spans="1:46" hidden="1" x14ac:dyDescent="0.25">
      <c r="A5315" t="s">
        <v>317</v>
      </c>
      <c r="B5315" t="s">
        <v>291</v>
      </c>
      <c r="C5315">
        <v>9</v>
      </c>
      <c r="D5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0.27120091200000002</v>
      </c>
      <c r="E5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0.19209968399999999</v>
      </c>
      <c r="AI5315">
        <v>33</v>
      </c>
      <c r="AJ5315" t="s">
        <v>317</v>
      </c>
      <c r="AK5315" t="s">
        <v>426</v>
      </c>
      <c r="AL5315" t="s">
        <v>291</v>
      </c>
      <c r="AM5315">
        <v>6</v>
      </c>
      <c r="AN5315">
        <v>9</v>
      </c>
      <c r="AO5315">
        <v>0.19209968399999999</v>
      </c>
      <c r="AP5315">
        <v>0.24392770899999999</v>
      </c>
      <c r="AQ5315">
        <v>0.27120091200000002</v>
      </c>
      <c r="AR5315">
        <v>0.22760973100000001</v>
      </c>
      <c r="AS5315">
        <v>0.31529069999999998</v>
      </c>
      <c r="AT5315">
        <v>5.2633702999999997E-2</v>
      </c>
    </row>
    <row r="5316" spans="1:46" hidden="1" x14ac:dyDescent="0.25">
      <c r="A5316" t="s">
        <v>317</v>
      </c>
      <c r="B5316" t="s">
        <v>291</v>
      </c>
      <c r="C5316">
        <v>10</v>
      </c>
      <c r="D5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0.41414251400000002</v>
      </c>
      <c r="E5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0.41414251400000002</v>
      </c>
      <c r="AI5316">
        <v>33</v>
      </c>
      <c r="AJ5316" t="s">
        <v>317</v>
      </c>
      <c r="AK5316" t="s">
        <v>426</v>
      </c>
      <c r="AL5316" t="s">
        <v>291</v>
      </c>
      <c r="AM5316">
        <v>6</v>
      </c>
      <c r="AN5316">
        <v>10</v>
      </c>
      <c r="AO5316">
        <v>0.30653666600000001</v>
      </c>
      <c r="AP5316">
        <v>0.37725054200000002</v>
      </c>
      <c r="AQ5316">
        <v>0.41414251400000002</v>
      </c>
      <c r="AR5316">
        <v>0.35219502800000002</v>
      </c>
      <c r="AS5316">
        <v>0.46405360800000001</v>
      </c>
      <c r="AT5316">
        <v>8.0650645000000007E-2</v>
      </c>
    </row>
    <row r="5317" spans="1:46" hidden="1" x14ac:dyDescent="0.25">
      <c r="A5317" t="s">
        <v>317</v>
      </c>
      <c r="B5317" t="s">
        <v>291</v>
      </c>
      <c r="C5317">
        <v>11</v>
      </c>
      <c r="D5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0.51924055899999999</v>
      </c>
      <c r="E5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0.51924055899999999</v>
      </c>
      <c r="AI5317">
        <v>33</v>
      </c>
      <c r="AJ5317" t="s">
        <v>317</v>
      </c>
      <c r="AK5317" t="s">
        <v>426</v>
      </c>
      <c r="AL5317" t="s">
        <v>291</v>
      </c>
      <c r="AM5317">
        <v>6</v>
      </c>
      <c r="AN5317">
        <v>11</v>
      </c>
      <c r="AO5317">
        <v>0.37802303999999998</v>
      </c>
      <c r="AP5317">
        <v>0.47280362599999998</v>
      </c>
      <c r="AQ5317">
        <v>0.51924055899999999</v>
      </c>
      <c r="AR5317">
        <v>0.43969334799999998</v>
      </c>
      <c r="AS5317">
        <v>0.56855841900000004</v>
      </c>
      <c r="AT5317">
        <v>0.109495092</v>
      </c>
    </row>
    <row r="5318" spans="1:46" hidden="1" x14ac:dyDescent="0.25">
      <c r="A5318" t="s">
        <v>317</v>
      </c>
      <c r="B5318" t="s">
        <v>291</v>
      </c>
      <c r="C5318">
        <v>12</v>
      </c>
      <c r="D5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0.57004972600000003</v>
      </c>
      <c r="E5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0.57004972600000003</v>
      </c>
      <c r="AI5318">
        <v>33</v>
      </c>
      <c r="AJ5318" t="s">
        <v>317</v>
      </c>
      <c r="AK5318" t="s">
        <v>426</v>
      </c>
      <c r="AL5318" t="s">
        <v>291</v>
      </c>
      <c r="AM5318">
        <v>6</v>
      </c>
      <c r="AN5318">
        <v>12</v>
      </c>
      <c r="AO5318">
        <v>0.40831715699999999</v>
      </c>
      <c r="AP5318">
        <v>0.51351667499999998</v>
      </c>
      <c r="AQ5318">
        <v>0.57004972600000003</v>
      </c>
      <c r="AR5318">
        <v>0.47891288300000001</v>
      </c>
      <c r="AS5318">
        <v>0.61746234499999997</v>
      </c>
      <c r="AT5318">
        <v>0.124566705</v>
      </c>
    </row>
    <row r="5319" spans="1:46" hidden="1" x14ac:dyDescent="0.25">
      <c r="A5319" t="s">
        <v>317</v>
      </c>
      <c r="B5319" t="s">
        <v>291</v>
      </c>
      <c r="C5319">
        <v>13</v>
      </c>
      <c r="D5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0.56042142699999997</v>
      </c>
      <c r="E5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0.56042142699999997</v>
      </c>
      <c r="AI5319">
        <v>33</v>
      </c>
      <c r="AJ5319" t="s">
        <v>317</v>
      </c>
      <c r="AK5319" t="s">
        <v>426</v>
      </c>
      <c r="AL5319" t="s">
        <v>291</v>
      </c>
      <c r="AM5319">
        <v>6</v>
      </c>
      <c r="AN5319">
        <v>13</v>
      </c>
      <c r="AO5319">
        <v>0.38601340699999998</v>
      </c>
      <c r="AP5319">
        <v>0.49544813900000001</v>
      </c>
      <c r="AQ5319">
        <v>0.56042142699999997</v>
      </c>
      <c r="AR5319">
        <v>0.464283852</v>
      </c>
      <c r="AS5319">
        <v>0.60597905500000004</v>
      </c>
      <c r="AT5319">
        <v>0.151805732</v>
      </c>
    </row>
    <row r="5320" spans="1:46" hidden="1" x14ac:dyDescent="0.25">
      <c r="A5320" t="s">
        <v>317</v>
      </c>
      <c r="B5320" t="s">
        <v>291</v>
      </c>
      <c r="C5320">
        <v>14</v>
      </c>
      <c r="D5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0.49212308500000002</v>
      </c>
      <c r="E5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0.49212308500000002</v>
      </c>
      <c r="AI5320">
        <v>33</v>
      </c>
      <c r="AJ5320" t="s">
        <v>317</v>
      </c>
      <c r="AK5320" t="s">
        <v>426</v>
      </c>
      <c r="AL5320" t="s">
        <v>291</v>
      </c>
      <c r="AM5320">
        <v>6</v>
      </c>
      <c r="AN5320">
        <v>14</v>
      </c>
      <c r="AO5320">
        <v>0.341585378</v>
      </c>
      <c r="AP5320">
        <v>0.42155470900000003</v>
      </c>
      <c r="AQ5320">
        <v>0.49212308500000002</v>
      </c>
      <c r="AR5320">
        <v>0.40436201399999999</v>
      </c>
      <c r="AS5320">
        <v>0.53525189399999995</v>
      </c>
      <c r="AT5320">
        <v>0.114469717</v>
      </c>
    </row>
    <row r="5321" spans="1:46" hidden="1" x14ac:dyDescent="0.25">
      <c r="A5321" t="s">
        <v>317</v>
      </c>
      <c r="B5321" t="s">
        <v>291</v>
      </c>
      <c r="C5321">
        <v>15</v>
      </c>
      <c r="D5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0.37320087699999999</v>
      </c>
      <c r="E5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0.37320087699999999</v>
      </c>
      <c r="AI5321">
        <v>33</v>
      </c>
      <c r="AJ5321" t="s">
        <v>317</v>
      </c>
      <c r="AK5321" t="s">
        <v>426</v>
      </c>
      <c r="AL5321" t="s">
        <v>291</v>
      </c>
      <c r="AM5321">
        <v>6</v>
      </c>
      <c r="AN5321">
        <v>15</v>
      </c>
      <c r="AO5321">
        <v>0.26645402899999998</v>
      </c>
      <c r="AP5321">
        <v>0.32402980999999997</v>
      </c>
      <c r="AQ5321">
        <v>0.37320087699999999</v>
      </c>
      <c r="AR5321">
        <v>0.310273038</v>
      </c>
      <c r="AS5321">
        <v>0.412322931</v>
      </c>
      <c r="AT5321">
        <v>9.7338812999999996E-2</v>
      </c>
    </row>
    <row r="5322" spans="1:46" hidden="1" x14ac:dyDescent="0.25">
      <c r="A5322" t="s">
        <v>317</v>
      </c>
      <c r="B5322" t="s">
        <v>291</v>
      </c>
      <c r="C5322">
        <v>16</v>
      </c>
      <c r="D5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0.22357949699999999</v>
      </c>
      <c r="E5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0.22357949699999999</v>
      </c>
      <c r="AI5322">
        <v>33</v>
      </c>
      <c r="AJ5322" t="s">
        <v>317</v>
      </c>
      <c r="AK5322" t="s">
        <v>426</v>
      </c>
      <c r="AL5322" t="s">
        <v>291</v>
      </c>
      <c r="AM5322">
        <v>6</v>
      </c>
      <c r="AN5322">
        <v>16</v>
      </c>
      <c r="AO5322">
        <v>0.152524464</v>
      </c>
      <c r="AP5322">
        <v>0.19019386899999999</v>
      </c>
      <c r="AQ5322">
        <v>0.22357949699999999</v>
      </c>
      <c r="AR5322">
        <v>0.183511163</v>
      </c>
      <c r="AS5322">
        <v>0.25300990800000001</v>
      </c>
      <c r="AT5322">
        <v>5.6924322999999999E-2</v>
      </c>
    </row>
    <row r="5323" spans="1:46" hidden="1" x14ac:dyDescent="0.25">
      <c r="A5323" t="s">
        <v>317</v>
      </c>
      <c r="B5323" t="s">
        <v>291</v>
      </c>
      <c r="C5323">
        <v>17</v>
      </c>
      <c r="D5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7.6408303999999996E-2</v>
      </c>
      <c r="E5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7.6408303999999996E-2</v>
      </c>
      <c r="AI5323">
        <v>33</v>
      </c>
      <c r="AJ5323" t="s">
        <v>317</v>
      </c>
      <c r="AK5323" t="s">
        <v>426</v>
      </c>
      <c r="AL5323" t="s">
        <v>291</v>
      </c>
      <c r="AM5323">
        <v>6</v>
      </c>
      <c r="AN5323">
        <v>17</v>
      </c>
      <c r="AO5323">
        <v>5.3157059999999999E-2</v>
      </c>
      <c r="AP5323">
        <v>6.6169145999999998E-2</v>
      </c>
      <c r="AQ5323">
        <v>7.6408303999999996E-2</v>
      </c>
      <c r="AR5323">
        <v>6.3086149999999994E-2</v>
      </c>
      <c r="AS5323">
        <v>8.8504895E-2</v>
      </c>
      <c r="AT5323">
        <v>1.5534704E-2</v>
      </c>
    </row>
    <row r="5324" spans="1:46" hidden="1" x14ac:dyDescent="0.25">
      <c r="A5324" t="s">
        <v>317</v>
      </c>
      <c r="B5324" t="s">
        <v>291</v>
      </c>
      <c r="C5324">
        <v>18</v>
      </c>
      <c r="D5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1.4345670000000001E-3</v>
      </c>
      <c r="E5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1.4345670000000001E-3</v>
      </c>
      <c r="AI5324">
        <v>33</v>
      </c>
      <c r="AJ5324" t="s">
        <v>317</v>
      </c>
      <c r="AK5324" t="s">
        <v>426</v>
      </c>
      <c r="AL5324" t="s">
        <v>291</v>
      </c>
      <c r="AM5324">
        <v>6</v>
      </c>
      <c r="AN5324">
        <v>18</v>
      </c>
      <c r="AO5324">
        <v>8.9168899999999998E-4</v>
      </c>
      <c r="AP5324">
        <v>1.1229359999999999E-3</v>
      </c>
      <c r="AQ5324">
        <v>1.4345670000000001E-3</v>
      </c>
      <c r="AR5324">
        <v>1.1858109999999999E-3</v>
      </c>
      <c r="AS5324">
        <v>2.2819559999999999E-3</v>
      </c>
      <c r="AT5324">
        <v>2.7924999999999998E-4</v>
      </c>
    </row>
    <row r="5325" spans="1:46" hidden="1" x14ac:dyDescent="0.25">
      <c r="A5325" t="s">
        <v>317</v>
      </c>
      <c r="B5325" t="s">
        <v>291</v>
      </c>
      <c r="C5325">
        <v>19</v>
      </c>
      <c r="D5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5">
        <v>33</v>
      </c>
      <c r="AJ5325" t="s">
        <v>317</v>
      </c>
      <c r="AK5325" t="s">
        <v>426</v>
      </c>
      <c r="AL5325" t="s">
        <v>291</v>
      </c>
      <c r="AM5325">
        <v>6</v>
      </c>
      <c r="AN5325">
        <v>19</v>
      </c>
      <c r="AO5325">
        <v>0</v>
      </c>
      <c r="AP5325">
        <v>0</v>
      </c>
      <c r="AQ5325">
        <v>0</v>
      </c>
      <c r="AR5325">
        <v>0</v>
      </c>
      <c r="AS5325">
        <v>0</v>
      </c>
      <c r="AT5325">
        <v>0</v>
      </c>
    </row>
    <row r="5326" spans="1:46" hidden="1" x14ac:dyDescent="0.25">
      <c r="A5326" t="s">
        <v>317</v>
      </c>
      <c r="B5326" t="s">
        <v>291</v>
      </c>
      <c r="C5326">
        <v>20</v>
      </c>
      <c r="D5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6">
        <v>33</v>
      </c>
      <c r="AJ5326" t="s">
        <v>317</v>
      </c>
      <c r="AK5326" t="s">
        <v>426</v>
      </c>
      <c r="AL5326" t="s">
        <v>291</v>
      </c>
      <c r="AM5326">
        <v>6</v>
      </c>
      <c r="AN5326">
        <v>20</v>
      </c>
      <c r="AO5326">
        <v>0</v>
      </c>
      <c r="AP5326">
        <v>0</v>
      </c>
      <c r="AQ5326">
        <v>0</v>
      </c>
      <c r="AR5326">
        <v>0</v>
      </c>
      <c r="AS5326">
        <v>0</v>
      </c>
      <c r="AT5326">
        <v>0</v>
      </c>
    </row>
    <row r="5327" spans="1:46" hidden="1" x14ac:dyDescent="0.25">
      <c r="A5327" t="s">
        <v>317</v>
      </c>
      <c r="B5327" t="s">
        <v>291</v>
      </c>
      <c r="C5327">
        <v>21</v>
      </c>
      <c r="D5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7">
        <v>33</v>
      </c>
      <c r="AJ5327" t="s">
        <v>317</v>
      </c>
      <c r="AK5327" t="s">
        <v>426</v>
      </c>
      <c r="AL5327" t="s">
        <v>291</v>
      </c>
      <c r="AM5327">
        <v>6</v>
      </c>
      <c r="AN5327">
        <v>21</v>
      </c>
      <c r="AO5327">
        <v>0</v>
      </c>
      <c r="AP5327">
        <v>0</v>
      </c>
      <c r="AQ5327">
        <v>0</v>
      </c>
      <c r="AR5327">
        <v>0</v>
      </c>
      <c r="AS5327">
        <v>0</v>
      </c>
      <c r="AT5327">
        <v>0</v>
      </c>
    </row>
    <row r="5328" spans="1:46" hidden="1" x14ac:dyDescent="0.25">
      <c r="A5328" t="s">
        <v>317</v>
      </c>
      <c r="B5328" t="s">
        <v>291</v>
      </c>
      <c r="C5328">
        <v>22</v>
      </c>
      <c r="D5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8">
        <v>33</v>
      </c>
      <c r="AJ5328" t="s">
        <v>317</v>
      </c>
      <c r="AK5328" t="s">
        <v>426</v>
      </c>
      <c r="AL5328" t="s">
        <v>291</v>
      </c>
      <c r="AM5328">
        <v>6</v>
      </c>
      <c r="AN5328">
        <v>22</v>
      </c>
      <c r="AO5328">
        <v>0</v>
      </c>
      <c r="AP5328">
        <v>0</v>
      </c>
      <c r="AQ5328">
        <v>0</v>
      </c>
      <c r="AR5328">
        <v>0</v>
      </c>
      <c r="AS5328">
        <v>0</v>
      </c>
      <c r="AT5328">
        <v>0</v>
      </c>
    </row>
    <row r="5329" spans="1:46" hidden="1" x14ac:dyDescent="0.25">
      <c r="A5329" t="s">
        <v>317</v>
      </c>
      <c r="B5329" t="s">
        <v>291</v>
      </c>
      <c r="C5329">
        <v>23</v>
      </c>
      <c r="D5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9">
        <v>33</v>
      </c>
      <c r="AJ5329" t="s">
        <v>317</v>
      </c>
      <c r="AK5329" t="s">
        <v>426</v>
      </c>
      <c r="AL5329" t="s">
        <v>291</v>
      </c>
      <c r="AM5329">
        <v>6</v>
      </c>
      <c r="AN5329">
        <v>23</v>
      </c>
      <c r="AO5329">
        <v>0</v>
      </c>
      <c r="AP5329">
        <v>0</v>
      </c>
      <c r="AQ5329">
        <v>0</v>
      </c>
      <c r="AR5329">
        <v>0</v>
      </c>
      <c r="AS5329">
        <v>0</v>
      </c>
      <c r="AT5329">
        <v>0</v>
      </c>
    </row>
    <row r="5330" spans="1:46" hidden="1" x14ac:dyDescent="0.25">
      <c r="A5330" t="s">
        <v>317</v>
      </c>
      <c r="B5330" t="s">
        <v>291</v>
      </c>
      <c r="C5330">
        <v>24</v>
      </c>
      <c r="D5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0">
        <v>33</v>
      </c>
      <c r="AJ5330" t="s">
        <v>317</v>
      </c>
      <c r="AK5330" t="s">
        <v>426</v>
      </c>
      <c r="AL5330" t="s">
        <v>291</v>
      </c>
      <c r="AM5330">
        <v>6</v>
      </c>
      <c r="AN5330">
        <v>24</v>
      </c>
      <c r="AO5330">
        <v>0</v>
      </c>
      <c r="AP5330">
        <v>0</v>
      </c>
      <c r="AQ5330">
        <v>0</v>
      </c>
      <c r="AR5330">
        <v>0</v>
      </c>
      <c r="AS5330">
        <v>0</v>
      </c>
      <c r="AT5330">
        <v>0</v>
      </c>
    </row>
    <row r="5331" spans="1:46" hidden="1" x14ac:dyDescent="0.25">
      <c r="A5331" t="s">
        <v>317</v>
      </c>
      <c r="B5331" t="s">
        <v>292</v>
      </c>
      <c r="C5331">
        <v>1</v>
      </c>
      <c r="D5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1">
        <v>33</v>
      </c>
      <c r="AJ5331" t="s">
        <v>317</v>
      </c>
      <c r="AK5331" t="s">
        <v>426</v>
      </c>
      <c r="AL5331" t="s">
        <v>292</v>
      </c>
      <c r="AM5331">
        <v>7</v>
      </c>
      <c r="AN5331">
        <v>1</v>
      </c>
      <c r="AO5331">
        <v>0</v>
      </c>
      <c r="AP5331">
        <v>0</v>
      </c>
      <c r="AQ5331">
        <v>0</v>
      </c>
      <c r="AR5331">
        <v>0</v>
      </c>
      <c r="AS5331">
        <v>0</v>
      </c>
      <c r="AT5331">
        <v>0</v>
      </c>
    </row>
    <row r="5332" spans="1:46" hidden="1" x14ac:dyDescent="0.25">
      <c r="A5332" t="s">
        <v>317</v>
      </c>
      <c r="B5332" t="s">
        <v>292</v>
      </c>
      <c r="C5332">
        <v>2</v>
      </c>
      <c r="D5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2">
        <v>33</v>
      </c>
      <c r="AJ5332" t="s">
        <v>317</v>
      </c>
      <c r="AK5332" t="s">
        <v>426</v>
      </c>
      <c r="AL5332" t="s">
        <v>292</v>
      </c>
      <c r="AM5332">
        <v>7</v>
      </c>
      <c r="AN5332">
        <v>2</v>
      </c>
      <c r="AO5332">
        <v>0</v>
      </c>
      <c r="AP5332">
        <v>0</v>
      </c>
      <c r="AQ5332">
        <v>0</v>
      </c>
      <c r="AR5332">
        <v>0</v>
      </c>
      <c r="AS5332">
        <v>0</v>
      </c>
      <c r="AT5332">
        <v>0</v>
      </c>
    </row>
    <row r="5333" spans="1:46" hidden="1" x14ac:dyDescent="0.25">
      <c r="A5333" t="s">
        <v>317</v>
      </c>
      <c r="B5333" t="s">
        <v>292</v>
      </c>
      <c r="C5333">
        <v>3</v>
      </c>
      <c r="D5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3">
        <v>33</v>
      </c>
      <c r="AJ5333" t="s">
        <v>317</v>
      </c>
      <c r="AK5333" t="s">
        <v>426</v>
      </c>
      <c r="AL5333" t="s">
        <v>292</v>
      </c>
      <c r="AM5333">
        <v>7</v>
      </c>
      <c r="AN5333">
        <v>3</v>
      </c>
      <c r="AO5333">
        <v>0</v>
      </c>
      <c r="AP5333">
        <v>0</v>
      </c>
      <c r="AQ5333">
        <v>0</v>
      </c>
      <c r="AR5333">
        <v>0</v>
      </c>
      <c r="AS5333">
        <v>0</v>
      </c>
      <c r="AT5333">
        <v>0</v>
      </c>
    </row>
    <row r="5334" spans="1:46" hidden="1" x14ac:dyDescent="0.25">
      <c r="A5334" t="s">
        <v>317</v>
      </c>
      <c r="B5334" t="s">
        <v>292</v>
      </c>
      <c r="C5334">
        <v>4</v>
      </c>
      <c r="D5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4">
        <v>33</v>
      </c>
      <c r="AJ5334" t="s">
        <v>317</v>
      </c>
      <c r="AK5334" t="s">
        <v>426</v>
      </c>
      <c r="AL5334" t="s">
        <v>292</v>
      </c>
      <c r="AM5334">
        <v>7</v>
      </c>
      <c r="AN5334">
        <v>4</v>
      </c>
      <c r="AO5334">
        <v>0</v>
      </c>
      <c r="AP5334">
        <v>0</v>
      </c>
      <c r="AQ5334">
        <v>0</v>
      </c>
      <c r="AR5334">
        <v>0</v>
      </c>
      <c r="AS5334">
        <v>0</v>
      </c>
      <c r="AT5334">
        <v>0</v>
      </c>
    </row>
    <row r="5335" spans="1:46" hidden="1" x14ac:dyDescent="0.25">
      <c r="A5335" t="s">
        <v>317</v>
      </c>
      <c r="B5335" t="s">
        <v>292</v>
      </c>
      <c r="C5335">
        <v>5</v>
      </c>
      <c r="D5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5">
        <v>33</v>
      </c>
      <c r="AJ5335" t="s">
        <v>317</v>
      </c>
      <c r="AK5335" t="s">
        <v>426</v>
      </c>
      <c r="AL5335" t="s">
        <v>292</v>
      </c>
      <c r="AM5335">
        <v>7</v>
      </c>
      <c r="AN5335">
        <v>5</v>
      </c>
      <c r="AO5335">
        <v>0</v>
      </c>
      <c r="AP5335">
        <v>0</v>
      </c>
      <c r="AQ5335">
        <v>0</v>
      </c>
      <c r="AR5335">
        <v>0</v>
      </c>
      <c r="AS5335">
        <v>0</v>
      </c>
      <c r="AT5335">
        <v>0</v>
      </c>
    </row>
    <row r="5336" spans="1:46" hidden="1" x14ac:dyDescent="0.25">
      <c r="A5336" t="s">
        <v>317</v>
      </c>
      <c r="B5336" t="s">
        <v>292</v>
      </c>
      <c r="C5336">
        <v>6</v>
      </c>
      <c r="D5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6">
        <v>33</v>
      </c>
      <c r="AJ5336" t="s">
        <v>317</v>
      </c>
      <c r="AK5336" t="s">
        <v>426</v>
      </c>
      <c r="AL5336" t="s">
        <v>292</v>
      </c>
      <c r="AM5336">
        <v>7</v>
      </c>
      <c r="AN5336">
        <v>6</v>
      </c>
      <c r="AO5336">
        <v>0</v>
      </c>
      <c r="AP5336">
        <v>0</v>
      </c>
      <c r="AQ5336">
        <v>0</v>
      </c>
      <c r="AR5336">
        <v>0</v>
      </c>
      <c r="AS5336">
        <v>0</v>
      </c>
      <c r="AT5336">
        <v>0</v>
      </c>
    </row>
    <row r="5337" spans="1:46" hidden="1" x14ac:dyDescent="0.25">
      <c r="A5337" t="s">
        <v>317</v>
      </c>
      <c r="B5337" t="s">
        <v>292</v>
      </c>
      <c r="C5337">
        <v>7</v>
      </c>
      <c r="D5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6.7330289999999998E-3</v>
      </c>
      <c r="E5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6.7330289999999998E-3</v>
      </c>
      <c r="AI5337">
        <v>33</v>
      </c>
      <c r="AJ5337" t="s">
        <v>317</v>
      </c>
      <c r="AK5337" t="s">
        <v>426</v>
      </c>
      <c r="AL5337" t="s">
        <v>292</v>
      </c>
      <c r="AM5337">
        <v>7</v>
      </c>
      <c r="AN5337">
        <v>7</v>
      </c>
      <c r="AO5337">
        <v>6.7330289999999998E-3</v>
      </c>
      <c r="AP5337">
        <v>8.0189479999999997E-3</v>
      </c>
      <c r="AQ5337">
        <v>9.4111209999999997E-3</v>
      </c>
      <c r="AR5337">
        <v>8.0511939999999994E-3</v>
      </c>
      <c r="AS5337">
        <v>1.342467E-2</v>
      </c>
      <c r="AT5337">
        <v>1.5627169999999999E-3</v>
      </c>
    </row>
    <row r="5338" spans="1:46" hidden="1" x14ac:dyDescent="0.25">
      <c r="A5338" t="s">
        <v>317</v>
      </c>
      <c r="B5338" t="s">
        <v>292</v>
      </c>
      <c r="C5338">
        <v>8</v>
      </c>
      <c r="D5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8.7853204000000004E-2</v>
      </c>
      <c r="E5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8.7853204000000004E-2</v>
      </c>
      <c r="AI5338">
        <v>33</v>
      </c>
      <c r="AJ5338" t="s">
        <v>317</v>
      </c>
      <c r="AK5338" t="s">
        <v>426</v>
      </c>
      <c r="AL5338" t="s">
        <v>292</v>
      </c>
      <c r="AM5338">
        <v>7</v>
      </c>
      <c r="AN5338">
        <v>8</v>
      </c>
      <c r="AO5338">
        <v>8.7853204000000004E-2</v>
      </c>
      <c r="AP5338">
        <v>0.104584523</v>
      </c>
      <c r="AQ5338">
        <v>0.117035298</v>
      </c>
      <c r="AR5338">
        <v>0.10032231599999999</v>
      </c>
      <c r="AS5338">
        <v>0.13907966299999999</v>
      </c>
      <c r="AT5338">
        <v>2.4774366999999999E-2</v>
      </c>
    </row>
    <row r="5339" spans="1:46" hidden="1" x14ac:dyDescent="0.25">
      <c r="A5339" t="s">
        <v>317</v>
      </c>
      <c r="B5339" t="s">
        <v>292</v>
      </c>
      <c r="C5339">
        <v>9</v>
      </c>
      <c r="D5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0.28146908199999998</v>
      </c>
      <c r="E5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0.21809284000000001</v>
      </c>
      <c r="AI5339">
        <v>33</v>
      </c>
      <c r="AJ5339" t="s">
        <v>317</v>
      </c>
      <c r="AK5339" t="s">
        <v>426</v>
      </c>
      <c r="AL5339" t="s">
        <v>292</v>
      </c>
      <c r="AM5339">
        <v>7</v>
      </c>
      <c r="AN5339">
        <v>9</v>
      </c>
      <c r="AO5339">
        <v>0.21809284000000001</v>
      </c>
      <c r="AP5339">
        <v>0.25452480199999999</v>
      </c>
      <c r="AQ5339">
        <v>0.28146908199999998</v>
      </c>
      <c r="AR5339">
        <v>0.24190453000000001</v>
      </c>
      <c r="AS5339">
        <v>0.31507195199999999</v>
      </c>
      <c r="AT5339">
        <v>7.8123259E-2</v>
      </c>
    </row>
    <row r="5340" spans="1:46" hidden="1" x14ac:dyDescent="0.25">
      <c r="A5340" t="s">
        <v>317</v>
      </c>
      <c r="B5340" t="s">
        <v>292</v>
      </c>
      <c r="C5340">
        <v>10</v>
      </c>
      <c r="D5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0.43344002100000001</v>
      </c>
      <c r="E5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0.43344002100000001</v>
      </c>
      <c r="AI5340">
        <v>33</v>
      </c>
      <c r="AJ5340" t="s">
        <v>317</v>
      </c>
      <c r="AK5340" t="s">
        <v>426</v>
      </c>
      <c r="AL5340" t="s">
        <v>292</v>
      </c>
      <c r="AM5340">
        <v>7</v>
      </c>
      <c r="AN5340">
        <v>10</v>
      </c>
      <c r="AO5340">
        <v>0.34827394499999997</v>
      </c>
      <c r="AP5340">
        <v>0.40158523699999998</v>
      </c>
      <c r="AQ5340">
        <v>0.43344002100000001</v>
      </c>
      <c r="AR5340">
        <v>0.38015968100000003</v>
      </c>
      <c r="AS5340">
        <v>0.47333498800000001</v>
      </c>
      <c r="AT5340">
        <v>0.10858810200000001</v>
      </c>
    </row>
    <row r="5341" spans="1:46" hidden="1" x14ac:dyDescent="0.25">
      <c r="A5341" t="s">
        <v>317</v>
      </c>
      <c r="B5341" t="s">
        <v>292</v>
      </c>
      <c r="C5341">
        <v>11</v>
      </c>
      <c r="D5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0.54259548899999999</v>
      </c>
      <c r="E5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0.54259548899999999</v>
      </c>
      <c r="AI5341">
        <v>33</v>
      </c>
      <c r="AJ5341" t="s">
        <v>317</v>
      </c>
      <c r="AK5341" t="s">
        <v>426</v>
      </c>
      <c r="AL5341" t="s">
        <v>292</v>
      </c>
      <c r="AM5341">
        <v>7</v>
      </c>
      <c r="AN5341">
        <v>11</v>
      </c>
      <c r="AO5341">
        <v>0.43616767400000001</v>
      </c>
      <c r="AP5341">
        <v>0.51046413999999996</v>
      </c>
      <c r="AQ5341">
        <v>0.54259548899999999</v>
      </c>
      <c r="AR5341">
        <v>0.47873683700000003</v>
      </c>
      <c r="AS5341">
        <v>0.58760835</v>
      </c>
      <c r="AT5341">
        <v>0.14371224099999999</v>
      </c>
    </row>
    <row r="5342" spans="1:46" hidden="1" x14ac:dyDescent="0.25">
      <c r="A5342" t="s">
        <v>317</v>
      </c>
      <c r="B5342" t="s">
        <v>292</v>
      </c>
      <c r="C5342">
        <v>12</v>
      </c>
      <c r="D5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0.59975289600000004</v>
      </c>
      <c r="E5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0.59975289600000004</v>
      </c>
      <c r="AI5342">
        <v>33</v>
      </c>
      <c r="AJ5342" t="s">
        <v>317</v>
      </c>
      <c r="AK5342" t="s">
        <v>426</v>
      </c>
      <c r="AL5342" t="s">
        <v>292</v>
      </c>
      <c r="AM5342">
        <v>7</v>
      </c>
      <c r="AN5342">
        <v>12</v>
      </c>
      <c r="AO5342">
        <v>0.47297847799999998</v>
      </c>
      <c r="AP5342">
        <v>0.56498056900000004</v>
      </c>
      <c r="AQ5342">
        <v>0.59975289600000004</v>
      </c>
      <c r="AR5342">
        <v>0.52577287399999995</v>
      </c>
      <c r="AS5342">
        <v>0.64702438699999998</v>
      </c>
      <c r="AT5342">
        <v>0.14748419600000001</v>
      </c>
    </row>
    <row r="5343" spans="1:46" hidden="1" x14ac:dyDescent="0.25">
      <c r="A5343" t="s">
        <v>317</v>
      </c>
      <c r="B5343" t="s">
        <v>292</v>
      </c>
      <c r="C5343">
        <v>13</v>
      </c>
      <c r="D5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0.59477693399999998</v>
      </c>
      <c r="E5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0.59477693399999998</v>
      </c>
      <c r="AI5343">
        <v>33</v>
      </c>
      <c r="AJ5343" t="s">
        <v>317</v>
      </c>
      <c r="AK5343" t="s">
        <v>426</v>
      </c>
      <c r="AL5343" t="s">
        <v>292</v>
      </c>
      <c r="AM5343">
        <v>7</v>
      </c>
      <c r="AN5343">
        <v>13</v>
      </c>
      <c r="AO5343">
        <v>0.45003699600000002</v>
      </c>
      <c r="AP5343">
        <v>0.55411559399999999</v>
      </c>
      <c r="AQ5343">
        <v>0.59477693399999998</v>
      </c>
      <c r="AR5343">
        <v>0.51638806599999998</v>
      </c>
      <c r="AS5343">
        <v>0.642524769</v>
      </c>
      <c r="AT5343">
        <v>0.16056194300000001</v>
      </c>
    </row>
    <row r="5344" spans="1:46" hidden="1" x14ac:dyDescent="0.25">
      <c r="A5344" t="s">
        <v>317</v>
      </c>
      <c r="B5344" t="s">
        <v>292</v>
      </c>
      <c r="C5344">
        <v>14</v>
      </c>
      <c r="D5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0.53088669799999999</v>
      </c>
      <c r="E5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0.53088669799999999</v>
      </c>
      <c r="AI5344">
        <v>33</v>
      </c>
      <c r="AJ5344" t="s">
        <v>317</v>
      </c>
      <c r="AK5344" t="s">
        <v>426</v>
      </c>
      <c r="AL5344" t="s">
        <v>292</v>
      </c>
      <c r="AM5344">
        <v>7</v>
      </c>
      <c r="AN5344">
        <v>14</v>
      </c>
      <c r="AO5344">
        <v>0.39671069399999997</v>
      </c>
      <c r="AP5344">
        <v>0.48966162699999999</v>
      </c>
      <c r="AQ5344">
        <v>0.53088669799999999</v>
      </c>
      <c r="AR5344">
        <v>0.45564570500000001</v>
      </c>
      <c r="AS5344">
        <v>0.579786617</v>
      </c>
      <c r="AT5344">
        <v>0.12335786999999999</v>
      </c>
    </row>
    <row r="5345" spans="1:46" hidden="1" x14ac:dyDescent="0.25">
      <c r="A5345" t="s">
        <v>317</v>
      </c>
      <c r="B5345" t="s">
        <v>292</v>
      </c>
      <c r="C5345">
        <v>15</v>
      </c>
      <c r="D5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0.41331824299999997</v>
      </c>
      <c r="E5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0.41331824299999997</v>
      </c>
      <c r="AI5345">
        <v>33</v>
      </c>
      <c r="AJ5345" t="s">
        <v>317</v>
      </c>
      <c r="AK5345" t="s">
        <v>426</v>
      </c>
      <c r="AL5345" t="s">
        <v>292</v>
      </c>
      <c r="AM5345">
        <v>7</v>
      </c>
      <c r="AN5345">
        <v>15</v>
      </c>
      <c r="AO5345">
        <v>0.32277933199999997</v>
      </c>
      <c r="AP5345">
        <v>0.38010247400000002</v>
      </c>
      <c r="AQ5345">
        <v>0.41331824299999997</v>
      </c>
      <c r="AR5345">
        <v>0.35867692699999998</v>
      </c>
      <c r="AS5345">
        <v>0.46038119399999999</v>
      </c>
      <c r="AT5345">
        <v>0.104736959</v>
      </c>
    </row>
    <row r="5346" spans="1:46" hidden="1" x14ac:dyDescent="0.25">
      <c r="A5346" t="s">
        <v>317</v>
      </c>
      <c r="B5346" t="s">
        <v>292</v>
      </c>
      <c r="C5346">
        <v>16</v>
      </c>
      <c r="D5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0.26025157100000001</v>
      </c>
      <c r="E5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0.26025157100000001</v>
      </c>
      <c r="AI5346">
        <v>33</v>
      </c>
      <c r="AJ5346" t="s">
        <v>317</v>
      </c>
      <c r="AK5346" t="s">
        <v>426</v>
      </c>
      <c r="AL5346" t="s">
        <v>292</v>
      </c>
      <c r="AM5346">
        <v>7</v>
      </c>
      <c r="AN5346">
        <v>16</v>
      </c>
      <c r="AO5346">
        <v>0.19802305000000001</v>
      </c>
      <c r="AP5346">
        <v>0.23369313999999999</v>
      </c>
      <c r="AQ5346">
        <v>0.26025157100000001</v>
      </c>
      <c r="AR5346">
        <v>0.22435349099999999</v>
      </c>
      <c r="AS5346">
        <v>0.29785953100000001</v>
      </c>
      <c r="AT5346">
        <v>6.4533482000000003E-2</v>
      </c>
    </row>
    <row r="5347" spans="1:46" hidden="1" x14ac:dyDescent="0.25">
      <c r="A5347" t="s">
        <v>317</v>
      </c>
      <c r="B5347" t="s">
        <v>292</v>
      </c>
      <c r="C5347">
        <v>17</v>
      </c>
      <c r="D5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0.10183616199999999</v>
      </c>
      <c r="E5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0.10183616199999999</v>
      </c>
      <c r="AI5347">
        <v>33</v>
      </c>
      <c r="AJ5347" t="s">
        <v>317</v>
      </c>
      <c r="AK5347" t="s">
        <v>426</v>
      </c>
      <c r="AL5347" t="s">
        <v>292</v>
      </c>
      <c r="AM5347">
        <v>7</v>
      </c>
      <c r="AN5347">
        <v>17</v>
      </c>
      <c r="AO5347">
        <v>7.7697523000000004E-2</v>
      </c>
      <c r="AP5347">
        <v>9.2680211999999998E-2</v>
      </c>
      <c r="AQ5347">
        <v>0.10183616199999999</v>
      </c>
      <c r="AR5347">
        <v>8.9107055000000004E-2</v>
      </c>
      <c r="AS5347">
        <v>0.12345679800000001</v>
      </c>
      <c r="AT5347">
        <v>2.3528836000000001E-2</v>
      </c>
    </row>
    <row r="5348" spans="1:46" hidden="1" x14ac:dyDescent="0.25">
      <c r="A5348" t="s">
        <v>317</v>
      </c>
      <c r="B5348" t="s">
        <v>292</v>
      </c>
      <c r="C5348">
        <v>18</v>
      </c>
      <c r="D5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6.3362849999999997E-3</v>
      </c>
      <c r="E5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6.3362849999999997E-3</v>
      </c>
      <c r="AI5348">
        <v>33</v>
      </c>
      <c r="AJ5348" t="s">
        <v>317</v>
      </c>
      <c r="AK5348" t="s">
        <v>426</v>
      </c>
      <c r="AL5348" t="s">
        <v>292</v>
      </c>
      <c r="AM5348">
        <v>7</v>
      </c>
      <c r="AN5348">
        <v>18</v>
      </c>
      <c r="AO5348">
        <v>2.9735030000000002E-3</v>
      </c>
      <c r="AP5348">
        <v>4.2489190000000003E-3</v>
      </c>
      <c r="AQ5348">
        <v>6.3362849999999997E-3</v>
      </c>
      <c r="AR5348">
        <v>4.5902829999999997E-3</v>
      </c>
      <c r="AS5348">
        <v>8.9143099999999999E-3</v>
      </c>
      <c r="AT5348">
        <v>9.9005399999999998E-4</v>
      </c>
    </row>
    <row r="5349" spans="1:46" hidden="1" x14ac:dyDescent="0.25">
      <c r="A5349" t="s">
        <v>317</v>
      </c>
      <c r="B5349" t="s">
        <v>292</v>
      </c>
      <c r="C5349">
        <v>19</v>
      </c>
      <c r="D5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9">
        <v>33</v>
      </c>
      <c r="AJ5349" t="s">
        <v>317</v>
      </c>
      <c r="AK5349" t="s">
        <v>426</v>
      </c>
      <c r="AL5349" t="s">
        <v>292</v>
      </c>
      <c r="AM5349">
        <v>7</v>
      </c>
      <c r="AN5349">
        <v>19</v>
      </c>
      <c r="AO5349">
        <v>0</v>
      </c>
      <c r="AP5349">
        <v>0</v>
      </c>
      <c r="AQ5349">
        <v>0</v>
      </c>
      <c r="AR5349">
        <v>0</v>
      </c>
      <c r="AS5349">
        <v>0</v>
      </c>
      <c r="AT5349">
        <v>0</v>
      </c>
    </row>
    <row r="5350" spans="1:46" hidden="1" x14ac:dyDescent="0.25">
      <c r="A5350" t="s">
        <v>317</v>
      </c>
      <c r="B5350" t="s">
        <v>292</v>
      </c>
      <c r="C5350">
        <v>20</v>
      </c>
      <c r="D5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0">
        <v>33</v>
      </c>
      <c r="AJ5350" t="s">
        <v>317</v>
      </c>
      <c r="AK5350" t="s">
        <v>426</v>
      </c>
      <c r="AL5350" t="s">
        <v>292</v>
      </c>
      <c r="AM5350">
        <v>7</v>
      </c>
      <c r="AN5350">
        <v>20</v>
      </c>
      <c r="AO5350">
        <v>0</v>
      </c>
      <c r="AP5350">
        <v>0</v>
      </c>
      <c r="AQ5350">
        <v>0</v>
      </c>
      <c r="AR5350">
        <v>0</v>
      </c>
      <c r="AS5350">
        <v>0</v>
      </c>
      <c r="AT5350">
        <v>0</v>
      </c>
    </row>
    <row r="5351" spans="1:46" hidden="1" x14ac:dyDescent="0.25">
      <c r="A5351" t="s">
        <v>317</v>
      </c>
      <c r="B5351" t="s">
        <v>292</v>
      </c>
      <c r="C5351">
        <v>21</v>
      </c>
      <c r="D5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1">
        <v>33</v>
      </c>
      <c r="AJ5351" t="s">
        <v>317</v>
      </c>
      <c r="AK5351" t="s">
        <v>426</v>
      </c>
      <c r="AL5351" t="s">
        <v>292</v>
      </c>
      <c r="AM5351">
        <v>7</v>
      </c>
      <c r="AN5351">
        <v>21</v>
      </c>
      <c r="AO5351">
        <v>0</v>
      </c>
      <c r="AP5351">
        <v>0</v>
      </c>
      <c r="AQ5351">
        <v>0</v>
      </c>
      <c r="AR5351">
        <v>0</v>
      </c>
      <c r="AS5351">
        <v>0</v>
      </c>
      <c r="AT5351">
        <v>0</v>
      </c>
    </row>
    <row r="5352" spans="1:46" hidden="1" x14ac:dyDescent="0.25">
      <c r="A5352" t="s">
        <v>317</v>
      </c>
      <c r="B5352" t="s">
        <v>292</v>
      </c>
      <c r="C5352">
        <v>22</v>
      </c>
      <c r="D5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2">
        <v>33</v>
      </c>
      <c r="AJ5352" t="s">
        <v>317</v>
      </c>
      <c r="AK5352" t="s">
        <v>426</v>
      </c>
      <c r="AL5352" t="s">
        <v>292</v>
      </c>
      <c r="AM5352">
        <v>7</v>
      </c>
      <c r="AN5352">
        <v>22</v>
      </c>
      <c r="AO5352">
        <v>0</v>
      </c>
      <c r="AP5352">
        <v>0</v>
      </c>
      <c r="AQ5352">
        <v>0</v>
      </c>
      <c r="AR5352">
        <v>0</v>
      </c>
      <c r="AS5352">
        <v>0</v>
      </c>
      <c r="AT5352">
        <v>0</v>
      </c>
    </row>
    <row r="5353" spans="1:46" hidden="1" x14ac:dyDescent="0.25">
      <c r="A5353" t="s">
        <v>317</v>
      </c>
      <c r="B5353" t="s">
        <v>292</v>
      </c>
      <c r="C5353">
        <v>23</v>
      </c>
      <c r="D5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3">
        <v>33</v>
      </c>
      <c r="AJ5353" t="s">
        <v>317</v>
      </c>
      <c r="AK5353" t="s">
        <v>426</v>
      </c>
      <c r="AL5353" t="s">
        <v>292</v>
      </c>
      <c r="AM5353">
        <v>7</v>
      </c>
      <c r="AN5353">
        <v>23</v>
      </c>
      <c r="AO5353">
        <v>0</v>
      </c>
      <c r="AP5353">
        <v>0</v>
      </c>
      <c r="AQ5353">
        <v>0</v>
      </c>
      <c r="AR5353">
        <v>0</v>
      </c>
      <c r="AS5353">
        <v>0</v>
      </c>
      <c r="AT5353">
        <v>0</v>
      </c>
    </row>
    <row r="5354" spans="1:46" hidden="1" x14ac:dyDescent="0.25">
      <c r="A5354" t="s">
        <v>317</v>
      </c>
      <c r="B5354" t="s">
        <v>292</v>
      </c>
      <c r="C5354">
        <v>24</v>
      </c>
      <c r="D5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4">
        <v>33</v>
      </c>
      <c r="AJ5354" t="s">
        <v>317</v>
      </c>
      <c r="AK5354" t="s">
        <v>426</v>
      </c>
      <c r="AL5354" t="s">
        <v>292</v>
      </c>
      <c r="AM5354">
        <v>7</v>
      </c>
      <c r="AN5354">
        <v>24</v>
      </c>
      <c r="AO5354">
        <v>0</v>
      </c>
      <c r="AP5354">
        <v>0</v>
      </c>
      <c r="AQ5354">
        <v>0</v>
      </c>
      <c r="AR5354">
        <v>0</v>
      </c>
      <c r="AS5354">
        <v>0</v>
      </c>
      <c r="AT5354">
        <v>0</v>
      </c>
    </row>
    <row r="5355" spans="1:46" hidden="1" x14ac:dyDescent="0.25">
      <c r="A5355" t="s">
        <v>317</v>
      </c>
      <c r="B5355" t="s">
        <v>293</v>
      </c>
      <c r="C5355">
        <v>1</v>
      </c>
      <c r="D5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5">
        <v>33</v>
      </c>
      <c r="AJ5355" t="s">
        <v>317</v>
      </c>
      <c r="AK5355" t="s">
        <v>426</v>
      </c>
      <c r="AL5355" t="s">
        <v>293</v>
      </c>
      <c r="AM5355">
        <v>8</v>
      </c>
      <c r="AN5355">
        <v>1</v>
      </c>
      <c r="AO5355">
        <v>0</v>
      </c>
      <c r="AP5355">
        <v>0</v>
      </c>
      <c r="AQ5355">
        <v>0</v>
      </c>
      <c r="AR5355">
        <v>0</v>
      </c>
      <c r="AS5355">
        <v>0</v>
      </c>
      <c r="AT5355">
        <v>0</v>
      </c>
    </row>
    <row r="5356" spans="1:46" hidden="1" x14ac:dyDescent="0.25">
      <c r="A5356" t="s">
        <v>317</v>
      </c>
      <c r="B5356" t="s">
        <v>293</v>
      </c>
      <c r="C5356">
        <v>2</v>
      </c>
      <c r="D5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6">
        <v>33</v>
      </c>
      <c r="AJ5356" t="s">
        <v>317</v>
      </c>
      <c r="AK5356" t="s">
        <v>426</v>
      </c>
      <c r="AL5356" t="s">
        <v>293</v>
      </c>
      <c r="AM5356">
        <v>8</v>
      </c>
      <c r="AN5356">
        <v>2</v>
      </c>
      <c r="AO5356">
        <v>0</v>
      </c>
      <c r="AP5356">
        <v>0</v>
      </c>
      <c r="AQ5356">
        <v>0</v>
      </c>
      <c r="AR5356">
        <v>0</v>
      </c>
      <c r="AS5356">
        <v>0</v>
      </c>
      <c r="AT5356">
        <v>0</v>
      </c>
    </row>
    <row r="5357" spans="1:46" hidden="1" x14ac:dyDescent="0.25">
      <c r="A5357" t="s">
        <v>317</v>
      </c>
      <c r="B5357" t="s">
        <v>293</v>
      </c>
      <c r="C5357">
        <v>3</v>
      </c>
      <c r="D5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7">
        <v>33</v>
      </c>
      <c r="AJ5357" t="s">
        <v>317</v>
      </c>
      <c r="AK5357" t="s">
        <v>426</v>
      </c>
      <c r="AL5357" t="s">
        <v>293</v>
      </c>
      <c r="AM5357">
        <v>8</v>
      </c>
      <c r="AN5357">
        <v>3</v>
      </c>
      <c r="AO5357">
        <v>0</v>
      </c>
      <c r="AP5357">
        <v>0</v>
      </c>
      <c r="AQ5357">
        <v>0</v>
      </c>
      <c r="AR5357">
        <v>0</v>
      </c>
      <c r="AS5357">
        <v>0</v>
      </c>
      <c r="AT5357">
        <v>0</v>
      </c>
    </row>
    <row r="5358" spans="1:46" hidden="1" x14ac:dyDescent="0.25">
      <c r="A5358" t="s">
        <v>317</v>
      </c>
      <c r="B5358" t="s">
        <v>293</v>
      </c>
      <c r="C5358">
        <v>4</v>
      </c>
      <c r="D5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8">
        <v>33</v>
      </c>
      <c r="AJ5358" t="s">
        <v>317</v>
      </c>
      <c r="AK5358" t="s">
        <v>426</v>
      </c>
      <c r="AL5358" t="s">
        <v>293</v>
      </c>
      <c r="AM5358">
        <v>8</v>
      </c>
      <c r="AN5358">
        <v>4</v>
      </c>
      <c r="AO5358">
        <v>0</v>
      </c>
      <c r="AP5358">
        <v>0</v>
      </c>
      <c r="AQ5358">
        <v>0</v>
      </c>
      <c r="AR5358">
        <v>0</v>
      </c>
      <c r="AS5358">
        <v>0</v>
      </c>
      <c r="AT5358">
        <v>0</v>
      </c>
    </row>
    <row r="5359" spans="1:46" hidden="1" x14ac:dyDescent="0.25">
      <c r="A5359" t="s">
        <v>317</v>
      </c>
      <c r="B5359" t="s">
        <v>293</v>
      </c>
      <c r="C5359">
        <v>5</v>
      </c>
      <c r="D5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9">
        <v>33</v>
      </c>
      <c r="AJ5359" t="s">
        <v>317</v>
      </c>
      <c r="AK5359" t="s">
        <v>426</v>
      </c>
      <c r="AL5359" t="s">
        <v>293</v>
      </c>
      <c r="AM5359">
        <v>8</v>
      </c>
      <c r="AN5359">
        <v>5</v>
      </c>
      <c r="AO5359">
        <v>0</v>
      </c>
      <c r="AP5359">
        <v>0</v>
      </c>
      <c r="AQ5359">
        <v>0</v>
      </c>
      <c r="AR5359">
        <v>0</v>
      </c>
      <c r="AS5359">
        <v>0</v>
      </c>
      <c r="AT5359">
        <v>0</v>
      </c>
    </row>
    <row r="5360" spans="1:46" hidden="1" x14ac:dyDescent="0.25">
      <c r="A5360" t="s">
        <v>317</v>
      </c>
      <c r="B5360" t="s">
        <v>293</v>
      </c>
      <c r="C5360">
        <v>6</v>
      </c>
      <c r="D5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60">
        <v>33</v>
      </c>
      <c r="AJ5360" t="s">
        <v>317</v>
      </c>
      <c r="AK5360" t="s">
        <v>426</v>
      </c>
      <c r="AL5360" t="s">
        <v>293</v>
      </c>
      <c r="AM5360">
        <v>8</v>
      </c>
      <c r="AN5360">
        <v>6</v>
      </c>
      <c r="AO5360">
        <v>0</v>
      </c>
      <c r="AP5360">
        <v>0</v>
      </c>
      <c r="AQ5360">
        <v>0</v>
      </c>
      <c r="AR5360">
        <v>8.6400000000000006E-8</v>
      </c>
      <c r="AS5360">
        <v>3.8600000000000003E-6</v>
      </c>
      <c r="AT5360">
        <v>0</v>
      </c>
    </row>
    <row r="5361" spans="1:46" hidden="1" x14ac:dyDescent="0.25">
      <c r="A5361" t="s">
        <v>317</v>
      </c>
      <c r="B5361" t="s">
        <v>293</v>
      </c>
      <c r="C5361">
        <v>7</v>
      </c>
      <c r="D5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1.3921874000000001E-2</v>
      </c>
      <c r="E5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1.3921874000000001E-2</v>
      </c>
      <c r="AI5361">
        <v>33</v>
      </c>
      <c r="AJ5361" t="s">
        <v>317</v>
      </c>
      <c r="AK5361" t="s">
        <v>426</v>
      </c>
      <c r="AL5361" t="s">
        <v>293</v>
      </c>
      <c r="AM5361">
        <v>8</v>
      </c>
      <c r="AN5361">
        <v>7</v>
      </c>
      <c r="AO5361">
        <v>1.3921874000000001E-2</v>
      </c>
      <c r="AP5361">
        <v>2.0034509999999998E-2</v>
      </c>
      <c r="AQ5361">
        <v>2.7765432999999999E-2</v>
      </c>
      <c r="AR5361" s="281">
        <v>2.1806233000000001E-2</v>
      </c>
      <c r="AS5361" s="281">
        <v>5.0867140999999998E-2</v>
      </c>
      <c r="AT5361">
        <v>2.168765E-3</v>
      </c>
    </row>
    <row r="5362" spans="1:46" hidden="1" x14ac:dyDescent="0.25">
      <c r="A5362" t="s">
        <v>317</v>
      </c>
      <c r="B5362" t="s">
        <v>293</v>
      </c>
      <c r="C5362">
        <v>8</v>
      </c>
      <c r="D5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0.10034680999999999</v>
      </c>
      <c r="E5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0.10034680999999999</v>
      </c>
      <c r="AI5362">
        <v>33</v>
      </c>
      <c r="AJ5362" t="s">
        <v>317</v>
      </c>
      <c r="AK5362" t="s">
        <v>426</v>
      </c>
      <c r="AL5362" t="s">
        <v>293</v>
      </c>
      <c r="AM5362">
        <v>8</v>
      </c>
      <c r="AN5362">
        <v>8</v>
      </c>
      <c r="AO5362">
        <v>0.10034680999999999</v>
      </c>
      <c r="AP5362">
        <v>0.13460295</v>
      </c>
      <c r="AQ5362">
        <v>0.16012358900000001</v>
      </c>
      <c r="AR5362">
        <v>0.13190526</v>
      </c>
      <c r="AS5362">
        <v>0.22574919900000001</v>
      </c>
      <c r="AT5362">
        <v>2.1228082999999998E-2</v>
      </c>
    </row>
    <row r="5363" spans="1:46" hidden="1" x14ac:dyDescent="0.25">
      <c r="A5363" t="s">
        <v>317</v>
      </c>
      <c r="B5363" t="s">
        <v>293</v>
      </c>
      <c r="C5363">
        <v>9</v>
      </c>
      <c r="D5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0.33886524800000001</v>
      </c>
      <c r="E5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0.219550776</v>
      </c>
      <c r="AI5363">
        <v>33</v>
      </c>
      <c r="AJ5363" t="s">
        <v>317</v>
      </c>
      <c r="AK5363" t="s">
        <v>426</v>
      </c>
      <c r="AL5363" t="s">
        <v>293</v>
      </c>
      <c r="AM5363">
        <v>8</v>
      </c>
      <c r="AN5363">
        <v>9</v>
      </c>
      <c r="AO5363">
        <v>0.219550776</v>
      </c>
      <c r="AP5363">
        <v>0.29112812599999999</v>
      </c>
      <c r="AQ5363">
        <v>0.33886524800000001</v>
      </c>
      <c r="AR5363">
        <v>0.27553511000000003</v>
      </c>
      <c r="AS5363">
        <v>0.42219663099999999</v>
      </c>
      <c r="AT5363">
        <v>4.2128165000000002E-2</v>
      </c>
    </row>
    <row r="5364" spans="1:46" hidden="1" x14ac:dyDescent="0.25">
      <c r="A5364" t="s">
        <v>317</v>
      </c>
      <c r="B5364" t="s">
        <v>293</v>
      </c>
      <c r="C5364">
        <v>10</v>
      </c>
      <c r="D5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0.49888585200000002</v>
      </c>
      <c r="E5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0.49888585200000002</v>
      </c>
      <c r="AI5364">
        <v>33</v>
      </c>
      <c r="AJ5364" t="s">
        <v>317</v>
      </c>
      <c r="AK5364" t="s">
        <v>426</v>
      </c>
      <c r="AL5364" t="s">
        <v>293</v>
      </c>
      <c r="AM5364">
        <v>8</v>
      </c>
      <c r="AN5364">
        <v>10</v>
      </c>
      <c r="AO5364">
        <v>0.32654518199999999</v>
      </c>
      <c r="AP5364">
        <v>0.43157229699999999</v>
      </c>
      <c r="AQ5364">
        <v>0.49888585200000002</v>
      </c>
      <c r="AR5364">
        <v>0.404643855</v>
      </c>
      <c r="AS5364">
        <v>0.587746993</v>
      </c>
      <c r="AT5364">
        <v>7.5999025999999997E-2</v>
      </c>
    </row>
    <row r="5365" spans="1:46" hidden="1" x14ac:dyDescent="0.25">
      <c r="A5365" t="s">
        <v>317</v>
      </c>
      <c r="B5365" t="s">
        <v>293</v>
      </c>
      <c r="C5365">
        <v>11</v>
      </c>
      <c r="D5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0.61411603400000003</v>
      </c>
      <c r="E5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0.61411603400000003</v>
      </c>
      <c r="AI5365">
        <v>33</v>
      </c>
      <c r="AJ5365" t="s">
        <v>317</v>
      </c>
      <c r="AK5365" t="s">
        <v>426</v>
      </c>
      <c r="AL5365" t="s">
        <v>293</v>
      </c>
      <c r="AM5365">
        <v>8</v>
      </c>
      <c r="AN5365">
        <v>11</v>
      </c>
      <c r="AO5365">
        <v>0.38412421800000002</v>
      </c>
      <c r="AP5365">
        <v>0.51933018099999995</v>
      </c>
      <c r="AQ5365">
        <v>0.61411603400000003</v>
      </c>
      <c r="AR5365">
        <v>0.48746826700000001</v>
      </c>
      <c r="AS5365">
        <v>0.71265833000000001</v>
      </c>
      <c r="AT5365">
        <v>9.3587291000000003E-2</v>
      </c>
    </row>
    <row r="5366" spans="1:46" hidden="1" x14ac:dyDescent="0.25">
      <c r="A5366" t="s">
        <v>317</v>
      </c>
      <c r="B5366" t="s">
        <v>293</v>
      </c>
      <c r="C5366">
        <v>12</v>
      </c>
      <c r="D5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0.67055285099999995</v>
      </c>
      <c r="E5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0.67055285099999995</v>
      </c>
      <c r="AI5366">
        <v>33</v>
      </c>
      <c r="AJ5366" t="s">
        <v>317</v>
      </c>
      <c r="AK5366" t="s">
        <v>426</v>
      </c>
      <c r="AL5366" t="s">
        <v>293</v>
      </c>
      <c r="AM5366">
        <v>8</v>
      </c>
      <c r="AN5366">
        <v>12</v>
      </c>
      <c r="AO5366">
        <v>0.41423724299999998</v>
      </c>
      <c r="AP5366">
        <v>0.57284011599999995</v>
      </c>
      <c r="AQ5366">
        <v>0.67055285099999995</v>
      </c>
      <c r="AR5366">
        <v>0.52976688500000002</v>
      </c>
      <c r="AS5366">
        <v>0.76799424100000002</v>
      </c>
      <c r="AT5366">
        <v>0.11597988100000001</v>
      </c>
    </row>
    <row r="5367" spans="1:46" hidden="1" x14ac:dyDescent="0.25">
      <c r="A5367" t="s">
        <v>317</v>
      </c>
      <c r="B5367" t="s">
        <v>293</v>
      </c>
      <c r="C5367">
        <v>13</v>
      </c>
      <c r="D5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0.65677450900000001</v>
      </c>
      <c r="E5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0.65677450900000001</v>
      </c>
      <c r="AI5367">
        <v>33</v>
      </c>
      <c r="AJ5367" t="s">
        <v>317</v>
      </c>
      <c r="AK5367" t="s">
        <v>426</v>
      </c>
      <c r="AL5367" t="s">
        <v>293</v>
      </c>
      <c r="AM5367">
        <v>8</v>
      </c>
      <c r="AN5367">
        <v>13</v>
      </c>
      <c r="AO5367">
        <v>0.41035798099999998</v>
      </c>
      <c r="AP5367">
        <v>0.54055047700000003</v>
      </c>
      <c r="AQ5367">
        <v>0.65677450900000001</v>
      </c>
      <c r="AR5367">
        <v>0.51983916500000005</v>
      </c>
      <c r="AS5367">
        <v>0.76038512599999997</v>
      </c>
      <c r="AT5367">
        <v>0.101955265</v>
      </c>
    </row>
    <row r="5368" spans="1:46" hidden="1" x14ac:dyDescent="0.25">
      <c r="A5368" t="s">
        <v>317</v>
      </c>
      <c r="B5368" t="s">
        <v>293</v>
      </c>
      <c r="C5368">
        <v>14</v>
      </c>
      <c r="D5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0.58355463699999999</v>
      </c>
      <c r="E5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0.58355463699999999</v>
      </c>
      <c r="AI5368">
        <v>33</v>
      </c>
      <c r="AJ5368" t="s">
        <v>317</v>
      </c>
      <c r="AK5368" t="s">
        <v>426</v>
      </c>
      <c r="AL5368" t="s">
        <v>293</v>
      </c>
      <c r="AM5368">
        <v>8</v>
      </c>
      <c r="AN5368">
        <v>14</v>
      </c>
      <c r="AO5368">
        <v>0.361999391</v>
      </c>
      <c r="AP5368">
        <v>0.483188799</v>
      </c>
      <c r="AQ5368">
        <v>0.58355463699999999</v>
      </c>
      <c r="AR5368">
        <v>0.46223915500000001</v>
      </c>
      <c r="AS5368">
        <v>0.68522675499999997</v>
      </c>
      <c r="AT5368">
        <v>9.0296876999999998E-2</v>
      </c>
    </row>
    <row r="5369" spans="1:46" hidden="1" x14ac:dyDescent="0.25">
      <c r="A5369" t="s">
        <v>317</v>
      </c>
      <c r="B5369" t="s">
        <v>293</v>
      </c>
      <c r="C5369">
        <v>15</v>
      </c>
      <c r="D5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0.45944082000000003</v>
      </c>
      <c r="E5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0.45944082000000003</v>
      </c>
      <c r="AI5369">
        <v>33</v>
      </c>
      <c r="AJ5369" t="s">
        <v>317</v>
      </c>
      <c r="AK5369" t="s">
        <v>426</v>
      </c>
      <c r="AL5369" t="s">
        <v>293</v>
      </c>
      <c r="AM5369">
        <v>8</v>
      </c>
      <c r="AN5369">
        <v>15</v>
      </c>
      <c r="AO5369">
        <v>0.28002574699999999</v>
      </c>
      <c r="AP5369">
        <v>0.38807388399999998</v>
      </c>
      <c r="AQ5369">
        <v>0.45944082000000003</v>
      </c>
      <c r="AR5369">
        <v>0.36680255</v>
      </c>
      <c r="AS5369">
        <v>0.552042425</v>
      </c>
      <c r="AT5369">
        <v>6.8288447000000002E-2</v>
      </c>
    </row>
    <row r="5370" spans="1:46" hidden="1" x14ac:dyDescent="0.25">
      <c r="A5370" t="s">
        <v>317</v>
      </c>
      <c r="B5370" t="s">
        <v>293</v>
      </c>
      <c r="C5370">
        <v>16</v>
      </c>
      <c r="D5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0.30332573400000001</v>
      </c>
      <c r="E5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0.30332573400000001</v>
      </c>
      <c r="AI5370">
        <v>33</v>
      </c>
      <c r="AJ5370" t="s">
        <v>317</v>
      </c>
      <c r="AK5370" t="s">
        <v>426</v>
      </c>
      <c r="AL5370" t="s">
        <v>293</v>
      </c>
      <c r="AM5370">
        <v>8</v>
      </c>
      <c r="AN5370">
        <v>16</v>
      </c>
      <c r="AO5370">
        <v>0.16985649999999999</v>
      </c>
      <c r="AP5370">
        <v>0.25124829300000001</v>
      </c>
      <c r="AQ5370">
        <v>0.30332573400000001</v>
      </c>
      <c r="AR5370">
        <v>0.233251603</v>
      </c>
      <c r="AS5370">
        <v>0.37310985600000002</v>
      </c>
      <c r="AT5370">
        <v>4.5536550000000002E-2</v>
      </c>
    </row>
    <row r="5371" spans="1:46" hidden="1" x14ac:dyDescent="0.25">
      <c r="A5371" t="s">
        <v>317</v>
      </c>
      <c r="B5371" t="s">
        <v>293</v>
      </c>
      <c r="C5371">
        <v>17</v>
      </c>
      <c r="D5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0.13568116799999999</v>
      </c>
      <c r="E5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0.13568116799999999</v>
      </c>
      <c r="AI5371">
        <v>33</v>
      </c>
      <c r="AJ5371" t="s">
        <v>317</v>
      </c>
      <c r="AK5371" t="s">
        <v>426</v>
      </c>
      <c r="AL5371" t="s">
        <v>293</v>
      </c>
      <c r="AM5371">
        <v>8</v>
      </c>
      <c r="AN5371">
        <v>17</v>
      </c>
      <c r="AO5371">
        <v>7.4708126E-2</v>
      </c>
      <c r="AP5371">
        <v>0.11398095599999999</v>
      </c>
      <c r="AQ5371">
        <v>0.13568116799999999</v>
      </c>
      <c r="AR5371">
        <v>0.10618279899999999</v>
      </c>
      <c r="AS5371">
        <v>0.17475349000000001</v>
      </c>
      <c r="AT5371">
        <v>1.9555883E-2</v>
      </c>
    </row>
    <row r="5372" spans="1:46" hidden="1" x14ac:dyDescent="0.25">
      <c r="A5372" t="s">
        <v>317</v>
      </c>
      <c r="B5372" t="s">
        <v>293</v>
      </c>
      <c r="C5372">
        <v>18</v>
      </c>
      <c r="D5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1.5338991999999999E-2</v>
      </c>
      <c r="E5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1.5338991999999999E-2</v>
      </c>
      <c r="AI5372">
        <v>33</v>
      </c>
      <c r="AJ5372" t="s">
        <v>317</v>
      </c>
      <c r="AK5372" t="s">
        <v>426</v>
      </c>
      <c r="AL5372" t="s">
        <v>293</v>
      </c>
      <c r="AM5372">
        <v>8</v>
      </c>
      <c r="AN5372">
        <v>18</v>
      </c>
      <c r="AO5372">
        <v>8.1379769999999994E-3</v>
      </c>
      <c r="AP5372">
        <v>1.1039068000000001E-2</v>
      </c>
      <c r="AQ5372">
        <v>1.5338991999999999E-2</v>
      </c>
      <c r="AR5372">
        <v>1.1389279E-2</v>
      </c>
      <c r="AS5372">
        <v>2.2012251E-2</v>
      </c>
      <c r="AT5372">
        <v>1.909359E-3</v>
      </c>
    </row>
    <row r="5373" spans="1:46" hidden="1" x14ac:dyDescent="0.25">
      <c r="A5373" t="s">
        <v>317</v>
      </c>
      <c r="B5373" t="s">
        <v>293</v>
      </c>
      <c r="C5373">
        <v>19</v>
      </c>
      <c r="D5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3">
        <v>33</v>
      </c>
      <c r="AJ5373" t="s">
        <v>317</v>
      </c>
      <c r="AK5373" t="s">
        <v>426</v>
      </c>
      <c r="AL5373" t="s">
        <v>293</v>
      </c>
      <c r="AM5373">
        <v>8</v>
      </c>
      <c r="AN5373">
        <v>19</v>
      </c>
      <c r="AO5373">
        <v>0</v>
      </c>
      <c r="AP5373">
        <v>0</v>
      </c>
      <c r="AQ5373">
        <v>0</v>
      </c>
      <c r="AR5373">
        <v>0</v>
      </c>
      <c r="AS5373">
        <v>0</v>
      </c>
      <c r="AT5373">
        <v>0</v>
      </c>
    </row>
    <row r="5374" spans="1:46" hidden="1" x14ac:dyDescent="0.25">
      <c r="A5374" t="s">
        <v>317</v>
      </c>
      <c r="B5374" t="s">
        <v>293</v>
      </c>
      <c r="C5374">
        <v>20</v>
      </c>
      <c r="D5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4">
        <v>33</v>
      </c>
      <c r="AJ5374" t="s">
        <v>317</v>
      </c>
      <c r="AK5374" t="s">
        <v>426</v>
      </c>
      <c r="AL5374" t="s">
        <v>293</v>
      </c>
      <c r="AM5374">
        <v>8</v>
      </c>
      <c r="AN5374">
        <v>20</v>
      </c>
      <c r="AO5374">
        <v>0</v>
      </c>
      <c r="AP5374">
        <v>0</v>
      </c>
      <c r="AQ5374">
        <v>0</v>
      </c>
      <c r="AR5374">
        <v>0</v>
      </c>
      <c r="AS5374">
        <v>0</v>
      </c>
      <c r="AT5374">
        <v>0</v>
      </c>
    </row>
    <row r="5375" spans="1:46" hidden="1" x14ac:dyDescent="0.25">
      <c r="A5375" t="s">
        <v>317</v>
      </c>
      <c r="B5375" t="s">
        <v>293</v>
      </c>
      <c r="C5375">
        <v>21</v>
      </c>
      <c r="D5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5">
        <v>33</v>
      </c>
      <c r="AJ5375" t="s">
        <v>317</v>
      </c>
      <c r="AK5375" t="s">
        <v>426</v>
      </c>
      <c r="AL5375" t="s">
        <v>293</v>
      </c>
      <c r="AM5375">
        <v>8</v>
      </c>
      <c r="AN5375">
        <v>21</v>
      </c>
      <c r="AO5375">
        <v>0</v>
      </c>
      <c r="AP5375">
        <v>0</v>
      </c>
      <c r="AQ5375">
        <v>0</v>
      </c>
      <c r="AR5375">
        <v>0</v>
      </c>
      <c r="AS5375">
        <v>0</v>
      </c>
      <c r="AT5375">
        <v>0</v>
      </c>
    </row>
    <row r="5376" spans="1:46" hidden="1" x14ac:dyDescent="0.25">
      <c r="A5376" t="s">
        <v>317</v>
      </c>
      <c r="B5376" t="s">
        <v>293</v>
      </c>
      <c r="C5376">
        <v>22</v>
      </c>
      <c r="D5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6">
        <v>33</v>
      </c>
      <c r="AJ5376" t="s">
        <v>317</v>
      </c>
      <c r="AK5376" t="s">
        <v>426</v>
      </c>
      <c r="AL5376" t="s">
        <v>293</v>
      </c>
      <c r="AM5376">
        <v>8</v>
      </c>
      <c r="AN5376">
        <v>22</v>
      </c>
      <c r="AO5376">
        <v>0</v>
      </c>
      <c r="AP5376">
        <v>0</v>
      </c>
      <c r="AQ5376">
        <v>0</v>
      </c>
      <c r="AR5376">
        <v>0</v>
      </c>
      <c r="AS5376">
        <v>0</v>
      </c>
      <c r="AT5376">
        <v>0</v>
      </c>
    </row>
    <row r="5377" spans="1:46" hidden="1" x14ac:dyDescent="0.25">
      <c r="A5377" t="s">
        <v>317</v>
      </c>
      <c r="B5377" t="s">
        <v>293</v>
      </c>
      <c r="C5377">
        <v>23</v>
      </c>
      <c r="D5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7">
        <v>33</v>
      </c>
      <c r="AJ5377" t="s">
        <v>317</v>
      </c>
      <c r="AK5377" t="s">
        <v>426</v>
      </c>
      <c r="AL5377" t="s">
        <v>293</v>
      </c>
      <c r="AM5377">
        <v>8</v>
      </c>
      <c r="AN5377">
        <v>23</v>
      </c>
      <c r="AO5377">
        <v>0</v>
      </c>
      <c r="AP5377">
        <v>0</v>
      </c>
      <c r="AQ5377">
        <v>0</v>
      </c>
      <c r="AR5377">
        <v>0</v>
      </c>
      <c r="AS5377">
        <v>0</v>
      </c>
      <c r="AT5377">
        <v>0</v>
      </c>
    </row>
    <row r="5378" spans="1:46" hidden="1" x14ac:dyDescent="0.25">
      <c r="A5378" t="s">
        <v>317</v>
      </c>
      <c r="B5378" t="s">
        <v>293</v>
      </c>
      <c r="C5378">
        <v>24</v>
      </c>
      <c r="D5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8">
        <v>33</v>
      </c>
      <c r="AJ5378" t="s">
        <v>317</v>
      </c>
      <c r="AK5378" t="s">
        <v>426</v>
      </c>
      <c r="AL5378" t="s">
        <v>293</v>
      </c>
      <c r="AM5378">
        <v>8</v>
      </c>
      <c r="AN5378">
        <v>24</v>
      </c>
      <c r="AO5378">
        <v>0</v>
      </c>
      <c r="AP5378">
        <v>0</v>
      </c>
      <c r="AQ5378">
        <v>0</v>
      </c>
      <c r="AR5378">
        <v>0</v>
      </c>
      <c r="AS5378">
        <v>0</v>
      </c>
      <c r="AT5378">
        <v>0</v>
      </c>
    </row>
    <row r="5379" spans="1:46" hidden="1" x14ac:dyDescent="0.25">
      <c r="A5379" t="s">
        <v>317</v>
      </c>
      <c r="B5379" t="s">
        <v>294</v>
      </c>
      <c r="C5379">
        <v>1</v>
      </c>
      <c r="D5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9">
        <v>33</v>
      </c>
      <c r="AJ5379" t="s">
        <v>317</v>
      </c>
      <c r="AK5379" t="s">
        <v>426</v>
      </c>
      <c r="AL5379" t="s">
        <v>294</v>
      </c>
      <c r="AM5379">
        <v>9</v>
      </c>
      <c r="AN5379">
        <v>1</v>
      </c>
      <c r="AO5379">
        <v>0</v>
      </c>
      <c r="AP5379">
        <v>0</v>
      </c>
      <c r="AQ5379">
        <v>0</v>
      </c>
      <c r="AR5379">
        <v>0</v>
      </c>
      <c r="AS5379">
        <v>0</v>
      </c>
      <c r="AT5379">
        <v>0</v>
      </c>
    </row>
    <row r="5380" spans="1:46" hidden="1" x14ac:dyDescent="0.25">
      <c r="A5380" t="s">
        <v>317</v>
      </c>
      <c r="B5380" t="s">
        <v>294</v>
      </c>
      <c r="C5380">
        <v>2</v>
      </c>
      <c r="D5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0">
        <v>33</v>
      </c>
      <c r="AJ5380" t="s">
        <v>317</v>
      </c>
      <c r="AK5380" t="s">
        <v>426</v>
      </c>
      <c r="AL5380" t="s">
        <v>294</v>
      </c>
      <c r="AM5380">
        <v>9</v>
      </c>
      <c r="AN5380">
        <v>2</v>
      </c>
      <c r="AO5380">
        <v>0</v>
      </c>
      <c r="AP5380">
        <v>0</v>
      </c>
      <c r="AQ5380">
        <v>0</v>
      </c>
      <c r="AR5380">
        <v>0</v>
      </c>
      <c r="AS5380">
        <v>0</v>
      </c>
      <c r="AT5380">
        <v>0</v>
      </c>
    </row>
    <row r="5381" spans="1:46" hidden="1" x14ac:dyDescent="0.25">
      <c r="A5381" t="s">
        <v>317</v>
      </c>
      <c r="B5381" t="s">
        <v>294</v>
      </c>
      <c r="C5381">
        <v>3</v>
      </c>
      <c r="D5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1">
        <v>33</v>
      </c>
      <c r="AJ5381" t="s">
        <v>317</v>
      </c>
      <c r="AK5381" t="s">
        <v>426</v>
      </c>
      <c r="AL5381" t="s">
        <v>294</v>
      </c>
      <c r="AM5381">
        <v>9</v>
      </c>
      <c r="AN5381">
        <v>3</v>
      </c>
      <c r="AO5381">
        <v>0</v>
      </c>
      <c r="AP5381">
        <v>0</v>
      </c>
      <c r="AQ5381">
        <v>0</v>
      </c>
      <c r="AR5381">
        <v>0</v>
      </c>
      <c r="AS5381">
        <v>0</v>
      </c>
      <c r="AT5381">
        <v>0</v>
      </c>
    </row>
    <row r="5382" spans="1:46" hidden="1" x14ac:dyDescent="0.25">
      <c r="A5382" t="s">
        <v>317</v>
      </c>
      <c r="B5382" t="s">
        <v>294</v>
      </c>
      <c r="C5382">
        <v>4</v>
      </c>
      <c r="D5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2">
        <v>33</v>
      </c>
      <c r="AJ5382" t="s">
        <v>317</v>
      </c>
      <c r="AK5382" t="s">
        <v>426</v>
      </c>
      <c r="AL5382" t="s">
        <v>294</v>
      </c>
      <c r="AM5382">
        <v>9</v>
      </c>
      <c r="AN5382">
        <v>4</v>
      </c>
      <c r="AO5382">
        <v>0</v>
      </c>
      <c r="AP5382">
        <v>0</v>
      </c>
      <c r="AQ5382">
        <v>0</v>
      </c>
      <c r="AR5382">
        <v>0</v>
      </c>
      <c r="AS5382">
        <v>0</v>
      </c>
      <c r="AT5382">
        <v>0</v>
      </c>
    </row>
    <row r="5383" spans="1:46" hidden="1" x14ac:dyDescent="0.25">
      <c r="A5383" t="s">
        <v>317</v>
      </c>
      <c r="B5383" t="s">
        <v>294</v>
      </c>
      <c r="C5383">
        <v>5</v>
      </c>
      <c r="D5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3">
        <v>33</v>
      </c>
      <c r="AJ5383" t="s">
        <v>317</v>
      </c>
      <c r="AK5383" t="s">
        <v>426</v>
      </c>
      <c r="AL5383" t="s">
        <v>294</v>
      </c>
      <c r="AM5383">
        <v>9</v>
      </c>
      <c r="AN5383">
        <v>5</v>
      </c>
      <c r="AO5383">
        <v>0</v>
      </c>
      <c r="AP5383">
        <v>0</v>
      </c>
      <c r="AQ5383">
        <v>0</v>
      </c>
      <c r="AR5383">
        <v>0</v>
      </c>
      <c r="AS5383">
        <v>0</v>
      </c>
      <c r="AT5383">
        <v>0</v>
      </c>
    </row>
    <row r="5384" spans="1:46" hidden="1" x14ac:dyDescent="0.25">
      <c r="A5384" t="s">
        <v>317</v>
      </c>
      <c r="B5384" t="s">
        <v>294</v>
      </c>
      <c r="C5384">
        <v>6</v>
      </c>
      <c r="D5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1.6970900000000001E-4</v>
      </c>
      <c r="E5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1.6970900000000001E-4</v>
      </c>
      <c r="AI5384">
        <v>33</v>
      </c>
      <c r="AJ5384" t="s">
        <v>317</v>
      </c>
      <c r="AK5384" t="s">
        <v>426</v>
      </c>
      <c r="AL5384" t="s">
        <v>294</v>
      </c>
      <c r="AM5384">
        <v>9</v>
      </c>
      <c r="AN5384">
        <v>6</v>
      </c>
      <c r="AO5384">
        <v>1.6970900000000001E-4</v>
      </c>
      <c r="AP5384">
        <v>9.0505800000000003E-4</v>
      </c>
      <c r="AQ5384">
        <v>2.6962710000000001E-3</v>
      </c>
      <c r="AR5384">
        <v>1.7118999999999999E-3</v>
      </c>
      <c r="AS5384">
        <v>7.3701360000000002E-3</v>
      </c>
      <c r="AT5384">
        <v>2.3499999999999999E-6</v>
      </c>
    </row>
    <row r="5385" spans="1:46" hidden="1" x14ac:dyDescent="0.25">
      <c r="A5385" t="s">
        <v>317</v>
      </c>
      <c r="B5385" t="s">
        <v>294</v>
      </c>
      <c r="C5385">
        <v>7</v>
      </c>
      <c r="D5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4.9785456999999998E-2</v>
      </c>
      <c r="E5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4.9785456999999998E-2</v>
      </c>
      <c r="AI5385">
        <v>33</v>
      </c>
      <c r="AJ5385" t="s">
        <v>317</v>
      </c>
      <c r="AK5385" t="s">
        <v>426</v>
      </c>
      <c r="AL5385" t="s">
        <v>294</v>
      </c>
      <c r="AM5385">
        <v>9</v>
      </c>
      <c r="AN5385">
        <v>7</v>
      </c>
      <c r="AO5385">
        <v>4.9785456999999998E-2</v>
      </c>
      <c r="AP5385">
        <v>6.6611947000000005E-2</v>
      </c>
      <c r="AQ5385">
        <v>8.7661923000000003E-2</v>
      </c>
      <c r="AR5385">
        <v>6.9085842999999994E-2</v>
      </c>
      <c r="AS5385">
        <v>0.131277902</v>
      </c>
      <c r="AT5385" s="281">
        <v>1.2204245000000001E-2</v>
      </c>
    </row>
    <row r="5386" spans="1:46" hidden="1" x14ac:dyDescent="0.25">
      <c r="A5386" t="s">
        <v>317</v>
      </c>
      <c r="B5386" t="s">
        <v>294</v>
      </c>
      <c r="C5386">
        <v>8</v>
      </c>
      <c r="D5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0.18254278299999999</v>
      </c>
      <c r="E5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0.18254278299999999</v>
      </c>
      <c r="AI5386">
        <v>33</v>
      </c>
      <c r="AJ5386" t="s">
        <v>317</v>
      </c>
      <c r="AK5386" t="s">
        <v>426</v>
      </c>
      <c r="AL5386" t="s">
        <v>294</v>
      </c>
      <c r="AM5386">
        <v>9</v>
      </c>
      <c r="AN5386">
        <v>8</v>
      </c>
      <c r="AO5386">
        <v>0.18254278299999999</v>
      </c>
      <c r="AP5386">
        <v>0.22352401599999999</v>
      </c>
      <c r="AQ5386">
        <v>0.26874713300000003</v>
      </c>
      <c r="AR5386">
        <v>0.22055101399999999</v>
      </c>
      <c r="AS5386">
        <v>0.33658386400000001</v>
      </c>
      <c r="AT5386">
        <v>3.8319617E-2</v>
      </c>
    </row>
    <row r="5387" spans="1:46" hidden="1" x14ac:dyDescent="0.25">
      <c r="A5387" t="s">
        <v>317</v>
      </c>
      <c r="B5387" t="s">
        <v>294</v>
      </c>
      <c r="C5387">
        <v>9</v>
      </c>
      <c r="D5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0.45964353000000002</v>
      </c>
      <c r="E5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0.328501655</v>
      </c>
      <c r="AI5387">
        <v>33</v>
      </c>
      <c r="AJ5387" t="s">
        <v>317</v>
      </c>
      <c r="AK5387" t="s">
        <v>426</v>
      </c>
      <c r="AL5387" t="s">
        <v>294</v>
      </c>
      <c r="AM5387">
        <v>9</v>
      </c>
      <c r="AN5387">
        <v>9</v>
      </c>
      <c r="AO5387">
        <v>0.328501655</v>
      </c>
      <c r="AP5387">
        <v>0.41274714899999998</v>
      </c>
      <c r="AQ5387">
        <v>0.45964353000000002</v>
      </c>
      <c r="AR5387">
        <v>0.38427813799999999</v>
      </c>
      <c r="AS5387">
        <v>0.53551281299999998</v>
      </c>
      <c r="AT5387">
        <v>6.2834528000000001E-2</v>
      </c>
    </row>
    <row r="5388" spans="1:46" hidden="1" x14ac:dyDescent="0.25">
      <c r="A5388" t="s">
        <v>317</v>
      </c>
      <c r="B5388" t="s">
        <v>294</v>
      </c>
      <c r="C5388">
        <v>10</v>
      </c>
      <c r="D5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0.62718238599999998</v>
      </c>
      <c r="E5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0.62718238599999998</v>
      </c>
      <c r="AI5388">
        <v>33</v>
      </c>
      <c r="AJ5388" t="s">
        <v>317</v>
      </c>
      <c r="AK5388" t="s">
        <v>426</v>
      </c>
      <c r="AL5388" t="s">
        <v>294</v>
      </c>
      <c r="AM5388">
        <v>9</v>
      </c>
      <c r="AN5388">
        <v>10</v>
      </c>
      <c r="AO5388">
        <v>0.43761729100000002</v>
      </c>
      <c r="AP5388">
        <v>0.56844141999999998</v>
      </c>
      <c r="AQ5388">
        <v>0.62718238599999998</v>
      </c>
      <c r="AR5388">
        <v>0.52127224100000003</v>
      </c>
      <c r="AS5388">
        <v>0.700249079</v>
      </c>
      <c r="AT5388">
        <v>9.7430625000000007E-2</v>
      </c>
    </row>
    <row r="5389" spans="1:46" hidden="1" x14ac:dyDescent="0.25">
      <c r="A5389" t="s">
        <v>317</v>
      </c>
      <c r="B5389" t="s">
        <v>294</v>
      </c>
      <c r="C5389">
        <v>11</v>
      </c>
      <c r="D5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0.74130840499999995</v>
      </c>
      <c r="E5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0.74130840499999995</v>
      </c>
      <c r="AI5389">
        <v>33</v>
      </c>
      <c r="AJ5389" t="s">
        <v>317</v>
      </c>
      <c r="AK5389" t="s">
        <v>426</v>
      </c>
      <c r="AL5389" t="s">
        <v>294</v>
      </c>
      <c r="AM5389">
        <v>9</v>
      </c>
      <c r="AN5389">
        <v>11</v>
      </c>
      <c r="AO5389">
        <v>0.52267146099999995</v>
      </c>
      <c r="AP5389">
        <v>0.66750580000000004</v>
      </c>
      <c r="AQ5389">
        <v>0.74130840499999995</v>
      </c>
      <c r="AR5389">
        <v>0.61196282300000004</v>
      </c>
      <c r="AS5389">
        <v>0.80304907999999997</v>
      </c>
      <c r="AT5389">
        <v>0.104477133</v>
      </c>
    </row>
    <row r="5390" spans="1:46" hidden="1" x14ac:dyDescent="0.25">
      <c r="A5390" t="s">
        <v>317</v>
      </c>
      <c r="B5390" t="s">
        <v>294</v>
      </c>
      <c r="C5390">
        <v>12</v>
      </c>
      <c r="D5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0.79079337000000005</v>
      </c>
      <c r="E5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0.79079337000000005</v>
      </c>
      <c r="AI5390">
        <v>33</v>
      </c>
      <c r="AJ5390" t="s">
        <v>317</v>
      </c>
      <c r="AK5390" t="s">
        <v>426</v>
      </c>
      <c r="AL5390" t="s">
        <v>294</v>
      </c>
      <c r="AM5390">
        <v>9</v>
      </c>
      <c r="AN5390">
        <v>12</v>
      </c>
      <c r="AO5390">
        <v>0.54756859199999997</v>
      </c>
      <c r="AP5390">
        <v>0.71381832300000003</v>
      </c>
      <c r="AQ5390">
        <v>0.79079337000000005</v>
      </c>
      <c r="AR5390">
        <v>0.65429251799999999</v>
      </c>
      <c r="AS5390">
        <v>0.84208428400000002</v>
      </c>
      <c r="AT5390">
        <v>0.110588769</v>
      </c>
    </row>
    <row r="5391" spans="1:46" hidden="1" x14ac:dyDescent="0.25">
      <c r="A5391" t="s">
        <v>317</v>
      </c>
      <c r="B5391" t="s">
        <v>294</v>
      </c>
      <c r="C5391">
        <v>13</v>
      </c>
      <c r="D5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0.77722557299999995</v>
      </c>
      <c r="E5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0.77722557299999995</v>
      </c>
      <c r="AI5391">
        <v>33</v>
      </c>
      <c r="AJ5391" t="s">
        <v>317</v>
      </c>
      <c r="AK5391" t="s">
        <v>426</v>
      </c>
      <c r="AL5391" t="s">
        <v>294</v>
      </c>
      <c r="AM5391">
        <v>9</v>
      </c>
      <c r="AN5391">
        <v>13</v>
      </c>
      <c r="AO5391">
        <v>0.53911780499999995</v>
      </c>
      <c r="AP5391">
        <v>0.68959734800000005</v>
      </c>
      <c r="AQ5391">
        <v>0.77722557299999995</v>
      </c>
      <c r="AR5391">
        <v>0.63876844200000005</v>
      </c>
      <c r="AS5391">
        <v>0.82479571399999996</v>
      </c>
      <c r="AT5391">
        <v>0.111203846</v>
      </c>
    </row>
    <row r="5392" spans="1:46" hidden="1" x14ac:dyDescent="0.25">
      <c r="A5392" t="s">
        <v>317</v>
      </c>
      <c r="B5392" t="s">
        <v>294</v>
      </c>
      <c r="C5392">
        <v>14</v>
      </c>
      <c r="D5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0.691235457</v>
      </c>
      <c r="E5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0.691235457</v>
      </c>
      <c r="AI5392">
        <v>33</v>
      </c>
      <c r="AJ5392" t="s">
        <v>317</v>
      </c>
      <c r="AK5392" t="s">
        <v>426</v>
      </c>
      <c r="AL5392" t="s">
        <v>294</v>
      </c>
      <c r="AM5392">
        <v>9</v>
      </c>
      <c r="AN5392">
        <v>14</v>
      </c>
      <c r="AO5392">
        <v>0.48411360599999997</v>
      </c>
      <c r="AP5392">
        <v>0.61644715999999999</v>
      </c>
      <c r="AQ5392">
        <v>0.691235457</v>
      </c>
      <c r="AR5392">
        <v>0.56899445299999996</v>
      </c>
      <c r="AS5392">
        <v>0.75005578699999997</v>
      </c>
      <c r="AT5392">
        <v>0.114688531</v>
      </c>
    </row>
    <row r="5393" spans="1:46" hidden="1" x14ac:dyDescent="0.25">
      <c r="A5393" t="s">
        <v>317</v>
      </c>
      <c r="B5393" t="s">
        <v>294</v>
      </c>
      <c r="C5393">
        <v>15</v>
      </c>
      <c r="D5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0.552946775</v>
      </c>
      <c r="E5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0.552946775</v>
      </c>
      <c r="AI5393">
        <v>33</v>
      </c>
      <c r="AJ5393" t="s">
        <v>317</v>
      </c>
      <c r="AK5393" t="s">
        <v>426</v>
      </c>
      <c r="AL5393" t="s">
        <v>294</v>
      </c>
      <c r="AM5393">
        <v>9</v>
      </c>
      <c r="AN5393">
        <v>15</v>
      </c>
      <c r="AO5393">
        <v>0.38941535700000002</v>
      </c>
      <c r="AP5393">
        <v>0.48483342800000001</v>
      </c>
      <c r="AQ5393">
        <v>0.552946775</v>
      </c>
      <c r="AR5393">
        <v>0.45231048099999999</v>
      </c>
      <c r="AS5393">
        <v>0.603311916</v>
      </c>
      <c r="AT5393">
        <v>7.8433245999999998E-2</v>
      </c>
    </row>
    <row r="5394" spans="1:46" hidden="1" x14ac:dyDescent="0.25">
      <c r="A5394" t="s">
        <v>317</v>
      </c>
      <c r="B5394" t="s">
        <v>294</v>
      </c>
      <c r="C5394">
        <v>16</v>
      </c>
      <c r="D5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0.37299149799999998</v>
      </c>
      <c r="E5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0.37299149799999998</v>
      </c>
      <c r="AI5394">
        <v>33</v>
      </c>
      <c r="AJ5394" t="s">
        <v>317</v>
      </c>
      <c r="AK5394" t="s">
        <v>426</v>
      </c>
      <c r="AL5394" t="s">
        <v>294</v>
      </c>
      <c r="AM5394">
        <v>9</v>
      </c>
      <c r="AN5394">
        <v>16</v>
      </c>
      <c r="AO5394">
        <v>0.241901704</v>
      </c>
      <c r="AP5394">
        <v>0.32228858799999999</v>
      </c>
      <c r="AQ5394">
        <v>0.37299149799999998</v>
      </c>
      <c r="AR5394">
        <v>0.29911416800000001</v>
      </c>
      <c r="AS5394">
        <v>0.41158929999999999</v>
      </c>
      <c r="AT5394">
        <v>3.6284353999999998E-2</v>
      </c>
    </row>
    <row r="5395" spans="1:46" hidden="1" x14ac:dyDescent="0.25">
      <c r="A5395" t="s">
        <v>317</v>
      </c>
      <c r="B5395" t="s">
        <v>294</v>
      </c>
      <c r="C5395">
        <v>17</v>
      </c>
      <c r="D5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0.18123479300000001</v>
      </c>
      <c r="E5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0.18123479300000001</v>
      </c>
      <c r="AI5395">
        <v>33</v>
      </c>
      <c r="AJ5395" t="s">
        <v>317</v>
      </c>
      <c r="AK5395" t="s">
        <v>426</v>
      </c>
      <c r="AL5395" t="s">
        <v>294</v>
      </c>
      <c r="AM5395">
        <v>9</v>
      </c>
      <c r="AN5395">
        <v>17</v>
      </c>
      <c r="AO5395">
        <v>0.11799517</v>
      </c>
      <c r="AP5395">
        <v>0.158730064</v>
      </c>
      <c r="AQ5395">
        <v>0.18123479300000001</v>
      </c>
      <c r="AR5395">
        <v>0.14460177599999999</v>
      </c>
      <c r="AS5395">
        <v>0.203707626</v>
      </c>
      <c r="AT5395">
        <v>2.1689685E-2</v>
      </c>
    </row>
    <row r="5396" spans="1:46" hidden="1" x14ac:dyDescent="0.25">
      <c r="A5396" t="s">
        <v>317</v>
      </c>
      <c r="B5396" t="s">
        <v>294</v>
      </c>
      <c r="C5396">
        <v>18</v>
      </c>
      <c r="D5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2.7147006000000001E-2</v>
      </c>
      <c r="E5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2.7147006000000001E-2</v>
      </c>
      <c r="AI5396">
        <v>33</v>
      </c>
      <c r="AJ5396" t="s">
        <v>317</v>
      </c>
      <c r="AK5396" t="s">
        <v>426</v>
      </c>
      <c r="AL5396" t="s">
        <v>294</v>
      </c>
      <c r="AM5396">
        <v>9</v>
      </c>
      <c r="AN5396">
        <v>18</v>
      </c>
      <c r="AO5396">
        <v>1.7960945999999998E-2</v>
      </c>
      <c r="AP5396">
        <v>2.3575202999999999E-2</v>
      </c>
      <c r="AQ5396">
        <v>2.7147006000000001E-2</v>
      </c>
      <c r="AR5396">
        <v>2.2067005000000001E-2</v>
      </c>
      <c r="AS5396">
        <v>3.5176529999999998E-2</v>
      </c>
      <c r="AT5396">
        <v>3.7973569999999999E-3</v>
      </c>
    </row>
    <row r="5397" spans="1:46" hidden="1" x14ac:dyDescent="0.25">
      <c r="A5397" t="s">
        <v>317</v>
      </c>
      <c r="B5397" t="s">
        <v>294</v>
      </c>
      <c r="C5397">
        <v>19</v>
      </c>
      <c r="D5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7">
        <v>33</v>
      </c>
      <c r="AJ5397" t="s">
        <v>317</v>
      </c>
      <c r="AK5397" t="s">
        <v>426</v>
      </c>
      <c r="AL5397" t="s">
        <v>294</v>
      </c>
      <c r="AM5397">
        <v>9</v>
      </c>
      <c r="AN5397">
        <v>19</v>
      </c>
      <c r="AO5397">
        <v>0</v>
      </c>
      <c r="AP5397">
        <v>0</v>
      </c>
      <c r="AQ5397">
        <v>0</v>
      </c>
      <c r="AR5397">
        <v>0</v>
      </c>
      <c r="AS5397">
        <v>0</v>
      </c>
      <c r="AT5397">
        <v>0</v>
      </c>
    </row>
    <row r="5398" spans="1:46" hidden="1" x14ac:dyDescent="0.25">
      <c r="A5398" t="s">
        <v>317</v>
      </c>
      <c r="B5398" t="s">
        <v>294</v>
      </c>
      <c r="C5398">
        <v>20</v>
      </c>
      <c r="D5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8">
        <v>33</v>
      </c>
      <c r="AJ5398" t="s">
        <v>317</v>
      </c>
      <c r="AK5398" t="s">
        <v>426</v>
      </c>
      <c r="AL5398" t="s">
        <v>294</v>
      </c>
      <c r="AM5398">
        <v>9</v>
      </c>
      <c r="AN5398">
        <v>20</v>
      </c>
      <c r="AO5398">
        <v>0</v>
      </c>
      <c r="AP5398">
        <v>0</v>
      </c>
      <c r="AQ5398">
        <v>0</v>
      </c>
      <c r="AR5398">
        <v>0</v>
      </c>
      <c r="AS5398">
        <v>0</v>
      </c>
      <c r="AT5398">
        <v>0</v>
      </c>
    </row>
    <row r="5399" spans="1:46" hidden="1" x14ac:dyDescent="0.25">
      <c r="A5399" t="s">
        <v>317</v>
      </c>
      <c r="B5399" t="s">
        <v>294</v>
      </c>
      <c r="C5399">
        <v>21</v>
      </c>
      <c r="D5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9">
        <v>33</v>
      </c>
      <c r="AJ5399" t="s">
        <v>317</v>
      </c>
      <c r="AK5399" t="s">
        <v>426</v>
      </c>
      <c r="AL5399" t="s">
        <v>294</v>
      </c>
      <c r="AM5399">
        <v>9</v>
      </c>
      <c r="AN5399">
        <v>21</v>
      </c>
      <c r="AO5399">
        <v>0</v>
      </c>
      <c r="AP5399">
        <v>0</v>
      </c>
      <c r="AQ5399">
        <v>0</v>
      </c>
      <c r="AR5399">
        <v>0</v>
      </c>
      <c r="AS5399">
        <v>0</v>
      </c>
      <c r="AT5399">
        <v>0</v>
      </c>
    </row>
    <row r="5400" spans="1:46" hidden="1" x14ac:dyDescent="0.25">
      <c r="A5400" t="s">
        <v>317</v>
      </c>
      <c r="B5400" t="s">
        <v>294</v>
      </c>
      <c r="C5400">
        <v>22</v>
      </c>
      <c r="D5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0">
        <v>33</v>
      </c>
      <c r="AJ5400" t="s">
        <v>317</v>
      </c>
      <c r="AK5400" t="s">
        <v>426</v>
      </c>
      <c r="AL5400" t="s">
        <v>294</v>
      </c>
      <c r="AM5400">
        <v>9</v>
      </c>
      <c r="AN5400">
        <v>22</v>
      </c>
      <c r="AO5400">
        <v>0</v>
      </c>
      <c r="AP5400">
        <v>0</v>
      </c>
      <c r="AQ5400">
        <v>0</v>
      </c>
      <c r="AR5400">
        <v>0</v>
      </c>
      <c r="AS5400">
        <v>0</v>
      </c>
      <c r="AT5400">
        <v>0</v>
      </c>
    </row>
    <row r="5401" spans="1:46" hidden="1" x14ac:dyDescent="0.25">
      <c r="A5401" t="s">
        <v>317</v>
      </c>
      <c r="B5401" t="s">
        <v>294</v>
      </c>
      <c r="C5401">
        <v>23</v>
      </c>
      <c r="D5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1">
        <v>33</v>
      </c>
      <c r="AJ5401" t="s">
        <v>317</v>
      </c>
      <c r="AK5401" t="s">
        <v>426</v>
      </c>
      <c r="AL5401" t="s">
        <v>294</v>
      </c>
      <c r="AM5401">
        <v>9</v>
      </c>
      <c r="AN5401">
        <v>23</v>
      </c>
      <c r="AO5401">
        <v>0</v>
      </c>
      <c r="AP5401">
        <v>0</v>
      </c>
      <c r="AQ5401">
        <v>0</v>
      </c>
      <c r="AR5401">
        <v>0</v>
      </c>
      <c r="AS5401">
        <v>0</v>
      </c>
      <c r="AT5401">
        <v>0</v>
      </c>
    </row>
    <row r="5402" spans="1:46" hidden="1" x14ac:dyDescent="0.25">
      <c r="A5402" t="s">
        <v>317</v>
      </c>
      <c r="B5402" t="s">
        <v>294</v>
      </c>
      <c r="C5402">
        <v>24</v>
      </c>
      <c r="D5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2">
        <v>33</v>
      </c>
      <c r="AJ5402" t="s">
        <v>317</v>
      </c>
      <c r="AK5402" t="s">
        <v>426</v>
      </c>
      <c r="AL5402" t="s">
        <v>294</v>
      </c>
      <c r="AM5402">
        <v>9</v>
      </c>
      <c r="AN5402">
        <v>24</v>
      </c>
      <c r="AO5402">
        <v>0</v>
      </c>
      <c r="AP5402">
        <v>0</v>
      </c>
      <c r="AQ5402">
        <v>0</v>
      </c>
      <c r="AR5402">
        <v>0</v>
      </c>
      <c r="AS5402">
        <v>0</v>
      </c>
      <c r="AT5402">
        <v>0</v>
      </c>
    </row>
    <row r="5403" spans="1:46" hidden="1" x14ac:dyDescent="0.25">
      <c r="A5403" t="s">
        <v>317</v>
      </c>
      <c r="B5403" t="s">
        <v>295</v>
      </c>
      <c r="C5403">
        <v>1</v>
      </c>
      <c r="D5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3">
        <v>33</v>
      </c>
      <c r="AJ5403" t="s">
        <v>317</v>
      </c>
      <c r="AK5403" t="s">
        <v>426</v>
      </c>
      <c r="AL5403" t="s">
        <v>295</v>
      </c>
      <c r="AM5403">
        <v>10</v>
      </c>
      <c r="AN5403">
        <v>1</v>
      </c>
      <c r="AO5403">
        <v>0</v>
      </c>
      <c r="AP5403">
        <v>0</v>
      </c>
      <c r="AQ5403">
        <v>0</v>
      </c>
      <c r="AR5403">
        <v>0</v>
      </c>
      <c r="AS5403">
        <v>0</v>
      </c>
      <c r="AT5403">
        <v>0</v>
      </c>
    </row>
    <row r="5404" spans="1:46" hidden="1" x14ac:dyDescent="0.25">
      <c r="A5404" t="s">
        <v>317</v>
      </c>
      <c r="B5404" t="s">
        <v>295</v>
      </c>
      <c r="C5404">
        <v>2</v>
      </c>
      <c r="D5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4">
        <v>33</v>
      </c>
      <c r="AJ5404" t="s">
        <v>317</v>
      </c>
      <c r="AK5404" t="s">
        <v>426</v>
      </c>
      <c r="AL5404" t="s">
        <v>295</v>
      </c>
      <c r="AM5404">
        <v>10</v>
      </c>
      <c r="AN5404">
        <v>2</v>
      </c>
      <c r="AO5404">
        <v>0</v>
      </c>
      <c r="AP5404">
        <v>0</v>
      </c>
      <c r="AQ5404">
        <v>0</v>
      </c>
      <c r="AR5404">
        <v>0</v>
      </c>
      <c r="AS5404">
        <v>0</v>
      </c>
      <c r="AT5404">
        <v>0</v>
      </c>
    </row>
    <row r="5405" spans="1:46" hidden="1" x14ac:dyDescent="0.25">
      <c r="A5405" t="s">
        <v>317</v>
      </c>
      <c r="B5405" t="s">
        <v>295</v>
      </c>
      <c r="C5405">
        <v>3</v>
      </c>
      <c r="D5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5">
        <v>33</v>
      </c>
      <c r="AJ5405" t="s">
        <v>317</v>
      </c>
      <c r="AK5405" t="s">
        <v>426</v>
      </c>
      <c r="AL5405" t="s">
        <v>295</v>
      </c>
      <c r="AM5405">
        <v>10</v>
      </c>
      <c r="AN5405">
        <v>3</v>
      </c>
      <c r="AO5405">
        <v>0</v>
      </c>
      <c r="AP5405">
        <v>0</v>
      </c>
      <c r="AQ5405">
        <v>0</v>
      </c>
      <c r="AR5405">
        <v>0</v>
      </c>
      <c r="AS5405">
        <v>0</v>
      </c>
      <c r="AT5405">
        <v>0</v>
      </c>
    </row>
    <row r="5406" spans="1:46" hidden="1" x14ac:dyDescent="0.25">
      <c r="A5406" t="s">
        <v>317</v>
      </c>
      <c r="B5406" t="s">
        <v>295</v>
      </c>
      <c r="C5406">
        <v>4</v>
      </c>
      <c r="D5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6">
        <v>33</v>
      </c>
      <c r="AJ5406" t="s">
        <v>317</v>
      </c>
      <c r="AK5406" t="s">
        <v>426</v>
      </c>
      <c r="AL5406" t="s">
        <v>295</v>
      </c>
      <c r="AM5406">
        <v>10</v>
      </c>
      <c r="AN5406">
        <v>4</v>
      </c>
      <c r="AO5406">
        <v>0</v>
      </c>
      <c r="AP5406">
        <v>0</v>
      </c>
      <c r="AQ5406">
        <v>0</v>
      </c>
      <c r="AR5406">
        <v>0</v>
      </c>
      <c r="AS5406">
        <v>0</v>
      </c>
      <c r="AT5406">
        <v>0</v>
      </c>
    </row>
    <row r="5407" spans="1:46" hidden="1" x14ac:dyDescent="0.25">
      <c r="A5407" t="s">
        <v>317</v>
      </c>
      <c r="B5407" t="s">
        <v>295</v>
      </c>
      <c r="C5407">
        <v>5</v>
      </c>
      <c r="D5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7">
        <v>33</v>
      </c>
      <c r="AJ5407" t="s">
        <v>317</v>
      </c>
      <c r="AK5407" t="s">
        <v>426</v>
      </c>
      <c r="AL5407" t="s">
        <v>295</v>
      </c>
      <c r="AM5407">
        <v>10</v>
      </c>
      <c r="AN5407">
        <v>5</v>
      </c>
      <c r="AO5407">
        <v>0</v>
      </c>
      <c r="AP5407">
        <v>0</v>
      </c>
      <c r="AQ5407">
        <v>0</v>
      </c>
      <c r="AR5407">
        <v>0</v>
      </c>
      <c r="AS5407">
        <v>0</v>
      </c>
      <c r="AT5407">
        <v>0</v>
      </c>
    </row>
    <row r="5408" spans="1:46" hidden="1" x14ac:dyDescent="0.25">
      <c r="A5408" t="s">
        <v>317</v>
      </c>
      <c r="B5408" t="s">
        <v>295</v>
      </c>
      <c r="C5408">
        <v>6</v>
      </c>
      <c r="D5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5.4783540000000004E-3</v>
      </c>
      <c r="E5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5.4783540000000004E-3</v>
      </c>
      <c r="AI5408">
        <v>33</v>
      </c>
      <c r="AJ5408" t="s">
        <v>317</v>
      </c>
      <c r="AK5408" t="s">
        <v>426</v>
      </c>
      <c r="AL5408" t="s">
        <v>295</v>
      </c>
      <c r="AM5408">
        <v>10</v>
      </c>
      <c r="AN5408">
        <v>6</v>
      </c>
      <c r="AO5408">
        <v>5.4783540000000004E-3</v>
      </c>
      <c r="AP5408">
        <v>1.1824009999999999E-2</v>
      </c>
      <c r="AQ5408">
        <v>1.7933326999999999E-2</v>
      </c>
      <c r="AR5408">
        <v>1.2674248000000001E-2</v>
      </c>
      <c r="AS5408">
        <v>3.6001441000000002E-2</v>
      </c>
      <c r="AT5408">
        <v>0</v>
      </c>
    </row>
    <row r="5409" spans="1:46" hidden="1" x14ac:dyDescent="0.25">
      <c r="A5409" t="s">
        <v>317</v>
      </c>
      <c r="B5409" t="s">
        <v>295</v>
      </c>
      <c r="C5409">
        <v>7</v>
      </c>
      <c r="D5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5.811206E-2</v>
      </c>
      <c r="E5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5.811206E-2</v>
      </c>
      <c r="AI5409">
        <v>33</v>
      </c>
      <c r="AJ5409" t="s">
        <v>317</v>
      </c>
      <c r="AK5409" t="s">
        <v>426</v>
      </c>
      <c r="AL5409" t="s">
        <v>295</v>
      </c>
      <c r="AM5409">
        <v>10</v>
      </c>
      <c r="AN5409">
        <v>7</v>
      </c>
      <c r="AO5409">
        <v>5.811206E-2</v>
      </c>
      <c r="AP5409">
        <v>0.102516837</v>
      </c>
      <c r="AQ5409">
        <v>0.14039191500000001</v>
      </c>
      <c r="AR5409">
        <v>0.100589609</v>
      </c>
      <c r="AS5409">
        <v>0.207124418</v>
      </c>
      <c r="AT5409">
        <v>6.5877380000000001E-3</v>
      </c>
    </row>
    <row r="5410" spans="1:46" hidden="1" x14ac:dyDescent="0.25">
      <c r="A5410" t="s">
        <v>317</v>
      </c>
      <c r="B5410" t="s">
        <v>295</v>
      </c>
      <c r="C5410">
        <v>8</v>
      </c>
      <c r="D5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0.15291887100000001</v>
      </c>
      <c r="E5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0.15291887100000001</v>
      </c>
      <c r="AI5410">
        <v>33</v>
      </c>
      <c r="AJ5410" t="s">
        <v>317</v>
      </c>
      <c r="AK5410" t="s">
        <v>426</v>
      </c>
      <c r="AL5410" t="s">
        <v>295</v>
      </c>
      <c r="AM5410">
        <v>10</v>
      </c>
      <c r="AN5410">
        <v>8</v>
      </c>
      <c r="AO5410">
        <v>0.15291887100000001</v>
      </c>
      <c r="AP5410">
        <v>0.24303491299999999</v>
      </c>
      <c r="AQ5410">
        <v>0.32412991800000002</v>
      </c>
      <c r="AR5410">
        <v>0.23901117099999999</v>
      </c>
      <c r="AS5410">
        <v>0.42287161099999998</v>
      </c>
      <c r="AT5410">
        <v>3.6040531000000001E-2</v>
      </c>
    </row>
    <row r="5411" spans="1:46" hidden="1" x14ac:dyDescent="0.25">
      <c r="A5411" t="s">
        <v>317</v>
      </c>
      <c r="B5411" t="s">
        <v>295</v>
      </c>
      <c r="C5411">
        <v>9</v>
      </c>
      <c r="D5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0.50166196399999996</v>
      </c>
      <c r="E5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0.25882443599999999</v>
      </c>
      <c r="AI5411">
        <v>33</v>
      </c>
      <c r="AJ5411" t="s">
        <v>317</v>
      </c>
      <c r="AK5411" t="s">
        <v>426</v>
      </c>
      <c r="AL5411" t="s">
        <v>295</v>
      </c>
      <c r="AM5411">
        <v>10</v>
      </c>
      <c r="AN5411">
        <v>9</v>
      </c>
      <c r="AO5411">
        <v>0.25882443599999999</v>
      </c>
      <c r="AP5411">
        <v>0.38779101799999999</v>
      </c>
      <c r="AQ5411">
        <v>0.50166196399999996</v>
      </c>
      <c r="AR5411">
        <v>0.37794005600000002</v>
      </c>
      <c r="AS5411">
        <v>0.62038296999999998</v>
      </c>
      <c r="AT5411">
        <v>6.4439548999999999E-2</v>
      </c>
    </row>
    <row r="5412" spans="1:46" hidden="1" x14ac:dyDescent="0.25">
      <c r="A5412" t="s">
        <v>317</v>
      </c>
      <c r="B5412" t="s">
        <v>295</v>
      </c>
      <c r="C5412">
        <v>10</v>
      </c>
      <c r="D5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0.63322642299999998</v>
      </c>
      <c r="E5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0.63322642299999998</v>
      </c>
      <c r="AI5412">
        <v>33</v>
      </c>
      <c r="AJ5412" t="s">
        <v>317</v>
      </c>
      <c r="AK5412" t="s">
        <v>426</v>
      </c>
      <c r="AL5412" t="s">
        <v>295</v>
      </c>
      <c r="AM5412">
        <v>10</v>
      </c>
      <c r="AN5412">
        <v>10</v>
      </c>
      <c r="AO5412">
        <v>0.34529510400000002</v>
      </c>
      <c r="AP5412">
        <v>0.51171930600000004</v>
      </c>
      <c r="AQ5412">
        <v>0.63322642299999998</v>
      </c>
      <c r="AR5412">
        <v>0.488443293</v>
      </c>
      <c r="AS5412">
        <v>0.77997714399999996</v>
      </c>
      <c r="AT5412">
        <v>0.115810675</v>
      </c>
    </row>
    <row r="5413" spans="1:46" hidden="1" x14ac:dyDescent="0.25">
      <c r="A5413" t="s">
        <v>317</v>
      </c>
      <c r="B5413" t="s">
        <v>295</v>
      </c>
      <c r="C5413">
        <v>11</v>
      </c>
      <c r="D5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0.72653052600000001</v>
      </c>
      <c r="E5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0.72653052600000001</v>
      </c>
      <c r="AI5413">
        <v>33</v>
      </c>
      <c r="AJ5413" t="s">
        <v>317</v>
      </c>
      <c r="AK5413" t="s">
        <v>426</v>
      </c>
      <c r="AL5413" t="s">
        <v>295</v>
      </c>
      <c r="AM5413">
        <v>10</v>
      </c>
      <c r="AN5413">
        <v>11</v>
      </c>
      <c r="AO5413">
        <v>0.39982985399999998</v>
      </c>
      <c r="AP5413">
        <v>0.57258344999999999</v>
      </c>
      <c r="AQ5413">
        <v>0.72653052600000001</v>
      </c>
      <c r="AR5413">
        <v>0.56329406800000004</v>
      </c>
      <c r="AS5413">
        <v>0.88178363299999996</v>
      </c>
      <c r="AT5413">
        <v>0.131205605</v>
      </c>
    </row>
    <row r="5414" spans="1:46" hidden="1" x14ac:dyDescent="0.25">
      <c r="A5414" t="s">
        <v>317</v>
      </c>
      <c r="B5414" t="s">
        <v>295</v>
      </c>
      <c r="C5414">
        <v>12</v>
      </c>
      <c r="D5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0.75744404899999995</v>
      </c>
      <c r="E5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0.75744404899999995</v>
      </c>
      <c r="AI5414">
        <v>33</v>
      </c>
      <c r="AJ5414" t="s">
        <v>317</v>
      </c>
      <c r="AK5414" t="s">
        <v>426</v>
      </c>
      <c r="AL5414" t="s">
        <v>295</v>
      </c>
      <c r="AM5414">
        <v>10</v>
      </c>
      <c r="AN5414">
        <v>12</v>
      </c>
      <c r="AO5414">
        <v>0.40957321600000002</v>
      </c>
      <c r="AP5414">
        <v>0.61569521000000005</v>
      </c>
      <c r="AQ5414">
        <v>0.75744404899999995</v>
      </c>
      <c r="AR5414">
        <v>0.59373512100000003</v>
      </c>
      <c r="AS5414">
        <v>0.91858434300000003</v>
      </c>
      <c r="AT5414">
        <v>0.14732853700000001</v>
      </c>
    </row>
    <row r="5415" spans="1:46" hidden="1" x14ac:dyDescent="0.25">
      <c r="A5415" t="s">
        <v>317</v>
      </c>
      <c r="B5415" t="s">
        <v>295</v>
      </c>
      <c r="C5415">
        <v>13</v>
      </c>
      <c r="D5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0.74978321299999995</v>
      </c>
      <c r="E5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0.74978321299999995</v>
      </c>
      <c r="AI5415">
        <v>33</v>
      </c>
      <c r="AJ5415" t="s">
        <v>317</v>
      </c>
      <c r="AK5415" t="s">
        <v>426</v>
      </c>
      <c r="AL5415" t="s">
        <v>295</v>
      </c>
      <c r="AM5415">
        <v>10</v>
      </c>
      <c r="AN5415">
        <v>13</v>
      </c>
      <c r="AO5415">
        <v>0.40904544999999998</v>
      </c>
      <c r="AP5415">
        <v>0.60869925599999997</v>
      </c>
      <c r="AQ5415">
        <v>0.74978321299999995</v>
      </c>
      <c r="AR5415">
        <v>0.58058118400000003</v>
      </c>
      <c r="AS5415">
        <v>0.93528364200000003</v>
      </c>
      <c r="AT5415">
        <v>0.13486426800000001</v>
      </c>
    </row>
    <row r="5416" spans="1:46" hidden="1" x14ac:dyDescent="0.25">
      <c r="A5416" t="s">
        <v>317</v>
      </c>
      <c r="B5416" t="s">
        <v>295</v>
      </c>
      <c r="C5416">
        <v>14</v>
      </c>
      <c r="D5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0.66614010099999998</v>
      </c>
      <c r="E5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0.66614010099999998</v>
      </c>
      <c r="AI5416">
        <v>33</v>
      </c>
      <c r="AJ5416" t="s">
        <v>317</v>
      </c>
      <c r="AK5416" t="s">
        <v>426</v>
      </c>
      <c r="AL5416" t="s">
        <v>295</v>
      </c>
      <c r="AM5416">
        <v>10</v>
      </c>
      <c r="AN5416">
        <v>14</v>
      </c>
      <c r="AO5416">
        <v>0.37553514100000002</v>
      </c>
      <c r="AP5416">
        <v>0.53542064599999994</v>
      </c>
      <c r="AQ5416">
        <v>0.66614010099999998</v>
      </c>
      <c r="AR5416">
        <v>0.51550684400000002</v>
      </c>
      <c r="AS5416">
        <v>0.90755388999999997</v>
      </c>
      <c r="AT5416">
        <v>0.11487940200000001</v>
      </c>
    </row>
    <row r="5417" spans="1:46" hidden="1" x14ac:dyDescent="0.25">
      <c r="A5417" t="s">
        <v>317</v>
      </c>
      <c r="B5417" t="s">
        <v>295</v>
      </c>
      <c r="C5417">
        <v>15</v>
      </c>
      <c r="D5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0.53524452</v>
      </c>
      <c r="E5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0.53524452</v>
      </c>
      <c r="AI5417">
        <v>33</v>
      </c>
      <c r="AJ5417" t="s">
        <v>317</v>
      </c>
      <c r="AK5417" t="s">
        <v>426</v>
      </c>
      <c r="AL5417" t="s">
        <v>295</v>
      </c>
      <c r="AM5417">
        <v>10</v>
      </c>
      <c r="AN5417">
        <v>15</v>
      </c>
      <c r="AO5417">
        <v>0.28550766700000002</v>
      </c>
      <c r="AP5417">
        <v>0.42657328799999999</v>
      </c>
      <c r="AQ5417">
        <v>0.53524452</v>
      </c>
      <c r="AR5417">
        <v>0.411138632</v>
      </c>
      <c r="AS5417">
        <v>0.81332568800000005</v>
      </c>
      <c r="AT5417">
        <v>6.2727044999999995E-2</v>
      </c>
    </row>
    <row r="5418" spans="1:46" hidden="1" x14ac:dyDescent="0.25">
      <c r="A5418" t="s">
        <v>317</v>
      </c>
      <c r="B5418" t="s">
        <v>295</v>
      </c>
      <c r="C5418">
        <v>16</v>
      </c>
      <c r="D5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0.36996954199999998</v>
      </c>
      <c r="E5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0.36996954199999998</v>
      </c>
      <c r="AI5418">
        <v>33</v>
      </c>
      <c r="AJ5418" t="s">
        <v>317</v>
      </c>
      <c r="AK5418" t="s">
        <v>426</v>
      </c>
      <c r="AL5418" t="s">
        <v>295</v>
      </c>
      <c r="AM5418">
        <v>10</v>
      </c>
      <c r="AN5418">
        <v>16</v>
      </c>
      <c r="AO5418">
        <v>0.17087534700000001</v>
      </c>
      <c r="AP5418">
        <v>0.27726631899999998</v>
      </c>
      <c r="AQ5418">
        <v>0.36996954199999998</v>
      </c>
      <c r="AR5418">
        <v>0.27550240799999998</v>
      </c>
      <c r="AS5418">
        <v>0.66185084699999996</v>
      </c>
      <c r="AT5418">
        <v>4.23392E-2</v>
      </c>
    </row>
    <row r="5419" spans="1:46" hidden="1" x14ac:dyDescent="0.25">
      <c r="A5419" t="s">
        <v>317</v>
      </c>
      <c r="B5419" t="s">
        <v>295</v>
      </c>
      <c r="C5419">
        <v>17</v>
      </c>
      <c r="D5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0.194049057</v>
      </c>
      <c r="E5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0.194049057</v>
      </c>
      <c r="AI5419">
        <v>33</v>
      </c>
      <c r="AJ5419" t="s">
        <v>317</v>
      </c>
      <c r="AK5419" t="s">
        <v>426</v>
      </c>
      <c r="AL5419" t="s">
        <v>295</v>
      </c>
      <c r="AM5419">
        <v>10</v>
      </c>
      <c r="AN5419">
        <v>17</v>
      </c>
      <c r="AO5419">
        <v>9.0414613000000005E-2</v>
      </c>
      <c r="AP5419">
        <v>0.1499586</v>
      </c>
      <c r="AQ5419">
        <v>0.194049057</v>
      </c>
      <c r="AR5419">
        <v>0.150452747</v>
      </c>
      <c r="AS5419">
        <v>0.46477094299999999</v>
      </c>
      <c r="AT5419">
        <v>2.0356203E-2</v>
      </c>
    </row>
    <row r="5420" spans="1:46" hidden="1" x14ac:dyDescent="0.25">
      <c r="A5420" t="s">
        <v>317</v>
      </c>
      <c r="B5420" t="s">
        <v>295</v>
      </c>
      <c r="C5420">
        <v>18</v>
      </c>
      <c r="D5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4.0662317000000003E-2</v>
      </c>
      <c r="E5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4.0662317000000003E-2</v>
      </c>
      <c r="AI5420">
        <v>33</v>
      </c>
      <c r="AJ5420" t="s">
        <v>317</v>
      </c>
      <c r="AK5420" t="s">
        <v>426</v>
      </c>
      <c r="AL5420" t="s">
        <v>295</v>
      </c>
      <c r="AM5420">
        <v>10</v>
      </c>
      <c r="AN5420">
        <v>18</v>
      </c>
      <c r="AO5420">
        <v>1.7645766E-2</v>
      </c>
      <c r="AP5420">
        <v>3.2153781999999999E-2</v>
      </c>
      <c r="AQ5420">
        <v>4.0662317000000003E-2</v>
      </c>
      <c r="AR5420">
        <v>4.0511816999999999E-2</v>
      </c>
      <c r="AS5420">
        <v>0.24673640099999999</v>
      </c>
      <c r="AT5420">
        <v>3.5563999999999999E-3</v>
      </c>
    </row>
    <row r="5421" spans="1:46" hidden="1" x14ac:dyDescent="0.25">
      <c r="A5421" t="s">
        <v>317</v>
      </c>
      <c r="B5421" t="s">
        <v>295</v>
      </c>
      <c r="C5421">
        <v>19</v>
      </c>
      <c r="D5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9.0100000000000001E-6</v>
      </c>
      <c r="E5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9.0100000000000001E-6</v>
      </c>
      <c r="AI5421">
        <v>33</v>
      </c>
      <c r="AJ5421" t="s">
        <v>317</v>
      </c>
      <c r="AK5421" t="s">
        <v>426</v>
      </c>
      <c r="AL5421" t="s">
        <v>295</v>
      </c>
      <c r="AM5421">
        <v>10</v>
      </c>
      <c r="AN5421">
        <v>19</v>
      </c>
      <c r="AO5421">
        <v>0</v>
      </c>
      <c r="AP5421">
        <v>0</v>
      </c>
      <c r="AQ5421">
        <v>9.0100000000000001E-6</v>
      </c>
      <c r="AR5421">
        <v>3.6057670000000002E-3</v>
      </c>
      <c r="AS5421">
        <v>5.3487297000000003E-2</v>
      </c>
      <c r="AT5421">
        <v>0</v>
      </c>
    </row>
    <row r="5422" spans="1:46" hidden="1" x14ac:dyDescent="0.25">
      <c r="A5422" t="s">
        <v>317</v>
      </c>
      <c r="B5422" t="s">
        <v>295</v>
      </c>
      <c r="C5422">
        <v>20</v>
      </c>
      <c r="D5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2">
        <v>33</v>
      </c>
      <c r="AJ5422" t="s">
        <v>317</v>
      </c>
      <c r="AK5422" t="s">
        <v>426</v>
      </c>
      <c r="AL5422" t="s">
        <v>295</v>
      </c>
      <c r="AM5422">
        <v>10</v>
      </c>
      <c r="AN5422">
        <v>20</v>
      </c>
      <c r="AO5422">
        <v>0</v>
      </c>
      <c r="AP5422">
        <v>0</v>
      </c>
      <c r="AQ5422" s="281">
        <v>0</v>
      </c>
      <c r="AR5422">
        <v>7.4399999999999999E-7</v>
      </c>
      <c r="AS5422">
        <v>3.6600000000000002E-5</v>
      </c>
      <c r="AT5422">
        <v>0</v>
      </c>
    </row>
    <row r="5423" spans="1:46" hidden="1" x14ac:dyDescent="0.25">
      <c r="A5423" t="s">
        <v>317</v>
      </c>
      <c r="B5423" t="s">
        <v>295</v>
      </c>
      <c r="C5423">
        <v>21</v>
      </c>
      <c r="D5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3">
        <v>33</v>
      </c>
      <c r="AJ5423" t="s">
        <v>317</v>
      </c>
      <c r="AK5423" t="s">
        <v>426</v>
      </c>
      <c r="AL5423" t="s">
        <v>295</v>
      </c>
      <c r="AM5423">
        <v>10</v>
      </c>
      <c r="AN5423">
        <v>21</v>
      </c>
      <c r="AO5423">
        <v>0</v>
      </c>
      <c r="AP5423">
        <v>0</v>
      </c>
      <c r="AQ5423">
        <v>0</v>
      </c>
      <c r="AR5423" s="281">
        <v>0</v>
      </c>
      <c r="AS5423" s="281">
        <v>0</v>
      </c>
      <c r="AT5423">
        <v>0</v>
      </c>
    </row>
    <row r="5424" spans="1:46" hidden="1" x14ac:dyDescent="0.25">
      <c r="A5424" t="s">
        <v>317</v>
      </c>
      <c r="B5424" t="s">
        <v>295</v>
      </c>
      <c r="C5424">
        <v>22</v>
      </c>
      <c r="D5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4">
        <v>33</v>
      </c>
      <c r="AJ5424" t="s">
        <v>317</v>
      </c>
      <c r="AK5424" t="s">
        <v>426</v>
      </c>
      <c r="AL5424" t="s">
        <v>295</v>
      </c>
      <c r="AM5424">
        <v>10</v>
      </c>
      <c r="AN5424">
        <v>22</v>
      </c>
      <c r="AO5424">
        <v>0</v>
      </c>
      <c r="AP5424">
        <v>0</v>
      </c>
      <c r="AQ5424">
        <v>0</v>
      </c>
      <c r="AR5424">
        <v>0</v>
      </c>
      <c r="AS5424">
        <v>0</v>
      </c>
      <c r="AT5424">
        <v>0</v>
      </c>
    </row>
    <row r="5425" spans="1:46" hidden="1" x14ac:dyDescent="0.25">
      <c r="A5425" t="s">
        <v>317</v>
      </c>
      <c r="B5425" t="s">
        <v>295</v>
      </c>
      <c r="C5425">
        <v>23</v>
      </c>
      <c r="D5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5">
        <v>33</v>
      </c>
      <c r="AJ5425" t="s">
        <v>317</v>
      </c>
      <c r="AK5425" t="s">
        <v>426</v>
      </c>
      <c r="AL5425" t="s">
        <v>295</v>
      </c>
      <c r="AM5425">
        <v>10</v>
      </c>
      <c r="AN5425">
        <v>23</v>
      </c>
      <c r="AO5425">
        <v>0</v>
      </c>
      <c r="AP5425">
        <v>0</v>
      </c>
      <c r="AQ5425">
        <v>0</v>
      </c>
      <c r="AR5425">
        <v>0</v>
      </c>
      <c r="AS5425">
        <v>0</v>
      </c>
      <c r="AT5425">
        <v>0</v>
      </c>
    </row>
    <row r="5426" spans="1:46" hidden="1" x14ac:dyDescent="0.25">
      <c r="A5426" t="s">
        <v>317</v>
      </c>
      <c r="B5426" t="s">
        <v>295</v>
      </c>
      <c r="C5426">
        <v>24</v>
      </c>
      <c r="D5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6">
        <v>33</v>
      </c>
      <c r="AJ5426" t="s">
        <v>317</v>
      </c>
      <c r="AK5426" t="s">
        <v>426</v>
      </c>
      <c r="AL5426" t="s">
        <v>295</v>
      </c>
      <c r="AM5426">
        <v>10</v>
      </c>
      <c r="AN5426">
        <v>24</v>
      </c>
      <c r="AO5426">
        <v>0</v>
      </c>
      <c r="AP5426">
        <v>0</v>
      </c>
      <c r="AQ5426">
        <v>0</v>
      </c>
      <c r="AR5426">
        <v>0</v>
      </c>
      <c r="AS5426">
        <v>0</v>
      </c>
      <c r="AT5426">
        <v>0</v>
      </c>
    </row>
    <row r="5427" spans="1:46" hidden="1" x14ac:dyDescent="0.25">
      <c r="A5427" t="s">
        <v>317</v>
      </c>
      <c r="B5427" t="s">
        <v>296</v>
      </c>
      <c r="C5427">
        <v>1</v>
      </c>
      <c r="D5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7">
        <v>33</v>
      </c>
      <c r="AJ5427" t="s">
        <v>317</v>
      </c>
      <c r="AK5427" t="s">
        <v>426</v>
      </c>
      <c r="AL5427" t="s">
        <v>296</v>
      </c>
      <c r="AM5427">
        <v>11</v>
      </c>
      <c r="AN5427">
        <v>1</v>
      </c>
      <c r="AO5427">
        <v>0</v>
      </c>
      <c r="AP5427">
        <v>0</v>
      </c>
      <c r="AQ5427">
        <v>0</v>
      </c>
      <c r="AR5427">
        <v>0</v>
      </c>
      <c r="AS5427">
        <v>0</v>
      </c>
      <c r="AT5427">
        <v>0</v>
      </c>
    </row>
    <row r="5428" spans="1:46" hidden="1" x14ac:dyDescent="0.25">
      <c r="A5428" t="s">
        <v>317</v>
      </c>
      <c r="B5428" t="s">
        <v>296</v>
      </c>
      <c r="C5428">
        <v>2</v>
      </c>
      <c r="D5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8">
        <v>33</v>
      </c>
      <c r="AJ5428" t="s">
        <v>317</v>
      </c>
      <c r="AK5428" t="s">
        <v>426</v>
      </c>
      <c r="AL5428" t="s">
        <v>296</v>
      </c>
      <c r="AM5428">
        <v>11</v>
      </c>
      <c r="AN5428">
        <v>2</v>
      </c>
      <c r="AO5428">
        <v>0</v>
      </c>
      <c r="AP5428">
        <v>0</v>
      </c>
      <c r="AQ5428">
        <v>0</v>
      </c>
      <c r="AR5428">
        <v>0</v>
      </c>
      <c r="AS5428">
        <v>0</v>
      </c>
      <c r="AT5428">
        <v>0</v>
      </c>
    </row>
    <row r="5429" spans="1:46" hidden="1" x14ac:dyDescent="0.25">
      <c r="A5429" t="s">
        <v>317</v>
      </c>
      <c r="B5429" t="s">
        <v>296</v>
      </c>
      <c r="C5429">
        <v>3</v>
      </c>
      <c r="D5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9">
        <v>33</v>
      </c>
      <c r="AJ5429" t="s">
        <v>317</v>
      </c>
      <c r="AK5429" t="s">
        <v>426</v>
      </c>
      <c r="AL5429" t="s">
        <v>296</v>
      </c>
      <c r="AM5429">
        <v>11</v>
      </c>
      <c r="AN5429">
        <v>3</v>
      </c>
      <c r="AO5429">
        <v>0</v>
      </c>
      <c r="AP5429">
        <v>0</v>
      </c>
      <c r="AQ5429">
        <v>0</v>
      </c>
      <c r="AR5429">
        <v>0</v>
      </c>
      <c r="AS5429">
        <v>0</v>
      </c>
      <c r="AT5429">
        <v>0</v>
      </c>
    </row>
    <row r="5430" spans="1:46" hidden="1" x14ac:dyDescent="0.25">
      <c r="A5430" t="s">
        <v>317</v>
      </c>
      <c r="B5430" t="s">
        <v>296</v>
      </c>
      <c r="C5430">
        <v>4</v>
      </c>
      <c r="D5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0">
        <v>33</v>
      </c>
      <c r="AJ5430" t="s">
        <v>317</v>
      </c>
      <c r="AK5430" t="s">
        <v>426</v>
      </c>
      <c r="AL5430" t="s">
        <v>296</v>
      </c>
      <c r="AM5430">
        <v>11</v>
      </c>
      <c r="AN5430">
        <v>4</v>
      </c>
      <c r="AO5430">
        <v>0</v>
      </c>
      <c r="AP5430">
        <v>0</v>
      </c>
      <c r="AQ5430">
        <v>0</v>
      </c>
      <c r="AR5430">
        <v>0</v>
      </c>
      <c r="AS5430">
        <v>0</v>
      </c>
      <c r="AT5430">
        <v>0</v>
      </c>
    </row>
    <row r="5431" spans="1:46" hidden="1" x14ac:dyDescent="0.25">
      <c r="A5431" t="s">
        <v>317</v>
      </c>
      <c r="B5431" t="s">
        <v>296</v>
      </c>
      <c r="C5431">
        <v>5</v>
      </c>
      <c r="D5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1">
        <v>33</v>
      </c>
      <c r="AJ5431" t="s">
        <v>317</v>
      </c>
      <c r="AK5431" t="s">
        <v>426</v>
      </c>
      <c r="AL5431" t="s">
        <v>296</v>
      </c>
      <c r="AM5431">
        <v>11</v>
      </c>
      <c r="AN5431">
        <v>5</v>
      </c>
      <c r="AO5431">
        <v>0</v>
      </c>
      <c r="AP5431">
        <v>0</v>
      </c>
      <c r="AQ5431">
        <v>3.32E-6</v>
      </c>
      <c r="AR5431">
        <v>3.1099999999999999E-6</v>
      </c>
      <c r="AS5431">
        <v>1.8899999999999999E-5</v>
      </c>
      <c r="AT5431">
        <v>0</v>
      </c>
    </row>
    <row r="5432" spans="1:46" hidden="1" x14ac:dyDescent="0.25">
      <c r="A5432" t="s">
        <v>317</v>
      </c>
      <c r="B5432" t="s">
        <v>296</v>
      </c>
      <c r="C5432">
        <v>6</v>
      </c>
      <c r="D5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5.6799999999999998E-6</v>
      </c>
      <c r="E5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5.6799999999999998E-6</v>
      </c>
      <c r="AI5432">
        <v>33</v>
      </c>
      <c r="AJ5432" t="s">
        <v>317</v>
      </c>
      <c r="AK5432" t="s">
        <v>426</v>
      </c>
      <c r="AL5432" t="s">
        <v>296</v>
      </c>
      <c r="AM5432">
        <v>11</v>
      </c>
      <c r="AN5432">
        <v>6</v>
      </c>
      <c r="AO5432">
        <v>5.6799999999999998E-6</v>
      </c>
      <c r="AP5432">
        <v>1.8019836000000001E-2</v>
      </c>
      <c r="AQ5432" s="281">
        <v>3.7325696999999998E-2</v>
      </c>
      <c r="AR5432" s="281">
        <v>2.0333371999999999E-2</v>
      </c>
      <c r="AS5432" s="281">
        <v>6.0453975E-2</v>
      </c>
      <c r="AT5432">
        <v>0</v>
      </c>
    </row>
    <row r="5433" spans="1:46" hidden="1" x14ac:dyDescent="0.25">
      <c r="A5433" t="s">
        <v>317</v>
      </c>
      <c r="B5433" t="s">
        <v>296</v>
      </c>
      <c r="C5433">
        <v>7</v>
      </c>
      <c r="D5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3.9588435999999998E-2</v>
      </c>
      <c r="E5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3.9588435999999998E-2</v>
      </c>
      <c r="AI5433">
        <v>33</v>
      </c>
      <c r="AJ5433" t="s">
        <v>317</v>
      </c>
      <c r="AK5433" t="s">
        <v>426</v>
      </c>
      <c r="AL5433" t="s">
        <v>296</v>
      </c>
      <c r="AM5433">
        <v>11</v>
      </c>
      <c r="AN5433">
        <v>7</v>
      </c>
      <c r="AO5433" s="281">
        <v>3.9588435999999998E-2</v>
      </c>
      <c r="AP5433">
        <v>8.3745153000000003E-2</v>
      </c>
      <c r="AQ5433">
        <v>0.16127699600000001</v>
      </c>
      <c r="AR5433">
        <v>0.103315056</v>
      </c>
      <c r="AS5433">
        <v>0.247701323</v>
      </c>
      <c r="AT5433">
        <v>6.9293590000000004E-3</v>
      </c>
    </row>
    <row r="5434" spans="1:46" hidden="1" x14ac:dyDescent="0.25">
      <c r="A5434" t="s">
        <v>317</v>
      </c>
      <c r="B5434" t="s">
        <v>296</v>
      </c>
      <c r="C5434">
        <v>8</v>
      </c>
      <c r="D5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0.142736591</v>
      </c>
      <c r="E5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0.142736591</v>
      </c>
      <c r="AI5434">
        <v>33</v>
      </c>
      <c r="AJ5434" t="s">
        <v>317</v>
      </c>
      <c r="AK5434" t="s">
        <v>426</v>
      </c>
      <c r="AL5434" t="s">
        <v>296</v>
      </c>
      <c r="AM5434">
        <v>11</v>
      </c>
      <c r="AN5434">
        <v>8</v>
      </c>
      <c r="AO5434">
        <v>0.142736591</v>
      </c>
      <c r="AP5434">
        <v>0.22991698499999999</v>
      </c>
      <c r="AQ5434">
        <v>0.32626762199999998</v>
      </c>
      <c r="AR5434">
        <v>0.236022536</v>
      </c>
      <c r="AS5434">
        <v>0.46013538300000001</v>
      </c>
      <c r="AT5434">
        <v>2.6006830000000002E-2</v>
      </c>
    </row>
    <row r="5435" spans="1:46" hidden="1" x14ac:dyDescent="0.25">
      <c r="A5435" t="s">
        <v>317</v>
      </c>
      <c r="B5435" t="s">
        <v>296</v>
      </c>
      <c r="C5435">
        <v>9</v>
      </c>
      <c r="D5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0.47409526299999999</v>
      </c>
      <c r="E5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0.26540730299999998</v>
      </c>
      <c r="AI5435">
        <v>33</v>
      </c>
      <c r="AJ5435" t="s">
        <v>317</v>
      </c>
      <c r="AK5435" t="s">
        <v>426</v>
      </c>
      <c r="AL5435" t="s">
        <v>296</v>
      </c>
      <c r="AM5435">
        <v>11</v>
      </c>
      <c r="AN5435">
        <v>9</v>
      </c>
      <c r="AO5435">
        <v>0.26540730299999998</v>
      </c>
      <c r="AP5435">
        <v>0.38550409299999999</v>
      </c>
      <c r="AQ5435">
        <v>0.47409526299999999</v>
      </c>
      <c r="AR5435">
        <v>0.37139575000000002</v>
      </c>
      <c r="AS5435">
        <v>0.65530169699999996</v>
      </c>
      <c r="AT5435">
        <v>5.8386463999999999E-2</v>
      </c>
    </row>
    <row r="5436" spans="1:46" hidden="1" x14ac:dyDescent="0.25">
      <c r="A5436" t="s">
        <v>317</v>
      </c>
      <c r="B5436" t="s">
        <v>296</v>
      </c>
      <c r="C5436">
        <v>10</v>
      </c>
      <c r="D5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0.59950779399999998</v>
      </c>
      <c r="E5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0.59950779399999998</v>
      </c>
      <c r="AI5436">
        <v>33</v>
      </c>
      <c r="AJ5436" t="s">
        <v>317</v>
      </c>
      <c r="AK5436" t="s">
        <v>426</v>
      </c>
      <c r="AL5436" t="s">
        <v>296</v>
      </c>
      <c r="AM5436">
        <v>11</v>
      </c>
      <c r="AN5436">
        <v>10</v>
      </c>
      <c r="AO5436">
        <v>0.36630226500000002</v>
      </c>
      <c r="AP5436">
        <v>0.49303085800000002</v>
      </c>
      <c r="AQ5436">
        <v>0.59950779399999998</v>
      </c>
      <c r="AR5436">
        <v>0.479966373</v>
      </c>
      <c r="AS5436">
        <v>0.81270219499999996</v>
      </c>
      <c r="AT5436">
        <v>9.0743501000000004E-2</v>
      </c>
    </row>
    <row r="5437" spans="1:46" hidden="1" x14ac:dyDescent="0.25">
      <c r="A5437" t="s">
        <v>317</v>
      </c>
      <c r="B5437" t="s">
        <v>296</v>
      </c>
      <c r="C5437">
        <v>11</v>
      </c>
      <c r="D5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0.69081620899999996</v>
      </c>
      <c r="E5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0.69081620899999996</v>
      </c>
      <c r="AI5437">
        <v>33</v>
      </c>
      <c r="AJ5437" t="s">
        <v>317</v>
      </c>
      <c r="AK5437" t="s">
        <v>426</v>
      </c>
      <c r="AL5437" t="s">
        <v>296</v>
      </c>
      <c r="AM5437">
        <v>11</v>
      </c>
      <c r="AN5437">
        <v>11</v>
      </c>
      <c r="AO5437">
        <v>0.427307622</v>
      </c>
      <c r="AP5437">
        <v>0.58101305000000003</v>
      </c>
      <c r="AQ5437">
        <v>0.69081620899999996</v>
      </c>
      <c r="AR5437">
        <v>0.55554889699999999</v>
      </c>
      <c r="AS5437">
        <v>0.90918601399999999</v>
      </c>
      <c r="AT5437">
        <v>0.13405699900000001</v>
      </c>
    </row>
    <row r="5438" spans="1:46" hidden="1" x14ac:dyDescent="0.25">
      <c r="A5438" t="s">
        <v>317</v>
      </c>
      <c r="B5438" t="s">
        <v>296</v>
      </c>
      <c r="C5438">
        <v>12</v>
      </c>
      <c r="D5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0.73790646999999998</v>
      </c>
      <c r="E5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0.73790646999999998</v>
      </c>
      <c r="AI5438">
        <v>33</v>
      </c>
      <c r="AJ5438" t="s">
        <v>317</v>
      </c>
      <c r="AK5438" t="s">
        <v>426</v>
      </c>
      <c r="AL5438" t="s">
        <v>296</v>
      </c>
      <c r="AM5438">
        <v>11</v>
      </c>
      <c r="AN5438">
        <v>12</v>
      </c>
      <c r="AO5438">
        <v>0.45016140100000002</v>
      </c>
      <c r="AP5438">
        <v>0.60999692299999997</v>
      </c>
      <c r="AQ5438">
        <v>0.73790646999999998</v>
      </c>
      <c r="AR5438">
        <v>0.58532653400000001</v>
      </c>
      <c r="AS5438">
        <v>0.94347611099999995</v>
      </c>
      <c r="AT5438">
        <v>0.12841324600000001</v>
      </c>
    </row>
    <row r="5439" spans="1:46" hidden="1" x14ac:dyDescent="0.25">
      <c r="A5439" t="s">
        <v>317</v>
      </c>
      <c r="B5439" t="s">
        <v>296</v>
      </c>
      <c r="C5439">
        <v>13</v>
      </c>
      <c r="D5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0.73480352699999996</v>
      </c>
      <c r="E5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0.73480352699999996</v>
      </c>
      <c r="AI5439">
        <v>33</v>
      </c>
      <c r="AJ5439" t="s">
        <v>317</v>
      </c>
      <c r="AK5439" t="s">
        <v>426</v>
      </c>
      <c r="AL5439" t="s">
        <v>296</v>
      </c>
      <c r="AM5439">
        <v>11</v>
      </c>
      <c r="AN5439">
        <v>13</v>
      </c>
      <c r="AO5439">
        <v>0.45443062099999998</v>
      </c>
      <c r="AP5439">
        <v>0.58804300200000004</v>
      </c>
      <c r="AQ5439">
        <v>0.73480352699999996</v>
      </c>
      <c r="AR5439">
        <v>0.58022378699999999</v>
      </c>
      <c r="AS5439">
        <v>0.93734772300000002</v>
      </c>
      <c r="AT5439">
        <v>0.13756420699999999</v>
      </c>
    </row>
    <row r="5440" spans="1:46" hidden="1" x14ac:dyDescent="0.25">
      <c r="A5440" t="s">
        <v>317</v>
      </c>
      <c r="B5440" t="s">
        <v>296</v>
      </c>
      <c r="C5440">
        <v>14</v>
      </c>
      <c r="D5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0.666833907</v>
      </c>
      <c r="E5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0.666833907</v>
      </c>
      <c r="AI5440">
        <v>33</v>
      </c>
      <c r="AJ5440" t="s">
        <v>317</v>
      </c>
      <c r="AK5440" t="s">
        <v>426</v>
      </c>
      <c r="AL5440" t="s">
        <v>296</v>
      </c>
      <c r="AM5440">
        <v>11</v>
      </c>
      <c r="AN5440">
        <v>14</v>
      </c>
      <c r="AO5440">
        <v>0.40249611099999999</v>
      </c>
      <c r="AP5440">
        <v>0.52660578899999999</v>
      </c>
      <c r="AQ5440">
        <v>0.666833907</v>
      </c>
      <c r="AR5440">
        <v>0.52572375000000005</v>
      </c>
      <c r="AS5440">
        <v>0.90203441600000001</v>
      </c>
      <c r="AT5440">
        <v>0.12502407900000001</v>
      </c>
    </row>
    <row r="5441" spans="1:46" hidden="1" x14ac:dyDescent="0.25">
      <c r="A5441" t="s">
        <v>317</v>
      </c>
      <c r="B5441" t="s">
        <v>296</v>
      </c>
      <c r="C5441">
        <v>15</v>
      </c>
      <c r="D5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0.57266865600000005</v>
      </c>
      <c r="E5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0.57266865600000005</v>
      </c>
      <c r="AI5441">
        <v>33</v>
      </c>
      <c r="AJ5441" t="s">
        <v>317</v>
      </c>
      <c r="AK5441" t="s">
        <v>426</v>
      </c>
      <c r="AL5441" t="s">
        <v>296</v>
      </c>
      <c r="AM5441">
        <v>11</v>
      </c>
      <c r="AN5441">
        <v>15</v>
      </c>
      <c r="AO5441">
        <v>0.33096955</v>
      </c>
      <c r="AP5441">
        <v>0.43409279000000001</v>
      </c>
      <c r="AQ5441">
        <v>0.57266865600000005</v>
      </c>
      <c r="AR5441">
        <v>0.43757786900000001</v>
      </c>
      <c r="AS5441">
        <v>0.808084476</v>
      </c>
      <c r="AT5441">
        <v>0.12104499000000001</v>
      </c>
    </row>
    <row r="5442" spans="1:46" hidden="1" x14ac:dyDescent="0.25">
      <c r="A5442" t="s">
        <v>317</v>
      </c>
      <c r="B5442" t="s">
        <v>296</v>
      </c>
      <c r="C5442">
        <v>16</v>
      </c>
      <c r="D5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0.42064583700000002</v>
      </c>
      <c r="E5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0.42064583700000002</v>
      </c>
      <c r="AI5442">
        <v>33</v>
      </c>
      <c r="AJ5442" t="s">
        <v>317</v>
      </c>
      <c r="AK5442" t="s">
        <v>426</v>
      </c>
      <c r="AL5442" t="s">
        <v>296</v>
      </c>
      <c r="AM5442">
        <v>11</v>
      </c>
      <c r="AN5442">
        <v>16</v>
      </c>
      <c r="AO5442">
        <v>0.20449423</v>
      </c>
      <c r="AP5442">
        <v>0.30567032999999999</v>
      </c>
      <c r="AQ5442">
        <v>0.42064583700000002</v>
      </c>
      <c r="AR5442">
        <v>0.31817623699999997</v>
      </c>
      <c r="AS5442">
        <v>0.65047469099999999</v>
      </c>
      <c r="AT5442">
        <v>5.0242450000000001E-2</v>
      </c>
    </row>
    <row r="5443" spans="1:46" hidden="1" x14ac:dyDescent="0.25">
      <c r="A5443" t="s">
        <v>317</v>
      </c>
      <c r="B5443" t="s">
        <v>296</v>
      </c>
      <c r="C5443">
        <v>17</v>
      </c>
      <c r="D5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0.26756338899999998</v>
      </c>
      <c r="E5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0.26756338899999998</v>
      </c>
      <c r="AI5443">
        <v>33</v>
      </c>
      <c r="AJ5443" t="s">
        <v>317</v>
      </c>
      <c r="AK5443" t="s">
        <v>426</v>
      </c>
      <c r="AL5443" t="s">
        <v>296</v>
      </c>
      <c r="AM5443">
        <v>11</v>
      </c>
      <c r="AN5443">
        <v>17</v>
      </c>
      <c r="AO5443">
        <v>0.110291615</v>
      </c>
      <c r="AP5443">
        <v>0.18882557599999999</v>
      </c>
      <c r="AQ5443">
        <v>0.26756338899999998</v>
      </c>
      <c r="AR5443">
        <v>0.20334934299999999</v>
      </c>
      <c r="AS5443">
        <v>0.48720383</v>
      </c>
      <c r="AT5443">
        <v>2.5306788E-2</v>
      </c>
    </row>
    <row r="5444" spans="1:46" hidden="1" x14ac:dyDescent="0.25">
      <c r="A5444" t="s">
        <v>317</v>
      </c>
      <c r="B5444" t="s">
        <v>296</v>
      </c>
      <c r="C5444">
        <v>18</v>
      </c>
      <c r="D5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0.13305904199999999</v>
      </c>
      <c r="E5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0.13305904199999999</v>
      </c>
      <c r="AI5444">
        <v>33</v>
      </c>
      <c r="AJ5444" t="s">
        <v>317</v>
      </c>
      <c r="AK5444" t="s">
        <v>426</v>
      </c>
      <c r="AL5444" t="s">
        <v>296</v>
      </c>
      <c r="AM5444">
        <v>11</v>
      </c>
      <c r="AN5444">
        <v>18</v>
      </c>
      <c r="AO5444">
        <v>3.7443903000000001E-2</v>
      </c>
      <c r="AP5444">
        <v>6.1017371000000001E-2</v>
      </c>
      <c r="AQ5444">
        <v>0.13305904199999999</v>
      </c>
      <c r="AR5444">
        <v>9.0374354000000004E-2</v>
      </c>
      <c r="AS5444">
        <v>0.27934842199999999</v>
      </c>
      <c r="AT5444">
        <v>5.9078439999999998E-3</v>
      </c>
    </row>
    <row r="5445" spans="1:46" hidden="1" x14ac:dyDescent="0.25">
      <c r="A5445" t="s">
        <v>317</v>
      </c>
      <c r="B5445" t="s">
        <v>296</v>
      </c>
      <c r="C5445">
        <v>19</v>
      </c>
      <c r="D5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3.6939000999999999E-2</v>
      </c>
      <c r="E5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3.6939000999999999E-2</v>
      </c>
      <c r="AI5445">
        <v>33</v>
      </c>
      <c r="AJ5445" t="s">
        <v>317</v>
      </c>
      <c r="AK5445" t="s">
        <v>426</v>
      </c>
      <c r="AL5445" t="s">
        <v>296</v>
      </c>
      <c r="AM5445">
        <v>11</v>
      </c>
      <c r="AN5445">
        <v>19</v>
      </c>
      <c r="AO5445">
        <v>2.17934E-4</v>
      </c>
      <c r="AP5445">
        <v>1.487826E-3</v>
      </c>
      <c r="AQ5445">
        <v>3.6939000999999999E-2</v>
      </c>
      <c r="AR5445">
        <v>1.9347672999999999E-2</v>
      </c>
      <c r="AS5445">
        <v>0.102348645</v>
      </c>
      <c r="AT5445">
        <v>3.6900000000000002E-5</v>
      </c>
    </row>
    <row r="5446" spans="1:46" hidden="1" x14ac:dyDescent="0.25">
      <c r="A5446" t="s">
        <v>317</v>
      </c>
      <c r="B5446" t="s">
        <v>296</v>
      </c>
      <c r="C5446">
        <v>20</v>
      </c>
      <c r="D5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2.7073800000000002E-4</v>
      </c>
      <c r="E5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2.7073800000000002E-4</v>
      </c>
      <c r="AI5446">
        <v>33</v>
      </c>
      <c r="AJ5446" t="s">
        <v>317</v>
      </c>
      <c r="AK5446" t="s">
        <v>426</v>
      </c>
      <c r="AL5446" t="s">
        <v>296</v>
      </c>
      <c r="AM5446">
        <v>11</v>
      </c>
      <c r="AN5446">
        <v>20</v>
      </c>
      <c r="AO5446">
        <v>0</v>
      </c>
      <c r="AP5446">
        <v>0</v>
      </c>
      <c r="AQ5446">
        <v>2.7073800000000002E-4</v>
      </c>
      <c r="AR5446">
        <v>3.0381899999999999E-4</v>
      </c>
      <c r="AS5446">
        <v>3.3965309999999999E-3</v>
      </c>
      <c r="AT5446" s="281">
        <v>0</v>
      </c>
    </row>
    <row r="5447" spans="1:46" hidden="1" x14ac:dyDescent="0.25">
      <c r="A5447" t="s">
        <v>317</v>
      </c>
      <c r="B5447" t="s">
        <v>296</v>
      </c>
      <c r="C5447">
        <v>21</v>
      </c>
      <c r="D5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7">
        <v>33</v>
      </c>
      <c r="AJ5447" t="s">
        <v>317</v>
      </c>
      <c r="AK5447" t="s">
        <v>426</v>
      </c>
      <c r="AL5447" t="s">
        <v>296</v>
      </c>
      <c r="AM5447">
        <v>11</v>
      </c>
      <c r="AN5447">
        <v>21</v>
      </c>
      <c r="AO5447">
        <v>0</v>
      </c>
      <c r="AP5447">
        <v>0</v>
      </c>
      <c r="AQ5447">
        <v>0</v>
      </c>
      <c r="AR5447">
        <v>0</v>
      </c>
      <c r="AS5447">
        <v>0</v>
      </c>
      <c r="AT5447">
        <v>0</v>
      </c>
    </row>
    <row r="5448" spans="1:46" hidden="1" x14ac:dyDescent="0.25">
      <c r="A5448" t="s">
        <v>317</v>
      </c>
      <c r="B5448" t="s">
        <v>296</v>
      </c>
      <c r="C5448">
        <v>22</v>
      </c>
      <c r="D5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8">
        <v>33</v>
      </c>
      <c r="AJ5448" t="s">
        <v>317</v>
      </c>
      <c r="AK5448" t="s">
        <v>426</v>
      </c>
      <c r="AL5448" t="s">
        <v>296</v>
      </c>
      <c r="AM5448">
        <v>11</v>
      </c>
      <c r="AN5448">
        <v>22</v>
      </c>
      <c r="AO5448">
        <v>0</v>
      </c>
      <c r="AP5448">
        <v>0</v>
      </c>
      <c r="AQ5448">
        <v>0</v>
      </c>
      <c r="AR5448">
        <v>0</v>
      </c>
      <c r="AS5448">
        <v>0</v>
      </c>
      <c r="AT5448">
        <v>0</v>
      </c>
    </row>
    <row r="5449" spans="1:46" hidden="1" x14ac:dyDescent="0.25">
      <c r="A5449" t="s">
        <v>317</v>
      </c>
      <c r="B5449" t="s">
        <v>296</v>
      </c>
      <c r="C5449">
        <v>23</v>
      </c>
      <c r="D5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9">
        <v>33</v>
      </c>
      <c r="AJ5449" t="s">
        <v>317</v>
      </c>
      <c r="AK5449" t="s">
        <v>426</v>
      </c>
      <c r="AL5449" t="s">
        <v>296</v>
      </c>
      <c r="AM5449">
        <v>11</v>
      </c>
      <c r="AN5449">
        <v>23</v>
      </c>
      <c r="AO5449">
        <v>0</v>
      </c>
      <c r="AP5449">
        <v>0</v>
      </c>
      <c r="AQ5449">
        <v>0</v>
      </c>
      <c r="AR5449">
        <v>0</v>
      </c>
      <c r="AS5449">
        <v>0</v>
      </c>
      <c r="AT5449">
        <v>0</v>
      </c>
    </row>
    <row r="5450" spans="1:46" hidden="1" x14ac:dyDescent="0.25">
      <c r="A5450" t="s">
        <v>317</v>
      </c>
      <c r="B5450" t="s">
        <v>296</v>
      </c>
      <c r="C5450">
        <v>24</v>
      </c>
      <c r="D5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0">
        <v>33</v>
      </c>
      <c r="AJ5450" t="s">
        <v>317</v>
      </c>
      <c r="AK5450" t="s">
        <v>426</v>
      </c>
      <c r="AL5450" t="s">
        <v>296</v>
      </c>
      <c r="AM5450">
        <v>11</v>
      </c>
      <c r="AN5450">
        <v>24</v>
      </c>
      <c r="AO5450">
        <v>0</v>
      </c>
      <c r="AP5450">
        <v>0</v>
      </c>
      <c r="AQ5450">
        <v>0</v>
      </c>
      <c r="AR5450">
        <v>0</v>
      </c>
      <c r="AS5450">
        <v>0</v>
      </c>
      <c r="AT5450">
        <v>0</v>
      </c>
    </row>
    <row r="5451" spans="1:46" hidden="1" x14ac:dyDescent="0.25">
      <c r="A5451" t="s">
        <v>317</v>
      </c>
      <c r="B5451" t="s">
        <v>297</v>
      </c>
      <c r="C5451">
        <v>1</v>
      </c>
      <c r="D5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1">
        <v>33</v>
      </c>
      <c r="AJ5451" t="s">
        <v>317</v>
      </c>
      <c r="AK5451" t="s">
        <v>426</v>
      </c>
      <c r="AL5451" t="s">
        <v>297</v>
      </c>
      <c r="AM5451">
        <v>12</v>
      </c>
      <c r="AN5451">
        <v>1</v>
      </c>
      <c r="AO5451">
        <v>0</v>
      </c>
      <c r="AP5451">
        <v>0</v>
      </c>
      <c r="AQ5451">
        <v>0</v>
      </c>
      <c r="AR5451">
        <v>0</v>
      </c>
      <c r="AS5451">
        <v>0</v>
      </c>
      <c r="AT5451">
        <v>0</v>
      </c>
    </row>
    <row r="5452" spans="1:46" hidden="1" x14ac:dyDescent="0.25">
      <c r="A5452" t="s">
        <v>317</v>
      </c>
      <c r="B5452" t="s">
        <v>297</v>
      </c>
      <c r="C5452">
        <v>2</v>
      </c>
      <c r="D5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2">
        <v>33</v>
      </c>
      <c r="AJ5452" t="s">
        <v>317</v>
      </c>
      <c r="AK5452" t="s">
        <v>426</v>
      </c>
      <c r="AL5452" t="s">
        <v>297</v>
      </c>
      <c r="AM5452">
        <v>12</v>
      </c>
      <c r="AN5452">
        <v>2</v>
      </c>
      <c r="AO5452">
        <v>0</v>
      </c>
      <c r="AP5452">
        <v>0</v>
      </c>
      <c r="AQ5452">
        <v>0</v>
      </c>
      <c r="AR5452">
        <v>0</v>
      </c>
      <c r="AS5452">
        <v>0</v>
      </c>
      <c r="AT5452">
        <v>0</v>
      </c>
    </row>
    <row r="5453" spans="1:46" hidden="1" x14ac:dyDescent="0.25">
      <c r="A5453" t="s">
        <v>317</v>
      </c>
      <c r="B5453" t="s">
        <v>297</v>
      </c>
      <c r="C5453">
        <v>3</v>
      </c>
      <c r="D5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3">
        <v>33</v>
      </c>
      <c r="AJ5453" t="s">
        <v>317</v>
      </c>
      <c r="AK5453" t="s">
        <v>426</v>
      </c>
      <c r="AL5453" t="s">
        <v>297</v>
      </c>
      <c r="AM5453">
        <v>12</v>
      </c>
      <c r="AN5453">
        <v>3</v>
      </c>
      <c r="AO5453">
        <v>0</v>
      </c>
      <c r="AP5453">
        <v>0</v>
      </c>
      <c r="AQ5453">
        <v>0</v>
      </c>
      <c r="AR5453">
        <v>0</v>
      </c>
      <c r="AS5453">
        <v>0</v>
      </c>
      <c r="AT5453">
        <v>0</v>
      </c>
    </row>
    <row r="5454" spans="1:46" hidden="1" x14ac:dyDescent="0.25">
      <c r="A5454" t="s">
        <v>317</v>
      </c>
      <c r="B5454" t="s">
        <v>297</v>
      </c>
      <c r="C5454">
        <v>4</v>
      </c>
      <c r="D5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4">
        <v>33</v>
      </c>
      <c r="AJ5454" t="s">
        <v>317</v>
      </c>
      <c r="AK5454" t="s">
        <v>426</v>
      </c>
      <c r="AL5454" t="s">
        <v>297</v>
      </c>
      <c r="AM5454">
        <v>12</v>
      </c>
      <c r="AN5454">
        <v>4</v>
      </c>
      <c r="AO5454">
        <v>0</v>
      </c>
      <c r="AP5454">
        <v>0</v>
      </c>
      <c r="AQ5454">
        <v>0</v>
      </c>
      <c r="AR5454">
        <v>0</v>
      </c>
      <c r="AS5454">
        <v>0</v>
      </c>
      <c r="AT5454">
        <v>0</v>
      </c>
    </row>
    <row r="5455" spans="1:46" hidden="1" x14ac:dyDescent="0.25">
      <c r="A5455" t="s">
        <v>317</v>
      </c>
      <c r="B5455" t="s">
        <v>297</v>
      </c>
      <c r="C5455">
        <v>5</v>
      </c>
      <c r="D5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5">
        <v>33</v>
      </c>
      <c r="AJ5455" t="s">
        <v>317</v>
      </c>
      <c r="AK5455" t="s">
        <v>426</v>
      </c>
      <c r="AL5455" t="s">
        <v>297</v>
      </c>
      <c r="AM5455">
        <v>12</v>
      </c>
      <c r="AN5455">
        <v>5</v>
      </c>
      <c r="AO5455">
        <v>0</v>
      </c>
      <c r="AP5455">
        <v>0</v>
      </c>
      <c r="AQ5455">
        <v>5.3900000000000005E-7</v>
      </c>
      <c r="AR5455">
        <v>1.46E-6</v>
      </c>
      <c r="AS5455">
        <v>1.5400000000000002E-5</v>
      </c>
      <c r="AT5455">
        <v>0</v>
      </c>
    </row>
    <row r="5456" spans="1:46" hidden="1" x14ac:dyDescent="0.25">
      <c r="A5456" t="s">
        <v>317</v>
      </c>
      <c r="B5456" t="s">
        <v>297</v>
      </c>
      <c r="C5456">
        <v>6</v>
      </c>
      <c r="D5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1.17E-6</v>
      </c>
      <c r="E5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1.17E-6</v>
      </c>
      <c r="AI5456">
        <v>33</v>
      </c>
      <c r="AJ5456" t="s">
        <v>317</v>
      </c>
      <c r="AK5456" t="s">
        <v>426</v>
      </c>
      <c r="AL5456" t="s">
        <v>297</v>
      </c>
      <c r="AM5456">
        <v>12</v>
      </c>
      <c r="AN5456">
        <v>6</v>
      </c>
      <c r="AO5456">
        <v>1.17E-6</v>
      </c>
      <c r="AP5456">
        <v>2.1445663E-2</v>
      </c>
      <c r="AQ5456" s="281">
        <v>3.3932540999999997E-2</v>
      </c>
      <c r="AR5456" s="281">
        <v>1.9277180000000001E-2</v>
      </c>
      <c r="AS5456" s="281">
        <v>5.1631811E-2</v>
      </c>
      <c r="AT5456">
        <v>0</v>
      </c>
    </row>
    <row r="5457" spans="1:46" hidden="1" x14ac:dyDescent="0.25">
      <c r="A5457" t="s">
        <v>317</v>
      </c>
      <c r="B5457" t="s">
        <v>297</v>
      </c>
      <c r="C5457">
        <v>7</v>
      </c>
      <c r="D5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4.0799041000000001E-2</v>
      </c>
      <c r="E5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4.0799041000000001E-2</v>
      </c>
      <c r="AI5457">
        <v>33</v>
      </c>
      <c r="AJ5457" t="s">
        <v>317</v>
      </c>
      <c r="AK5457" t="s">
        <v>426</v>
      </c>
      <c r="AL5457" t="s">
        <v>297</v>
      </c>
      <c r="AM5457">
        <v>12</v>
      </c>
      <c r="AN5457">
        <v>7</v>
      </c>
      <c r="AO5457" s="281">
        <v>4.0799041000000001E-2</v>
      </c>
      <c r="AP5457">
        <v>9.6593397999999997E-2</v>
      </c>
      <c r="AQ5457">
        <v>0.16692295500000001</v>
      </c>
      <c r="AR5457">
        <v>0.10336648499999999</v>
      </c>
      <c r="AS5457">
        <v>0.22847794699999999</v>
      </c>
      <c r="AT5457">
        <v>8.1107720000000005E-3</v>
      </c>
    </row>
    <row r="5458" spans="1:46" hidden="1" x14ac:dyDescent="0.25">
      <c r="A5458" t="s">
        <v>317</v>
      </c>
      <c r="B5458" t="s">
        <v>297</v>
      </c>
      <c r="C5458">
        <v>8</v>
      </c>
      <c r="D5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0.17333836</v>
      </c>
      <c r="E5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0.17333836</v>
      </c>
      <c r="AI5458">
        <v>33</v>
      </c>
      <c r="AJ5458" t="s">
        <v>317</v>
      </c>
      <c r="AK5458" t="s">
        <v>426</v>
      </c>
      <c r="AL5458" t="s">
        <v>297</v>
      </c>
      <c r="AM5458">
        <v>12</v>
      </c>
      <c r="AN5458">
        <v>8</v>
      </c>
      <c r="AO5458">
        <v>0.17333836</v>
      </c>
      <c r="AP5458">
        <v>0.220287869</v>
      </c>
      <c r="AQ5458">
        <v>0.33977560400000001</v>
      </c>
      <c r="AR5458">
        <v>0.24258086700000001</v>
      </c>
      <c r="AS5458">
        <v>0.43052491300000001</v>
      </c>
      <c r="AT5458">
        <v>3.9929498000000001E-2</v>
      </c>
    </row>
    <row r="5459" spans="1:46" hidden="1" x14ac:dyDescent="0.25">
      <c r="A5459" t="s">
        <v>317</v>
      </c>
      <c r="B5459" t="s">
        <v>297</v>
      </c>
      <c r="C5459">
        <v>9</v>
      </c>
      <c r="D5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0.49233891600000002</v>
      </c>
      <c r="E5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0.307357094</v>
      </c>
      <c r="AI5459">
        <v>33</v>
      </c>
      <c r="AJ5459" t="s">
        <v>317</v>
      </c>
      <c r="AK5459" t="s">
        <v>426</v>
      </c>
      <c r="AL5459" t="s">
        <v>297</v>
      </c>
      <c r="AM5459">
        <v>12</v>
      </c>
      <c r="AN5459">
        <v>9</v>
      </c>
      <c r="AO5459">
        <v>0.307357094</v>
      </c>
      <c r="AP5459">
        <v>0.39399025599999998</v>
      </c>
      <c r="AQ5459">
        <v>0.49233891600000002</v>
      </c>
      <c r="AR5459">
        <v>0.39044626900000001</v>
      </c>
      <c r="AS5459">
        <v>0.62704091100000003</v>
      </c>
      <c r="AT5459">
        <v>0.102727554</v>
      </c>
    </row>
    <row r="5460" spans="1:46" hidden="1" x14ac:dyDescent="0.25">
      <c r="A5460" t="s">
        <v>317</v>
      </c>
      <c r="B5460" t="s">
        <v>297</v>
      </c>
      <c r="C5460">
        <v>10</v>
      </c>
      <c r="D5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0.63421462500000003</v>
      </c>
      <c r="E5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0.63421462500000003</v>
      </c>
      <c r="AI5460">
        <v>33</v>
      </c>
      <c r="AJ5460" t="s">
        <v>317</v>
      </c>
      <c r="AK5460" t="s">
        <v>426</v>
      </c>
      <c r="AL5460" t="s">
        <v>297</v>
      </c>
      <c r="AM5460">
        <v>12</v>
      </c>
      <c r="AN5460">
        <v>10</v>
      </c>
      <c r="AO5460">
        <v>0.40870056900000001</v>
      </c>
      <c r="AP5460">
        <v>0.53518994799999997</v>
      </c>
      <c r="AQ5460">
        <v>0.63421462500000003</v>
      </c>
      <c r="AR5460">
        <v>0.51690435000000001</v>
      </c>
      <c r="AS5460">
        <v>0.78521750099999998</v>
      </c>
      <c r="AT5460">
        <v>0.132082423</v>
      </c>
    </row>
    <row r="5461" spans="1:46" hidden="1" x14ac:dyDescent="0.25">
      <c r="A5461" t="s">
        <v>317</v>
      </c>
      <c r="B5461" t="s">
        <v>297</v>
      </c>
      <c r="C5461">
        <v>11</v>
      </c>
      <c r="D5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0.74441103200000003</v>
      </c>
      <c r="E5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0.74441103200000003</v>
      </c>
      <c r="AI5461">
        <v>33</v>
      </c>
      <c r="AJ5461" t="s">
        <v>317</v>
      </c>
      <c r="AK5461" t="s">
        <v>426</v>
      </c>
      <c r="AL5461" t="s">
        <v>297</v>
      </c>
      <c r="AM5461">
        <v>12</v>
      </c>
      <c r="AN5461">
        <v>11</v>
      </c>
      <c r="AO5461">
        <v>0.47987468300000002</v>
      </c>
      <c r="AP5461">
        <v>0.63813604599999996</v>
      </c>
      <c r="AQ5461">
        <v>0.74441103200000003</v>
      </c>
      <c r="AR5461">
        <v>0.603073631</v>
      </c>
      <c r="AS5461">
        <v>0.89456644699999999</v>
      </c>
      <c r="AT5461">
        <v>0.14209888100000001</v>
      </c>
    </row>
    <row r="5462" spans="1:46" hidden="1" x14ac:dyDescent="0.25">
      <c r="A5462" t="s">
        <v>317</v>
      </c>
      <c r="B5462" t="s">
        <v>297</v>
      </c>
      <c r="C5462">
        <v>12</v>
      </c>
      <c r="D5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0.80191643000000001</v>
      </c>
      <c r="E5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0.80191643000000001</v>
      </c>
      <c r="AI5462">
        <v>33</v>
      </c>
      <c r="AJ5462" t="s">
        <v>317</v>
      </c>
      <c r="AK5462" t="s">
        <v>426</v>
      </c>
      <c r="AL5462" t="s">
        <v>297</v>
      </c>
      <c r="AM5462">
        <v>12</v>
      </c>
      <c r="AN5462">
        <v>12</v>
      </c>
      <c r="AO5462">
        <v>0.48539344200000001</v>
      </c>
      <c r="AP5462">
        <v>0.67705451100000003</v>
      </c>
      <c r="AQ5462">
        <v>0.80191643000000001</v>
      </c>
      <c r="AR5462">
        <v>0.64420686100000002</v>
      </c>
      <c r="AS5462">
        <v>0.92812827099999995</v>
      </c>
      <c r="AT5462">
        <v>0.156117377</v>
      </c>
    </row>
    <row r="5463" spans="1:46" hidden="1" x14ac:dyDescent="0.25">
      <c r="A5463" t="s">
        <v>317</v>
      </c>
      <c r="B5463" t="s">
        <v>297</v>
      </c>
      <c r="C5463">
        <v>13</v>
      </c>
      <c r="D5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0.80749736299999997</v>
      </c>
      <c r="E5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0.80749736299999997</v>
      </c>
      <c r="AI5463">
        <v>33</v>
      </c>
      <c r="AJ5463" t="s">
        <v>317</v>
      </c>
      <c r="AK5463" t="s">
        <v>426</v>
      </c>
      <c r="AL5463" t="s">
        <v>297</v>
      </c>
      <c r="AM5463">
        <v>12</v>
      </c>
      <c r="AN5463">
        <v>13</v>
      </c>
      <c r="AO5463">
        <v>0.50613030400000003</v>
      </c>
      <c r="AP5463">
        <v>0.64246205199999995</v>
      </c>
      <c r="AQ5463">
        <v>0.80749736299999997</v>
      </c>
      <c r="AR5463">
        <v>0.64626157200000001</v>
      </c>
      <c r="AS5463">
        <v>0.92418914699999999</v>
      </c>
      <c r="AT5463">
        <v>0.155295762</v>
      </c>
    </row>
    <row r="5464" spans="1:46" hidden="1" x14ac:dyDescent="0.25">
      <c r="A5464" t="s">
        <v>317</v>
      </c>
      <c r="B5464" t="s">
        <v>297</v>
      </c>
      <c r="C5464">
        <v>14</v>
      </c>
      <c r="D5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0.74902495499999999</v>
      </c>
      <c r="E5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0.74902495499999999</v>
      </c>
      <c r="AI5464">
        <v>33</v>
      </c>
      <c r="AJ5464" t="s">
        <v>317</v>
      </c>
      <c r="AK5464" t="s">
        <v>426</v>
      </c>
      <c r="AL5464" t="s">
        <v>297</v>
      </c>
      <c r="AM5464">
        <v>12</v>
      </c>
      <c r="AN5464">
        <v>14</v>
      </c>
      <c r="AO5464">
        <v>0.45434048799999999</v>
      </c>
      <c r="AP5464">
        <v>0.60197463500000004</v>
      </c>
      <c r="AQ5464">
        <v>0.74902495499999999</v>
      </c>
      <c r="AR5464">
        <v>0.59265131500000001</v>
      </c>
      <c r="AS5464">
        <v>0.90315309600000004</v>
      </c>
      <c r="AT5464">
        <v>0.14753043099999999</v>
      </c>
    </row>
    <row r="5465" spans="1:46" hidden="1" x14ac:dyDescent="0.25">
      <c r="A5465" t="s">
        <v>317</v>
      </c>
      <c r="B5465" t="s">
        <v>297</v>
      </c>
      <c r="C5465">
        <v>15</v>
      </c>
      <c r="D5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0.63164416499999998</v>
      </c>
      <c r="E5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0.63164416499999998</v>
      </c>
      <c r="AI5465">
        <v>33</v>
      </c>
      <c r="AJ5465" t="s">
        <v>317</v>
      </c>
      <c r="AK5465" t="s">
        <v>426</v>
      </c>
      <c r="AL5465" t="s">
        <v>297</v>
      </c>
      <c r="AM5465">
        <v>12</v>
      </c>
      <c r="AN5465">
        <v>15</v>
      </c>
      <c r="AO5465">
        <v>0.36875761000000001</v>
      </c>
      <c r="AP5465">
        <v>0.49925237300000003</v>
      </c>
      <c r="AQ5465">
        <v>0.63164416499999998</v>
      </c>
      <c r="AR5465">
        <v>0.50016465899999996</v>
      </c>
      <c r="AS5465">
        <v>0.80875823300000005</v>
      </c>
      <c r="AT5465">
        <v>0.14565840299999999</v>
      </c>
    </row>
    <row r="5466" spans="1:46" hidden="1" x14ac:dyDescent="0.25">
      <c r="A5466" t="s">
        <v>317</v>
      </c>
      <c r="B5466" t="s">
        <v>297</v>
      </c>
      <c r="C5466">
        <v>16</v>
      </c>
      <c r="D5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0.47843860199999999</v>
      </c>
      <c r="E5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0.47843860199999999</v>
      </c>
      <c r="AI5466">
        <v>33</v>
      </c>
      <c r="AJ5466" t="s">
        <v>317</v>
      </c>
      <c r="AK5466" t="s">
        <v>426</v>
      </c>
      <c r="AL5466" t="s">
        <v>297</v>
      </c>
      <c r="AM5466">
        <v>12</v>
      </c>
      <c r="AN5466">
        <v>16</v>
      </c>
      <c r="AO5466">
        <v>0.26060762300000001</v>
      </c>
      <c r="AP5466">
        <v>0.38280975099999998</v>
      </c>
      <c r="AQ5466">
        <v>0.47843860199999999</v>
      </c>
      <c r="AR5466">
        <v>0.38245526299999999</v>
      </c>
      <c r="AS5466">
        <v>0.67977818899999998</v>
      </c>
      <c r="AT5466">
        <v>8.4734083000000002E-2</v>
      </c>
    </row>
    <row r="5467" spans="1:46" hidden="1" x14ac:dyDescent="0.25">
      <c r="A5467" t="s">
        <v>317</v>
      </c>
      <c r="B5467" t="s">
        <v>297</v>
      </c>
      <c r="C5467">
        <v>17</v>
      </c>
      <c r="D5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0.32908736399999999</v>
      </c>
      <c r="E5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0.32908736399999999</v>
      </c>
      <c r="AI5467">
        <v>33</v>
      </c>
      <c r="AJ5467" t="s">
        <v>317</v>
      </c>
      <c r="AK5467" t="s">
        <v>426</v>
      </c>
      <c r="AL5467" t="s">
        <v>297</v>
      </c>
      <c r="AM5467">
        <v>12</v>
      </c>
      <c r="AN5467">
        <v>17</v>
      </c>
      <c r="AO5467">
        <v>0.15120683100000001</v>
      </c>
      <c r="AP5467">
        <v>0.235008877</v>
      </c>
      <c r="AQ5467">
        <v>0.32908736399999999</v>
      </c>
      <c r="AR5467">
        <v>0.25349195800000002</v>
      </c>
      <c r="AS5467">
        <v>0.51906458300000002</v>
      </c>
      <c r="AT5467">
        <v>5.6846862999999997E-2</v>
      </c>
    </row>
    <row r="5468" spans="1:46" hidden="1" x14ac:dyDescent="0.25">
      <c r="A5468" t="s">
        <v>317</v>
      </c>
      <c r="B5468" t="s">
        <v>297</v>
      </c>
      <c r="C5468">
        <v>18</v>
      </c>
      <c r="D5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0.18950497299999999</v>
      </c>
      <c r="E5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0.18950497299999999</v>
      </c>
      <c r="AI5468">
        <v>33</v>
      </c>
      <c r="AJ5468" t="s">
        <v>317</v>
      </c>
      <c r="AK5468" t="s">
        <v>426</v>
      </c>
      <c r="AL5468" t="s">
        <v>297</v>
      </c>
      <c r="AM5468">
        <v>12</v>
      </c>
      <c r="AN5468">
        <v>18</v>
      </c>
      <c r="AO5468">
        <v>6.5012033999999996E-2</v>
      </c>
      <c r="AP5468">
        <v>0.105048408</v>
      </c>
      <c r="AQ5468">
        <v>0.18950497299999999</v>
      </c>
      <c r="AR5468">
        <v>0.12862083199999999</v>
      </c>
      <c r="AS5468">
        <v>0.32639761499999997</v>
      </c>
      <c r="AT5468">
        <v>2.4546170999999999E-2</v>
      </c>
    </row>
    <row r="5469" spans="1:46" hidden="1" x14ac:dyDescent="0.25">
      <c r="A5469" t="s">
        <v>317</v>
      </c>
      <c r="B5469" t="s">
        <v>297</v>
      </c>
      <c r="C5469">
        <v>19</v>
      </c>
      <c r="D5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7.0351069000000002E-2</v>
      </c>
      <c r="E5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7.0351069000000002E-2</v>
      </c>
      <c r="AI5469">
        <v>33</v>
      </c>
      <c r="AJ5469" t="s">
        <v>317</v>
      </c>
      <c r="AK5469" t="s">
        <v>426</v>
      </c>
      <c r="AL5469" t="s">
        <v>297</v>
      </c>
      <c r="AM5469">
        <v>12</v>
      </c>
      <c r="AN5469">
        <v>19</v>
      </c>
      <c r="AO5469">
        <v>4.5181639999999999E-3</v>
      </c>
      <c r="AP5469">
        <v>1.0843132E-2</v>
      </c>
      <c r="AQ5469">
        <v>7.0351069000000002E-2</v>
      </c>
      <c r="AR5469">
        <v>3.7793617000000002E-2</v>
      </c>
      <c r="AS5469">
        <v>0.13732977099999999</v>
      </c>
      <c r="AT5469">
        <v>9.5848500000000002E-4</v>
      </c>
    </row>
    <row r="5470" spans="1:46" hidden="1" x14ac:dyDescent="0.25">
      <c r="A5470" t="s">
        <v>317</v>
      </c>
      <c r="B5470" t="s">
        <v>297</v>
      </c>
      <c r="C5470">
        <v>20</v>
      </c>
      <c r="D5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5.40998E-3</v>
      </c>
      <c r="E5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5.40998E-3</v>
      </c>
      <c r="AI5470">
        <v>33</v>
      </c>
      <c r="AJ5470" t="s">
        <v>317</v>
      </c>
      <c r="AK5470" t="s">
        <v>426</v>
      </c>
      <c r="AL5470" t="s">
        <v>297</v>
      </c>
      <c r="AM5470">
        <v>12</v>
      </c>
      <c r="AN5470">
        <v>20</v>
      </c>
      <c r="AO5470">
        <v>0</v>
      </c>
      <c r="AP5470">
        <v>0</v>
      </c>
      <c r="AQ5470">
        <v>5.40998E-3</v>
      </c>
      <c r="AR5470">
        <v>2.7370519999999998E-3</v>
      </c>
      <c r="AS5470">
        <v>1.3594645000000001E-2</v>
      </c>
      <c r="AT5470">
        <v>0</v>
      </c>
    </row>
    <row r="5471" spans="1:46" hidden="1" x14ac:dyDescent="0.25">
      <c r="A5471" t="s">
        <v>317</v>
      </c>
      <c r="B5471" t="s">
        <v>297</v>
      </c>
      <c r="C5471">
        <v>21</v>
      </c>
      <c r="D5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1">
        <v>33</v>
      </c>
      <c r="AJ5471" t="s">
        <v>317</v>
      </c>
      <c r="AK5471" t="s">
        <v>426</v>
      </c>
      <c r="AL5471" t="s">
        <v>297</v>
      </c>
      <c r="AM5471">
        <v>12</v>
      </c>
      <c r="AN5471">
        <v>21</v>
      </c>
      <c r="AO5471">
        <v>0</v>
      </c>
      <c r="AP5471">
        <v>0</v>
      </c>
      <c r="AQ5471">
        <v>0</v>
      </c>
      <c r="AR5471">
        <v>0</v>
      </c>
      <c r="AS5471">
        <v>0</v>
      </c>
      <c r="AT5471">
        <v>0</v>
      </c>
    </row>
    <row r="5472" spans="1:46" hidden="1" x14ac:dyDescent="0.25">
      <c r="A5472" t="s">
        <v>317</v>
      </c>
      <c r="B5472" t="s">
        <v>297</v>
      </c>
      <c r="C5472">
        <v>22</v>
      </c>
      <c r="D5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2">
        <v>33</v>
      </c>
      <c r="AJ5472" t="s">
        <v>317</v>
      </c>
      <c r="AK5472" t="s">
        <v>426</v>
      </c>
      <c r="AL5472" t="s">
        <v>297</v>
      </c>
      <c r="AM5472">
        <v>12</v>
      </c>
      <c r="AN5472">
        <v>22</v>
      </c>
      <c r="AO5472">
        <v>0</v>
      </c>
      <c r="AP5472">
        <v>0</v>
      </c>
      <c r="AQ5472">
        <v>0</v>
      </c>
      <c r="AR5472">
        <v>0</v>
      </c>
      <c r="AS5472">
        <v>0</v>
      </c>
      <c r="AT5472">
        <v>0</v>
      </c>
    </row>
    <row r="5473" spans="1:46" hidden="1" x14ac:dyDescent="0.25">
      <c r="A5473" t="s">
        <v>317</v>
      </c>
      <c r="B5473" t="s">
        <v>297</v>
      </c>
      <c r="C5473">
        <v>23</v>
      </c>
      <c r="D5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3">
        <v>33</v>
      </c>
      <c r="AJ5473" t="s">
        <v>317</v>
      </c>
      <c r="AK5473" t="s">
        <v>426</v>
      </c>
      <c r="AL5473" t="s">
        <v>297</v>
      </c>
      <c r="AM5473">
        <v>12</v>
      </c>
      <c r="AN5473">
        <v>23</v>
      </c>
      <c r="AO5473">
        <v>0</v>
      </c>
      <c r="AP5473">
        <v>0</v>
      </c>
      <c r="AQ5473">
        <v>0</v>
      </c>
      <c r="AR5473">
        <v>0</v>
      </c>
      <c r="AS5473">
        <v>0</v>
      </c>
      <c r="AT5473">
        <v>0</v>
      </c>
    </row>
    <row r="5474" spans="1:46" hidden="1" x14ac:dyDescent="0.25">
      <c r="A5474" t="s">
        <v>317</v>
      </c>
      <c r="B5474" t="s">
        <v>297</v>
      </c>
      <c r="C5474">
        <v>24</v>
      </c>
      <c r="D5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4">
        <v>33</v>
      </c>
      <c r="AJ5474" t="s">
        <v>317</v>
      </c>
      <c r="AK5474" t="s">
        <v>426</v>
      </c>
      <c r="AL5474" t="s">
        <v>297</v>
      </c>
      <c r="AM5474">
        <v>12</v>
      </c>
      <c r="AN5474">
        <v>24</v>
      </c>
      <c r="AO5474">
        <v>0</v>
      </c>
      <c r="AP5474">
        <v>0</v>
      </c>
      <c r="AQ5474">
        <v>0</v>
      </c>
      <c r="AR5474">
        <v>0</v>
      </c>
      <c r="AS5474">
        <v>0</v>
      </c>
      <c r="AT5474">
        <v>0</v>
      </c>
    </row>
    <row r="5475" spans="1:46" hidden="1" x14ac:dyDescent="0.25">
      <c r="A5475" t="s">
        <v>331</v>
      </c>
      <c r="B5475" t="s">
        <v>286</v>
      </c>
      <c r="C5475">
        <v>1</v>
      </c>
      <c r="D5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5">
        <v>24</v>
      </c>
      <c r="AJ5475" t="s">
        <v>331</v>
      </c>
      <c r="AK5475" t="s">
        <v>424</v>
      </c>
      <c r="AL5475" t="s">
        <v>286</v>
      </c>
      <c r="AM5475">
        <v>1</v>
      </c>
      <c r="AN5475">
        <v>1</v>
      </c>
      <c r="AO5475">
        <v>0</v>
      </c>
      <c r="AP5475">
        <v>0</v>
      </c>
      <c r="AQ5475">
        <v>0</v>
      </c>
      <c r="AR5475">
        <v>0</v>
      </c>
      <c r="AS5475">
        <v>0</v>
      </c>
      <c r="AT5475">
        <v>0</v>
      </c>
    </row>
    <row r="5476" spans="1:46" hidden="1" x14ac:dyDescent="0.25">
      <c r="A5476" t="s">
        <v>331</v>
      </c>
      <c r="B5476" t="s">
        <v>286</v>
      </c>
      <c r="C5476">
        <v>2</v>
      </c>
      <c r="D5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6">
        <v>24</v>
      </c>
      <c r="AJ5476" t="s">
        <v>331</v>
      </c>
      <c r="AK5476" t="s">
        <v>424</v>
      </c>
      <c r="AL5476" t="s">
        <v>286</v>
      </c>
      <c r="AM5476">
        <v>1</v>
      </c>
      <c r="AN5476">
        <v>2</v>
      </c>
      <c r="AO5476">
        <v>0</v>
      </c>
      <c r="AP5476">
        <v>0</v>
      </c>
      <c r="AQ5476">
        <v>0</v>
      </c>
      <c r="AR5476">
        <v>0</v>
      </c>
      <c r="AS5476">
        <v>0</v>
      </c>
      <c r="AT5476">
        <v>0</v>
      </c>
    </row>
    <row r="5477" spans="1:46" hidden="1" x14ac:dyDescent="0.25">
      <c r="A5477" t="s">
        <v>331</v>
      </c>
      <c r="B5477" t="s">
        <v>286</v>
      </c>
      <c r="C5477">
        <v>3</v>
      </c>
      <c r="D5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7">
        <v>24</v>
      </c>
      <c r="AJ5477" t="s">
        <v>331</v>
      </c>
      <c r="AK5477" t="s">
        <v>424</v>
      </c>
      <c r="AL5477" t="s">
        <v>286</v>
      </c>
      <c r="AM5477">
        <v>1</v>
      </c>
      <c r="AN5477">
        <v>3</v>
      </c>
      <c r="AO5477">
        <v>0</v>
      </c>
      <c r="AP5477">
        <v>0</v>
      </c>
      <c r="AQ5477">
        <v>0</v>
      </c>
      <c r="AR5477">
        <v>0</v>
      </c>
      <c r="AS5477">
        <v>0</v>
      </c>
      <c r="AT5477">
        <v>0</v>
      </c>
    </row>
    <row r="5478" spans="1:46" hidden="1" x14ac:dyDescent="0.25">
      <c r="A5478" t="s">
        <v>331</v>
      </c>
      <c r="B5478" t="s">
        <v>286</v>
      </c>
      <c r="C5478">
        <v>4</v>
      </c>
      <c r="D5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8">
        <v>24</v>
      </c>
      <c r="AJ5478" t="s">
        <v>331</v>
      </c>
      <c r="AK5478" t="s">
        <v>424</v>
      </c>
      <c r="AL5478" t="s">
        <v>286</v>
      </c>
      <c r="AM5478">
        <v>1</v>
      </c>
      <c r="AN5478">
        <v>4</v>
      </c>
      <c r="AO5478">
        <v>0</v>
      </c>
      <c r="AP5478">
        <v>0</v>
      </c>
      <c r="AQ5478">
        <v>0</v>
      </c>
      <c r="AR5478">
        <v>0</v>
      </c>
      <c r="AS5478">
        <v>0</v>
      </c>
      <c r="AT5478">
        <v>0</v>
      </c>
    </row>
    <row r="5479" spans="1:46" hidden="1" x14ac:dyDescent="0.25">
      <c r="A5479" t="s">
        <v>331</v>
      </c>
      <c r="B5479" t="s">
        <v>286</v>
      </c>
      <c r="C5479">
        <v>5</v>
      </c>
      <c r="D5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9">
        <v>24</v>
      </c>
      <c r="AJ5479" t="s">
        <v>331</v>
      </c>
      <c r="AK5479" t="s">
        <v>424</v>
      </c>
      <c r="AL5479" t="s">
        <v>286</v>
      </c>
      <c r="AM5479">
        <v>1</v>
      </c>
      <c r="AN5479">
        <v>5</v>
      </c>
      <c r="AO5479">
        <v>0</v>
      </c>
      <c r="AP5479">
        <v>0</v>
      </c>
      <c r="AQ5479">
        <v>0</v>
      </c>
      <c r="AR5479">
        <v>0</v>
      </c>
      <c r="AS5479">
        <v>0</v>
      </c>
      <c r="AT5479">
        <v>0</v>
      </c>
    </row>
    <row r="5480" spans="1:46" hidden="1" x14ac:dyDescent="0.25">
      <c r="A5480" t="s">
        <v>331</v>
      </c>
      <c r="B5480" t="s">
        <v>286</v>
      </c>
      <c r="C5480">
        <v>6</v>
      </c>
      <c r="D5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80">
        <v>24</v>
      </c>
      <c r="AJ5480" t="s">
        <v>331</v>
      </c>
      <c r="AK5480" t="s">
        <v>424</v>
      </c>
      <c r="AL5480" t="s">
        <v>286</v>
      </c>
      <c r="AM5480">
        <v>1</v>
      </c>
      <c r="AN5480">
        <v>6</v>
      </c>
      <c r="AO5480">
        <v>0</v>
      </c>
      <c r="AP5480">
        <v>1.8601640000000001E-3</v>
      </c>
      <c r="AQ5480">
        <v>1.2840363E-2</v>
      </c>
      <c r="AR5480">
        <v>6.8576219999999998E-3</v>
      </c>
      <c r="AS5480">
        <v>2.4438428000000002E-2</v>
      </c>
      <c r="AT5480">
        <v>0</v>
      </c>
    </row>
    <row r="5481" spans="1:46" hidden="1" x14ac:dyDescent="0.25">
      <c r="A5481" t="s">
        <v>331</v>
      </c>
      <c r="B5481" t="s">
        <v>286</v>
      </c>
      <c r="C5481">
        <v>7</v>
      </c>
      <c r="D5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1.3882200000000001E-2</v>
      </c>
      <c r="E5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1.3882200000000001E-2</v>
      </c>
      <c r="AI5481">
        <v>24</v>
      </c>
      <c r="AJ5481" t="s">
        <v>331</v>
      </c>
      <c r="AK5481" t="s">
        <v>424</v>
      </c>
      <c r="AL5481" t="s">
        <v>286</v>
      </c>
      <c r="AM5481">
        <v>1</v>
      </c>
      <c r="AN5481">
        <v>7</v>
      </c>
      <c r="AO5481">
        <v>1.3882200000000001E-2</v>
      </c>
      <c r="AP5481">
        <v>3.5021634000000003E-2</v>
      </c>
      <c r="AQ5481">
        <v>0.130578627</v>
      </c>
      <c r="AR5481">
        <v>7.1949041000000005E-2</v>
      </c>
      <c r="AS5481">
        <v>0.17795195899999999</v>
      </c>
      <c r="AT5481">
        <v>6.8671909999999999E-3</v>
      </c>
    </row>
    <row r="5482" spans="1:46" hidden="1" x14ac:dyDescent="0.25">
      <c r="A5482" t="s">
        <v>331</v>
      </c>
      <c r="B5482" t="s">
        <v>286</v>
      </c>
      <c r="C5482">
        <v>8</v>
      </c>
      <c r="D5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0.13471680599999999</v>
      </c>
      <c r="E5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0.13471680599999999</v>
      </c>
      <c r="AI5482">
        <v>24</v>
      </c>
      <c r="AJ5482" t="s">
        <v>331</v>
      </c>
      <c r="AK5482" t="s">
        <v>424</v>
      </c>
      <c r="AL5482" t="s">
        <v>286</v>
      </c>
      <c r="AM5482">
        <v>1</v>
      </c>
      <c r="AN5482">
        <v>8</v>
      </c>
      <c r="AO5482">
        <v>0.13471680599999999</v>
      </c>
      <c r="AP5482">
        <v>0.17277565</v>
      </c>
      <c r="AQ5482">
        <v>0.30337622199999997</v>
      </c>
      <c r="AR5482">
        <v>0.21478852200000001</v>
      </c>
      <c r="AS5482">
        <v>0.37831340600000002</v>
      </c>
      <c r="AT5482">
        <v>8.0218597000000003E-2</v>
      </c>
    </row>
    <row r="5483" spans="1:46" hidden="1" x14ac:dyDescent="0.25">
      <c r="A5483" t="s">
        <v>331</v>
      </c>
      <c r="B5483" t="s">
        <v>286</v>
      </c>
      <c r="C5483">
        <v>9</v>
      </c>
      <c r="D5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0.46594481999999998</v>
      </c>
      <c r="E5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0.30875734399999999</v>
      </c>
      <c r="AI5483">
        <v>24</v>
      </c>
      <c r="AJ5483" t="s">
        <v>331</v>
      </c>
      <c r="AK5483" t="s">
        <v>424</v>
      </c>
      <c r="AL5483" t="s">
        <v>286</v>
      </c>
      <c r="AM5483">
        <v>1</v>
      </c>
      <c r="AN5483">
        <v>9</v>
      </c>
      <c r="AO5483">
        <v>0.30875734399999999</v>
      </c>
      <c r="AP5483">
        <v>0.354399399</v>
      </c>
      <c r="AQ5483">
        <v>0.46594481999999998</v>
      </c>
      <c r="AR5483">
        <v>0.38325385099999998</v>
      </c>
      <c r="AS5483">
        <v>0.55449799099999997</v>
      </c>
      <c r="AT5483">
        <v>0.19979623299999999</v>
      </c>
    </row>
    <row r="5484" spans="1:46" hidden="1" x14ac:dyDescent="0.25">
      <c r="A5484" t="s">
        <v>331</v>
      </c>
      <c r="B5484" t="s">
        <v>286</v>
      </c>
      <c r="C5484">
        <v>10</v>
      </c>
      <c r="D5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0.60525000500000004</v>
      </c>
      <c r="E5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0.60525000500000004</v>
      </c>
      <c r="AI5484">
        <v>24</v>
      </c>
      <c r="AJ5484" t="s">
        <v>331</v>
      </c>
      <c r="AK5484" t="s">
        <v>424</v>
      </c>
      <c r="AL5484" t="s">
        <v>286</v>
      </c>
      <c r="AM5484">
        <v>1</v>
      </c>
      <c r="AN5484">
        <v>10</v>
      </c>
      <c r="AO5484">
        <v>0.46469997400000002</v>
      </c>
      <c r="AP5484">
        <v>0.529359362</v>
      </c>
      <c r="AQ5484">
        <v>0.60525000500000004</v>
      </c>
      <c r="AR5484">
        <v>0.53185450999999995</v>
      </c>
      <c r="AS5484">
        <v>0.71897225799999998</v>
      </c>
      <c r="AT5484">
        <v>0.29649282500000002</v>
      </c>
    </row>
    <row r="5485" spans="1:46" hidden="1" x14ac:dyDescent="0.25">
      <c r="A5485" t="s">
        <v>331</v>
      </c>
      <c r="B5485" t="s">
        <v>286</v>
      </c>
      <c r="C5485">
        <v>11</v>
      </c>
      <c r="D5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0.70455240500000005</v>
      </c>
      <c r="E5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0.70455240500000005</v>
      </c>
      <c r="AI5485">
        <v>24</v>
      </c>
      <c r="AJ5485" t="s">
        <v>331</v>
      </c>
      <c r="AK5485" t="s">
        <v>424</v>
      </c>
      <c r="AL5485" t="s">
        <v>286</v>
      </c>
      <c r="AM5485">
        <v>1</v>
      </c>
      <c r="AN5485">
        <v>11</v>
      </c>
      <c r="AO5485">
        <v>0.59013624499999995</v>
      </c>
      <c r="AP5485">
        <v>0.649208228</v>
      </c>
      <c r="AQ5485">
        <v>0.70455240500000005</v>
      </c>
      <c r="AR5485">
        <v>0.64053374299999999</v>
      </c>
      <c r="AS5485">
        <v>0.806591477</v>
      </c>
      <c r="AT5485">
        <v>0.33281054300000001</v>
      </c>
    </row>
    <row r="5486" spans="1:46" hidden="1" x14ac:dyDescent="0.25">
      <c r="A5486" t="s">
        <v>331</v>
      </c>
      <c r="B5486" t="s">
        <v>286</v>
      </c>
      <c r="C5486">
        <v>12</v>
      </c>
      <c r="D5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0.75555469900000005</v>
      </c>
      <c r="E5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0.75555469900000005</v>
      </c>
      <c r="AI5486">
        <v>24</v>
      </c>
      <c r="AJ5486" t="s">
        <v>331</v>
      </c>
      <c r="AK5486" t="s">
        <v>424</v>
      </c>
      <c r="AL5486" t="s">
        <v>286</v>
      </c>
      <c r="AM5486">
        <v>1</v>
      </c>
      <c r="AN5486">
        <v>12</v>
      </c>
      <c r="AO5486">
        <v>0.65772627699999997</v>
      </c>
      <c r="AP5486">
        <v>0.70775376800000001</v>
      </c>
      <c r="AQ5486">
        <v>0.75555469900000005</v>
      </c>
      <c r="AR5486">
        <v>0.69541818300000002</v>
      </c>
      <c r="AS5486">
        <v>0.85082860500000002</v>
      </c>
      <c r="AT5486">
        <v>0.34264250000000002</v>
      </c>
    </row>
    <row r="5487" spans="1:46" hidden="1" x14ac:dyDescent="0.25">
      <c r="A5487" t="s">
        <v>331</v>
      </c>
      <c r="B5487" t="s">
        <v>286</v>
      </c>
      <c r="C5487">
        <v>13</v>
      </c>
      <c r="D5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0.75482461199999995</v>
      </c>
      <c r="E5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0.75482461199999995</v>
      </c>
      <c r="AI5487">
        <v>24</v>
      </c>
      <c r="AJ5487" t="s">
        <v>331</v>
      </c>
      <c r="AK5487" t="s">
        <v>424</v>
      </c>
      <c r="AL5487" t="s">
        <v>286</v>
      </c>
      <c r="AM5487">
        <v>1</v>
      </c>
      <c r="AN5487">
        <v>13</v>
      </c>
      <c r="AO5487">
        <v>0.65088542100000002</v>
      </c>
      <c r="AP5487">
        <v>0.71381535600000001</v>
      </c>
      <c r="AQ5487">
        <v>0.75482461199999995</v>
      </c>
      <c r="AR5487">
        <v>0.696290572</v>
      </c>
      <c r="AS5487">
        <v>0.87501552900000001</v>
      </c>
      <c r="AT5487">
        <v>0.32907251599999998</v>
      </c>
    </row>
    <row r="5488" spans="1:46" hidden="1" x14ac:dyDescent="0.25">
      <c r="A5488" t="s">
        <v>331</v>
      </c>
      <c r="B5488" t="s">
        <v>286</v>
      </c>
      <c r="C5488">
        <v>14</v>
      </c>
      <c r="D5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0.70545462699999995</v>
      </c>
      <c r="E5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0.70545462699999995</v>
      </c>
      <c r="AI5488">
        <v>24</v>
      </c>
      <c r="AJ5488" t="s">
        <v>331</v>
      </c>
      <c r="AK5488" t="s">
        <v>424</v>
      </c>
      <c r="AL5488" t="s">
        <v>286</v>
      </c>
      <c r="AM5488">
        <v>1</v>
      </c>
      <c r="AN5488">
        <v>14</v>
      </c>
      <c r="AO5488">
        <v>0.57411361999999999</v>
      </c>
      <c r="AP5488">
        <v>0.64153897199999999</v>
      </c>
      <c r="AQ5488">
        <v>0.70545462699999995</v>
      </c>
      <c r="AR5488">
        <v>0.63612415200000005</v>
      </c>
      <c r="AS5488">
        <v>0.84293262000000002</v>
      </c>
      <c r="AT5488">
        <v>0.30102414799999999</v>
      </c>
    </row>
    <row r="5489" spans="1:46" hidden="1" x14ac:dyDescent="0.25">
      <c r="A5489" t="s">
        <v>331</v>
      </c>
      <c r="B5489" t="s">
        <v>286</v>
      </c>
      <c r="C5489">
        <v>15</v>
      </c>
      <c r="D5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0.60765035999999994</v>
      </c>
      <c r="E5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0.60765035999999994</v>
      </c>
      <c r="AI5489">
        <v>24</v>
      </c>
      <c r="AJ5489" t="s">
        <v>331</v>
      </c>
      <c r="AK5489" t="s">
        <v>424</v>
      </c>
      <c r="AL5489" t="s">
        <v>286</v>
      </c>
      <c r="AM5489">
        <v>1</v>
      </c>
      <c r="AN5489">
        <v>15</v>
      </c>
      <c r="AO5489">
        <v>0.45406455099999998</v>
      </c>
      <c r="AP5489">
        <v>0.51908506399999998</v>
      </c>
      <c r="AQ5489">
        <v>0.60765035999999994</v>
      </c>
      <c r="AR5489">
        <v>0.52844477899999998</v>
      </c>
      <c r="AS5489">
        <v>0.75547542300000003</v>
      </c>
      <c r="AT5489">
        <v>0.25235173300000002</v>
      </c>
    </row>
    <row r="5490" spans="1:46" hidden="1" x14ac:dyDescent="0.25">
      <c r="A5490" t="s">
        <v>331</v>
      </c>
      <c r="B5490" t="s">
        <v>286</v>
      </c>
      <c r="C5490">
        <v>16</v>
      </c>
      <c r="D5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0.46594096299999999</v>
      </c>
      <c r="E5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0.46594096299999999</v>
      </c>
      <c r="AI5490">
        <v>24</v>
      </c>
      <c r="AJ5490" t="s">
        <v>331</v>
      </c>
      <c r="AK5490" t="s">
        <v>424</v>
      </c>
      <c r="AL5490" t="s">
        <v>286</v>
      </c>
      <c r="AM5490">
        <v>1</v>
      </c>
      <c r="AN5490">
        <v>16</v>
      </c>
      <c r="AO5490">
        <v>0.30712377499999999</v>
      </c>
      <c r="AP5490">
        <v>0.35928006499999998</v>
      </c>
      <c r="AQ5490">
        <v>0.46594096299999999</v>
      </c>
      <c r="AR5490">
        <v>0.38160646599999998</v>
      </c>
      <c r="AS5490">
        <v>0.60977295600000003</v>
      </c>
      <c r="AT5490">
        <v>0.13218286100000001</v>
      </c>
    </row>
    <row r="5491" spans="1:46" hidden="1" x14ac:dyDescent="0.25">
      <c r="A5491" t="s">
        <v>331</v>
      </c>
      <c r="B5491" t="s">
        <v>286</v>
      </c>
      <c r="C5491">
        <v>17</v>
      </c>
      <c r="D5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0.31763095499999999</v>
      </c>
      <c r="E5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0.31763095499999999</v>
      </c>
      <c r="AI5491">
        <v>24</v>
      </c>
      <c r="AJ5491" t="s">
        <v>331</v>
      </c>
      <c r="AK5491" t="s">
        <v>424</v>
      </c>
      <c r="AL5491" t="s">
        <v>286</v>
      </c>
      <c r="AM5491">
        <v>1</v>
      </c>
      <c r="AN5491">
        <v>17</v>
      </c>
      <c r="AO5491">
        <v>0.149973195</v>
      </c>
      <c r="AP5491">
        <v>0.19422566499999999</v>
      </c>
      <c r="AQ5491">
        <v>0.31763095499999999</v>
      </c>
      <c r="AR5491">
        <v>0.23019335299999999</v>
      </c>
      <c r="AS5491">
        <v>0.39308471499999997</v>
      </c>
      <c r="AT5491">
        <v>6.9000011E-2</v>
      </c>
    </row>
    <row r="5492" spans="1:46" hidden="1" x14ac:dyDescent="0.25">
      <c r="A5492" t="s">
        <v>331</v>
      </c>
      <c r="B5492" t="s">
        <v>286</v>
      </c>
      <c r="C5492">
        <v>18</v>
      </c>
      <c r="D5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0.15461961699999999</v>
      </c>
      <c r="E5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0.15461961699999999</v>
      </c>
      <c r="AI5492">
        <v>24</v>
      </c>
      <c r="AJ5492" t="s">
        <v>331</v>
      </c>
      <c r="AK5492" t="s">
        <v>424</v>
      </c>
      <c r="AL5492" t="s">
        <v>286</v>
      </c>
      <c r="AM5492">
        <v>1</v>
      </c>
      <c r="AN5492">
        <v>18</v>
      </c>
      <c r="AO5492">
        <v>2.5650029000000001E-2</v>
      </c>
      <c r="AP5492">
        <v>5.3576879000000001E-2</v>
      </c>
      <c r="AQ5492">
        <v>0.15461961699999999</v>
      </c>
      <c r="AR5492">
        <v>8.8536396000000003E-2</v>
      </c>
      <c r="AS5492">
        <v>0.19768359999999999</v>
      </c>
      <c r="AT5492">
        <v>1.2839765E-2</v>
      </c>
    </row>
    <row r="5493" spans="1:46" hidden="1" x14ac:dyDescent="0.25">
      <c r="A5493" t="s">
        <v>331</v>
      </c>
      <c r="B5493" t="s">
        <v>286</v>
      </c>
      <c r="C5493">
        <v>19</v>
      </c>
      <c r="D5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2.5968439999999999E-2</v>
      </c>
      <c r="E5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2.5968439999999999E-2</v>
      </c>
      <c r="AI5493">
        <v>24</v>
      </c>
      <c r="AJ5493" t="s">
        <v>331</v>
      </c>
      <c r="AK5493" t="s">
        <v>424</v>
      </c>
      <c r="AL5493" t="s">
        <v>286</v>
      </c>
      <c r="AM5493">
        <v>1</v>
      </c>
      <c r="AN5493">
        <v>19</v>
      </c>
      <c r="AO5493">
        <v>0</v>
      </c>
      <c r="AP5493">
        <v>6.0872249999999999E-3</v>
      </c>
      <c r="AQ5493">
        <v>2.5968439999999999E-2</v>
      </c>
      <c r="AR5493">
        <v>1.2811945E-2</v>
      </c>
      <c r="AS5493">
        <v>3.6185149999999999E-2</v>
      </c>
      <c r="AT5493">
        <v>0</v>
      </c>
    </row>
    <row r="5494" spans="1:46" hidden="1" x14ac:dyDescent="0.25">
      <c r="A5494" t="s">
        <v>331</v>
      </c>
      <c r="B5494" t="s">
        <v>286</v>
      </c>
      <c r="C5494">
        <v>20</v>
      </c>
      <c r="D5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4">
        <v>24</v>
      </c>
      <c r="AJ5494" t="s">
        <v>331</v>
      </c>
      <c r="AK5494" t="s">
        <v>424</v>
      </c>
      <c r="AL5494" t="s">
        <v>286</v>
      </c>
      <c r="AM5494">
        <v>1</v>
      </c>
      <c r="AN5494">
        <v>20</v>
      </c>
      <c r="AO5494">
        <v>0</v>
      </c>
      <c r="AP5494">
        <v>0</v>
      </c>
      <c r="AQ5494">
        <v>0</v>
      </c>
      <c r="AR5494">
        <v>0</v>
      </c>
      <c r="AS5494">
        <v>0</v>
      </c>
      <c r="AT5494">
        <v>0</v>
      </c>
    </row>
    <row r="5495" spans="1:46" hidden="1" x14ac:dyDescent="0.25">
      <c r="A5495" t="s">
        <v>331</v>
      </c>
      <c r="B5495" t="s">
        <v>286</v>
      </c>
      <c r="C5495">
        <v>21</v>
      </c>
      <c r="D5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5">
        <v>24</v>
      </c>
      <c r="AJ5495" t="s">
        <v>331</v>
      </c>
      <c r="AK5495" t="s">
        <v>424</v>
      </c>
      <c r="AL5495" t="s">
        <v>286</v>
      </c>
      <c r="AM5495">
        <v>1</v>
      </c>
      <c r="AN5495">
        <v>21</v>
      </c>
      <c r="AO5495">
        <v>0</v>
      </c>
      <c r="AP5495">
        <v>0</v>
      </c>
      <c r="AQ5495">
        <v>0</v>
      </c>
      <c r="AR5495">
        <v>0</v>
      </c>
      <c r="AS5495">
        <v>0</v>
      </c>
      <c r="AT5495">
        <v>0</v>
      </c>
    </row>
    <row r="5496" spans="1:46" hidden="1" x14ac:dyDescent="0.25">
      <c r="A5496" t="s">
        <v>331</v>
      </c>
      <c r="B5496" t="s">
        <v>286</v>
      </c>
      <c r="C5496">
        <v>22</v>
      </c>
      <c r="D5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6">
        <v>24</v>
      </c>
      <c r="AJ5496" t="s">
        <v>331</v>
      </c>
      <c r="AK5496" t="s">
        <v>424</v>
      </c>
      <c r="AL5496" t="s">
        <v>286</v>
      </c>
      <c r="AM5496">
        <v>1</v>
      </c>
      <c r="AN5496">
        <v>22</v>
      </c>
      <c r="AO5496">
        <v>0</v>
      </c>
      <c r="AP5496">
        <v>0</v>
      </c>
      <c r="AQ5496">
        <v>0</v>
      </c>
      <c r="AR5496">
        <v>0</v>
      </c>
      <c r="AS5496">
        <v>0</v>
      </c>
      <c r="AT5496">
        <v>0</v>
      </c>
    </row>
    <row r="5497" spans="1:46" hidden="1" x14ac:dyDescent="0.25">
      <c r="A5497" t="s">
        <v>331</v>
      </c>
      <c r="B5497" t="s">
        <v>286</v>
      </c>
      <c r="C5497">
        <v>23</v>
      </c>
      <c r="D5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7">
        <v>24</v>
      </c>
      <c r="AJ5497" t="s">
        <v>331</v>
      </c>
      <c r="AK5497" t="s">
        <v>424</v>
      </c>
      <c r="AL5497" t="s">
        <v>286</v>
      </c>
      <c r="AM5497">
        <v>1</v>
      </c>
      <c r="AN5497">
        <v>23</v>
      </c>
      <c r="AO5497">
        <v>0</v>
      </c>
      <c r="AP5497">
        <v>0</v>
      </c>
      <c r="AQ5497">
        <v>0</v>
      </c>
      <c r="AR5497">
        <v>0</v>
      </c>
      <c r="AS5497">
        <v>0</v>
      </c>
      <c r="AT5497">
        <v>0</v>
      </c>
    </row>
    <row r="5498" spans="1:46" hidden="1" x14ac:dyDescent="0.25">
      <c r="A5498" t="s">
        <v>331</v>
      </c>
      <c r="B5498" t="s">
        <v>286</v>
      </c>
      <c r="C5498">
        <v>24</v>
      </c>
      <c r="D5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8">
        <v>24</v>
      </c>
      <c r="AJ5498" t="s">
        <v>331</v>
      </c>
      <c r="AK5498" t="s">
        <v>424</v>
      </c>
      <c r="AL5498" t="s">
        <v>286</v>
      </c>
      <c r="AM5498">
        <v>1</v>
      </c>
      <c r="AN5498">
        <v>24</v>
      </c>
      <c r="AO5498">
        <v>0</v>
      </c>
      <c r="AP5498">
        <v>0</v>
      </c>
      <c r="AQ5498">
        <v>0</v>
      </c>
      <c r="AR5498">
        <v>0</v>
      </c>
      <c r="AS5498">
        <v>0</v>
      </c>
      <c r="AT5498">
        <v>0</v>
      </c>
    </row>
    <row r="5499" spans="1:46" hidden="1" x14ac:dyDescent="0.25">
      <c r="A5499" t="s">
        <v>331</v>
      </c>
      <c r="B5499" t="s">
        <v>287</v>
      </c>
      <c r="C5499">
        <v>1</v>
      </c>
      <c r="D5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9">
        <v>24</v>
      </c>
      <c r="AJ5499" t="s">
        <v>331</v>
      </c>
      <c r="AK5499" t="s">
        <v>424</v>
      </c>
      <c r="AL5499" t="s">
        <v>287</v>
      </c>
      <c r="AM5499">
        <v>2</v>
      </c>
      <c r="AN5499">
        <v>1</v>
      </c>
      <c r="AO5499">
        <v>0</v>
      </c>
      <c r="AP5499">
        <v>0</v>
      </c>
      <c r="AQ5499">
        <v>0</v>
      </c>
      <c r="AR5499">
        <v>0</v>
      </c>
      <c r="AS5499">
        <v>0</v>
      </c>
      <c r="AT5499">
        <v>0</v>
      </c>
    </row>
    <row r="5500" spans="1:46" hidden="1" x14ac:dyDescent="0.25">
      <c r="A5500" t="s">
        <v>331</v>
      </c>
      <c r="B5500" t="s">
        <v>287</v>
      </c>
      <c r="C5500">
        <v>2</v>
      </c>
      <c r="D5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0">
        <v>24</v>
      </c>
      <c r="AJ5500" t="s">
        <v>331</v>
      </c>
      <c r="AK5500" t="s">
        <v>424</v>
      </c>
      <c r="AL5500" t="s">
        <v>287</v>
      </c>
      <c r="AM5500">
        <v>2</v>
      </c>
      <c r="AN5500">
        <v>2</v>
      </c>
      <c r="AO5500">
        <v>0</v>
      </c>
      <c r="AP5500">
        <v>0</v>
      </c>
      <c r="AQ5500">
        <v>0</v>
      </c>
      <c r="AR5500">
        <v>0</v>
      </c>
      <c r="AS5500">
        <v>0</v>
      </c>
      <c r="AT5500">
        <v>0</v>
      </c>
    </row>
    <row r="5501" spans="1:46" hidden="1" x14ac:dyDescent="0.25">
      <c r="A5501" t="s">
        <v>331</v>
      </c>
      <c r="B5501" t="s">
        <v>287</v>
      </c>
      <c r="C5501">
        <v>3</v>
      </c>
      <c r="D5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1">
        <v>24</v>
      </c>
      <c r="AJ5501" t="s">
        <v>331</v>
      </c>
      <c r="AK5501" t="s">
        <v>424</v>
      </c>
      <c r="AL5501" t="s">
        <v>287</v>
      </c>
      <c r="AM5501">
        <v>2</v>
      </c>
      <c r="AN5501">
        <v>3</v>
      </c>
      <c r="AO5501">
        <v>0</v>
      </c>
      <c r="AP5501">
        <v>0</v>
      </c>
      <c r="AQ5501">
        <v>0</v>
      </c>
      <c r="AR5501">
        <v>0</v>
      </c>
      <c r="AS5501">
        <v>0</v>
      </c>
      <c r="AT5501">
        <v>0</v>
      </c>
    </row>
    <row r="5502" spans="1:46" hidden="1" x14ac:dyDescent="0.25">
      <c r="A5502" t="s">
        <v>331</v>
      </c>
      <c r="B5502" t="s">
        <v>287</v>
      </c>
      <c r="C5502">
        <v>4</v>
      </c>
      <c r="D5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2">
        <v>24</v>
      </c>
      <c r="AJ5502" t="s">
        <v>331</v>
      </c>
      <c r="AK5502" t="s">
        <v>424</v>
      </c>
      <c r="AL5502" t="s">
        <v>287</v>
      </c>
      <c r="AM5502">
        <v>2</v>
      </c>
      <c r="AN5502">
        <v>4</v>
      </c>
      <c r="AO5502">
        <v>0</v>
      </c>
      <c r="AP5502">
        <v>0</v>
      </c>
      <c r="AQ5502">
        <v>0</v>
      </c>
      <c r="AR5502">
        <v>0</v>
      </c>
      <c r="AS5502">
        <v>0</v>
      </c>
      <c r="AT5502">
        <v>0</v>
      </c>
    </row>
    <row r="5503" spans="1:46" hidden="1" x14ac:dyDescent="0.25">
      <c r="A5503" t="s">
        <v>331</v>
      </c>
      <c r="B5503" t="s">
        <v>287</v>
      </c>
      <c r="C5503">
        <v>5</v>
      </c>
      <c r="D5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3">
        <v>24</v>
      </c>
      <c r="AJ5503" t="s">
        <v>331</v>
      </c>
      <c r="AK5503" t="s">
        <v>424</v>
      </c>
      <c r="AL5503" t="s">
        <v>287</v>
      </c>
      <c r="AM5503">
        <v>2</v>
      </c>
      <c r="AN5503">
        <v>5</v>
      </c>
      <c r="AO5503">
        <v>0</v>
      </c>
      <c r="AP5503">
        <v>0</v>
      </c>
      <c r="AQ5503">
        <v>0</v>
      </c>
      <c r="AR5503">
        <v>0</v>
      </c>
      <c r="AS5503">
        <v>0</v>
      </c>
      <c r="AT5503">
        <v>0</v>
      </c>
    </row>
    <row r="5504" spans="1:46" hidden="1" x14ac:dyDescent="0.25">
      <c r="A5504" t="s">
        <v>331</v>
      </c>
      <c r="B5504" t="s">
        <v>287</v>
      </c>
      <c r="C5504">
        <v>6</v>
      </c>
      <c r="D5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4">
        <v>24</v>
      </c>
      <c r="AJ5504" t="s">
        <v>331</v>
      </c>
      <c r="AK5504" t="s">
        <v>424</v>
      </c>
      <c r="AL5504" t="s">
        <v>287</v>
      </c>
      <c r="AM5504">
        <v>2</v>
      </c>
      <c r="AN5504">
        <v>6</v>
      </c>
      <c r="AO5504">
        <v>0</v>
      </c>
      <c r="AP5504">
        <v>6.6547070000000002E-3</v>
      </c>
      <c r="AQ5504">
        <v>8.0943669999999999E-3</v>
      </c>
      <c r="AR5504">
        <v>5.2098040000000002E-3</v>
      </c>
      <c r="AS5504">
        <v>1.0943006E-2</v>
      </c>
      <c r="AT5504">
        <v>0</v>
      </c>
    </row>
    <row r="5505" spans="1:46" hidden="1" x14ac:dyDescent="0.25">
      <c r="A5505" t="s">
        <v>331</v>
      </c>
      <c r="B5505" t="s">
        <v>287</v>
      </c>
      <c r="C5505">
        <v>7</v>
      </c>
      <c r="D5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9.8166079999999992E-3</v>
      </c>
      <c r="E5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9.8166079999999992E-3</v>
      </c>
      <c r="AI5505">
        <v>24</v>
      </c>
      <c r="AJ5505" t="s">
        <v>331</v>
      </c>
      <c r="AK5505" t="s">
        <v>424</v>
      </c>
      <c r="AL5505" t="s">
        <v>287</v>
      </c>
      <c r="AM5505">
        <v>2</v>
      </c>
      <c r="AN5505">
        <v>7</v>
      </c>
      <c r="AO5505">
        <v>9.8166079999999992E-3</v>
      </c>
      <c r="AP5505">
        <v>0.101421785</v>
      </c>
      <c r="AQ5505">
        <v>0.125294609</v>
      </c>
      <c r="AR5505">
        <v>8.1539159999999999E-2</v>
      </c>
      <c r="AS5505">
        <v>0.14525539400000001</v>
      </c>
      <c r="AT5505">
        <v>2.2761529999999999E-3</v>
      </c>
    </row>
    <row r="5506" spans="1:46" hidden="1" x14ac:dyDescent="0.25">
      <c r="A5506" t="s">
        <v>331</v>
      </c>
      <c r="B5506" t="s">
        <v>287</v>
      </c>
      <c r="C5506">
        <v>8</v>
      </c>
      <c r="D5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0.135820001</v>
      </c>
      <c r="E5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0.135820001</v>
      </c>
      <c r="AI5506">
        <v>24</v>
      </c>
      <c r="AJ5506" t="s">
        <v>331</v>
      </c>
      <c r="AK5506" t="s">
        <v>424</v>
      </c>
      <c r="AL5506" t="s">
        <v>287</v>
      </c>
      <c r="AM5506">
        <v>2</v>
      </c>
      <c r="AN5506">
        <v>8</v>
      </c>
      <c r="AO5506">
        <v>0.135820001</v>
      </c>
      <c r="AP5506">
        <v>0.26394811800000001</v>
      </c>
      <c r="AQ5506">
        <v>0.30762625100000002</v>
      </c>
      <c r="AR5506">
        <v>0.23161544100000001</v>
      </c>
      <c r="AS5506">
        <v>0.34682258999999999</v>
      </c>
      <c r="AT5506">
        <v>3.9237827000000003E-2</v>
      </c>
    </row>
    <row r="5507" spans="1:46" hidden="1" x14ac:dyDescent="0.25">
      <c r="A5507" t="s">
        <v>331</v>
      </c>
      <c r="B5507" t="s">
        <v>287</v>
      </c>
      <c r="C5507">
        <v>9</v>
      </c>
      <c r="D5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0.48832125700000001</v>
      </c>
      <c r="E5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0.32451975199999999</v>
      </c>
      <c r="AI5507">
        <v>24</v>
      </c>
      <c r="AJ5507" t="s">
        <v>331</v>
      </c>
      <c r="AK5507" t="s">
        <v>424</v>
      </c>
      <c r="AL5507" t="s">
        <v>287</v>
      </c>
      <c r="AM5507">
        <v>2</v>
      </c>
      <c r="AN5507">
        <v>9</v>
      </c>
      <c r="AO5507">
        <v>0.32451975199999999</v>
      </c>
      <c r="AP5507">
        <v>0.42444094500000001</v>
      </c>
      <c r="AQ5507">
        <v>0.48832125700000001</v>
      </c>
      <c r="AR5507">
        <v>0.40012762299999999</v>
      </c>
      <c r="AS5507">
        <v>0.553494755</v>
      </c>
      <c r="AT5507">
        <v>0.10446191000000001</v>
      </c>
    </row>
    <row r="5508" spans="1:46" hidden="1" x14ac:dyDescent="0.25">
      <c r="A5508" t="s">
        <v>331</v>
      </c>
      <c r="B5508" t="s">
        <v>287</v>
      </c>
      <c r="C5508">
        <v>10</v>
      </c>
      <c r="D5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0.64598672400000001</v>
      </c>
      <c r="E5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0.64598672400000001</v>
      </c>
      <c r="AI5508">
        <v>24</v>
      </c>
      <c r="AJ5508" t="s">
        <v>331</v>
      </c>
      <c r="AK5508" t="s">
        <v>424</v>
      </c>
      <c r="AL5508" t="s">
        <v>287</v>
      </c>
      <c r="AM5508">
        <v>2</v>
      </c>
      <c r="AN5508">
        <v>10</v>
      </c>
      <c r="AO5508">
        <v>0.46829057000000002</v>
      </c>
      <c r="AP5508">
        <v>0.56392270700000002</v>
      </c>
      <c r="AQ5508">
        <v>0.64598672400000001</v>
      </c>
      <c r="AR5508">
        <v>0.54529010499999997</v>
      </c>
      <c r="AS5508">
        <v>0.71411001799999996</v>
      </c>
      <c r="AT5508">
        <v>0.169736256</v>
      </c>
    </row>
    <row r="5509" spans="1:46" hidden="1" x14ac:dyDescent="0.25">
      <c r="A5509" t="s">
        <v>331</v>
      </c>
      <c r="B5509" t="s">
        <v>287</v>
      </c>
      <c r="C5509">
        <v>11</v>
      </c>
      <c r="D5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0.72700450800000005</v>
      </c>
      <c r="E5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0.72700450800000005</v>
      </c>
      <c r="AI5509">
        <v>24</v>
      </c>
      <c r="AJ5509" t="s">
        <v>331</v>
      </c>
      <c r="AK5509" t="s">
        <v>424</v>
      </c>
      <c r="AL5509" t="s">
        <v>287</v>
      </c>
      <c r="AM5509">
        <v>2</v>
      </c>
      <c r="AN5509">
        <v>11</v>
      </c>
      <c r="AO5509">
        <v>0.586632661</v>
      </c>
      <c r="AP5509">
        <v>0.66545796800000001</v>
      </c>
      <c r="AQ5509">
        <v>0.72700450800000005</v>
      </c>
      <c r="AR5509">
        <v>0.64756902699999996</v>
      </c>
      <c r="AS5509">
        <v>0.82388579699999998</v>
      </c>
      <c r="AT5509">
        <v>0.24236279199999999</v>
      </c>
    </row>
    <row r="5510" spans="1:46" hidden="1" x14ac:dyDescent="0.25">
      <c r="A5510" t="s">
        <v>331</v>
      </c>
      <c r="B5510" t="s">
        <v>287</v>
      </c>
      <c r="C5510">
        <v>12</v>
      </c>
      <c r="D5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0.76335366500000001</v>
      </c>
      <c r="E5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0.76335366500000001</v>
      </c>
      <c r="AI5510">
        <v>24</v>
      </c>
      <c r="AJ5510" t="s">
        <v>331</v>
      </c>
      <c r="AK5510" t="s">
        <v>424</v>
      </c>
      <c r="AL5510" t="s">
        <v>287</v>
      </c>
      <c r="AM5510">
        <v>2</v>
      </c>
      <c r="AN5510">
        <v>12</v>
      </c>
      <c r="AO5510">
        <v>0.64547408100000003</v>
      </c>
      <c r="AP5510">
        <v>0.71712699899999999</v>
      </c>
      <c r="AQ5510">
        <v>0.76335366500000001</v>
      </c>
      <c r="AR5510">
        <v>0.69845326500000005</v>
      </c>
      <c r="AS5510">
        <v>0.85250155800000005</v>
      </c>
      <c r="AT5510">
        <v>0.28368358799999999</v>
      </c>
    </row>
    <row r="5511" spans="1:46" hidden="1" x14ac:dyDescent="0.25">
      <c r="A5511" t="s">
        <v>331</v>
      </c>
      <c r="B5511" t="s">
        <v>287</v>
      </c>
      <c r="C5511">
        <v>13</v>
      </c>
      <c r="D5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0.74602321599999999</v>
      </c>
      <c r="E5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0.74602321599999999</v>
      </c>
      <c r="AI5511">
        <v>24</v>
      </c>
      <c r="AJ5511" t="s">
        <v>331</v>
      </c>
      <c r="AK5511" t="s">
        <v>424</v>
      </c>
      <c r="AL5511" t="s">
        <v>287</v>
      </c>
      <c r="AM5511">
        <v>2</v>
      </c>
      <c r="AN5511">
        <v>13</v>
      </c>
      <c r="AO5511">
        <v>0.63519605599999995</v>
      </c>
      <c r="AP5511">
        <v>0.70545457499999997</v>
      </c>
      <c r="AQ5511">
        <v>0.74602321599999999</v>
      </c>
      <c r="AR5511">
        <v>0.68686373199999995</v>
      </c>
      <c r="AS5511">
        <v>0.890132174</v>
      </c>
      <c r="AT5511">
        <v>0.32149176299999999</v>
      </c>
    </row>
    <row r="5512" spans="1:46" hidden="1" x14ac:dyDescent="0.25">
      <c r="A5512" t="s">
        <v>331</v>
      </c>
      <c r="B5512" t="s">
        <v>287</v>
      </c>
      <c r="C5512">
        <v>14</v>
      </c>
      <c r="D5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0.68600101199999997</v>
      </c>
      <c r="E5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0.68600101199999997</v>
      </c>
      <c r="AI5512">
        <v>24</v>
      </c>
      <c r="AJ5512" t="s">
        <v>331</v>
      </c>
      <c r="AK5512" t="s">
        <v>424</v>
      </c>
      <c r="AL5512" t="s">
        <v>287</v>
      </c>
      <c r="AM5512">
        <v>2</v>
      </c>
      <c r="AN5512">
        <v>14</v>
      </c>
      <c r="AO5512">
        <v>0.56767688800000005</v>
      </c>
      <c r="AP5512">
        <v>0.640158318</v>
      </c>
      <c r="AQ5512">
        <v>0.68600101199999997</v>
      </c>
      <c r="AR5512">
        <v>0.62180162100000003</v>
      </c>
      <c r="AS5512">
        <v>0.84847543000000003</v>
      </c>
      <c r="AT5512">
        <v>0.32037648000000002</v>
      </c>
    </row>
    <row r="5513" spans="1:46" hidden="1" x14ac:dyDescent="0.25">
      <c r="A5513" t="s">
        <v>331</v>
      </c>
      <c r="B5513" t="s">
        <v>287</v>
      </c>
      <c r="C5513">
        <v>15</v>
      </c>
      <c r="D5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0.55241605900000001</v>
      </c>
      <c r="E5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0.55241605900000001</v>
      </c>
      <c r="AI5513">
        <v>24</v>
      </c>
      <c r="AJ5513" t="s">
        <v>331</v>
      </c>
      <c r="AK5513" t="s">
        <v>424</v>
      </c>
      <c r="AL5513" t="s">
        <v>287</v>
      </c>
      <c r="AM5513">
        <v>2</v>
      </c>
      <c r="AN5513">
        <v>15</v>
      </c>
      <c r="AO5513">
        <v>0.44957051599999998</v>
      </c>
      <c r="AP5513">
        <v>0.49936019799999998</v>
      </c>
      <c r="AQ5513">
        <v>0.55241605900000001</v>
      </c>
      <c r="AR5513">
        <v>0.50587121300000004</v>
      </c>
      <c r="AS5513">
        <v>0.75847425300000004</v>
      </c>
      <c r="AT5513">
        <v>0.21494429500000001</v>
      </c>
    </row>
    <row r="5514" spans="1:46" hidden="1" x14ac:dyDescent="0.25">
      <c r="A5514" t="s">
        <v>331</v>
      </c>
      <c r="B5514" t="s">
        <v>287</v>
      </c>
      <c r="C5514">
        <v>16</v>
      </c>
      <c r="D5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0.38753590900000001</v>
      </c>
      <c r="E5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0.38753590900000001</v>
      </c>
      <c r="AI5514">
        <v>24</v>
      </c>
      <c r="AJ5514" t="s">
        <v>331</v>
      </c>
      <c r="AK5514" t="s">
        <v>424</v>
      </c>
      <c r="AL5514" t="s">
        <v>287</v>
      </c>
      <c r="AM5514">
        <v>2</v>
      </c>
      <c r="AN5514">
        <v>16</v>
      </c>
      <c r="AO5514">
        <v>0.31390221899999998</v>
      </c>
      <c r="AP5514">
        <v>0.348639384</v>
      </c>
      <c r="AQ5514">
        <v>0.38753590900000001</v>
      </c>
      <c r="AR5514">
        <v>0.36336159499999998</v>
      </c>
      <c r="AS5514">
        <v>0.614016636</v>
      </c>
      <c r="AT5514">
        <v>0.13620517900000001</v>
      </c>
    </row>
    <row r="5515" spans="1:46" hidden="1" x14ac:dyDescent="0.25">
      <c r="A5515" t="s">
        <v>331</v>
      </c>
      <c r="B5515" t="s">
        <v>287</v>
      </c>
      <c r="C5515">
        <v>17</v>
      </c>
      <c r="D5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0.22558266499999999</v>
      </c>
      <c r="E5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0.22558266499999999</v>
      </c>
      <c r="AI5515">
        <v>24</v>
      </c>
      <c r="AJ5515" t="s">
        <v>331</v>
      </c>
      <c r="AK5515" t="s">
        <v>424</v>
      </c>
      <c r="AL5515" t="s">
        <v>287</v>
      </c>
      <c r="AM5515">
        <v>2</v>
      </c>
      <c r="AN5515">
        <v>17</v>
      </c>
      <c r="AO5515">
        <v>0.151139828</v>
      </c>
      <c r="AP5515">
        <v>0.173418298</v>
      </c>
      <c r="AQ5515">
        <v>0.22558266499999999</v>
      </c>
      <c r="AR5515">
        <v>0.20174211</v>
      </c>
      <c r="AS5515">
        <v>0.424949299</v>
      </c>
      <c r="AT5515">
        <v>6.3134802000000004E-2</v>
      </c>
    </row>
    <row r="5516" spans="1:46" hidden="1" x14ac:dyDescent="0.25">
      <c r="A5516" t="s">
        <v>331</v>
      </c>
      <c r="B5516" t="s">
        <v>287</v>
      </c>
      <c r="C5516">
        <v>18</v>
      </c>
      <c r="D5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0.10736488700000001</v>
      </c>
      <c r="E5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0.10736488700000001</v>
      </c>
      <c r="AI5516">
        <v>24</v>
      </c>
      <c r="AJ5516" t="s">
        <v>331</v>
      </c>
      <c r="AK5516" t="s">
        <v>424</v>
      </c>
      <c r="AL5516" t="s">
        <v>287</v>
      </c>
      <c r="AM5516">
        <v>2</v>
      </c>
      <c r="AN5516">
        <v>18</v>
      </c>
      <c r="AO5516">
        <v>2.5858371000000002E-2</v>
      </c>
      <c r="AP5516">
        <v>3.0563508E-2</v>
      </c>
      <c r="AQ5516">
        <v>0.10736488700000001</v>
      </c>
      <c r="AR5516">
        <v>6.3876374E-2</v>
      </c>
      <c r="AS5516">
        <v>0.21207696400000001</v>
      </c>
      <c r="AT5516">
        <v>1.1241414E-2</v>
      </c>
    </row>
    <row r="5517" spans="1:46" hidden="1" x14ac:dyDescent="0.25">
      <c r="A5517" t="s">
        <v>331</v>
      </c>
      <c r="B5517" t="s">
        <v>287</v>
      </c>
      <c r="C5517">
        <v>19</v>
      </c>
      <c r="D5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1.8176468000000001E-2</v>
      </c>
      <c r="E5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1.8176468000000001E-2</v>
      </c>
      <c r="AI5517">
        <v>24</v>
      </c>
      <c r="AJ5517" t="s">
        <v>331</v>
      </c>
      <c r="AK5517" t="s">
        <v>424</v>
      </c>
      <c r="AL5517" t="s">
        <v>287</v>
      </c>
      <c r="AM5517">
        <v>2</v>
      </c>
      <c r="AN5517">
        <v>19</v>
      </c>
      <c r="AO5517">
        <v>0</v>
      </c>
      <c r="AP5517">
        <v>0</v>
      </c>
      <c r="AQ5517">
        <v>1.8176468000000001E-2</v>
      </c>
      <c r="AR5517">
        <v>8.0309040000000002E-3</v>
      </c>
      <c r="AS5517">
        <v>3.7711961000000002E-2</v>
      </c>
      <c r="AT5517">
        <v>0</v>
      </c>
    </row>
    <row r="5518" spans="1:46" hidden="1" x14ac:dyDescent="0.25">
      <c r="A5518" t="s">
        <v>331</v>
      </c>
      <c r="B5518" t="s">
        <v>287</v>
      </c>
      <c r="C5518">
        <v>20</v>
      </c>
      <c r="D5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8">
        <v>24</v>
      </c>
      <c r="AJ5518" t="s">
        <v>331</v>
      </c>
      <c r="AK5518" t="s">
        <v>424</v>
      </c>
      <c r="AL5518" t="s">
        <v>287</v>
      </c>
      <c r="AM5518">
        <v>2</v>
      </c>
      <c r="AN5518">
        <v>20</v>
      </c>
      <c r="AO5518">
        <v>0</v>
      </c>
      <c r="AP5518">
        <v>0</v>
      </c>
      <c r="AQ5518">
        <v>0</v>
      </c>
      <c r="AR5518">
        <v>0</v>
      </c>
      <c r="AS5518">
        <v>0</v>
      </c>
      <c r="AT5518">
        <v>0</v>
      </c>
    </row>
    <row r="5519" spans="1:46" hidden="1" x14ac:dyDescent="0.25">
      <c r="A5519" t="s">
        <v>331</v>
      </c>
      <c r="B5519" t="s">
        <v>287</v>
      </c>
      <c r="C5519">
        <v>21</v>
      </c>
      <c r="D5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9">
        <v>24</v>
      </c>
      <c r="AJ5519" t="s">
        <v>331</v>
      </c>
      <c r="AK5519" t="s">
        <v>424</v>
      </c>
      <c r="AL5519" t="s">
        <v>287</v>
      </c>
      <c r="AM5519">
        <v>2</v>
      </c>
      <c r="AN5519">
        <v>21</v>
      </c>
      <c r="AO5519">
        <v>0</v>
      </c>
      <c r="AP5519">
        <v>0</v>
      </c>
      <c r="AQ5519">
        <v>0</v>
      </c>
      <c r="AR5519">
        <v>0</v>
      </c>
      <c r="AS5519">
        <v>0</v>
      </c>
      <c r="AT5519">
        <v>0</v>
      </c>
    </row>
    <row r="5520" spans="1:46" hidden="1" x14ac:dyDescent="0.25">
      <c r="A5520" t="s">
        <v>331</v>
      </c>
      <c r="B5520" t="s">
        <v>287</v>
      </c>
      <c r="C5520">
        <v>22</v>
      </c>
      <c r="D5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0">
        <v>24</v>
      </c>
      <c r="AJ5520" t="s">
        <v>331</v>
      </c>
      <c r="AK5520" t="s">
        <v>424</v>
      </c>
      <c r="AL5520" t="s">
        <v>287</v>
      </c>
      <c r="AM5520">
        <v>2</v>
      </c>
      <c r="AN5520">
        <v>22</v>
      </c>
      <c r="AO5520">
        <v>0</v>
      </c>
      <c r="AP5520">
        <v>0</v>
      </c>
      <c r="AQ5520">
        <v>0</v>
      </c>
      <c r="AR5520">
        <v>0</v>
      </c>
      <c r="AS5520">
        <v>0</v>
      </c>
      <c r="AT5520">
        <v>0</v>
      </c>
    </row>
    <row r="5521" spans="1:46" hidden="1" x14ac:dyDescent="0.25">
      <c r="A5521" t="s">
        <v>331</v>
      </c>
      <c r="B5521" t="s">
        <v>287</v>
      </c>
      <c r="C5521">
        <v>23</v>
      </c>
      <c r="D5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1">
        <v>24</v>
      </c>
      <c r="AJ5521" t="s">
        <v>331</v>
      </c>
      <c r="AK5521" t="s">
        <v>424</v>
      </c>
      <c r="AL5521" t="s">
        <v>287</v>
      </c>
      <c r="AM5521">
        <v>2</v>
      </c>
      <c r="AN5521">
        <v>23</v>
      </c>
      <c r="AO5521">
        <v>0</v>
      </c>
      <c r="AP5521">
        <v>0</v>
      </c>
      <c r="AQ5521">
        <v>0</v>
      </c>
      <c r="AR5521">
        <v>0</v>
      </c>
      <c r="AS5521">
        <v>0</v>
      </c>
      <c r="AT5521">
        <v>0</v>
      </c>
    </row>
    <row r="5522" spans="1:46" hidden="1" x14ac:dyDescent="0.25">
      <c r="A5522" t="s">
        <v>331</v>
      </c>
      <c r="B5522" t="s">
        <v>287</v>
      </c>
      <c r="C5522">
        <v>24</v>
      </c>
      <c r="D5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2">
        <v>24</v>
      </c>
      <c r="AJ5522" t="s">
        <v>331</v>
      </c>
      <c r="AK5522" t="s">
        <v>424</v>
      </c>
      <c r="AL5522" t="s">
        <v>287</v>
      </c>
      <c r="AM5522">
        <v>2</v>
      </c>
      <c r="AN5522">
        <v>24</v>
      </c>
      <c r="AO5522">
        <v>0</v>
      </c>
      <c r="AP5522">
        <v>0</v>
      </c>
      <c r="AQ5522">
        <v>0</v>
      </c>
      <c r="AR5522">
        <v>0</v>
      </c>
      <c r="AS5522">
        <v>0</v>
      </c>
      <c r="AT5522">
        <v>0</v>
      </c>
    </row>
    <row r="5523" spans="1:46" hidden="1" x14ac:dyDescent="0.25">
      <c r="A5523" t="s">
        <v>331</v>
      </c>
      <c r="B5523" t="s">
        <v>288</v>
      </c>
      <c r="C5523">
        <v>1</v>
      </c>
      <c r="D5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3">
        <v>24</v>
      </c>
      <c r="AJ5523" t="s">
        <v>331</v>
      </c>
      <c r="AK5523" t="s">
        <v>424</v>
      </c>
      <c r="AL5523" t="s">
        <v>288</v>
      </c>
      <c r="AM5523">
        <v>3</v>
      </c>
      <c r="AN5523">
        <v>1</v>
      </c>
      <c r="AO5523">
        <v>0</v>
      </c>
      <c r="AP5523">
        <v>0</v>
      </c>
      <c r="AQ5523">
        <v>0</v>
      </c>
      <c r="AR5523">
        <v>0</v>
      </c>
      <c r="AS5523">
        <v>0</v>
      </c>
      <c r="AT5523">
        <v>0</v>
      </c>
    </row>
    <row r="5524" spans="1:46" hidden="1" x14ac:dyDescent="0.25">
      <c r="A5524" t="s">
        <v>331</v>
      </c>
      <c r="B5524" t="s">
        <v>288</v>
      </c>
      <c r="C5524">
        <v>2</v>
      </c>
      <c r="D5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4">
        <v>24</v>
      </c>
      <c r="AJ5524" t="s">
        <v>331</v>
      </c>
      <c r="AK5524" t="s">
        <v>424</v>
      </c>
      <c r="AL5524" t="s">
        <v>288</v>
      </c>
      <c r="AM5524">
        <v>3</v>
      </c>
      <c r="AN5524">
        <v>2</v>
      </c>
      <c r="AO5524">
        <v>0</v>
      </c>
      <c r="AP5524">
        <v>0</v>
      </c>
      <c r="AQ5524">
        <v>0</v>
      </c>
      <c r="AR5524">
        <v>0</v>
      </c>
      <c r="AS5524">
        <v>0</v>
      </c>
      <c r="AT5524">
        <v>0</v>
      </c>
    </row>
    <row r="5525" spans="1:46" hidden="1" x14ac:dyDescent="0.25">
      <c r="A5525" t="s">
        <v>331</v>
      </c>
      <c r="B5525" t="s">
        <v>288</v>
      </c>
      <c r="C5525">
        <v>3</v>
      </c>
      <c r="D5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5">
        <v>24</v>
      </c>
      <c r="AJ5525" t="s">
        <v>331</v>
      </c>
      <c r="AK5525" t="s">
        <v>424</v>
      </c>
      <c r="AL5525" t="s">
        <v>288</v>
      </c>
      <c r="AM5525">
        <v>3</v>
      </c>
      <c r="AN5525">
        <v>3</v>
      </c>
      <c r="AO5525">
        <v>0</v>
      </c>
      <c r="AP5525">
        <v>0</v>
      </c>
      <c r="AQ5525">
        <v>0</v>
      </c>
      <c r="AR5525">
        <v>0</v>
      </c>
      <c r="AS5525">
        <v>0</v>
      </c>
      <c r="AT5525">
        <v>0</v>
      </c>
    </row>
    <row r="5526" spans="1:46" hidden="1" x14ac:dyDescent="0.25">
      <c r="A5526" t="s">
        <v>331</v>
      </c>
      <c r="B5526" t="s">
        <v>288</v>
      </c>
      <c r="C5526">
        <v>4</v>
      </c>
      <c r="D5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6">
        <v>24</v>
      </c>
      <c r="AJ5526" t="s">
        <v>331</v>
      </c>
      <c r="AK5526" t="s">
        <v>424</v>
      </c>
      <c r="AL5526" t="s">
        <v>288</v>
      </c>
      <c r="AM5526">
        <v>3</v>
      </c>
      <c r="AN5526">
        <v>4</v>
      </c>
      <c r="AO5526">
        <v>0</v>
      </c>
      <c r="AP5526">
        <v>0</v>
      </c>
      <c r="AQ5526">
        <v>0</v>
      </c>
      <c r="AR5526">
        <v>0</v>
      </c>
      <c r="AS5526">
        <v>0</v>
      </c>
      <c r="AT5526">
        <v>0</v>
      </c>
    </row>
    <row r="5527" spans="1:46" hidden="1" x14ac:dyDescent="0.25">
      <c r="A5527" t="s">
        <v>331</v>
      </c>
      <c r="B5527" t="s">
        <v>288</v>
      </c>
      <c r="C5527">
        <v>5</v>
      </c>
      <c r="D5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7">
        <v>24</v>
      </c>
      <c r="AJ5527" t="s">
        <v>331</v>
      </c>
      <c r="AK5527" t="s">
        <v>424</v>
      </c>
      <c r="AL5527" t="s">
        <v>288</v>
      </c>
      <c r="AM5527">
        <v>3</v>
      </c>
      <c r="AN5527">
        <v>5</v>
      </c>
      <c r="AO5527">
        <v>0</v>
      </c>
      <c r="AP5527">
        <v>0</v>
      </c>
      <c r="AQ5527">
        <v>0</v>
      </c>
      <c r="AR5527">
        <v>0</v>
      </c>
      <c r="AS5527">
        <v>0</v>
      </c>
      <c r="AT5527">
        <v>0</v>
      </c>
    </row>
    <row r="5528" spans="1:46" hidden="1" x14ac:dyDescent="0.25">
      <c r="A5528" t="s">
        <v>331</v>
      </c>
      <c r="B5528" t="s">
        <v>288</v>
      </c>
      <c r="C5528">
        <v>6</v>
      </c>
      <c r="D5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6.6633489999999998E-3</v>
      </c>
      <c r="E5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6.6633489999999998E-3</v>
      </c>
      <c r="AI5528">
        <v>24</v>
      </c>
      <c r="AJ5528" t="s">
        <v>331</v>
      </c>
      <c r="AK5528" t="s">
        <v>424</v>
      </c>
      <c r="AL5528" t="s">
        <v>288</v>
      </c>
      <c r="AM5528">
        <v>3</v>
      </c>
      <c r="AN5528">
        <v>6</v>
      </c>
      <c r="AO5528">
        <v>6.6633489999999998E-3</v>
      </c>
      <c r="AP5528">
        <v>7.8685060000000008E-3</v>
      </c>
      <c r="AQ5528">
        <v>8.7911510000000005E-3</v>
      </c>
      <c r="AR5528">
        <v>7.6650470000000004E-3</v>
      </c>
      <c r="AS5528">
        <v>1.1861441E-2</v>
      </c>
      <c r="AT5528">
        <v>2.3081669999999999E-3</v>
      </c>
    </row>
    <row r="5529" spans="1:46" hidden="1" x14ac:dyDescent="0.25">
      <c r="A5529" t="s">
        <v>331</v>
      </c>
      <c r="B5529" t="s">
        <v>288</v>
      </c>
      <c r="C5529">
        <v>7</v>
      </c>
      <c r="D5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9.6192813000000002E-2</v>
      </c>
      <c r="E5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9.6192813000000002E-2</v>
      </c>
      <c r="AI5529">
        <v>24</v>
      </c>
      <c r="AJ5529" t="s">
        <v>331</v>
      </c>
      <c r="AK5529" t="s">
        <v>424</v>
      </c>
      <c r="AL5529" t="s">
        <v>288</v>
      </c>
      <c r="AM5529">
        <v>3</v>
      </c>
      <c r="AN5529">
        <v>7</v>
      </c>
      <c r="AO5529">
        <v>9.6192813000000002E-2</v>
      </c>
      <c r="AP5529">
        <v>0.112275577</v>
      </c>
      <c r="AQ5529">
        <v>0.12640280200000001</v>
      </c>
      <c r="AR5529">
        <v>0.10964692700000001</v>
      </c>
      <c r="AS5529">
        <v>0.15091238900000001</v>
      </c>
      <c r="AT5529">
        <v>2.9413984000000001E-2</v>
      </c>
    </row>
    <row r="5530" spans="1:46" hidden="1" x14ac:dyDescent="0.25">
      <c r="A5530" t="s">
        <v>331</v>
      </c>
      <c r="B5530" t="s">
        <v>288</v>
      </c>
      <c r="C5530">
        <v>8</v>
      </c>
      <c r="D5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0.24508643699999999</v>
      </c>
      <c r="E5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0.24508643699999999</v>
      </c>
      <c r="AI5530">
        <v>24</v>
      </c>
      <c r="AJ5530" t="s">
        <v>331</v>
      </c>
      <c r="AK5530" t="s">
        <v>424</v>
      </c>
      <c r="AL5530" t="s">
        <v>288</v>
      </c>
      <c r="AM5530">
        <v>3</v>
      </c>
      <c r="AN5530">
        <v>8</v>
      </c>
      <c r="AO5530">
        <v>0.24508643699999999</v>
      </c>
      <c r="AP5530">
        <v>0.28018568900000002</v>
      </c>
      <c r="AQ5530">
        <v>0.31262601499999998</v>
      </c>
      <c r="AR5530">
        <v>0.27324205600000001</v>
      </c>
      <c r="AS5530">
        <v>0.358442594</v>
      </c>
      <c r="AT5530">
        <v>7.1274685000000004E-2</v>
      </c>
    </row>
    <row r="5531" spans="1:46" hidden="1" x14ac:dyDescent="0.25">
      <c r="A5531" t="s">
        <v>331</v>
      </c>
      <c r="B5531" t="s">
        <v>288</v>
      </c>
      <c r="C5531">
        <v>9</v>
      </c>
      <c r="D5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0.48510595200000001</v>
      </c>
      <c r="E5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0.38689643299999998</v>
      </c>
      <c r="AI5531">
        <v>24</v>
      </c>
      <c r="AJ5531" t="s">
        <v>331</v>
      </c>
      <c r="AK5531" t="s">
        <v>424</v>
      </c>
      <c r="AL5531" t="s">
        <v>288</v>
      </c>
      <c r="AM5531">
        <v>3</v>
      </c>
      <c r="AN5531">
        <v>9</v>
      </c>
      <c r="AO5531">
        <v>0.38689643299999998</v>
      </c>
      <c r="AP5531">
        <v>0.44222669599999997</v>
      </c>
      <c r="AQ5531">
        <v>0.48510595200000001</v>
      </c>
      <c r="AR5531">
        <v>0.43087955500000003</v>
      </c>
      <c r="AS5531">
        <v>0.55606764600000003</v>
      </c>
      <c r="AT5531">
        <v>0.14405854600000001</v>
      </c>
    </row>
    <row r="5532" spans="1:46" hidden="1" x14ac:dyDescent="0.25">
      <c r="A5532" t="s">
        <v>331</v>
      </c>
      <c r="B5532" t="s">
        <v>288</v>
      </c>
      <c r="C5532">
        <v>10</v>
      </c>
      <c r="D5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0.62788802899999996</v>
      </c>
      <c r="E5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0.62788802899999996</v>
      </c>
      <c r="AI5532">
        <v>24</v>
      </c>
      <c r="AJ5532" t="s">
        <v>331</v>
      </c>
      <c r="AK5532" t="s">
        <v>424</v>
      </c>
      <c r="AL5532" t="s">
        <v>288</v>
      </c>
      <c r="AM5532">
        <v>3</v>
      </c>
      <c r="AN5532">
        <v>10</v>
      </c>
      <c r="AO5532">
        <v>0.51049244000000005</v>
      </c>
      <c r="AP5532">
        <v>0.57184691600000004</v>
      </c>
      <c r="AQ5532">
        <v>0.62788802899999996</v>
      </c>
      <c r="AR5532">
        <v>0.56276155000000005</v>
      </c>
      <c r="AS5532">
        <v>0.72826225499999997</v>
      </c>
      <c r="AT5532">
        <v>0.173716749</v>
      </c>
    </row>
    <row r="5533" spans="1:46" hidden="1" x14ac:dyDescent="0.25">
      <c r="A5533" t="s">
        <v>331</v>
      </c>
      <c r="B5533" t="s">
        <v>288</v>
      </c>
      <c r="C5533">
        <v>11</v>
      </c>
      <c r="D5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0.70422337300000004</v>
      </c>
      <c r="E5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0.70422337300000004</v>
      </c>
      <c r="AI5533">
        <v>24</v>
      </c>
      <c r="AJ5533" t="s">
        <v>331</v>
      </c>
      <c r="AK5533" t="s">
        <v>424</v>
      </c>
      <c r="AL5533" t="s">
        <v>288</v>
      </c>
      <c r="AM5533">
        <v>3</v>
      </c>
      <c r="AN5533">
        <v>11</v>
      </c>
      <c r="AO5533">
        <v>0.59438482599999998</v>
      </c>
      <c r="AP5533">
        <v>0.66680941999999999</v>
      </c>
      <c r="AQ5533">
        <v>0.70422337300000004</v>
      </c>
      <c r="AR5533">
        <v>0.64689306400000002</v>
      </c>
      <c r="AS5533">
        <v>0.82659250200000001</v>
      </c>
      <c r="AT5533">
        <v>0.21003018000000001</v>
      </c>
    </row>
    <row r="5534" spans="1:46" hidden="1" x14ac:dyDescent="0.25">
      <c r="A5534" t="s">
        <v>331</v>
      </c>
      <c r="B5534" t="s">
        <v>288</v>
      </c>
      <c r="C5534">
        <v>12</v>
      </c>
      <c r="D5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0.73786207800000003</v>
      </c>
      <c r="E5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0.73786207800000003</v>
      </c>
      <c r="AI5534">
        <v>24</v>
      </c>
      <c r="AJ5534" t="s">
        <v>331</v>
      </c>
      <c r="AK5534" t="s">
        <v>424</v>
      </c>
      <c r="AL5534" t="s">
        <v>288</v>
      </c>
      <c r="AM5534">
        <v>3</v>
      </c>
      <c r="AN5534">
        <v>12</v>
      </c>
      <c r="AO5534">
        <v>0.61902539400000001</v>
      </c>
      <c r="AP5534">
        <v>0.69002998100000001</v>
      </c>
      <c r="AQ5534">
        <v>0.73786207800000003</v>
      </c>
      <c r="AR5534">
        <v>0.67021347099999995</v>
      </c>
      <c r="AS5534">
        <v>0.86626964200000001</v>
      </c>
      <c r="AT5534">
        <v>0.26720792300000001</v>
      </c>
    </row>
    <row r="5535" spans="1:46" hidden="1" x14ac:dyDescent="0.25">
      <c r="A5535" t="s">
        <v>331</v>
      </c>
      <c r="B5535" t="s">
        <v>288</v>
      </c>
      <c r="C5535">
        <v>13</v>
      </c>
      <c r="D5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0.69897171899999999</v>
      </c>
      <c r="E5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0.69897171899999999</v>
      </c>
      <c r="AI5535">
        <v>24</v>
      </c>
      <c r="AJ5535" t="s">
        <v>331</v>
      </c>
      <c r="AK5535" t="s">
        <v>424</v>
      </c>
      <c r="AL5535" t="s">
        <v>288</v>
      </c>
      <c r="AM5535">
        <v>3</v>
      </c>
      <c r="AN5535">
        <v>13</v>
      </c>
      <c r="AO5535">
        <v>0.57993132000000003</v>
      </c>
      <c r="AP5535">
        <v>0.65338021999999996</v>
      </c>
      <c r="AQ5535">
        <v>0.69897171899999999</v>
      </c>
      <c r="AR5535">
        <v>0.63320912100000004</v>
      </c>
      <c r="AS5535">
        <v>0.83991139100000001</v>
      </c>
      <c r="AT5535">
        <v>0.27549495699999998</v>
      </c>
    </row>
    <row r="5536" spans="1:46" hidden="1" x14ac:dyDescent="0.25">
      <c r="A5536" t="s">
        <v>331</v>
      </c>
      <c r="B5536" t="s">
        <v>288</v>
      </c>
      <c r="C5536">
        <v>14</v>
      </c>
      <c r="D5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0.61008774700000001</v>
      </c>
      <c r="E5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0.61008774700000001</v>
      </c>
      <c r="AI5536">
        <v>24</v>
      </c>
      <c r="AJ5536" t="s">
        <v>331</v>
      </c>
      <c r="AK5536" t="s">
        <v>424</v>
      </c>
      <c r="AL5536" t="s">
        <v>288</v>
      </c>
      <c r="AM5536">
        <v>3</v>
      </c>
      <c r="AN5536">
        <v>14</v>
      </c>
      <c r="AO5536">
        <v>0.49144812199999999</v>
      </c>
      <c r="AP5536">
        <v>0.56207987000000004</v>
      </c>
      <c r="AQ5536">
        <v>0.61008774700000001</v>
      </c>
      <c r="AR5536">
        <v>0.54912981500000002</v>
      </c>
      <c r="AS5536">
        <v>0.74491643200000002</v>
      </c>
      <c r="AT5536">
        <v>0.27111144599999998</v>
      </c>
    </row>
    <row r="5537" spans="1:46" hidden="1" x14ac:dyDescent="0.25">
      <c r="A5537" t="s">
        <v>331</v>
      </c>
      <c r="B5537" t="s">
        <v>288</v>
      </c>
      <c r="C5537">
        <v>15</v>
      </c>
      <c r="D5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0.475169277</v>
      </c>
      <c r="E5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0.475169277</v>
      </c>
      <c r="AI5537">
        <v>24</v>
      </c>
      <c r="AJ5537" t="s">
        <v>331</v>
      </c>
      <c r="AK5537" t="s">
        <v>424</v>
      </c>
      <c r="AL5537" t="s">
        <v>288</v>
      </c>
      <c r="AM5537">
        <v>3</v>
      </c>
      <c r="AN5537">
        <v>15</v>
      </c>
      <c r="AO5537">
        <v>0.37445445300000002</v>
      </c>
      <c r="AP5537">
        <v>0.43275698099999999</v>
      </c>
      <c r="AQ5537">
        <v>0.475169277</v>
      </c>
      <c r="AR5537">
        <v>0.42229058800000002</v>
      </c>
      <c r="AS5537">
        <v>0.58017608300000001</v>
      </c>
      <c r="AT5537">
        <v>0.22349713600000001</v>
      </c>
    </row>
    <row r="5538" spans="1:46" hidden="1" x14ac:dyDescent="0.25">
      <c r="A5538" t="s">
        <v>331</v>
      </c>
      <c r="B5538" t="s">
        <v>288</v>
      </c>
      <c r="C5538">
        <v>16</v>
      </c>
      <c r="D5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0.32046883900000001</v>
      </c>
      <c r="E5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0.32046883900000001</v>
      </c>
      <c r="AI5538">
        <v>24</v>
      </c>
      <c r="AJ5538" t="s">
        <v>331</v>
      </c>
      <c r="AK5538" t="s">
        <v>424</v>
      </c>
      <c r="AL5538" t="s">
        <v>288</v>
      </c>
      <c r="AM5538">
        <v>3</v>
      </c>
      <c r="AN5538">
        <v>16</v>
      </c>
      <c r="AO5538">
        <v>0.23623366800000001</v>
      </c>
      <c r="AP5538">
        <v>0.28043773300000002</v>
      </c>
      <c r="AQ5538">
        <v>0.32046883900000001</v>
      </c>
      <c r="AR5538">
        <v>0.27782665000000001</v>
      </c>
      <c r="AS5538">
        <v>0.39462964499999997</v>
      </c>
      <c r="AT5538">
        <v>0.103331721</v>
      </c>
    </row>
    <row r="5539" spans="1:46" hidden="1" x14ac:dyDescent="0.25">
      <c r="A5539" t="s">
        <v>331</v>
      </c>
      <c r="B5539" t="s">
        <v>288</v>
      </c>
      <c r="C5539">
        <v>17</v>
      </c>
      <c r="D5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0.14354623899999999</v>
      </c>
      <c r="E5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0.14354623899999999</v>
      </c>
      <c r="AI5539">
        <v>24</v>
      </c>
      <c r="AJ5539" t="s">
        <v>331</v>
      </c>
      <c r="AK5539" t="s">
        <v>424</v>
      </c>
      <c r="AL5539" t="s">
        <v>288</v>
      </c>
      <c r="AM5539">
        <v>3</v>
      </c>
      <c r="AN5539">
        <v>17</v>
      </c>
      <c r="AO5539">
        <v>0.102186607</v>
      </c>
      <c r="AP5539">
        <v>0.12647114100000001</v>
      </c>
      <c r="AQ5539">
        <v>0.14354623899999999</v>
      </c>
      <c r="AR5539">
        <v>0.123721472</v>
      </c>
      <c r="AS5539">
        <v>0.18317480799999999</v>
      </c>
      <c r="AT5539">
        <v>3.7930262999999999E-2</v>
      </c>
    </row>
    <row r="5540" spans="1:46" hidden="1" x14ac:dyDescent="0.25">
      <c r="A5540" t="s">
        <v>331</v>
      </c>
      <c r="B5540" t="s">
        <v>288</v>
      </c>
      <c r="C5540">
        <v>18</v>
      </c>
      <c r="D5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1.9198515999999999E-2</v>
      </c>
      <c r="E5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1.9198515999999999E-2</v>
      </c>
      <c r="AI5540">
        <v>24</v>
      </c>
      <c r="AJ5540" t="s">
        <v>331</v>
      </c>
      <c r="AK5540" t="s">
        <v>424</v>
      </c>
      <c r="AL5540" t="s">
        <v>288</v>
      </c>
      <c r="AM5540">
        <v>3</v>
      </c>
      <c r="AN5540">
        <v>18</v>
      </c>
      <c r="AO5540">
        <v>1.0728446000000001E-2</v>
      </c>
      <c r="AP5540">
        <v>1.4726212000000001E-2</v>
      </c>
      <c r="AQ5540">
        <v>1.9198515999999999E-2</v>
      </c>
      <c r="AR5540">
        <v>1.5083843E-2</v>
      </c>
      <c r="AS5540">
        <v>2.6168481E-2</v>
      </c>
      <c r="AT5540">
        <v>4.0086870000000004E-3</v>
      </c>
    </row>
    <row r="5541" spans="1:46" hidden="1" x14ac:dyDescent="0.25">
      <c r="A5541" t="s">
        <v>331</v>
      </c>
      <c r="B5541" t="s">
        <v>288</v>
      </c>
      <c r="C5541">
        <v>19</v>
      </c>
      <c r="D5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1">
        <v>24</v>
      </c>
      <c r="AJ5541" t="s">
        <v>331</v>
      </c>
      <c r="AK5541" t="s">
        <v>424</v>
      </c>
      <c r="AL5541" t="s">
        <v>288</v>
      </c>
      <c r="AM5541">
        <v>3</v>
      </c>
      <c r="AN5541">
        <v>19</v>
      </c>
      <c r="AO5541">
        <v>0</v>
      </c>
      <c r="AP5541">
        <v>0</v>
      </c>
      <c r="AQ5541">
        <v>0</v>
      </c>
      <c r="AR5541">
        <v>0</v>
      </c>
      <c r="AS5541">
        <v>0</v>
      </c>
      <c r="AT5541">
        <v>0</v>
      </c>
    </row>
    <row r="5542" spans="1:46" hidden="1" x14ac:dyDescent="0.25">
      <c r="A5542" t="s">
        <v>331</v>
      </c>
      <c r="B5542" t="s">
        <v>288</v>
      </c>
      <c r="C5542">
        <v>20</v>
      </c>
      <c r="D5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2">
        <v>24</v>
      </c>
      <c r="AJ5542" t="s">
        <v>331</v>
      </c>
      <c r="AK5542" t="s">
        <v>424</v>
      </c>
      <c r="AL5542" t="s">
        <v>288</v>
      </c>
      <c r="AM5542">
        <v>3</v>
      </c>
      <c r="AN5542">
        <v>20</v>
      </c>
      <c r="AO5542">
        <v>0</v>
      </c>
      <c r="AP5542">
        <v>0</v>
      </c>
      <c r="AQ5542">
        <v>0</v>
      </c>
      <c r="AR5542">
        <v>0</v>
      </c>
      <c r="AS5542">
        <v>0</v>
      </c>
      <c r="AT5542">
        <v>0</v>
      </c>
    </row>
    <row r="5543" spans="1:46" hidden="1" x14ac:dyDescent="0.25">
      <c r="A5543" t="s">
        <v>331</v>
      </c>
      <c r="B5543" t="s">
        <v>288</v>
      </c>
      <c r="C5543">
        <v>21</v>
      </c>
      <c r="D5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3">
        <v>24</v>
      </c>
      <c r="AJ5543" t="s">
        <v>331</v>
      </c>
      <c r="AK5543" t="s">
        <v>424</v>
      </c>
      <c r="AL5543" t="s">
        <v>288</v>
      </c>
      <c r="AM5543">
        <v>3</v>
      </c>
      <c r="AN5543">
        <v>21</v>
      </c>
      <c r="AO5543">
        <v>0</v>
      </c>
      <c r="AP5543">
        <v>0</v>
      </c>
      <c r="AQ5543">
        <v>0</v>
      </c>
      <c r="AR5543">
        <v>0</v>
      </c>
      <c r="AS5543">
        <v>0</v>
      </c>
      <c r="AT5543">
        <v>0</v>
      </c>
    </row>
    <row r="5544" spans="1:46" hidden="1" x14ac:dyDescent="0.25">
      <c r="A5544" t="s">
        <v>331</v>
      </c>
      <c r="B5544" t="s">
        <v>288</v>
      </c>
      <c r="C5544">
        <v>22</v>
      </c>
      <c r="D5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4">
        <v>24</v>
      </c>
      <c r="AJ5544" t="s">
        <v>331</v>
      </c>
      <c r="AK5544" t="s">
        <v>424</v>
      </c>
      <c r="AL5544" t="s">
        <v>288</v>
      </c>
      <c r="AM5544">
        <v>3</v>
      </c>
      <c r="AN5544">
        <v>22</v>
      </c>
      <c r="AO5544">
        <v>0</v>
      </c>
      <c r="AP5544">
        <v>0</v>
      </c>
      <c r="AQ5544">
        <v>0</v>
      </c>
      <c r="AR5544">
        <v>0</v>
      </c>
      <c r="AS5544">
        <v>0</v>
      </c>
      <c r="AT5544">
        <v>0</v>
      </c>
    </row>
    <row r="5545" spans="1:46" hidden="1" x14ac:dyDescent="0.25">
      <c r="A5545" t="s">
        <v>331</v>
      </c>
      <c r="B5545" t="s">
        <v>288</v>
      </c>
      <c r="C5545">
        <v>23</v>
      </c>
      <c r="D5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5">
        <v>24</v>
      </c>
      <c r="AJ5545" t="s">
        <v>331</v>
      </c>
      <c r="AK5545" t="s">
        <v>424</v>
      </c>
      <c r="AL5545" t="s">
        <v>288</v>
      </c>
      <c r="AM5545">
        <v>3</v>
      </c>
      <c r="AN5545">
        <v>23</v>
      </c>
      <c r="AO5545">
        <v>0</v>
      </c>
      <c r="AP5545">
        <v>0</v>
      </c>
      <c r="AQ5545">
        <v>0</v>
      </c>
      <c r="AR5545">
        <v>0</v>
      </c>
      <c r="AS5545">
        <v>0</v>
      </c>
      <c r="AT5545">
        <v>0</v>
      </c>
    </row>
    <row r="5546" spans="1:46" hidden="1" x14ac:dyDescent="0.25">
      <c r="A5546" t="s">
        <v>331</v>
      </c>
      <c r="B5546" t="s">
        <v>288</v>
      </c>
      <c r="C5546">
        <v>24</v>
      </c>
      <c r="D5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6">
        <v>24</v>
      </c>
      <c r="AJ5546" t="s">
        <v>331</v>
      </c>
      <c r="AK5546" t="s">
        <v>424</v>
      </c>
      <c r="AL5546" t="s">
        <v>288</v>
      </c>
      <c r="AM5546">
        <v>3</v>
      </c>
      <c r="AN5546">
        <v>24</v>
      </c>
      <c r="AO5546">
        <v>0</v>
      </c>
      <c r="AP5546">
        <v>0</v>
      </c>
      <c r="AQ5546">
        <v>0</v>
      </c>
      <c r="AR5546">
        <v>0</v>
      </c>
      <c r="AS5546">
        <v>0</v>
      </c>
      <c r="AT5546">
        <v>0</v>
      </c>
    </row>
    <row r="5547" spans="1:46" hidden="1" x14ac:dyDescent="0.25">
      <c r="A5547" t="s">
        <v>331</v>
      </c>
      <c r="B5547" t="s">
        <v>289</v>
      </c>
      <c r="C5547">
        <v>1</v>
      </c>
      <c r="D5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7">
        <v>24</v>
      </c>
      <c r="AJ5547" t="s">
        <v>331</v>
      </c>
      <c r="AK5547" t="s">
        <v>424</v>
      </c>
      <c r="AL5547" t="s">
        <v>289</v>
      </c>
      <c r="AM5547">
        <v>4</v>
      </c>
      <c r="AN5547">
        <v>1</v>
      </c>
      <c r="AO5547">
        <v>0</v>
      </c>
      <c r="AP5547">
        <v>0</v>
      </c>
      <c r="AQ5547">
        <v>0</v>
      </c>
      <c r="AR5547">
        <v>0</v>
      </c>
      <c r="AS5547">
        <v>0</v>
      </c>
      <c r="AT5547">
        <v>0</v>
      </c>
    </row>
    <row r="5548" spans="1:46" hidden="1" x14ac:dyDescent="0.25">
      <c r="A5548" t="s">
        <v>331</v>
      </c>
      <c r="B5548" t="s">
        <v>289</v>
      </c>
      <c r="C5548">
        <v>2</v>
      </c>
      <c r="D5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8">
        <v>24</v>
      </c>
      <c r="AJ5548" t="s">
        <v>331</v>
      </c>
      <c r="AK5548" t="s">
        <v>424</v>
      </c>
      <c r="AL5548" t="s">
        <v>289</v>
      </c>
      <c r="AM5548">
        <v>4</v>
      </c>
      <c r="AN5548">
        <v>2</v>
      </c>
      <c r="AO5548">
        <v>0</v>
      </c>
      <c r="AP5548">
        <v>0</v>
      </c>
      <c r="AQ5548">
        <v>0</v>
      </c>
      <c r="AR5548">
        <v>0</v>
      </c>
      <c r="AS5548">
        <v>0</v>
      </c>
      <c r="AT5548">
        <v>0</v>
      </c>
    </row>
    <row r="5549" spans="1:46" hidden="1" x14ac:dyDescent="0.25">
      <c r="A5549" t="s">
        <v>331</v>
      </c>
      <c r="B5549" t="s">
        <v>289</v>
      </c>
      <c r="C5549">
        <v>3</v>
      </c>
      <c r="D5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9">
        <v>24</v>
      </c>
      <c r="AJ5549" t="s">
        <v>331</v>
      </c>
      <c r="AK5549" t="s">
        <v>424</v>
      </c>
      <c r="AL5549" t="s">
        <v>289</v>
      </c>
      <c r="AM5549">
        <v>4</v>
      </c>
      <c r="AN5549">
        <v>3</v>
      </c>
      <c r="AO5549">
        <v>0</v>
      </c>
      <c r="AP5549">
        <v>0</v>
      </c>
      <c r="AQ5549">
        <v>0</v>
      </c>
      <c r="AR5549">
        <v>0</v>
      </c>
      <c r="AS5549">
        <v>0</v>
      </c>
      <c r="AT5549">
        <v>0</v>
      </c>
    </row>
    <row r="5550" spans="1:46" hidden="1" x14ac:dyDescent="0.25">
      <c r="A5550" t="s">
        <v>331</v>
      </c>
      <c r="B5550" t="s">
        <v>289</v>
      </c>
      <c r="C5550">
        <v>4</v>
      </c>
      <c r="D5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0">
        <v>24</v>
      </c>
      <c r="AJ5550" t="s">
        <v>331</v>
      </c>
      <c r="AK5550" t="s">
        <v>424</v>
      </c>
      <c r="AL5550" t="s">
        <v>289</v>
      </c>
      <c r="AM5550">
        <v>4</v>
      </c>
      <c r="AN5550">
        <v>4</v>
      </c>
      <c r="AO5550">
        <v>0</v>
      </c>
      <c r="AP5550">
        <v>0</v>
      </c>
      <c r="AQ5550">
        <v>0</v>
      </c>
      <c r="AR5550">
        <v>0</v>
      </c>
      <c r="AS5550">
        <v>0</v>
      </c>
      <c r="AT5550">
        <v>0</v>
      </c>
    </row>
    <row r="5551" spans="1:46" hidden="1" x14ac:dyDescent="0.25">
      <c r="A5551" t="s">
        <v>331</v>
      </c>
      <c r="B5551" t="s">
        <v>289</v>
      </c>
      <c r="C5551">
        <v>5</v>
      </c>
      <c r="D5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1">
        <v>24</v>
      </c>
      <c r="AJ5551" t="s">
        <v>331</v>
      </c>
      <c r="AK5551" t="s">
        <v>424</v>
      </c>
      <c r="AL5551" t="s">
        <v>289</v>
      </c>
      <c r="AM5551">
        <v>4</v>
      </c>
      <c r="AN5551">
        <v>5</v>
      </c>
      <c r="AO5551">
        <v>0</v>
      </c>
      <c r="AP5551">
        <v>0</v>
      </c>
      <c r="AQ5551">
        <v>0</v>
      </c>
      <c r="AR5551">
        <v>0</v>
      </c>
      <c r="AS5551">
        <v>0</v>
      </c>
      <c r="AT5551">
        <v>0</v>
      </c>
    </row>
    <row r="5552" spans="1:46" hidden="1" x14ac:dyDescent="0.25">
      <c r="A5552" t="s">
        <v>331</v>
      </c>
      <c r="B5552" t="s">
        <v>289</v>
      </c>
      <c r="C5552">
        <v>6</v>
      </c>
      <c r="D5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9.2277620000000005E-3</v>
      </c>
      <c r="E5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9.2277620000000005E-3</v>
      </c>
      <c r="AI5552">
        <v>24</v>
      </c>
      <c r="AJ5552" t="s">
        <v>331</v>
      </c>
      <c r="AK5552" t="s">
        <v>424</v>
      </c>
      <c r="AL5552" t="s">
        <v>289</v>
      </c>
      <c r="AM5552">
        <v>4</v>
      </c>
      <c r="AN5552">
        <v>6</v>
      </c>
      <c r="AO5552">
        <v>9.2277620000000005E-3</v>
      </c>
      <c r="AP5552">
        <v>1.0843297E-2</v>
      </c>
      <c r="AQ5552">
        <v>1.1726337E-2</v>
      </c>
      <c r="AR5552">
        <v>1.0481387E-2</v>
      </c>
      <c r="AS5552">
        <v>1.4355256E-2</v>
      </c>
      <c r="AT5552">
        <v>4.218449E-3</v>
      </c>
    </row>
    <row r="5553" spans="1:46" hidden="1" x14ac:dyDescent="0.25">
      <c r="A5553" t="s">
        <v>331</v>
      </c>
      <c r="B5553" t="s">
        <v>289</v>
      </c>
      <c r="C5553">
        <v>7</v>
      </c>
      <c r="D5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0.10703642400000001</v>
      </c>
      <c r="E5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0.10703642400000001</v>
      </c>
      <c r="AI5553">
        <v>24</v>
      </c>
      <c r="AJ5553" t="s">
        <v>331</v>
      </c>
      <c r="AK5553" t="s">
        <v>424</v>
      </c>
      <c r="AL5553" t="s">
        <v>289</v>
      </c>
      <c r="AM5553">
        <v>4</v>
      </c>
      <c r="AN5553">
        <v>7</v>
      </c>
      <c r="AO5553">
        <v>0.10703642400000001</v>
      </c>
      <c r="AP5553">
        <v>0.12714592599999999</v>
      </c>
      <c r="AQ5553">
        <v>0.14025517500000001</v>
      </c>
      <c r="AR5553">
        <v>0.122333737</v>
      </c>
      <c r="AS5553">
        <v>0.16376810999999999</v>
      </c>
      <c r="AT5553">
        <v>4.7701778E-2</v>
      </c>
    </row>
    <row r="5554" spans="1:46" hidden="1" x14ac:dyDescent="0.25">
      <c r="A5554" t="s">
        <v>331</v>
      </c>
      <c r="B5554" t="s">
        <v>289</v>
      </c>
      <c r="C5554">
        <v>8</v>
      </c>
      <c r="D5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0.25564500299999998</v>
      </c>
      <c r="E5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0.25564500299999998</v>
      </c>
      <c r="AI5554">
        <v>24</v>
      </c>
      <c r="AJ5554" t="s">
        <v>331</v>
      </c>
      <c r="AK5554" t="s">
        <v>424</v>
      </c>
      <c r="AL5554" t="s">
        <v>289</v>
      </c>
      <c r="AM5554">
        <v>4</v>
      </c>
      <c r="AN5554">
        <v>8</v>
      </c>
      <c r="AO5554">
        <v>0.25564500299999998</v>
      </c>
      <c r="AP5554">
        <v>0.30074366200000002</v>
      </c>
      <c r="AQ5554">
        <v>0.32587851899999998</v>
      </c>
      <c r="AR5554">
        <v>0.286749637</v>
      </c>
      <c r="AS5554">
        <v>0.369561853</v>
      </c>
      <c r="AT5554">
        <v>9.1346294999999994E-2</v>
      </c>
    </row>
    <row r="5555" spans="1:46" hidden="1" x14ac:dyDescent="0.25">
      <c r="A5555" t="s">
        <v>331</v>
      </c>
      <c r="B5555" t="s">
        <v>289</v>
      </c>
      <c r="C5555">
        <v>9</v>
      </c>
      <c r="D5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0.49177403400000003</v>
      </c>
      <c r="E5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0.40964436900000001</v>
      </c>
      <c r="AI5555">
        <v>24</v>
      </c>
      <c r="AJ5555" t="s">
        <v>331</v>
      </c>
      <c r="AK5555" t="s">
        <v>424</v>
      </c>
      <c r="AL5555" t="s">
        <v>289</v>
      </c>
      <c r="AM5555">
        <v>4</v>
      </c>
      <c r="AN5555">
        <v>9</v>
      </c>
      <c r="AO5555">
        <v>0.40964436900000001</v>
      </c>
      <c r="AP5555">
        <v>0.45651888200000001</v>
      </c>
      <c r="AQ5555">
        <v>0.49177403400000003</v>
      </c>
      <c r="AR5555">
        <v>0.440653603</v>
      </c>
      <c r="AS5555">
        <v>0.56384914399999997</v>
      </c>
      <c r="AT5555">
        <v>0.149975633</v>
      </c>
    </row>
    <row r="5556" spans="1:46" hidden="1" x14ac:dyDescent="0.25">
      <c r="A5556" t="s">
        <v>331</v>
      </c>
      <c r="B5556" t="s">
        <v>289</v>
      </c>
      <c r="C5556">
        <v>10</v>
      </c>
      <c r="D5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0.62219474399999997</v>
      </c>
      <c r="E5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0.62219474399999997</v>
      </c>
      <c r="AI5556">
        <v>24</v>
      </c>
      <c r="AJ5556" t="s">
        <v>331</v>
      </c>
      <c r="AK5556" t="s">
        <v>424</v>
      </c>
      <c r="AL5556" t="s">
        <v>289</v>
      </c>
      <c r="AM5556">
        <v>4</v>
      </c>
      <c r="AN5556">
        <v>10</v>
      </c>
      <c r="AO5556">
        <v>0.52428519799999995</v>
      </c>
      <c r="AP5556">
        <v>0.57885244599999996</v>
      </c>
      <c r="AQ5556">
        <v>0.62219474399999997</v>
      </c>
      <c r="AR5556">
        <v>0.56159624500000005</v>
      </c>
      <c r="AS5556">
        <v>0.71460094100000005</v>
      </c>
      <c r="AT5556">
        <v>0.156640158</v>
      </c>
    </row>
    <row r="5557" spans="1:46" hidden="1" x14ac:dyDescent="0.25">
      <c r="A5557" t="s">
        <v>331</v>
      </c>
      <c r="B5557" t="s">
        <v>289</v>
      </c>
      <c r="C5557">
        <v>11</v>
      </c>
      <c r="D5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0.70010928400000005</v>
      </c>
      <c r="E5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0.70010928400000005</v>
      </c>
      <c r="AI5557">
        <v>24</v>
      </c>
      <c r="AJ5557" t="s">
        <v>331</v>
      </c>
      <c r="AK5557" t="s">
        <v>424</v>
      </c>
      <c r="AL5557" t="s">
        <v>289</v>
      </c>
      <c r="AM5557">
        <v>4</v>
      </c>
      <c r="AN5557">
        <v>11</v>
      </c>
      <c r="AO5557">
        <v>0.59858883600000001</v>
      </c>
      <c r="AP5557">
        <v>0.64527340799999999</v>
      </c>
      <c r="AQ5557">
        <v>0.70010928400000005</v>
      </c>
      <c r="AR5557">
        <v>0.63558057999999995</v>
      </c>
      <c r="AS5557">
        <v>0.817684144</v>
      </c>
      <c r="AT5557">
        <v>0.16957847600000001</v>
      </c>
    </row>
    <row r="5558" spans="1:46" hidden="1" x14ac:dyDescent="0.25">
      <c r="A5558" t="s">
        <v>331</v>
      </c>
      <c r="B5558" t="s">
        <v>289</v>
      </c>
      <c r="C5558">
        <v>12</v>
      </c>
      <c r="D5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0.71608508699999995</v>
      </c>
      <c r="E5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0.71608508699999995</v>
      </c>
      <c r="AI5558">
        <v>24</v>
      </c>
      <c r="AJ5558" t="s">
        <v>331</v>
      </c>
      <c r="AK5558" t="s">
        <v>424</v>
      </c>
      <c r="AL5558" t="s">
        <v>289</v>
      </c>
      <c r="AM5558">
        <v>4</v>
      </c>
      <c r="AN5558">
        <v>12</v>
      </c>
      <c r="AO5558">
        <v>0.604042831</v>
      </c>
      <c r="AP5558">
        <v>0.66881210199999996</v>
      </c>
      <c r="AQ5558">
        <v>0.71608508699999995</v>
      </c>
      <c r="AR5558">
        <v>0.65013953099999999</v>
      </c>
      <c r="AS5558">
        <v>0.85194160100000005</v>
      </c>
      <c r="AT5558">
        <v>0.19029874799999999</v>
      </c>
    </row>
    <row r="5559" spans="1:46" hidden="1" x14ac:dyDescent="0.25">
      <c r="A5559" t="s">
        <v>331</v>
      </c>
      <c r="B5559" t="s">
        <v>289</v>
      </c>
      <c r="C5559">
        <v>13</v>
      </c>
      <c r="D5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0.67910573200000002</v>
      </c>
      <c r="E5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0.67910573200000002</v>
      </c>
      <c r="AI5559">
        <v>24</v>
      </c>
      <c r="AJ5559" t="s">
        <v>331</v>
      </c>
      <c r="AK5559" t="s">
        <v>424</v>
      </c>
      <c r="AL5559" t="s">
        <v>289</v>
      </c>
      <c r="AM5559">
        <v>4</v>
      </c>
      <c r="AN5559">
        <v>13</v>
      </c>
      <c r="AO5559">
        <v>0.55437914399999999</v>
      </c>
      <c r="AP5559">
        <v>0.63404120200000003</v>
      </c>
      <c r="AQ5559">
        <v>0.67910573200000002</v>
      </c>
      <c r="AR5559">
        <v>0.60855629300000003</v>
      </c>
      <c r="AS5559">
        <v>0.79885083499999998</v>
      </c>
      <c r="AT5559">
        <v>0.17964280799999999</v>
      </c>
    </row>
    <row r="5560" spans="1:46" hidden="1" x14ac:dyDescent="0.25">
      <c r="A5560" t="s">
        <v>331</v>
      </c>
      <c r="B5560" t="s">
        <v>289</v>
      </c>
      <c r="C5560">
        <v>14</v>
      </c>
      <c r="D5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0.579238119</v>
      </c>
      <c r="E5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0.579238119</v>
      </c>
      <c r="AI5560">
        <v>24</v>
      </c>
      <c r="AJ5560" t="s">
        <v>331</v>
      </c>
      <c r="AK5560" t="s">
        <v>424</v>
      </c>
      <c r="AL5560" t="s">
        <v>289</v>
      </c>
      <c r="AM5560">
        <v>4</v>
      </c>
      <c r="AN5560">
        <v>14</v>
      </c>
      <c r="AO5560">
        <v>0.45585838499999998</v>
      </c>
      <c r="AP5560">
        <v>0.52841627700000005</v>
      </c>
      <c r="AQ5560">
        <v>0.579238119</v>
      </c>
      <c r="AR5560">
        <v>0.51306283699999999</v>
      </c>
      <c r="AS5560">
        <v>0.69065423000000004</v>
      </c>
      <c r="AT5560">
        <v>0.15484357300000001</v>
      </c>
    </row>
    <row r="5561" spans="1:46" hidden="1" x14ac:dyDescent="0.25">
      <c r="A5561" t="s">
        <v>331</v>
      </c>
      <c r="B5561" t="s">
        <v>289</v>
      </c>
      <c r="C5561">
        <v>15</v>
      </c>
      <c r="D5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0.44304940700000001</v>
      </c>
      <c r="E5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0.44304940700000001</v>
      </c>
      <c r="AI5561">
        <v>24</v>
      </c>
      <c r="AJ5561" t="s">
        <v>331</v>
      </c>
      <c r="AK5561" t="s">
        <v>424</v>
      </c>
      <c r="AL5561" t="s">
        <v>289</v>
      </c>
      <c r="AM5561">
        <v>4</v>
      </c>
      <c r="AN5561">
        <v>15</v>
      </c>
      <c r="AO5561">
        <v>0.36000156999999999</v>
      </c>
      <c r="AP5561">
        <v>0.39715633900000002</v>
      </c>
      <c r="AQ5561">
        <v>0.44304940700000001</v>
      </c>
      <c r="AR5561">
        <v>0.391389441</v>
      </c>
      <c r="AS5561">
        <v>0.54218095399999999</v>
      </c>
      <c r="AT5561">
        <v>0.107006974</v>
      </c>
    </row>
    <row r="5562" spans="1:46" hidden="1" x14ac:dyDescent="0.25">
      <c r="A5562" t="s">
        <v>331</v>
      </c>
      <c r="B5562" t="s">
        <v>289</v>
      </c>
      <c r="C5562">
        <v>16</v>
      </c>
      <c r="D5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0.27638832699999999</v>
      </c>
      <c r="E5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0.27638832699999999</v>
      </c>
      <c r="AI5562">
        <v>24</v>
      </c>
      <c r="AJ5562" t="s">
        <v>331</v>
      </c>
      <c r="AK5562" t="s">
        <v>424</v>
      </c>
      <c r="AL5562" t="s">
        <v>289</v>
      </c>
      <c r="AM5562">
        <v>4</v>
      </c>
      <c r="AN5562">
        <v>16</v>
      </c>
      <c r="AO5562">
        <v>0.21077432500000001</v>
      </c>
      <c r="AP5562">
        <v>0.24177047300000001</v>
      </c>
      <c r="AQ5562">
        <v>0.27638832699999999</v>
      </c>
      <c r="AR5562">
        <v>0.240211171</v>
      </c>
      <c r="AS5562">
        <v>0.35344419599999999</v>
      </c>
      <c r="AT5562">
        <v>8.4416019999999994E-2</v>
      </c>
    </row>
    <row r="5563" spans="1:46" hidden="1" x14ac:dyDescent="0.25">
      <c r="A5563" t="s">
        <v>331</v>
      </c>
      <c r="B5563" t="s">
        <v>289</v>
      </c>
      <c r="C5563">
        <v>17</v>
      </c>
      <c r="D5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0.10883532899999999</v>
      </c>
      <c r="E5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0.10883532899999999</v>
      </c>
      <c r="AI5563">
        <v>24</v>
      </c>
      <c r="AJ5563" t="s">
        <v>331</v>
      </c>
      <c r="AK5563" t="s">
        <v>424</v>
      </c>
      <c r="AL5563" t="s">
        <v>289</v>
      </c>
      <c r="AM5563">
        <v>4</v>
      </c>
      <c r="AN5563">
        <v>17</v>
      </c>
      <c r="AO5563">
        <v>8.0870093000000004E-2</v>
      </c>
      <c r="AP5563">
        <v>9.3650396999999996E-2</v>
      </c>
      <c r="AQ5563">
        <v>0.10883532899999999</v>
      </c>
      <c r="AR5563">
        <v>9.4093505999999993E-2</v>
      </c>
      <c r="AS5563">
        <v>0.149438658</v>
      </c>
      <c r="AT5563">
        <v>3.2087735999999999E-2</v>
      </c>
    </row>
    <row r="5564" spans="1:46" hidden="1" x14ac:dyDescent="0.25">
      <c r="A5564" t="s">
        <v>331</v>
      </c>
      <c r="B5564" t="s">
        <v>289</v>
      </c>
      <c r="C5564">
        <v>18</v>
      </c>
      <c r="D5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6.8974730000000003E-3</v>
      </c>
      <c r="E5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6.8974730000000003E-3</v>
      </c>
      <c r="AI5564">
        <v>24</v>
      </c>
      <c r="AJ5564" t="s">
        <v>331</v>
      </c>
      <c r="AK5564" t="s">
        <v>424</v>
      </c>
      <c r="AL5564" t="s">
        <v>289</v>
      </c>
      <c r="AM5564">
        <v>4</v>
      </c>
      <c r="AN5564">
        <v>18</v>
      </c>
      <c r="AO5564">
        <v>3.7834560000000001E-3</v>
      </c>
      <c r="AP5564">
        <v>5.1136200000000001E-3</v>
      </c>
      <c r="AQ5564">
        <v>6.8974730000000003E-3</v>
      </c>
      <c r="AR5564">
        <v>5.4708999999999999E-3</v>
      </c>
      <c r="AS5564">
        <v>1.2329193E-2</v>
      </c>
      <c r="AT5564">
        <v>1.4910489999999999E-3</v>
      </c>
    </row>
    <row r="5565" spans="1:46" hidden="1" x14ac:dyDescent="0.25">
      <c r="A5565" t="s">
        <v>331</v>
      </c>
      <c r="B5565" t="s">
        <v>289</v>
      </c>
      <c r="C5565">
        <v>19</v>
      </c>
      <c r="D5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5">
        <v>24</v>
      </c>
      <c r="AJ5565" t="s">
        <v>331</v>
      </c>
      <c r="AK5565" t="s">
        <v>424</v>
      </c>
      <c r="AL5565" t="s">
        <v>289</v>
      </c>
      <c r="AM5565">
        <v>4</v>
      </c>
      <c r="AN5565">
        <v>19</v>
      </c>
      <c r="AO5565">
        <v>0</v>
      </c>
      <c r="AP5565">
        <v>0</v>
      </c>
      <c r="AQ5565">
        <v>0</v>
      </c>
      <c r="AR5565">
        <v>0</v>
      </c>
      <c r="AS5565">
        <v>0</v>
      </c>
      <c r="AT5565">
        <v>0</v>
      </c>
    </row>
    <row r="5566" spans="1:46" hidden="1" x14ac:dyDescent="0.25">
      <c r="A5566" t="s">
        <v>331</v>
      </c>
      <c r="B5566" t="s">
        <v>289</v>
      </c>
      <c r="C5566">
        <v>20</v>
      </c>
      <c r="D5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6">
        <v>24</v>
      </c>
      <c r="AJ5566" t="s">
        <v>331</v>
      </c>
      <c r="AK5566" t="s">
        <v>424</v>
      </c>
      <c r="AL5566" t="s">
        <v>289</v>
      </c>
      <c r="AM5566">
        <v>4</v>
      </c>
      <c r="AN5566">
        <v>20</v>
      </c>
      <c r="AO5566">
        <v>0</v>
      </c>
      <c r="AP5566">
        <v>0</v>
      </c>
      <c r="AQ5566">
        <v>0</v>
      </c>
      <c r="AR5566">
        <v>0</v>
      </c>
      <c r="AS5566">
        <v>0</v>
      </c>
      <c r="AT5566">
        <v>0</v>
      </c>
    </row>
    <row r="5567" spans="1:46" hidden="1" x14ac:dyDescent="0.25">
      <c r="A5567" t="s">
        <v>331</v>
      </c>
      <c r="B5567" t="s">
        <v>289</v>
      </c>
      <c r="C5567">
        <v>21</v>
      </c>
      <c r="D5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7">
        <v>24</v>
      </c>
      <c r="AJ5567" t="s">
        <v>331</v>
      </c>
      <c r="AK5567" t="s">
        <v>424</v>
      </c>
      <c r="AL5567" t="s">
        <v>289</v>
      </c>
      <c r="AM5567">
        <v>4</v>
      </c>
      <c r="AN5567">
        <v>21</v>
      </c>
      <c r="AO5567">
        <v>0</v>
      </c>
      <c r="AP5567">
        <v>0</v>
      </c>
      <c r="AQ5567">
        <v>0</v>
      </c>
      <c r="AR5567">
        <v>0</v>
      </c>
      <c r="AS5567">
        <v>0</v>
      </c>
      <c r="AT5567">
        <v>0</v>
      </c>
    </row>
    <row r="5568" spans="1:46" hidden="1" x14ac:dyDescent="0.25">
      <c r="A5568" t="s">
        <v>331</v>
      </c>
      <c r="B5568" t="s">
        <v>289</v>
      </c>
      <c r="C5568">
        <v>22</v>
      </c>
      <c r="D5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8">
        <v>24</v>
      </c>
      <c r="AJ5568" t="s">
        <v>331</v>
      </c>
      <c r="AK5568" t="s">
        <v>424</v>
      </c>
      <c r="AL5568" t="s">
        <v>289</v>
      </c>
      <c r="AM5568">
        <v>4</v>
      </c>
      <c r="AN5568">
        <v>22</v>
      </c>
      <c r="AO5568">
        <v>0</v>
      </c>
      <c r="AP5568">
        <v>0</v>
      </c>
      <c r="AQ5568">
        <v>0</v>
      </c>
      <c r="AR5568">
        <v>0</v>
      </c>
      <c r="AS5568">
        <v>0</v>
      </c>
      <c r="AT5568">
        <v>0</v>
      </c>
    </row>
    <row r="5569" spans="1:46" hidden="1" x14ac:dyDescent="0.25">
      <c r="A5569" t="s">
        <v>331</v>
      </c>
      <c r="B5569" t="s">
        <v>289</v>
      </c>
      <c r="C5569">
        <v>23</v>
      </c>
      <c r="D5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9">
        <v>24</v>
      </c>
      <c r="AJ5569" t="s">
        <v>331</v>
      </c>
      <c r="AK5569" t="s">
        <v>424</v>
      </c>
      <c r="AL5569" t="s">
        <v>289</v>
      </c>
      <c r="AM5569">
        <v>4</v>
      </c>
      <c r="AN5569">
        <v>23</v>
      </c>
      <c r="AO5569">
        <v>0</v>
      </c>
      <c r="AP5569">
        <v>0</v>
      </c>
      <c r="AQ5569">
        <v>0</v>
      </c>
      <c r="AR5569">
        <v>0</v>
      </c>
      <c r="AS5569">
        <v>0</v>
      </c>
      <c r="AT5569">
        <v>0</v>
      </c>
    </row>
    <row r="5570" spans="1:46" hidden="1" x14ac:dyDescent="0.25">
      <c r="A5570" t="s">
        <v>331</v>
      </c>
      <c r="B5570" t="s">
        <v>289</v>
      </c>
      <c r="C5570">
        <v>24</v>
      </c>
      <c r="D5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0">
        <v>24</v>
      </c>
      <c r="AJ5570" t="s">
        <v>331</v>
      </c>
      <c r="AK5570" t="s">
        <v>424</v>
      </c>
      <c r="AL5570" t="s">
        <v>289</v>
      </c>
      <c r="AM5570">
        <v>4</v>
      </c>
      <c r="AN5570">
        <v>24</v>
      </c>
      <c r="AO5570">
        <v>0</v>
      </c>
      <c r="AP5570">
        <v>0</v>
      </c>
      <c r="AQ5570">
        <v>0</v>
      </c>
      <c r="AR5570">
        <v>0</v>
      </c>
      <c r="AS5570">
        <v>0</v>
      </c>
      <c r="AT5570">
        <v>0</v>
      </c>
    </row>
    <row r="5571" spans="1:46" hidden="1" x14ac:dyDescent="0.25">
      <c r="A5571" t="s">
        <v>331</v>
      </c>
      <c r="B5571" t="s">
        <v>290</v>
      </c>
      <c r="C5571">
        <v>1</v>
      </c>
      <c r="D5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1">
        <v>24</v>
      </c>
      <c r="AJ5571" t="s">
        <v>331</v>
      </c>
      <c r="AK5571" t="s">
        <v>424</v>
      </c>
      <c r="AL5571" t="s">
        <v>290</v>
      </c>
      <c r="AM5571">
        <v>5</v>
      </c>
      <c r="AN5571">
        <v>1</v>
      </c>
      <c r="AO5571">
        <v>0</v>
      </c>
      <c r="AP5571">
        <v>0</v>
      </c>
      <c r="AQ5571">
        <v>0</v>
      </c>
      <c r="AR5571">
        <v>0</v>
      </c>
      <c r="AS5571">
        <v>0</v>
      </c>
      <c r="AT5571">
        <v>0</v>
      </c>
    </row>
    <row r="5572" spans="1:46" hidden="1" x14ac:dyDescent="0.25">
      <c r="A5572" t="s">
        <v>331</v>
      </c>
      <c r="B5572" t="s">
        <v>290</v>
      </c>
      <c r="C5572">
        <v>2</v>
      </c>
      <c r="D5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2">
        <v>24</v>
      </c>
      <c r="AJ5572" t="s">
        <v>331</v>
      </c>
      <c r="AK5572" t="s">
        <v>424</v>
      </c>
      <c r="AL5572" t="s">
        <v>290</v>
      </c>
      <c r="AM5572">
        <v>5</v>
      </c>
      <c r="AN5572">
        <v>2</v>
      </c>
      <c r="AO5572">
        <v>0</v>
      </c>
      <c r="AP5572">
        <v>0</v>
      </c>
      <c r="AQ5572">
        <v>0</v>
      </c>
      <c r="AR5572">
        <v>0</v>
      </c>
      <c r="AS5572">
        <v>0</v>
      </c>
      <c r="AT5572">
        <v>0</v>
      </c>
    </row>
    <row r="5573" spans="1:46" hidden="1" x14ac:dyDescent="0.25">
      <c r="A5573" t="s">
        <v>331</v>
      </c>
      <c r="B5573" t="s">
        <v>290</v>
      </c>
      <c r="C5573">
        <v>3</v>
      </c>
      <c r="D5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3">
        <v>24</v>
      </c>
      <c r="AJ5573" t="s">
        <v>331</v>
      </c>
      <c r="AK5573" t="s">
        <v>424</v>
      </c>
      <c r="AL5573" t="s">
        <v>290</v>
      </c>
      <c r="AM5573">
        <v>5</v>
      </c>
      <c r="AN5573">
        <v>3</v>
      </c>
      <c r="AO5573">
        <v>0</v>
      </c>
      <c r="AP5573">
        <v>0</v>
      </c>
      <c r="AQ5573">
        <v>0</v>
      </c>
      <c r="AR5573">
        <v>0</v>
      </c>
      <c r="AS5573">
        <v>0</v>
      </c>
      <c r="AT5573">
        <v>0</v>
      </c>
    </row>
    <row r="5574" spans="1:46" hidden="1" x14ac:dyDescent="0.25">
      <c r="A5574" t="s">
        <v>331</v>
      </c>
      <c r="B5574" t="s">
        <v>290</v>
      </c>
      <c r="C5574">
        <v>4</v>
      </c>
      <c r="D5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4">
        <v>24</v>
      </c>
      <c r="AJ5574" t="s">
        <v>331</v>
      </c>
      <c r="AK5574" t="s">
        <v>424</v>
      </c>
      <c r="AL5574" t="s">
        <v>290</v>
      </c>
      <c r="AM5574">
        <v>5</v>
      </c>
      <c r="AN5574">
        <v>4</v>
      </c>
      <c r="AO5574">
        <v>0</v>
      </c>
      <c r="AP5574">
        <v>0</v>
      </c>
      <c r="AQ5574">
        <v>0</v>
      </c>
      <c r="AR5574">
        <v>0</v>
      </c>
      <c r="AS5574">
        <v>0</v>
      </c>
      <c r="AT5574">
        <v>0</v>
      </c>
    </row>
    <row r="5575" spans="1:46" hidden="1" x14ac:dyDescent="0.25">
      <c r="A5575" t="s">
        <v>331</v>
      </c>
      <c r="B5575" t="s">
        <v>290</v>
      </c>
      <c r="C5575">
        <v>5</v>
      </c>
      <c r="D5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5">
        <v>24</v>
      </c>
      <c r="AJ5575" t="s">
        <v>331</v>
      </c>
      <c r="AK5575" t="s">
        <v>424</v>
      </c>
      <c r="AL5575" t="s">
        <v>290</v>
      </c>
      <c r="AM5575">
        <v>5</v>
      </c>
      <c r="AN5575">
        <v>5</v>
      </c>
      <c r="AO5575">
        <v>0</v>
      </c>
      <c r="AP5575">
        <v>0</v>
      </c>
      <c r="AQ5575">
        <v>0</v>
      </c>
      <c r="AR5575">
        <v>0</v>
      </c>
      <c r="AS5575">
        <v>0</v>
      </c>
      <c r="AT5575">
        <v>0</v>
      </c>
    </row>
    <row r="5576" spans="1:46" hidden="1" x14ac:dyDescent="0.25">
      <c r="A5576" t="s">
        <v>331</v>
      </c>
      <c r="B5576" t="s">
        <v>290</v>
      </c>
      <c r="C5576">
        <v>6</v>
      </c>
      <c r="D5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8.4942019999999993E-3</v>
      </c>
      <c r="E5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8.4942019999999993E-3</v>
      </c>
      <c r="AI5576">
        <v>24</v>
      </c>
      <c r="AJ5576" t="s">
        <v>331</v>
      </c>
      <c r="AK5576" t="s">
        <v>424</v>
      </c>
      <c r="AL5576" t="s">
        <v>290</v>
      </c>
      <c r="AM5576">
        <v>5</v>
      </c>
      <c r="AN5576">
        <v>6</v>
      </c>
      <c r="AO5576">
        <v>8.4942019999999993E-3</v>
      </c>
      <c r="AP5576">
        <v>1.0287193E-2</v>
      </c>
      <c r="AQ5576">
        <v>1.1687853E-2</v>
      </c>
      <c r="AR5576">
        <v>9.8337709999999998E-3</v>
      </c>
      <c r="AS5576">
        <v>1.4180463000000001E-2</v>
      </c>
      <c r="AT5576">
        <v>1.465339E-3</v>
      </c>
    </row>
    <row r="5577" spans="1:46" hidden="1" x14ac:dyDescent="0.25">
      <c r="A5577" t="s">
        <v>331</v>
      </c>
      <c r="B5577" t="s">
        <v>290</v>
      </c>
      <c r="C5577">
        <v>7</v>
      </c>
      <c r="D5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0.107092032</v>
      </c>
      <c r="E5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0.107092032</v>
      </c>
      <c r="AI5577">
        <v>24</v>
      </c>
      <c r="AJ5577" t="s">
        <v>331</v>
      </c>
      <c r="AK5577" t="s">
        <v>424</v>
      </c>
      <c r="AL5577" t="s">
        <v>290</v>
      </c>
      <c r="AM5577">
        <v>5</v>
      </c>
      <c r="AN5577">
        <v>7</v>
      </c>
      <c r="AO5577">
        <v>0.107092032</v>
      </c>
      <c r="AP5577">
        <v>0.12262534</v>
      </c>
      <c r="AQ5577">
        <v>0.13591983699999999</v>
      </c>
      <c r="AR5577">
        <v>0.116688045</v>
      </c>
      <c r="AS5577">
        <v>0.154298405</v>
      </c>
      <c r="AT5577">
        <v>1.6400523E-2</v>
      </c>
    </row>
    <row r="5578" spans="1:46" hidden="1" x14ac:dyDescent="0.25">
      <c r="A5578" t="s">
        <v>331</v>
      </c>
      <c r="B5578" t="s">
        <v>290</v>
      </c>
      <c r="C5578">
        <v>8</v>
      </c>
      <c r="D5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0.25258039100000002</v>
      </c>
      <c r="E5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0.25258039100000002</v>
      </c>
      <c r="AI5578">
        <v>24</v>
      </c>
      <c r="AJ5578" t="s">
        <v>331</v>
      </c>
      <c r="AK5578" t="s">
        <v>424</v>
      </c>
      <c r="AL5578" t="s">
        <v>290</v>
      </c>
      <c r="AM5578">
        <v>5</v>
      </c>
      <c r="AN5578">
        <v>8</v>
      </c>
      <c r="AO5578">
        <v>0.25258039100000002</v>
      </c>
      <c r="AP5578">
        <v>0.28913963500000001</v>
      </c>
      <c r="AQ5578">
        <v>0.31503781400000003</v>
      </c>
      <c r="AR5578">
        <v>0.27478940000000002</v>
      </c>
      <c r="AS5578">
        <v>0.35253244700000003</v>
      </c>
      <c r="AT5578">
        <v>4.6332015999999997E-2</v>
      </c>
    </row>
    <row r="5579" spans="1:46" hidden="1" x14ac:dyDescent="0.25">
      <c r="A5579" t="s">
        <v>331</v>
      </c>
      <c r="B5579" t="s">
        <v>290</v>
      </c>
      <c r="C5579">
        <v>9</v>
      </c>
      <c r="D5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0.47503812400000001</v>
      </c>
      <c r="E5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0.39009535699999998</v>
      </c>
      <c r="AI5579">
        <v>24</v>
      </c>
      <c r="AJ5579" t="s">
        <v>331</v>
      </c>
      <c r="AK5579" t="s">
        <v>424</v>
      </c>
      <c r="AL5579" t="s">
        <v>290</v>
      </c>
      <c r="AM5579">
        <v>5</v>
      </c>
      <c r="AN5579">
        <v>9</v>
      </c>
      <c r="AO5579">
        <v>0.39009535699999998</v>
      </c>
      <c r="AP5579">
        <v>0.43476470099999998</v>
      </c>
      <c r="AQ5579">
        <v>0.47503812400000001</v>
      </c>
      <c r="AR5579">
        <v>0.416710898</v>
      </c>
      <c r="AS5579">
        <v>0.53055771600000001</v>
      </c>
      <c r="AT5579">
        <v>6.5876220999999999E-2</v>
      </c>
    </row>
    <row r="5580" spans="1:46" hidden="1" x14ac:dyDescent="0.25">
      <c r="A5580" t="s">
        <v>331</v>
      </c>
      <c r="B5580" t="s">
        <v>290</v>
      </c>
      <c r="C5580">
        <v>10</v>
      </c>
      <c r="D5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0.59737789600000002</v>
      </c>
      <c r="E5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0.59737789600000002</v>
      </c>
      <c r="AI5580">
        <v>24</v>
      </c>
      <c r="AJ5580" t="s">
        <v>331</v>
      </c>
      <c r="AK5580" t="s">
        <v>424</v>
      </c>
      <c r="AL5580" t="s">
        <v>290</v>
      </c>
      <c r="AM5580">
        <v>5</v>
      </c>
      <c r="AN5580">
        <v>10</v>
      </c>
      <c r="AO5580">
        <v>0.48164712900000001</v>
      </c>
      <c r="AP5580">
        <v>0.53551555299999998</v>
      </c>
      <c r="AQ5580">
        <v>0.59737789600000002</v>
      </c>
      <c r="AR5580">
        <v>0.52271512399999998</v>
      </c>
      <c r="AS5580">
        <v>0.68018291500000005</v>
      </c>
      <c r="AT5580">
        <v>9.780287E-2</v>
      </c>
    </row>
    <row r="5581" spans="1:46" hidden="1" x14ac:dyDescent="0.25">
      <c r="A5581" t="s">
        <v>331</v>
      </c>
      <c r="B5581" t="s">
        <v>290</v>
      </c>
      <c r="C5581">
        <v>11</v>
      </c>
      <c r="D5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0.66296624599999998</v>
      </c>
      <c r="E5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0.66296624599999998</v>
      </c>
      <c r="AI5581">
        <v>24</v>
      </c>
      <c r="AJ5581" t="s">
        <v>331</v>
      </c>
      <c r="AK5581" t="s">
        <v>424</v>
      </c>
      <c r="AL5581" t="s">
        <v>290</v>
      </c>
      <c r="AM5581">
        <v>5</v>
      </c>
      <c r="AN5581">
        <v>11</v>
      </c>
      <c r="AO5581">
        <v>0.51289616199999999</v>
      </c>
      <c r="AP5581">
        <v>0.60337086699999998</v>
      </c>
      <c r="AQ5581">
        <v>0.66296624599999998</v>
      </c>
      <c r="AR5581">
        <v>0.58081835100000001</v>
      </c>
      <c r="AS5581">
        <v>0.75692448099999998</v>
      </c>
      <c r="AT5581">
        <v>0.111468315</v>
      </c>
    </row>
    <row r="5582" spans="1:46" hidden="1" x14ac:dyDescent="0.25">
      <c r="A5582" t="s">
        <v>331</v>
      </c>
      <c r="B5582" t="s">
        <v>290</v>
      </c>
      <c r="C5582">
        <v>12</v>
      </c>
      <c r="D5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0.67343931700000004</v>
      </c>
      <c r="E5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0.67343931700000004</v>
      </c>
      <c r="AI5582">
        <v>24</v>
      </c>
      <c r="AJ5582" t="s">
        <v>331</v>
      </c>
      <c r="AK5582" t="s">
        <v>424</v>
      </c>
      <c r="AL5582" t="s">
        <v>290</v>
      </c>
      <c r="AM5582">
        <v>5</v>
      </c>
      <c r="AN5582">
        <v>12</v>
      </c>
      <c r="AO5582">
        <v>0.53805948100000001</v>
      </c>
      <c r="AP5582">
        <v>0.61401342800000003</v>
      </c>
      <c r="AQ5582">
        <v>0.67343931700000004</v>
      </c>
      <c r="AR5582">
        <v>0.59558028399999996</v>
      </c>
      <c r="AS5582">
        <v>0.78949072300000001</v>
      </c>
      <c r="AT5582">
        <v>0.14046428699999999</v>
      </c>
    </row>
    <row r="5583" spans="1:46" hidden="1" x14ac:dyDescent="0.25">
      <c r="A5583" t="s">
        <v>331</v>
      </c>
      <c r="B5583" t="s">
        <v>290</v>
      </c>
      <c r="C5583">
        <v>13</v>
      </c>
      <c r="D5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0.63811874700000004</v>
      </c>
      <c r="E5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0.63811874700000004</v>
      </c>
      <c r="AI5583">
        <v>24</v>
      </c>
      <c r="AJ5583" t="s">
        <v>331</v>
      </c>
      <c r="AK5583" t="s">
        <v>424</v>
      </c>
      <c r="AL5583" t="s">
        <v>290</v>
      </c>
      <c r="AM5583">
        <v>5</v>
      </c>
      <c r="AN5583">
        <v>13</v>
      </c>
      <c r="AO5583">
        <v>0.51721894300000004</v>
      </c>
      <c r="AP5583">
        <v>0.57760308999999999</v>
      </c>
      <c r="AQ5583">
        <v>0.63811874700000004</v>
      </c>
      <c r="AR5583">
        <v>0.56361690600000003</v>
      </c>
      <c r="AS5583">
        <v>0.749300568</v>
      </c>
      <c r="AT5583">
        <v>0.15006834799999999</v>
      </c>
    </row>
    <row r="5584" spans="1:46" hidden="1" x14ac:dyDescent="0.25">
      <c r="A5584" t="s">
        <v>331</v>
      </c>
      <c r="B5584" t="s">
        <v>290</v>
      </c>
      <c r="C5584">
        <v>14</v>
      </c>
      <c r="D5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0.54054968599999997</v>
      </c>
      <c r="E5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0.54054968599999997</v>
      </c>
      <c r="AI5584">
        <v>24</v>
      </c>
      <c r="AJ5584" t="s">
        <v>331</v>
      </c>
      <c r="AK5584" t="s">
        <v>424</v>
      </c>
      <c r="AL5584" t="s">
        <v>290</v>
      </c>
      <c r="AM5584">
        <v>5</v>
      </c>
      <c r="AN5584">
        <v>14</v>
      </c>
      <c r="AO5584">
        <v>0.43229777000000003</v>
      </c>
      <c r="AP5584">
        <v>0.49371848499999998</v>
      </c>
      <c r="AQ5584">
        <v>0.54054968599999997</v>
      </c>
      <c r="AR5584">
        <v>0.480677303</v>
      </c>
      <c r="AS5584">
        <v>0.64860104900000004</v>
      </c>
      <c r="AT5584">
        <v>0.137732938</v>
      </c>
    </row>
    <row r="5585" spans="1:46" hidden="1" x14ac:dyDescent="0.25">
      <c r="A5585" t="s">
        <v>331</v>
      </c>
      <c r="B5585" t="s">
        <v>290</v>
      </c>
      <c r="C5585">
        <v>15</v>
      </c>
      <c r="D5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0.404206067</v>
      </c>
      <c r="E5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0.404206067</v>
      </c>
      <c r="AI5585">
        <v>24</v>
      </c>
      <c r="AJ5585" t="s">
        <v>331</v>
      </c>
      <c r="AK5585" t="s">
        <v>424</v>
      </c>
      <c r="AL5585" t="s">
        <v>290</v>
      </c>
      <c r="AM5585">
        <v>5</v>
      </c>
      <c r="AN5585">
        <v>15</v>
      </c>
      <c r="AO5585">
        <v>0.31789610699999998</v>
      </c>
      <c r="AP5585">
        <v>0.36726154900000002</v>
      </c>
      <c r="AQ5585">
        <v>0.404206067</v>
      </c>
      <c r="AR5585">
        <v>0.35691530100000002</v>
      </c>
      <c r="AS5585">
        <v>0.49480240599999997</v>
      </c>
      <c r="AT5585">
        <v>9.6832331999999993E-2</v>
      </c>
    </row>
    <row r="5586" spans="1:46" hidden="1" x14ac:dyDescent="0.25">
      <c r="A5586" t="s">
        <v>331</v>
      </c>
      <c r="B5586" t="s">
        <v>290</v>
      </c>
      <c r="C5586">
        <v>16</v>
      </c>
      <c r="D5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0.242137769</v>
      </c>
      <c r="E5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0.242137769</v>
      </c>
      <c r="AI5586">
        <v>24</v>
      </c>
      <c r="AJ5586" t="s">
        <v>331</v>
      </c>
      <c r="AK5586" t="s">
        <v>424</v>
      </c>
      <c r="AL5586" t="s">
        <v>290</v>
      </c>
      <c r="AM5586">
        <v>5</v>
      </c>
      <c r="AN5586">
        <v>16</v>
      </c>
      <c r="AO5586">
        <v>0.17404172200000001</v>
      </c>
      <c r="AP5586">
        <v>0.21754518</v>
      </c>
      <c r="AQ5586">
        <v>0.242137769</v>
      </c>
      <c r="AR5586">
        <v>0.206364719</v>
      </c>
      <c r="AS5586">
        <v>0.298894777</v>
      </c>
      <c r="AT5586">
        <v>5.4559994000000001E-2</v>
      </c>
    </row>
    <row r="5587" spans="1:46" hidden="1" x14ac:dyDescent="0.25">
      <c r="A5587" t="s">
        <v>331</v>
      </c>
      <c r="B5587" t="s">
        <v>290</v>
      </c>
      <c r="C5587">
        <v>17</v>
      </c>
      <c r="D5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8.8315959999999999E-2</v>
      </c>
      <c r="E5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8.8315959999999999E-2</v>
      </c>
      <c r="AI5587">
        <v>24</v>
      </c>
      <c r="AJ5587" t="s">
        <v>331</v>
      </c>
      <c r="AK5587" t="s">
        <v>424</v>
      </c>
      <c r="AL5587" t="s">
        <v>290</v>
      </c>
      <c r="AM5587">
        <v>5</v>
      </c>
      <c r="AN5587">
        <v>17</v>
      </c>
      <c r="AO5587">
        <v>6.3316233E-2</v>
      </c>
      <c r="AP5587">
        <v>7.7144628000000007E-2</v>
      </c>
      <c r="AQ5587">
        <v>8.8315959999999999E-2</v>
      </c>
      <c r="AR5587">
        <v>7.4330396000000007E-2</v>
      </c>
      <c r="AS5587">
        <v>0.108905446</v>
      </c>
      <c r="AT5587">
        <v>1.8604899000000001E-2</v>
      </c>
    </row>
    <row r="5588" spans="1:46" hidden="1" x14ac:dyDescent="0.25">
      <c r="A5588" t="s">
        <v>331</v>
      </c>
      <c r="B5588" t="s">
        <v>290</v>
      </c>
      <c r="C5588">
        <v>18</v>
      </c>
      <c r="D5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2.5268529999999999E-3</v>
      </c>
      <c r="E5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2.5268529999999999E-3</v>
      </c>
      <c r="AI5588">
        <v>24</v>
      </c>
      <c r="AJ5588" t="s">
        <v>331</v>
      </c>
      <c r="AK5588" t="s">
        <v>424</v>
      </c>
      <c r="AL5588" t="s">
        <v>290</v>
      </c>
      <c r="AM5588">
        <v>5</v>
      </c>
      <c r="AN5588">
        <v>18</v>
      </c>
      <c r="AO5588">
        <v>1.7910700000000001E-3</v>
      </c>
      <c r="AP5588">
        <v>2.202093E-3</v>
      </c>
      <c r="AQ5588">
        <v>2.5268529999999999E-3</v>
      </c>
      <c r="AR5588">
        <v>2.1799369999999998E-3</v>
      </c>
      <c r="AS5588">
        <v>3.9918940000000002E-3</v>
      </c>
      <c r="AT5588">
        <v>5.0642000000000005E-4</v>
      </c>
    </row>
    <row r="5589" spans="1:46" hidden="1" x14ac:dyDescent="0.25">
      <c r="A5589" t="s">
        <v>331</v>
      </c>
      <c r="B5589" t="s">
        <v>290</v>
      </c>
      <c r="C5589">
        <v>19</v>
      </c>
      <c r="D5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9">
        <v>24</v>
      </c>
      <c r="AJ5589" t="s">
        <v>331</v>
      </c>
      <c r="AK5589" t="s">
        <v>424</v>
      </c>
      <c r="AL5589" t="s">
        <v>290</v>
      </c>
      <c r="AM5589">
        <v>5</v>
      </c>
      <c r="AN5589">
        <v>19</v>
      </c>
      <c r="AO5589">
        <v>0</v>
      </c>
      <c r="AP5589">
        <v>0</v>
      </c>
      <c r="AQ5589">
        <v>0</v>
      </c>
      <c r="AR5589">
        <v>0</v>
      </c>
      <c r="AS5589">
        <v>0</v>
      </c>
      <c r="AT5589">
        <v>0</v>
      </c>
    </row>
    <row r="5590" spans="1:46" hidden="1" x14ac:dyDescent="0.25">
      <c r="A5590" t="s">
        <v>331</v>
      </c>
      <c r="B5590" t="s">
        <v>290</v>
      </c>
      <c r="C5590">
        <v>20</v>
      </c>
      <c r="D5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0">
        <v>24</v>
      </c>
      <c r="AJ5590" t="s">
        <v>331</v>
      </c>
      <c r="AK5590" t="s">
        <v>424</v>
      </c>
      <c r="AL5590" t="s">
        <v>290</v>
      </c>
      <c r="AM5590">
        <v>5</v>
      </c>
      <c r="AN5590">
        <v>20</v>
      </c>
      <c r="AO5590">
        <v>0</v>
      </c>
      <c r="AP5590">
        <v>0</v>
      </c>
      <c r="AQ5590">
        <v>0</v>
      </c>
      <c r="AR5590">
        <v>0</v>
      </c>
      <c r="AS5590">
        <v>0</v>
      </c>
      <c r="AT5590">
        <v>0</v>
      </c>
    </row>
    <row r="5591" spans="1:46" hidden="1" x14ac:dyDescent="0.25">
      <c r="A5591" t="s">
        <v>331</v>
      </c>
      <c r="B5591" t="s">
        <v>290</v>
      </c>
      <c r="C5591">
        <v>21</v>
      </c>
      <c r="D5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1">
        <v>24</v>
      </c>
      <c r="AJ5591" t="s">
        <v>331</v>
      </c>
      <c r="AK5591" t="s">
        <v>424</v>
      </c>
      <c r="AL5591" t="s">
        <v>290</v>
      </c>
      <c r="AM5591">
        <v>5</v>
      </c>
      <c r="AN5591">
        <v>21</v>
      </c>
      <c r="AO5591">
        <v>0</v>
      </c>
      <c r="AP5591">
        <v>0</v>
      </c>
      <c r="AQ5591">
        <v>0</v>
      </c>
      <c r="AR5591">
        <v>0</v>
      </c>
      <c r="AS5591">
        <v>0</v>
      </c>
      <c r="AT5591">
        <v>0</v>
      </c>
    </row>
    <row r="5592" spans="1:46" hidden="1" x14ac:dyDescent="0.25">
      <c r="A5592" t="s">
        <v>331</v>
      </c>
      <c r="B5592" t="s">
        <v>290</v>
      </c>
      <c r="C5592">
        <v>22</v>
      </c>
      <c r="D5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2">
        <v>24</v>
      </c>
      <c r="AJ5592" t="s">
        <v>331</v>
      </c>
      <c r="AK5592" t="s">
        <v>424</v>
      </c>
      <c r="AL5592" t="s">
        <v>290</v>
      </c>
      <c r="AM5592">
        <v>5</v>
      </c>
      <c r="AN5592">
        <v>22</v>
      </c>
      <c r="AO5592">
        <v>0</v>
      </c>
      <c r="AP5592">
        <v>0</v>
      </c>
      <c r="AQ5592">
        <v>0</v>
      </c>
      <c r="AR5592">
        <v>0</v>
      </c>
      <c r="AS5592">
        <v>0</v>
      </c>
      <c r="AT5592">
        <v>0</v>
      </c>
    </row>
    <row r="5593" spans="1:46" hidden="1" x14ac:dyDescent="0.25">
      <c r="A5593" t="s">
        <v>331</v>
      </c>
      <c r="B5593" t="s">
        <v>290</v>
      </c>
      <c r="C5593">
        <v>23</v>
      </c>
      <c r="D5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3">
        <v>24</v>
      </c>
      <c r="AJ5593" t="s">
        <v>331</v>
      </c>
      <c r="AK5593" t="s">
        <v>424</v>
      </c>
      <c r="AL5593" t="s">
        <v>290</v>
      </c>
      <c r="AM5593">
        <v>5</v>
      </c>
      <c r="AN5593">
        <v>23</v>
      </c>
      <c r="AO5593">
        <v>0</v>
      </c>
      <c r="AP5593">
        <v>0</v>
      </c>
      <c r="AQ5593">
        <v>0</v>
      </c>
      <c r="AR5593">
        <v>0</v>
      </c>
      <c r="AS5593">
        <v>0</v>
      </c>
      <c r="AT5593">
        <v>0</v>
      </c>
    </row>
    <row r="5594" spans="1:46" hidden="1" x14ac:dyDescent="0.25">
      <c r="A5594" t="s">
        <v>331</v>
      </c>
      <c r="B5594" t="s">
        <v>290</v>
      </c>
      <c r="C5594">
        <v>24</v>
      </c>
      <c r="D5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4">
        <v>24</v>
      </c>
      <c r="AJ5594" t="s">
        <v>331</v>
      </c>
      <c r="AK5594" t="s">
        <v>424</v>
      </c>
      <c r="AL5594" t="s">
        <v>290</v>
      </c>
      <c r="AM5594">
        <v>5</v>
      </c>
      <c r="AN5594">
        <v>24</v>
      </c>
      <c r="AO5594">
        <v>0</v>
      </c>
      <c r="AP5594">
        <v>0</v>
      </c>
      <c r="AQ5594">
        <v>0</v>
      </c>
      <c r="AR5594">
        <v>0</v>
      </c>
      <c r="AS5594">
        <v>0</v>
      </c>
      <c r="AT5594">
        <v>0</v>
      </c>
    </row>
    <row r="5595" spans="1:46" hidden="1" x14ac:dyDescent="0.25">
      <c r="A5595" t="s">
        <v>331</v>
      </c>
      <c r="B5595" t="s">
        <v>291</v>
      </c>
      <c r="C5595">
        <v>1</v>
      </c>
      <c r="D5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5">
        <v>24</v>
      </c>
      <c r="AJ5595" t="s">
        <v>331</v>
      </c>
      <c r="AK5595" t="s">
        <v>424</v>
      </c>
      <c r="AL5595" t="s">
        <v>291</v>
      </c>
      <c r="AM5595">
        <v>6</v>
      </c>
      <c r="AN5595">
        <v>1</v>
      </c>
      <c r="AO5595">
        <v>0</v>
      </c>
      <c r="AP5595">
        <v>0</v>
      </c>
      <c r="AQ5595">
        <v>0</v>
      </c>
      <c r="AR5595">
        <v>0</v>
      </c>
      <c r="AS5595">
        <v>0</v>
      </c>
      <c r="AT5595">
        <v>0</v>
      </c>
    </row>
    <row r="5596" spans="1:46" hidden="1" x14ac:dyDescent="0.25">
      <c r="A5596" t="s">
        <v>331</v>
      </c>
      <c r="B5596" t="s">
        <v>291</v>
      </c>
      <c r="C5596">
        <v>2</v>
      </c>
      <c r="D5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6">
        <v>24</v>
      </c>
      <c r="AJ5596" t="s">
        <v>331</v>
      </c>
      <c r="AK5596" t="s">
        <v>424</v>
      </c>
      <c r="AL5596" t="s">
        <v>291</v>
      </c>
      <c r="AM5596">
        <v>6</v>
      </c>
      <c r="AN5596">
        <v>2</v>
      </c>
      <c r="AO5596">
        <v>0</v>
      </c>
      <c r="AP5596">
        <v>0</v>
      </c>
      <c r="AQ5596">
        <v>0</v>
      </c>
      <c r="AR5596">
        <v>0</v>
      </c>
      <c r="AS5596">
        <v>0</v>
      </c>
      <c r="AT5596">
        <v>0</v>
      </c>
    </row>
    <row r="5597" spans="1:46" hidden="1" x14ac:dyDescent="0.25">
      <c r="A5597" t="s">
        <v>331</v>
      </c>
      <c r="B5597" t="s">
        <v>291</v>
      </c>
      <c r="C5597">
        <v>3</v>
      </c>
      <c r="D5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7">
        <v>24</v>
      </c>
      <c r="AJ5597" t="s">
        <v>331</v>
      </c>
      <c r="AK5597" t="s">
        <v>424</v>
      </c>
      <c r="AL5597" t="s">
        <v>291</v>
      </c>
      <c r="AM5597">
        <v>6</v>
      </c>
      <c r="AN5597">
        <v>3</v>
      </c>
      <c r="AO5597">
        <v>0</v>
      </c>
      <c r="AP5597">
        <v>0</v>
      </c>
      <c r="AQ5597">
        <v>0</v>
      </c>
      <c r="AR5597">
        <v>0</v>
      </c>
      <c r="AS5597">
        <v>0</v>
      </c>
      <c r="AT5597">
        <v>0</v>
      </c>
    </row>
    <row r="5598" spans="1:46" hidden="1" x14ac:dyDescent="0.25">
      <c r="A5598" t="s">
        <v>331</v>
      </c>
      <c r="B5598" t="s">
        <v>291</v>
      </c>
      <c r="C5598">
        <v>4</v>
      </c>
      <c r="D5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8">
        <v>24</v>
      </c>
      <c r="AJ5598" t="s">
        <v>331</v>
      </c>
      <c r="AK5598" t="s">
        <v>424</v>
      </c>
      <c r="AL5598" t="s">
        <v>291</v>
      </c>
      <c r="AM5598">
        <v>6</v>
      </c>
      <c r="AN5598">
        <v>4</v>
      </c>
      <c r="AO5598">
        <v>0</v>
      </c>
      <c r="AP5598">
        <v>0</v>
      </c>
      <c r="AQ5598">
        <v>0</v>
      </c>
      <c r="AR5598">
        <v>0</v>
      </c>
      <c r="AS5598">
        <v>0</v>
      </c>
      <c r="AT5598">
        <v>0</v>
      </c>
    </row>
    <row r="5599" spans="1:46" hidden="1" x14ac:dyDescent="0.25">
      <c r="A5599" t="s">
        <v>331</v>
      </c>
      <c r="B5599" t="s">
        <v>291</v>
      </c>
      <c r="C5599">
        <v>5</v>
      </c>
      <c r="D5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9">
        <v>24</v>
      </c>
      <c r="AJ5599" t="s">
        <v>331</v>
      </c>
      <c r="AK5599" t="s">
        <v>424</v>
      </c>
      <c r="AL5599" t="s">
        <v>291</v>
      </c>
      <c r="AM5599">
        <v>6</v>
      </c>
      <c r="AN5599">
        <v>5</v>
      </c>
      <c r="AO5599">
        <v>0</v>
      </c>
      <c r="AP5599">
        <v>0</v>
      </c>
      <c r="AQ5599">
        <v>0</v>
      </c>
      <c r="AR5599">
        <v>0</v>
      </c>
      <c r="AS5599">
        <v>0</v>
      </c>
      <c r="AT5599">
        <v>0</v>
      </c>
    </row>
    <row r="5600" spans="1:46" hidden="1" x14ac:dyDescent="0.25">
      <c r="A5600" t="s">
        <v>331</v>
      </c>
      <c r="B5600" t="s">
        <v>291</v>
      </c>
      <c r="C5600">
        <v>6</v>
      </c>
      <c r="D5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4.8036149999999998E-3</v>
      </c>
      <c r="E5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4.8036149999999998E-3</v>
      </c>
      <c r="AI5600">
        <v>24</v>
      </c>
      <c r="AJ5600" t="s">
        <v>331</v>
      </c>
      <c r="AK5600" t="s">
        <v>424</v>
      </c>
      <c r="AL5600" t="s">
        <v>291</v>
      </c>
      <c r="AM5600">
        <v>6</v>
      </c>
      <c r="AN5600">
        <v>6</v>
      </c>
      <c r="AO5600">
        <v>4.8036149999999998E-3</v>
      </c>
      <c r="AP5600">
        <v>5.784099E-3</v>
      </c>
      <c r="AQ5600">
        <v>7.2630100000000003E-3</v>
      </c>
      <c r="AR5600">
        <v>5.9631559999999998E-3</v>
      </c>
      <c r="AS5600">
        <v>9.4177859999999992E-3</v>
      </c>
      <c r="AT5600">
        <v>1.552122E-3</v>
      </c>
    </row>
    <row r="5601" spans="1:46" hidden="1" x14ac:dyDescent="0.25">
      <c r="A5601" t="s">
        <v>331</v>
      </c>
      <c r="B5601" t="s">
        <v>291</v>
      </c>
      <c r="C5601">
        <v>7</v>
      </c>
      <c r="D5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9.1218741000000006E-2</v>
      </c>
      <c r="E5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9.1218741000000006E-2</v>
      </c>
      <c r="AI5601">
        <v>24</v>
      </c>
      <c r="AJ5601" t="s">
        <v>331</v>
      </c>
      <c r="AK5601" t="s">
        <v>424</v>
      </c>
      <c r="AL5601" t="s">
        <v>291</v>
      </c>
      <c r="AM5601">
        <v>6</v>
      </c>
      <c r="AN5601">
        <v>7</v>
      </c>
      <c r="AO5601">
        <v>9.1218741000000006E-2</v>
      </c>
      <c r="AP5601">
        <v>0.10737645799999999</v>
      </c>
      <c r="AQ5601">
        <v>0.11688968700000001</v>
      </c>
      <c r="AR5601">
        <v>0.10166382</v>
      </c>
      <c r="AS5601">
        <v>0.13503142700000001</v>
      </c>
      <c r="AT5601">
        <v>3.1324369999999997E-2</v>
      </c>
    </row>
    <row r="5602" spans="1:46" hidden="1" x14ac:dyDescent="0.25">
      <c r="A5602" t="s">
        <v>331</v>
      </c>
      <c r="B5602" t="s">
        <v>291</v>
      </c>
      <c r="C5602">
        <v>8</v>
      </c>
      <c r="D5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0.22944881</v>
      </c>
      <c r="E5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0.22944881</v>
      </c>
      <c r="AI5602">
        <v>24</v>
      </c>
      <c r="AJ5602" t="s">
        <v>331</v>
      </c>
      <c r="AK5602" t="s">
        <v>424</v>
      </c>
      <c r="AL5602" t="s">
        <v>291</v>
      </c>
      <c r="AM5602">
        <v>6</v>
      </c>
      <c r="AN5602">
        <v>8</v>
      </c>
      <c r="AO5602">
        <v>0.22944881</v>
      </c>
      <c r="AP5602">
        <v>0.268174727</v>
      </c>
      <c r="AQ5602">
        <v>0.29348063200000002</v>
      </c>
      <c r="AR5602">
        <v>0.25560749500000002</v>
      </c>
      <c r="AS5602">
        <v>0.32596184099999997</v>
      </c>
      <c r="AT5602">
        <v>7.7690775000000004E-2</v>
      </c>
    </row>
    <row r="5603" spans="1:46" hidden="1" x14ac:dyDescent="0.25">
      <c r="A5603" t="s">
        <v>331</v>
      </c>
      <c r="B5603" t="s">
        <v>291</v>
      </c>
      <c r="C5603">
        <v>9</v>
      </c>
      <c r="D5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0.452838144</v>
      </c>
      <c r="E5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0.35183272100000001</v>
      </c>
      <c r="AI5603">
        <v>24</v>
      </c>
      <c r="AJ5603" t="s">
        <v>331</v>
      </c>
      <c r="AK5603" t="s">
        <v>424</v>
      </c>
      <c r="AL5603" t="s">
        <v>291</v>
      </c>
      <c r="AM5603">
        <v>6</v>
      </c>
      <c r="AN5603">
        <v>9</v>
      </c>
      <c r="AO5603">
        <v>0.35183272100000001</v>
      </c>
      <c r="AP5603">
        <v>0.41825492399999997</v>
      </c>
      <c r="AQ5603">
        <v>0.452838144</v>
      </c>
      <c r="AR5603">
        <v>0.39689658700000002</v>
      </c>
      <c r="AS5603">
        <v>0.49968633499999998</v>
      </c>
      <c r="AT5603">
        <v>0.111157382</v>
      </c>
    </row>
    <row r="5604" spans="1:46" hidden="1" x14ac:dyDescent="0.25">
      <c r="A5604" t="s">
        <v>331</v>
      </c>
      <c r="B5604" t="s">
        <v>291</v>
      </c>
      <c r="C5604">
        <v>10</v>
      </c>
      <c r="D5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0.58163739400000003</v>
      </c>
      <c r="E5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0.58163739400000003</v>
      </c>
      <c r="AI5604">
        <v>24</v>
      </c>
      <c r="AJ5604" t="s">
        <v>331</v>
      </c>
      <c r="AK5604" t="s">
        <v>424</v>
      </c>
      <c r="AL5604" t="s">
        <v>291</v>
      </c>
      <c r="AM5604">
        <v>6</v>
      </c>
      <c r="AN5604">
        <v>10</v>
      </c>
      <c r="AO5604">
        <v>0.44681409700000002</v>
      </c>
      <c r="AP5604">
        <v>0.52413079500000004</v>
      </c>
      <c r="AQ5604">
        <v>0.58163739400000003</v>
      </c>
      <c r="AR5604">
        <v>0.50365611799999999</v>
      </c>
      <c r="AS5604">
        <v>0.63181153499999998</v>
      </c>
      <c r="AT5604">
        <v>0.13013518499999999</v>
      </c>
    </row>
    <row r="5605" spans="1:46" hidden="1" x14ac:dyDescent="0.25">
      <c r="A5605" t="s">
        <v>331</v>
      </c>
      <c r="B5605" t="s">
        <v>291</v>
      </c>
      <c r="C5605">
        <v>11</v>
      </c>
      <c r="D5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0.64971079799999998</v>
      </c>
      <c r="E5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0.64971079799999998</v>
      </c>
      <c r="AI5605">
        <v>24</v>
      </c>
      <c r="AJ5605" t="s">
        <v>331</v>
      </c>
      <c r="AK5605" t="s">
        <v>424</v>
      </c>
      <c r="AL5605" t="s">
        <v>291</v>
      </c>
      <c r="AM5605">
        <v>6</v>
      </c>
      <c r="AN5605">
        <v>11</v>
      </c>
      <c r="AO5605">
        <v>0.47423576000000001</v>
      </c>
      <c r="AP5605">
        <v>0.58937423300000003</v>
      </c>
      <c r="AQ5605">
        <v>0.64971079799999998</v>
      </c>
      <c r="AR5605">
        <v>0.56157859099999996</v>
      </c>
      <c r="AS5605">
        <v>0.726270847</v>
      </c>
      <c r="AT5605">
        <v>0.154223676</v>
      </c>
    </row>
    <row r="5606" spans="1:46" hidden="1" x14ac:dyDescent="0.25">
      <c r="A5606" t="s">
        <v>331</v>
      </c>
      <c r="B5606" t="s">
        <v>291</v>
      </c>
      <c r="C5606">
        <v>12</v>
      </c>
      <c r="D5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0.66832715600000003</v>
      </c>
      <c r="E5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0.66832715600000003</v>
      </c>
      <c r="AI5606">
        <v>24</v>
      </c>
      <c r="AJ5606" t="s">
        <v>331</v>
      </c>
      <c r="AK5606" t="s">
        <v>424</v>
      </c>
      <c r="AL5606" t="s">
        <v>291</v>
      </c>
      <c r="AM5606">
        <v>6</v>
      </c>
      <c r="AN5606">
        <v>12</v>
      </c>
      <c r="AO5606">
        <v>0.50426724499999998</v>
      </c>
      <c r="AP5606">
        <v>0.58618258400000001</v>
      </c>
      <c r="AQ5606">
        <v>0.66832715600000003</v>
      </c>
      <c r="AR5606">
        <v>0.57071911799999997</v>
      </c>
      <c r="AS5606">
        <v>0.74576462700000001</v>
      </c>
      <c r="AT5606">
        <v>0.159995318</v>
      </c>
    </row>
    <row r="5607" spans="1:46" hidden="1" x14ac:dyDescent="0.25">
      <c r="A5607" t="s">
        <v>331</v>
      </c>
      <c r="B5607" t="s">
        <v>291</v>
      </c>
      <c r="C5607">
        <v>13</v>
      </c>
      <c r="D5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0.61723845899999996</v>
      </c>
      <c r="E5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0.61723845899999996</v>
      </c>
      <c r="AI5607">
        <v>24</v>
      </c>
      <c r="AJ5607" t="s">
        <v>331</v>
      </c>
      <c r="AK5607" t="s">
        <v>424</v>
      </c>
      <c r="AL5607" t="s">
        <v>291</v>
      </c>
      <c r="AM5607">
        <v>6</v>
      </c>
      <c r="AN5607">
        <v>13</v>
      </c>
      <c r="AO5607">
        <v>0.46604961499999997</v>
      </c>
      <c r="AP5607">
        <v>0.54560220299999995</v>
      </c>
      <c r="AQ5607">
        <v>0.61723845899999996</v>
      </c>
      <c r="AR5607">
        <v>0.53261338499999999</v>
      </c>
      <c r="AS5607">
        <v>0.71229224400000002</v>
      </c>
      <c r="AT5607">
        <v>0.18490705800000001</v>
      </c>
    </row>
    <row r="5608" spans="1:46" hidden="1" x14ac:dyDescent="0.25">
      <c r="A5608" t="s">
        <v>331</v>
      </c>
      <c r="B5608" t="s">
        <v>291</v>
      </c>
      <c r="C5608">
        <v>14</v>
      </c>
      <c r="D5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0.52330487400000003</v>
      </c>
      <c r="E5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0.52330487400000003</v>
      </c>
      <c r="AI5608">
        <v>24</v>
      </c>
      <c r="AJ5608" t="s">
        <v>331</v>
      </c>
      <c r="AK5608" t="s">
        <v>424</v>
      </c>
      <c r="AL5608" t="s">
        <v>291</v>
      </c>
      <c r="AM5608">
        <v>6</v>
      </c>
      <c r="AN5608">
        <v>14</v>
      </c>
      <c r="AO5608">
        <v>0.40648875000000001</v>
      </c>
      <c r="AP5608">
        <v>0.46042118100000001</v>
      </c>
      <c r="AQ5608">
        <v>0.52330487400000003</v>
      </c>
      <c r="AR5608">
        <v>0.45275564000000001</v>
      </c>
      <c r="AS5608">
        <v>0.620469249</v>
      </c>
      <c r="AT5608">
        <v>0.15023761399999999</v>
      </c>
    </row>
    <row r="5609" spans="1:46" hidden="1" x14ac:dyDescent="0.25">
      <c r="A5609" t="s">
        <v>331</v>
      </c>
      <c r="B5609" t="s">
        <v>291</v>
      </c>
      <c r="C5609">
        <v>15</v>
      </c>
      <c r="D5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0.39453542899999999</v>
      </c>
      <c r="E5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0.39453542899999999</v>
      </c>
      <c r="AI5609">
        <v>24</v>
      </c>
      <c r="AJ5609" t="s">
        <v>331</v>
      </c>
      <c r="AK5609" t="s">
        <v>424</v>
      </c>
      <c r="AL5609" t="s">
        <v>291</v>
      </c>
      <c r="AM5609">
        <v>6</v>
      </c>
      <c r="AN5609">
        <v>15</v>
      </c>
      <c r="AO5609">
        <v>0.30541570699999998</v>
      </c>
      <c r="AP5609">
        <v>0.347831742</v>
      </c>
      <c r="AQ5609">
        <v>0.39453542899999999</v>
      </c>
      <c r="AR5609">
        <v>0.34261737799999997</v>
      </c>
      <c r="AS5609">
        <v>0.47846751700000001</v>
      </c>
      <c r="AT5609">
        <v>0.108177367</v>
      </c>
    </row>
    <row r="5610" spans="1:46" hidden="1" x14ac:dyDescent="0.25">
      <c r="A5610" t="s">
        <v>331</v>
      </c>
      <c r="B5610" t="s">
        <v>291</v>
      </c>
      <c r="C5610">
        <v>16</v>
      </c>
      <c r="D5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0.23669625399999999</v>
      </c>
      <c r="E5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0.23669625399999999</v>
      </c>
      <c r="AI5610">
        <v>24</v>
      </c>
      <c r="AJ5610" t="s">
        <v>331</v>
      </c>
      <c r="AK5610" t="s">
        <v>424</v>
      </c>
      <c r="AL5610" t="s">
        <v>291</v>
      </c>
      <c r="AM5610">
        <v>6</v>
      </c>
      <c r="AN5610">
        <v>16</v>
      </c>
      <c r="AO5610">
        <v>0.17318386399999999</v>
      </c>
      <c r="AP5610">
        <v>0.20887212599999999</v>
      </c>
      <c r="AQ5610">
        <v>0.23669625399999999</v>
      </c>
      <c r="AR5610">
        <v>0.20088810800000001</v>
      </c>
      <c r="AS5610">
        <v>0.29578937199999999</v>
      </c>
      <c r="AT5610">
        <v>5.6551883999999997E-2</v>
      </c>
    </row>
    <row r="5611" spans="1:46" hidden="1" x14ac:dyDescent="0.25">
      <c r="A5611" t="s">
        <v>331</v>
      </c>
      <c r="B5611" t="s">
        <v>291</v>
      </c>
      <c r="C5611">
        <v>17</v>
      </c>
      <c r="D5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8.8904231E-2</v>
      </c>
      <c r="E5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8.8904231E-2</v>
      </c>
      <c r="AI5611">
        <v>24</v>
      </c>
      <c r="AJ5611" t="s">
        <v>331</v>
      </c>
      <c r="AK5611" t="s">
        <v>424</v>
      </c>
      <c r="AL5611" t="s">
        <v>291</v>
      </c>
      <c r="AM5611">
        <v>6</v>
      </c>
      <c r="AN5611">
        <v>17</v>
      </c>
      <c r="AO5611">
        <v>6.7471526000000004E-2</v>
      </c>
      <c r="AP5611">
        <v>7.9556944000000004E-2</v>
      </c>
      <c r="AQ5611">
        <v>8.8904231E-2</v>
      </c>
      <c r="AR5611">
        <v>7.5814607000000006E-2</v>
      </c>
      <c r="AS5611">
        <v>0.11185537</v>
      </c>
      <c r="AT5611">
        <v>2.2192415E-2</v>
      </c>
    </row>
    <row r="5612" spans="1:46" hidden="1" x14ac:dyDescent="0.25">
      <c r="A5612" t="s">
        <v>331</v>
      </c>
      <c r="B5612" t="s">
        <v>291</v>
      </c>
      <c r="C5612">
        <v>18</v>
      </c>
      <c r="D5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3.40639E-3</v>
      </c>
      <c r="E5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3.40639E-3</v>
      </c>
      <c r="AI5612">
        <v>24</v>
      </c>
      <c r="AJ5612" t="s">
        <v>331</v>
      </c>
      <c r="AK5612" t="s">
        <v>424</v>
      </c>
      <c r="AL5612" t="s">
        <v>291</v>
      </c>
      <c r="AM5612">
        <v>6</v>
      </c>
      <c r="AN5612">
        <v>18</v>
      </c>
      <c r="AO5612">
        <v>2.2401270000000002E-3</v>
      </c>
      <c r="AP5612">
        <v>2.7701560000000002E-3</v>
      </c>
      <c r="AQ5612">
        <v>3.40639E-3</v>
      </c>
      <c r="AR5612">
        <v>2.8131599999999999E-3</v>
      </c>
      <c r="AS5612">
        <v>5.085684E-3</v>
      </c>
      <c r="AT5612">
        <v>7.8923600000000002E-4</v>
      </c>
    </row>
    <row r="5613" spans="1:46" hidden="1" x14ac:dyDescent="0.25">
      <c r="A5613" t="s">
        <v>331</v>
      </c>
      <c r="B5613" t="s">
        <v>291</v>
      </c>
      <c r="C5613">
        <v>19</v>
      </c>
      <c r="D5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3">
        <v>24</v>
      </c>
      <c r="AJ5613" t="s">
        <v>331</v>
      </c>
      <c r="AK5613" t="s">
        <v>424</v>
      </c>
      <c r="AL5613" t="s">
        <v>291</v>
      </c>
      <c r="AM5613">
        <v>6</v>
      </c>
      <c r="AN5613">
        <v>19</v>
      </c>
      <c r="AO5613">
        <v>0</v>
      </c>
      <c r="AP5613">
        <v>0</v>
      </c>
      <c r="AQ5613">
        <v>0</v>
      </c>
      <c r="AR5613">
        <v>0</v>
      </c>
      <c r="AS5613">
        <v>0</v>
      </c>
      <c r="AT5613">
        <v>0</v>
      </c>
    </row>
    <row r="5614" spans="1:46" hidden="1" x14ac:dyDescent="0.25">
      <c r="A5614" t="s">
        <v>331</v>
      </c>
      <c r="B5614" t="s">
        <v>291</v>
      </c>
      <c r="C5614">
        <v>20</v>
      </c>
      <c r="D5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4">
        <v>24</v>
      </c>
      <c r="AJ5614" t="s">
        <v>331</v>
      </c>
      <c r="AK5614" t="s">
        <v>424</v>
      </c>
      <c r="AL5614" t="s">
        <v>291</v>
      </c>
      <c r="AM5614">
        <v>6</v>
      </c>
      <c r="AN5614">
        <v>20</v>
      </c>
      <c r="AO5614">
        <v>0</v>
      </c>
      <c r="AP5614">
        <v>0</v>
      </c>
      <c r="AQ5614">
        <v>0</v>
      </c>
      <c r="AR5614">
        <v>0</v>
      </c>
      <c r="AS5614">
        <v>0</v>
      </c>
      <c r="AT5614">
        <v>0</v>
      </c>
    </row>
    <row r="5615" spans="1:46" hidden="1" x14ac:dyDescent="0.25">
      <c r="A5615" t="s">
        <v>331</v>
      </c>
      <c r="B5615" t="s">
        <v>291</v>
      </c>
      <c r="C5615">
        <v>21</v>
      </c>
      <c r="D5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5">
        <v>24</v>
      </c>
      <c r="AJ5615" t="s">
        <v>331</v>
      </c>
      <c r="AK5615" t="s">
        <v>424</v>
      </c>
      <c r="AL5615" t="s">
        <v>291</v>
      </c>
      <c r="AM5615">
        <v>6</v>
      </c>
      <c r="AN5615">
        <v>21</v>
      </c>
      <c r="AO5615">
        <v>0</v>
      </c>
      <c r="AP5615">
        <v>0</v>
      </c>
      <c r="AQ5615">
        <v>0</v>
      </c>
      <c r="AR5615">
        <v>0</v>
      </c>
      <c r="AS5615">
        <v>0</v>
      </c>
      <c r="AT5615">
        <v>0</v>
      </c>
    </row>
    <row r="5616" spans="1:46" hidden="1" x14ac:dyDescent="0.25">
      <c r="A5616" t="s">
        <v>331</v>
      </c>
      <c r="B5616" t="s">
        <v>291</v>
      </c>
      <c r="C5616">
        <v>22</v>
      </c>
      <c r="D5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6">
        <v>24</v>
      </c>
      <c r="AJ5616" t="s">
        <v>331</v>
      </c>
      <c r="AK5616" t="s">
        <v>424</v>
      </c>
      <c r="AL5616" t="s">
        <v>291</v>
      </c>
      <c r="AM5616">
        <v>6</v>
      </c>
      <c r="AN5616">
        <v>22</v>
      </c>
      <c r="AO5616">
        <v>0</v>
      </c>
      <c r="AP5616">
        <v>0</v>
      </c>
      <c r="AQ5616">
        <v>0</v>
      </c>
      <c r="AR5616">
        <v>0</v>
      </c>
      <c r="AS5616">
        <v>0</v>
      </c>
      <c r="AT5616">
        <v>0</v>
      </c>
    </row>
    <row r="5617" spans="1:46" hidden="1" x14ac:dyDescent="0.25">
      <c r="A5617" t="s">
        <v>331</v>
      </c>
      <c r="B5617" t="s">
        <v>291</v>
      </c>
      <c r="C5617">
        <v>23</v>
      </c>
      <c r="D5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7">
        <v>24</v>
      </c>
      <c r="AJ5617" t="s">
        <v>331</v>
      </c>
      <c r="AK5617" t="s">
        <v>424</v>
      </c>
      <c r="AL5617" t="s">
        <v>291</v>
      </c>
      <c r="AM5617">
        <v>6</v>
      </c>
      <c r="AN5617">
        <v>23</v>
      </c>
      <c r="AO5617">
        <v>0</v>
      </c>
      <c r="AP5617">
        <v>0</v>
      </c>
      <c r="AQ5617">
        <v>0</v>
      </c>
      <c r="AR5617">
        <v>0</v>
      </c>
      <c r="AS5617">
        <v>0</v>
      </c>
      <c r="AT5617">
        <v>0</v>
      </c>
    </row>
    <row r="5618" spans="1:46" hidden="1" x14ac:dyDescent="0.25">
      <c r="A5618" t="s">
        <v>331</v>
      </c>
      <c r="B5618" t="s">
        <v>291</v>
      </c>
      <c r="C5618">
        <v>24</v>
      </c>
      <c r="D5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8">
        <v>24</v>
      </c>
      <c r="AJ5618" t="s">
        <v>331</v>
      </c>
      <c r="AK5618" t="s">
        <v>424</v>
      </c>
      <c r="AL5618" t="s">
        <v>291</v>
      </c>
      <c r="AM5618">
        <v>6</v>
      </c>
      <c r="AN5618">
        <v>24</v>
      </c>
      <c r="AO5618">
        <v>0</v>
      </c>
      <c r="AP5618">
        <v>0</v>
      </c>
      <c r="AQ5618">
        <v>0</v>
      </c>
      <c r="AR5618">
        <v>0</v>
      </c>
      <c r="AS5618">
        <v>0</v>
      </c>
      <c r="AT5618">
        <v>0</v>
      </c>
    </row>
    <row r="5619" spans="1:46" hidden="1" x14ac:dyDescent="0.25">
      <c r="A5619" t="s">
        <v>331</v>
      </c>
      <c r="B5619" t="s">
        <v>292</v>
      </c>
      <c r="C5619">
        <v>1</v>
      </c>
      <c r="D5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9">
        <v>24</v>
      </c>
      <c r="AJ5619" t="s">
        <v>331</v>
      </c>
      <c r="AK5619" t="s">
        <v>424</v>
      </c>
      <c r="AL5619" t="s">
        <v>292</v>
      </c>
      <c r="AM5619">
        <v>7</v>
      </c>
      <c r="AN5619">
        <v>1</v>
      </c>
      <c r="AO5619">
        <v>0</v>
      </c>
      <c r="AP5619">
        <v>0</v>
      </c>
      <c r="AQ5619">
        <v>0</v>
      </c>
      <c r="AR5619">
        <v>0</v>
      </c>
      <c r="AS5619">
        <v>0</v>
      </c>
      <c r="AT5619">
        <v>0</v>
      </c>
    </row>
    <row r="5620" spans="1:46" hidden="1" x14ac:dyDescent="0.25">
      <c r="A5620" t="s">
        <v>331</v>
      </c>
      <c r="B5620" t="s">
        <v>292</v>
      </c>
      <c r="C5620">
        <v>2</v>
      </c>
      <c r="D5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0">
        <v>24</v>
      </c>
      <c r="AJ5620" t="s">
        <v>331</v>
      </c>
      <c r="AK5620" t="s">
        <v>424</v>
      </c>
      <c r="AL5620" t="s">
        <v>292</v>
      </c>
      <c r="AM5620">
        <v>7</v>
      </c>
      <c r="AN5620">
        <v>2</v>
      </c>
      <c r="AO5620">
        <v>0</v>
      </c>
      <c r="AP5620">
        <v>0</v>
      </c>
      <c r="AQ5620">
        <v>0</v>
      </c>
      <c r="AR5620">
        <v>0</v>
      </c>
      <c r="AS5620">
        <v>0</v>
      </c>
      <c r="AT5620">
        <v>0</v>
      </c>
    </row>
    <row r="5621" spans="1:46" hidden="1" x14ac:dyDescent="0.25">
      <c r="A5621" t="s">
        <v>331</v>
      </c>
      <c r="B5621" t="s">
        <v>292</v>
      </c>
      <c r="C5621">
        <v>3</v>
      </c>
      <c r="D5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1">
        <v>24</v>
      </c>
      <c r="AJ5621" t="s">
        <v>331</v>
      </c>
      <c r="AK5621" t="s">
        <v>424</v>
      </c>
      <c r="AL5621" t="s">
        <v>292</v>
      </c>
      <c r="AM5621">
        <v>7</v>
      </c>
      <c r="AN5621">
        <v>3</v>
      </c>
      <c r="AO5621">
        <v>0</v>
      </c>
      <c r="AP5621">
        <v>0</v>
      </c>
      <c r="AQ5621">
        <v>0</v>
      </c>
      <c r="AR5621">
        <v>0</v>
      </c>
      <c r="AS5621">
        <v>0</v>
      </c>
      <c r="AT5621">
        <v>0</v>
      </c>
    </row>
    <row r="5622" spans="1:46" hidden="1" x14ac:dyDescent="0.25">
      <c r="A5622" t="s">
        <v>331</v>
      </c>
      <c r="B5622" t="s">
        <v>292</v>
      </c>
      <c r="C5622">
        <v>4</v>
      </c>
      <c r="D5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2">
        <v>24</v>
      </c>
      <c r="AJ5622" t="s">
        <v>331</v>
      </c>
      <c r="AK5622" t="s">
        <v>424</v>
      </c>
      <c r="AL5622" t="s">
        <v>292</v>
      </c>
      <c r="AM5622">
        <v>7</v>
      </c>
      <c r="AN5622">
        <v>4</v>
      </c>
      <c r="AO5622">
        <v>0</v>
      </c>
      <c r="AP5622">
        <v>0</v>
      </c>
      <c r="AQ5622">
        <v>0</v>
      </c>
      <c r="AR5622">
        <v>0</v>
      </c>
      <c r="AS5622">
        <v>0</v>
      </c>
      <c r="AT5622">
        <v>0</v>
      </c>
    </row>
    <row r="5623" spans="1:46" hidden="1" x14ac:dyDescent="0.25">
      <c r="A5623" t="s">
        <v>331</v>
      </c>
      <c r="B5623" t="s">
        <v>292</v>
      </c>
      <c r="C5623">
        <v>5</v>
      </c>
      <c r="D5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3">
        <v>24</v>
      </c>
      <c r="AJ5623" t="s">
        <v>331</v>
      </c>
      <c r="AK5623" t="s">
        <v>424</v>
      </c>
      <c r="AL5623" t="s">
        <v>292</v>
      </c>
      <c r="AM5623">
        <v>7</v>
      </c>
      <c r="AN5623">
        <v>5</v>
      </c>
      <c r="AO5623">
        <v>0</v>
      </c>
      <c r="AP5623">
        <v>0</v>
      </c>
      <c r="AQ5623">
        <v>0</v>
      </c>
      <c r="AR5623">
        <v>0</v>
      </c>
      <c r="AS5623">
        <v>0</v>
      </c>
      <c r="AT5623">
        <v>0</v>
      </c>
    </row>
    <row r="5624" spans="1:46" hidden="1" x14ac:dyDescent="0.25">
      <c r="A5624" t="s">
        <v>331</v>
      </c>
      <c r="B5624" t="s">
        <v>292</v>
      </c>
      <c r="C5624">
        <v>6</v>
      </c>
      <c r="D5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3.3586929999999998E-3</v>
      </c>
      <c r="E5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3.3586929999999998E-3</v>
      </c>
      <c r="AI5624">
        <v>24</v>
      </c>
      <c r="AJ5624" t="s">
        <v>331</v>
      </c>
      <c r="AK5624" t="s">
        <v>424</v>
      </c>
      <c r="AL5624" t="s">
        <v>292</v>
      </c>
      <c r="AM5624">
        <v>7</v>
      </c>
      <c r="AN5624">
        <v>6</v>
      </c>
      <c r="AO5624">
        <v>3.3586929999999998E-3</v>
      </c>
      <c r="AP5624">
        <v>3.9494400000000002E-3</v>
      </c>
      <c r="AQ5624">
        <v>4.3601339999999999E-3</v>
      </c>
      <c r="AR5624">
        <v>3.7481160000000001E-3</v>
      </c>
      <c r="AS5624">
        <v>5.3551029999999999E-3</v>
      </c>
      <c r="AT5624">
        <v>8.51704E-4</v>
      </c>
    </row>
    <row r="5625" spans="1:46" hidden="1" x14ac:dyDescent="0.25">
      <c r="A5625" t="s">
        <v>331</v>
      </c>
      <c r="B5625" t="s">
        <v>292</v>
      </c>
      <c r="C5625">
        <v>7</v>
      </c>
      <c r="D5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8.3395742999999994E-2</v>
      </c>
      <c r="E5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8.3395742999999994E-2</v>
      </c>
      <c r="AI5625">
        <v>24</v>
      </c>
      <c r="AJ5625" t="s">
        <v>331</v>
      </c>
      <c r="AK5625" t="s">
        <v>424</v>
      </c>
      <c r="AL5625" t="s">
        <v>292</v>
      </c>
      <c r="AM5625">
        <v>7</v>
      </c>
      <c r="AN5625">
        <v>7</v>
      </c>
      <c r="AO5625">
        <v>8.3395742999999994E-2</v>
      </c>
      <c r="AP5625">
        <v>9.7951722000000005E-2</v>
      </c>
      <c r="AQ5625">
        <v>0.106231035</v>
      </c>
      <c r="AR5625">
        <v>9.1791920999999999E-2</v>
      </c>
      <c r="AS5625">
        <v>0.11745135800000001</v>
      </c>
      <c r="AT5625">
        <v>1.8124143999999998E-2</v>
      </c>
    </row>
    <row r="5626" spans="1:46" hidden="1" x14ac:dyDescent="0.25">
      <c r="A5626" t="s">
        <v>331</v>
      </c>
      <c r="B5626" t="s">
        <v>292</v>
      </c>
      <c r="C5626">
        <v>8</v>
      </c>
      <c r="D5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0.22815408700000001</v>
      </c>
      <c r="E5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0.22815408700000001</v>
      </c>
      <c r="AI5626">
        <v>24</v>
      </c>
      <c r="AJ5626" t="s">
        <v>331</v>
      </c>
      <c r="AK5626" t="s">
        <v>424</v>
      </c>
      <c r="AL5626" t="s">
        <v>292</v>
      </c>
      <c r="AM5626">
        <v>7</v>
      </c>
      <c r="AN5626">
        <v>8</v>
      </c>
      <c r="AO5626">
        <v>0.22815408700000001</v>
      </c>
      <c r="AP5626">
        <v>0.263022482</v>
      </c>
      <c r="AQ5626">
        <v>0.28328358599999998</v>
      </c>
      <c r="AR5626">
        <v>0.24516501600000001</v>
      </c>
      <c r="AS5626">
        <v>0.31098572699999999</v>
      </c>
      <c r="AT5626">
        <v>4.4113056999999997E-2</v>
      </c>
    </row>
    <row r="5627" spans="1:46" hidden="1" x14ac:dyDescent="0.25">
      <c r="A5627" t="s">
        <v>331</v>
      </c>
      <c r="B5627" t="s">
        <v>292</v>
      </c>
      <c r="C5627">
        <v>9</v>
      </c>
      <c r="D5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0.44692759100000001</v>
      </c>
      <c r="E5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0.35788579700000001</v>
      </c>
      <c r="AI5627">
        <v>24</v>
      </c>
      <c r="AJ5627" t="s">
        <v>331</v>
      </c>
      <c r="AK5627" t="s">
        <v>424</v>
      </c>
      <c r="AL5627" t="s">
        <v>292</v>
      </c>
      <c r="AM5627">
        <v>7</v>
      </c>
      <c r="AN5627">
        <v>9</v>
      </c>
      <c r="AO5627">
        <v>0.35788579700000001</v>
      </c>
      <c r="AP5627">
        <v>0.41023324999999999</v>
      </c>
      <c r="AQ5627">
        <v>0.44692759100000001</v>
      </c>
      <c r="AR5627">
        <v>0.38814352000000002</v>
      </c>
      <c r="AS5627">
        <v>0.500383684</v>
      </c>
      <c r="AT5627">
        <v>7.3578451000000003E-2</v>
      </c>
    </row>
    <row r="5628" spans="1:46" hidden="1" x14ac:dyDescent="0.25">
      <c r="A5628" t="s">
        <v>331</v>
      </c>
      <c r="B5628" t="s">
        <v>292</v>
      </c>
      <c r="C5628">
        <v>10</v>
      </c>
      <c r="D5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0.57249322899999999</v>
      </c>
      <c r="E5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0.57249322899999999</v>
      </c>
      <c r="AI5628">
        <v>24</v>
      </c>
      <c r="AJ5628" t="s">
        <v>331</v>
      </c>
      <c r="AK5628" t="s">
        <v>424</v>
      </c>
      <c r="AL5628" t="s">
        <v>292</v>
      </c>
      <c r="AM5628">
        <v>7</v>
      </c>
      <c r="AN5628">
        <v>10</v>
      </c>
      <c r="AO5628">
        <v>0.43762815500000002</v>
      </c>
      <c r="AP5628">
        <v>0.52000018599999998</v>
      </c>
      <c r="AQ5628">
        <v>0.57249322899999999</v>
      </c>
      <c r="AR5628">
        <v>0.49185424900000002</v>
      </c>
      <c r="AS5628">
        <v>0.65664487900000001</v>
      </c>
      <c r="AT5628">
        <v>0.13310823099999999</v>
      </c>
    </row>
    <row r="5629" spans="1:46" hidden="1" x14ac:dyDescent="0.25">
      <c r="A5629" t="s">
        <v>331</v>
      </c>
      <c r="B5629" t="s">
        <v>292</v>
      </c>
      <c r="C5629">
        <v>11</v>
      </c>
      <c r="D5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0.64418593999999996</v>
      </c>
      <c r="E5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0.64418593999999996</v>
      </c>
      <c r="AI5629">
        <v>24</v>
      </c>
      <c r="AJ5629" t="s">
        <v>331</v>
      </c>
      <c r="AK5629" t="s">
        <v>424</v>
      </c>
      <c r="AL5629" t="s">
        <v>292</v>
      </c>
      <c r="AM5629">
        <v>7</v>
      </c>
      <c r="AN5629">
        <v>11</v>
      </c>
      <c r="AO5629">
        <v>0.48676143199999999</v>
      </c>
      <c r="AP5629">
        <v>0.57710866199999999</v>
      </c>
      <c r="AQ5629">
        <v>0.64418593999999996</v>
      </c>
      <c r="AR5629">
        <v>0.54952112399999997</v>
      </c>
      <c r="AS5629">
        <v>0.756462721</v>
      </c>
      <c r="AT5629">
        <v>0.14107408499999999</v>
      </c>
    </row>
    <row r="5630" spans="1:46" hidden="1" x14ac:dyDescent="0.25">
      <c r="A5630" t="s">
        <v>331</v>
      </c>
      <c r="B5630" t="s">
        <v>292</v>
      </c>
      <c r="C5630">
        <v>12</v>
      </c>
      <c r="D5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0.65852641000000001</v>
      </c>
      <c r="E5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0.65852641000000001</v>
      </c>
      <c r="AI5630">
        <v>24</v>
      </c>
      <c r="AJ5630" t="s">
        <v>331</v>
      </c>
      <c r="AK5630" t="s">
        <v>424</v>
      </c>
      <c r="AL5630" t="s">
        <v>292</v>
      </c>
      <c r="AM5630">
        <v>7</v>
      </c>
      <c r="AN5630">
        <v>12</v>
      </c>
      <c r="AO5630">
        <v>0.48447906499999999</v>
      </c>
      <c r="AP5630">
        <v>0.57857288900000003</v>
      </c>
      <c r="AQ5630">
        <v>0.65852641000000001</v>
      </c>
      <c r="AR5630">
        <v>0.56030409800000003</v>
      </c>
      <c r="AS5630">
        <v>0.79642359200000001</v>
      </c>
      <c r="AT5630">
        <v>0.13432875599999999</v>
      </c>
    </row>
    <row r="5631" spans="1:46" hidden="1" x14ac:dyDescent="0.25">
      <c r="A5631" t="s">
        <v>331</v>
      </c>
      <c r="B5631" t="s">
        <v>292</v>
      </c>
      <c r="C5631">
        <v>13</v>
      </c>
      <c r="D5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0.62482108300000005</v>
      </c>
      <c r="E5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0.62482108300000005</v>
      </c>
      <c r="AI5631">
        <v>24</v>
      </c>
      <c r="AJ5631" t="s">
        <v>331</v>
      </c>
      <c r="AK5631" t="s">
        <v>424</v>
      </c>
      <c r="AL5631" t="s">
        <v>292</v>
      </c>
      <c r="AM5631">
        <v>7</v>
      </c>
      <c r="AN5631">
        <v>13</v>
      </c>
      <c r="AO5631">
        <v>0.440023051</v>
      </c>
      <c r="AP5631">
        <v>0.54923973400000003</v>
      </c>
      <c r="AQ5631">
        <v>0.62482108300000005</v>
      </c>
      <c r="AR5631">
        <v>0.52697841999999995</v>
      </c>
      <c r="AS5631">
        <v>0.76716213300000002</v>
      </c>
      <c r="AT5631">
        <v>0.117740684</v>
      </c>
    </row>
    <row r="5632" spans="1:46" hidden="1" x14ac:dyDescent="0.25">
      <c r="A5632" t="s">
        <v>331</v>
      </c>
      <c r="B5632" t="s">
        <v>292</v>
      </c>
      <c r="C5632">
        <v>14</v>
      </c>
      <c r="D5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0.53251108300000005</v>
      </c>
      <c r="E5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0.53251108300000005</v>
      </c>
      <c r="AI5632">
        <v>24</v>
      </c>
      <c r="AJ5632" t="s">
        <v>331</v>
      </c>
      <c r="AK5632" t="s">
        <v>424</v>
      </c>
      <c r="AL5632" t="s">
        <v>292</v>
      </c>
      <c r="AM5632">
        <v>7</v>
      </c>
      <c r="AN5632">
        <v>14</v>
      </c>
      <c r="AO5632">
        <v>0.38528165199999997</v>
      </c>
      <c r="AP5632">
        <v>0.46450481199999999</v>
      </c>
      <c r="AQ5632">
        <v>0.53251108300000005</v>
      </c>
      <c r="AR5632">
        <v>0.45155867300000002</v>
      </c>
      <c r="AS5632">
        <v>0.677661387</v>
      </c>
      <c r="AT5632">
        <v>0.13127710300000001</v>
      </c>
    </row>
    <row r="5633" spans="1:46" hidden="1" x14ac:dyDescent="0.25">
      <c r="A5633" t="s">
        <v>331</v>
      </c>
      <c r="B5633" t="s">
        <v>292</v>
      </c>
      <c r="C5633">
        <v>15</v>
      </c>
      <c r="D5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0.396331763</v>
      </c>
      <c r="E5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0.396331763</v>
      </c>
      <c r="AI5633">
        <v>24</v>
      </c>
      <c r="AJ5633" t="s">
        <v>331</v>
      </c>
      <c r="AK5633" t="s">
        <v>424</v>
      </c>
      <c r="AL5633" t="s">
        <v>292</v>
      </c>
      <c r="AM5633">
        <v>7</v>
      </c>
      <c r="AN5633">
        <v>15</v>
      </c>
      <c r="AO5633">
        <v>0.29512086199999998</v>
      </c>
      <c r="AP5633">
        <v>0.35571271199999999</v>
      </c>
      <c r="AQ5633">
        <v>0.396331763</v>
      </c>
      <c r="AR5633">
        <v>0.34418574600000001</v>
      </c>
      <c r="AS5633">
        <v>0.52783859499999997</v>
      </c>
      <c r="AT5633">
        <v>9.5422224E-2</v>
      </c>
    </row>
    <row r="5634" spans="1:46" hidden="1" x14ac:dyDescent="0.25">
      <c r="A5634" t="s">
        <v>331</v>
      </c>
      <c r="B5634" t="s">
        <v>292</v>
      </c>
      <c r="C5634">
        <v>16</v>
      </c>
      <c r="D5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0.24367275999999999</v>
      </c>
      <c r="E5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0.24367275999999999</v>
      </c>
      <c r="AI5634">
        <v>24</v>
      </c>
      <c r="AJ5634" t="s">
        <v>331</v>
      </c>
      <c r="AK5634" t="s">
        <v>424</v>
      </c>
      <c r="AL5634" t="s">
        <v>292</v>
      </c>
      <c r="AM5634">
        <v>7</v>
      </c>
      <c r="AN5634">
        <v>16</v>
      </c>
      <c r="AO5634">
        <v>0.176201161</v>
      </c>
      <c r="AP5634">
        <v>0.219004529</v>
      </c>
      <c r="AQ5634">
        <v>0.24367275999999999</v>
      </c>
      <c r="AR5634">
        <v>0.21018853500000001</v>
      </c>
      <c r="AS5634">
        <v>0.32767711500000002</v>
      </c>
      <c r="AT5634">
        <v>4.3099443000000001E-2</v>
      </c>
    </row>
    <row r="5635" spans="1:46" hidden="1" x14ac:dyDescent="0.25">
      <c r="A5635" t="s">
        <v>331</v>
      </c>
      <c r="B5635" t="s">
        <v>292</v>
      </c>
      <c r="C5635">
        <v>17</v>
      </c>
      <c r="D5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0.100921018</v>
      </c>
      <c r="E5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0.100921018</v>
      </c>
      <c r="AI5635">
        <v>24</v>
      </c>
      <c r="AJ5635" t="s">
        <v>331</v>
      </c>
      <c r="AK5635" t="s">
        <v>424</v>
      </c>
      <c r="AL5635" t="s">
        <v>292</v>
      </c>
      <c r="AM5635">
        <v>7</v>
      </c>
      <c r="AN5635">
        <v>17</v>
      </c>
      <c r="AO5635">
        <v>7.4439986E-2</v>
      </c>
      <c r="AP5635">
        <v>8.8409917000000005E-2</v>
      </c>
      <c r="AQ5635">
        <v>0.100921018</v>
      </c>
      <c r="AR5635">
        <v>8.6569065000000001E-2</v>
      </c>
      <c r="AS5635">
        <v>0.13648248700000001</v>
      </c>
      <c r="AT5635">
        <v>1.7774446999999999E-2</v>
      </c>
    </row>
    <row r="5636" spans="1:46" hidden="1" x14ac:dyDescent="0.25">
      <c r="A5636" t="s">
        <v>331</v>
      </c>
      <c r="B5636" t="s">
        <v>292</v>
      </c>
      <c r="C5636">
        <v>18</v>
      </c>
      <c r="D5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6.5155129999999997E-3</v>
      </c>
      <c r="E5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6.5155129999999997E-3</v>
      </c>
      <c r="AI5636">
        <v>24</v>
      </c>
      <c r="AJ5636" t="s">
        <v>331</v>
      </c>
      <c r="AK5636" t="s">
        <v>424</v>
      </c>
      <c r="AL5636" t="s">
        <v>292</v>
      </c>
      <c r="AM5636">
        <v>7</v>
      </c>
      <c r="AN5636">
        <v>18</v>
      </c>
      <c r="AO5636">
        <v>4.3488110000000002E-3</v>
      </c>
      <c r="AP5636">
        <v>5.4220370000000002E-3</v>
      </c>
      <c r="AQ5636">
        <v>6.5155129999999997E-3</v>
      </c>
      <c r="AR5636">
        <v>5.4166809999999996E-3</v>
      </c>
      <c r="AS5636">
        <v>9.3565869999999995E-3</v>
      </c>
      <c r="AT5636">
        <v>1.180911E-3</v>
      </c>
    </row>
    <row r="5637" spans="1:46" hidden="1" x14ac:dyDescent="0.25">
      <c r="A5637" t="s">
        <v>331</v>
      </c>
      <c r="B5637" t="s">
        <v>292</v>
      </c>
      <c r="C5637">
        <v>19</v>
      </c>
      <c r="D5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7">
        <v>24</v>
      </c>
      <c r="AJ5637" t="s">
        <v>331</v>
      </c>
      <c r="AK5637" t="s">
        <v>424</v>
      </c>
      <c r="AL5637" t="s">
        <v>292</v>
      </c>
      <c r="AM5637">
        <v>7</v>
      </c>
      <c r="AN5637">
        <v>19</v>
      </c>
      <c r="AO5637">
        <v>0</v>
      </c>
      <c r="AP5637">
        <v>0</v>
      </c>
      <c r="AQ5637">
        <v>0</v>
      </c>
      <c r="AR5637">
        <v>0</v>
      </c>
      <c r="AS5637">
        <v>0</v>
      </c>
      <c r="AT5637">
        <v>0</v>
      </c>
    </row>
    <row r="5638" spans="1:46" hidden="1" x14ac:dyDescent="0.25">
      <c r="A5638" t="s">
        <v>331</v>
      </c>
      <c r="B5638" t="s">
        <v>292</v>
      </c>
      <c r="C5638">
        <v>20</v>
      </c>
      <c r="D5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8">
        <v>24</v>
      </c>
      <c r="AJ5638" t="s">
        <v>331</v>
      </c>
      <c r="AK5638" t="s">
        <v>424</v>
      </c>
      <c r="AL5638" t="s">
        <v>292</v>
      </c>
      <c r="AM5638">
        <v>7</v>
      </c>
      <c r="AN5638">
        <v>20</v>
      </c>
      <c r="AO5638">
        <v>0</v>
      </c>
      <c r="AP5638">
        <v>0</v>
      </c>
      <c r="AQ5638">
        <v>0</v>
      </c>
      <c r="AR5638">
        <v>0</v>
      </c>
      <c r="AS5638">
        <v>0</v>
      </c>
      <c r="AT5638">
        <v>0</v>
      </c>
    </row>
    <row r="5639" spans="1:46" hidden="1" x14ac:dyDescent="0.25">
      <c r="A5639" t="s">
        <v>331</v>
      </c>
      <c r="B5639" t="s">
        <v>292</v>
      </c>
      <c r="C5639">
        <v>21</v>
      </c>
      <c r="D5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9">
        <v>24</v>
      </c>
      <c r="AJ5639" t="s">
        <v>331</v>
      </c>
      <c r="AK5639" t="s">
        <v>424</v>
      </c>
      <c r="AL5639" t="s">
        <v>292</v>
      </c>
      <c r="AM5639">
        <v>7</v>
      </c>
      <c r="AN5639">
        <v>21</v>
      </c>
      <c r="AO5639">
        <v>0</v>
      </c>
      <c r="AP5639">
        <v>0</v>
      </c>
      <c r="AQ5639">
        <v>0</v>
      </c>
      <c r="AR5639">
        <v>0</v>
      </c>
      <c r="AS5639">
        <v>0</v>
      </c>
      <c r="AT5639">
        <v>0</v>
      </c>
    </row>
    <row r="5640" spans="1:46" hidden="1" x14ac:dyDescent="0.25">
      <c r="A5640" t="s">
        <v>331</v>
      </c>
      <c r="B5640" t="s">
        <v>292</v>
      </c>
      <c r="C5640">
        <v>22</v>
      </c>
      <c r="D5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0">
        <v>24</v>
      </c>
      <c r="AJ5640" t="s">
        <v>331</v>
      </c>
      <c r="AK5640" t="s">
        <v>424</v>
      </c>
      <c r="AL5640" t="s">
        <v>292</v>
      </c>
      <c r="AM5640">
        <v>7</v>
      </c>
      <c r="AN5640">
        <v>22</v>
      </c>
      <c r="AO5640">
        <v>0</v>
      </c>
      <c r="AP5640">
        <v>0</v>
      </c>
      <c r="AQ5640">
        <v>0</v>
      </c>
      <c r="AR5640">
        <v>0</v>
      </c>
      <c r="AS5640">
        <v>0</v>
      </c>
      <c r="AT5640">
        <v>0</v>
      </c>
    </row>
    <row r="5641" spans="1:46" hidden="1" x14ac:dyDescent="0.25">
      <c r="A5641" t="s">
        <v>331</v>
      </c>
      <c r="B5641" t="s">
        <v>292</v>
      </c>
      <c r="C5641">
        <v>23</v>
      </c>
      <c r="D5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1">
        <v>24</v>
      </c>
      <c r="AJ5641" t="s">
        <v>331</v>
      </c>
      <c r="AK5641" t="s">
        <v>424</v>
      </c>
      <c r="AL5641" t="s">
        <v>292</v>
      </c>
      <c r="AM5641">
        <v>7</v>
      </c>
      <c r="AN5641">
        <v>23</v>
      </c>
      <c r="AO5641">
        <v>0</v>
      </c>
      <c r="AP5641">
        <v>0</v>
      </c>
      <c r="AQ5641">
        <v>0</v>
      </c>
      <c r="AR5641">
        <v>0</v>
      </c>
      <c r="AS5641">
        <v>0</v>
      </c>
      <c r="AT5641">
        <v>0</v>
      </c>
    </row>
    <row r="5642" spans="1:46" hidden="1" x14ac:dyDescent="0.25">
      <c r="A5642" t="s">
        <v>331</v>
      </c>
      <c r="B5642" t="s">
        <v>292</v>
      </c>
      <c r="C5642">
        <v>24</v>
      </c>
      <c r="D5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2">
        <v>24</v>
      </c>
      <c r="AJ5642" t="s">
        <v>331</v>
      </c>
      <c r="AK5642" t="s">
        <v>424</v>
      </c>
      <c r="AL5642" t="s">
        <v>292</v>
      </c>
      <c r="AM5642">
        <v>7</v>
      </c>
      <c r="AN5642">
        <v>24</v>
      </c>
      <c r="AO5642">
        <v>0</v>
      </c>
      <c r="AP5642">
        <v>0</v>
      </c>
      <c r="AQ5642">
        <v>0</v>
      </c>
      <c r="AR5642">
        <v>0</v>
      </c>
      <c r="AS5642">
        <v>0</v>
      </c>
      <c r="AT5642">
        <v>0</v>
      </c>
    </row>
    <row r="5643" spans="1:46" hidden="1" x14ac:dyDescent="0.25">
      <c r="A5643" t="s">
        <v>331</v>
      </c>
      <c r="B5643" t="s">
        <v>293</v>
      </c>
      <c r="C5643">
        <v>1</v>
      </c>
      <c r="D5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3">
        <v>24</v>
      </c>
      <c r="AJ5643" t="s">
        <v>331</v>
      </c>
      <c r="AK5643" t="s">
        <v>424</v>
      </c>
      <c r="AL5643" t="s">
        <v>293</v>
      </c>
      <c r="AM5643">
        <v>8</v>
      </c>
      <c r="AN5643">
        <v>1</v>
      </c>
      <c r="AO5643">
        <v>0</v>
      </c>
      <c r="AP5643">
        <v>0</v>
      </c>
      <c r="AQ5643">
        <v>0</v>
      </c>
      <c r="AR5643">
        <v>0</v>
      </c>
      <c r="AS5643">
        <v>0</v>
      </c>
      <c r="AT5643">
        <v>0</v>
      </c>
    </row>
    <row r="5644" spans="1:46" hidden="1" x14ac:dyDescent="0.25">
      <c r="A5644" t="s">
        <v>331</v>
      </c>
      <c r="B5644" t="s">
        <v>293</v>
      </c>
      <c r="C5644">
        <v>2</v>
      </c>
      <c r="D5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4">
        <v>24</v>
      </c>
      <c r="AJ5644" t="s">
        <v>331</v>
      </c>
      <c r="AK5644" t="s">
        <v>424</v>
      </c>
      <c r="AL5644" t="s">
        <v>293</v>
      </c>
      <c r="AM5644">
        <v>8</v>
      </c>
      <c r="AN5644">
        <v>2</v>
      </c>
      <c r="AO5644">
        <v>0</v>
      </c>
      <c r="AP5644">
        <v>0</v>
      </c>
      <c r="AQ5644">
        <v>0</v>
      </c>
      <c r="AR5644">
        <v>0</v>
      </c>
      <c r="AS5644">
        <v>0</v>
      </c>
      <c r="AT5644">
        <v>0</v>
      </c>
    </row>
    <row r="5645" spans="1:46" hidden="1" x14ac:dyDescent="0.25">
      <c r="A5645" t="s">
        <v>331</v>
      </c>
      <c r="B5645" t="s">
        <v>293</v>
      </c>
      <c r="C5645">
        <v>3</v>
      </c>
      <c r="D5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5">
        <v>24</v>
      </c>
      <c r="AJ5645" t="s">
        <v>331</v>
      </c>
      <c r="AK5645" t="s">
        <v>424</v>
      </c>
      <c r="AL5645" t="s">
        <v>293</v>
      </c>
      <c r="AM5645">
        <v>8</v>
      </c>
      <c r="AN5645">
        <v>3</v>
      </c>
      <c r="AO5645">
        <v>0</v>
      </c>
      <c r="AP5645">
        <v>0</v>
      </c>
      <c r="AQ5645">
        <v>0</v>
      </c>
      <c r="AR5645">
        <v>0</v>
      </c>
      <c r="AS5645">
        <v>0</v>
      </c>
      <c r="AT5645">
        <v>0</v>
      </c>
    </row>
    <row r="5646" spans="1:46" hidden="1" x14ac:dyDescent="0.25">
      <c r="A5646" t="s">
        <v>331</v>
      </c>
      <c r="B5646" t="s">
        <v>293</v>
      </c>
      <c r="C5646">
        <v>4</v>
      </c>
      <c r="D5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6">
        <v>24</v>
      </c>
      <c r="AJ5646" t="s">
        <v>331</v>
      </c>
      <c r="AK5646" t="s">
        <v>424</v>
      </c>
      <c r="AL5646" t="s">
        <v>293</v>
      </c>
      <c r="AM5646">
        <v>8</v>
      </c>
      <c r="AN5646">
        <v>4</v>
      </c>
      <c r="AO5646">
        <v>0</v>
      </c>
      <c r="AP5646">
        <v>0</v>
      </c>
      <c r="AQ5646">
        <v>0</v>
      </c>
      <c r="AR5646">
        <v>0</v>
      </c>
      <c r="AS5646">
        <v>0</v>
      </c>
      <c r="AT5646">
        <v>0</v>
      </c>
    </row>
    <row r="5647" spans="1:46" hidden="1" x14ac:dyDescent="0.25">
      <c r="A5647" t="s">
        <v>331</v>
      </c>
      <c r="B5647" t="s">
        <v>293</v>
      </c>
      <c r="C5647">
        <v>5</v>
      </c>
      <c r="D5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7">
        <v>24</v>
      </c>
      <c r="AJ5647" t="s">
        <v>331</v>
      </c>
      <c r="AK5647" t="s">
        <v>424</v>
      </c>
      <c r="AL5647" t="s">
        <v>293</v>
      </c>
      <c r="AM5647">
        <v>8</v>
      </c>
      <c r="AN5647">
        <v>5</v>
      </c>
      <c r="AO5647">
        <v>0</v>
      </c>
      <c r="AP5647">
        <v>0</v>
      </c>
      <c r="AQ5647">
        <v>0</v>
      </c>
      <c r="AR5647">
        <v>0</v>
      </c>
      <c r="AS5647">
        <v>0</v>
      </c>
      <c r="AT5647">
        <v>0</v>
      </c>
    </row>
    <row r="5648" spans="1:46" hidden="1" x14ac:dyDescent="0.25">
      <c r="A5648" t="s">
        <v>331</v>
      </c>
      <c r="B5648" t="s">
        <v>293</v>
      </c>
      <c r="C5648">
        <v>6</v>
      </c>
      <c r="D5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5.7329260000000002E-3</v>
      </c>
      <c r="E5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5.7329260000000002E-3</v>
      </c>
      <c r="AI5648">
        <v>24</v>
      </c>
      <c r="AJ5648" t="s">
        <v>331</v>
      </c>
      <c r="AK5648" t="s">
        <v>424</v>
      </c>
      <c r="AL5648" t="s">
        <v>293</v>
      </c>
      <c r="AM5648">
        <v>8</v>
      </c>
      <c r="AN5648">
        <v>6</v>
      </c>
      <c r="AO5648">
        <v>5.7329260000000002E-3</v>
      </c>
      <c r="AP5648">
        <v>7.2335050000000003E-3</v>
      </c>
      <c r="AQ5648">
        <v>9.6473519999999997E-3</v>
      </c>
      <c r="AR5648">
        <v>7.8030929999999997E-3</v>
      </c>
      <c r="AS5648">
        <v>1.3989306999999999E-2</v>
      </c>
      <c r="AT5648">
        <v>2.997811E-3</v>
      </c>
    </row>
    <row r="5649" spans="1:46" hidden="1" x14ac:dyDescent="0.25">
      <c r="A5649" t="s">
        <v>331</v>
      </c>
      <c r="B5649" t="s">
        <v>293</v>
      </c>
      <c r="C5649">
        <v>7</v>
      </c>
      <c r="D5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0.114144672</v>
      </c>
      <c r="E5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0.114144672</v>
      </c>
      <c r="AI5649">
        <v>24</v>
      </c>
      <c r="AJ5649" t="s">
        <v>331</v>
      </c>
      <c r="AK5649" t="s">
        <v>424</v>
      </c>
      <c r="AL5649" t="s">
        <v>293</v>
      </c>
      <c r="AM5649">
        <v>8</v>
      </c>
      <c r="AN5649">
        <v>7</v>
      </c>
      <c r="AO5649">
        <v>0.114144672</v>
      </c>
      <c r="AP5649">
        <v>0.124573291</v>
      </c>
      <c r="AQ5649">
        <v>0.13844547900000001</v>
      </c>
      <c r="AR5649">
        <v>0.12391962400000001</v>
      </c>
      <c r="AS5649">
        <v>0.162292679</v>
      </c>
      <c r="AT5649">
        <v>5.3933045999999998E-2</v>
      </c>
    </row>
    <row r="5650" spans="1:46" hidden="1" x14ac:dyDescent="0.25">
      <c r="A5650" t="s">
        <v>331</v>
      </c>
      <c r="B5650" t="s">
        <v>293</v>
      </c>
      <c r="C5650">
        <v>8</v>
      </c>
      <c r="D5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0.29069353799999997</v>
      </c>
      <c r="E5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0.29069353799999997</v>
      </c>
      <c r="AI5650">
        <v>24</v>
      </c>
      <c r="AJ5650" t="s">
        <v>331</v>
      </c>
      <c r="AK5650" t="s">
        <v>424</v>
      </c>
      <c r="AL5650" t="s">
        <v>293</v>
      </c>
      <c r="AM5650">
        <v>8</v>
      </c>
      <c r="AN5650">
        <v>8</v>
      </c>
      <c r="AO5650">
        <v>0.29069353799999997</v>
      </c>
      <c r="AP5650">
        <v>0.31179818199999998</v>
      </c>
      <c r="AQ5650">
        <v>0.33004156299999998</v>
      </c>
      <c r="AR5650">
        <v>0.307755954</v>
      </c>
      <c r="AS5650">
        <v>0.372511702</v>
      </c>
      <c r="AT5650">
        <v>0.13885452700000001</v>
      </c>
    </row>
    <row r="5651" spans="1:46" hidden="1" x14ac:dyDescent="0.25">
      <c r="A5651" t="s">
        <v>331</v>
      </c>
      <c r="B5651" t="s">
        <v>293</v>
      </c>
      <c r="C5651">
        <v>9</v>
      </c>
      <c r="D5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0.50812533800000004</v>
      </c>
      <c r="E5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0.43630017100000001</v>
      </c>
      <c r="AI5651">
        <v>24</v>
      </c>
      <c r="AJ5651" t="s">
        <v>331</v>
      </c>
      <c r="AK5651" t="s">
        <v>424</v>
      </c>
      <c r="AL5651" t="s">
        <v>293</v>
      </c>
      <c r="AM5651">
        <v>8</v>
      </c>
      <c r="AN5651">
        <v>9</v>
      </c>
      <c r="AO5651">
        <v>0.43630017100000001</v>
      </c>
      <c r="AP5651">
        <v>0.48297824499999997</v>
      </c>
      <c r="AQ5651">
        <v>0.50812533800000004</v>
      </c>
      <c r="AR5651">
        <v>0.47182964399999999</v>
      </c>
      <c r="AS5651">
        <v>0.57156015400000004</v>
      </c>
      <c r="AT5651">
        <v>0.231828534</v>
      </c>
    </row>
    <row r="5652" spans="1:46" hidden="1" x14ac:dyDescent="0.25">
      <c r="A5652" t="s">
        <v>331</v>
      </c>
      <c r="B5652" t="s">
        <v>293</v>
      </c>
      <c r="C5652">
        <v>10</v>
      </c>
      <c r="D5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0.64936079000000002</v>
      </c>
      <c r="E5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0.64936079000000002</v>
      </c>
      <c r="AI5652">
        <v>24</v>
      </c>
      <c r="AJ5652" t="s">
        <v>331</v>
      </c>
      <c r="AK5652" t="s">
        <v>424</v>
      </c>
      <c r="AL5652" t="s">
        <v>293</v>
      </c>
      <c r="AM5652">
        <v>8</v>
      </c>
      <c r="AN5652">
        <v>10</v>
      </c>
      <c r="AO5652">
        <v>0.55544040500000003</v>
      </c>
      <c r="AP5652">
        <v>0.61359948600000003</v>
      </c>
      <c r="AQ5652">
        <v>0.64936079000000002</v>
      </c>
      <c r="AR5652">
        <v>0.59428388600000004</v>
      </c>
      <c r="AS5652">
        <v>0.73017286100000001</v>
      </c>
      <c r="AT5652">
        <v>0.32890287899999998</v>
      </c>
    </row>
    <row r="5653" spans="1:46" hidden="1" x14ac:dyDescent="0.25">
      <c r="A5653" t="s">
        <v>331</v>
      </c>
      <c r="B5653" t="s">
        <v>293</v>
      </c>
      <c r="C5653">
        <v>11</v>
      </c>
      <c r="D5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0.75077011100000002</v>
      </c>
      <c r="E5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0.75077011100000002</v>
      </c>
      <c r="AI5653">
        <v>24</v>
      </c>
      <c r="AJ5653" t="s">
        <v>331</v>
      </c>
      <c r="AK5653" t="s">
        <v>424</v>
      </c>
      <c r="AL5653" t="s">
        <v>293</v>
      </c>
      <c r="AM5653">
        <v>8</v>
      </c>
      <c r="AN5653">
        <v>11</v>
      </c>
      <c r="AO5653">
        <v>0.61998050100000002</v>
      </c>
      <c r="AP5653">
        <v>0.70151584199999995</v>
      </c>
      <c r="AQ5653">
        <v>0.75077011100000002</v>
      </c>
      <c r="AR5653">
        <v>0.67360330000000002</v>
      </c>
      <c r="AS5653">
        <v>0.82807721599999995</v>
      </c>
      <c r="AT5653">
        <v>0.39655089199999999</v>
      </c>
    </row>
    <row r="5654" spans="1:46" hidden="1" x14ac:dyDescent="0.25">
      <c r="A5654" t="s">
        <v>331</v>
      </c>
      <c r="B5654" t="s">
        <v>293</v>
      </c>
      <c r="C5654">
        <v>12</v>
      </c>
      <c r="D5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0.77972043599999996</v>
      </c>
      <c r="E5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0.77972043599999996</v>
      </c>
      <c r="AI5654">
        <v>24</v>
      </c>
      <c r="AJ5654" t="s">
        <v>331</v>
      </c>
      <c r="AK5654" t="s">
        <v>424</v>
      </c>
      <c r="AL5654" t="s">
        <v>293</v>
      </c>
      <c r="AM5654">
        <v>8</v>
      </c>
      <c r="AN5654">
        <v>12</v>
      </c>
      <c r="AO5654">
        <v>0.63216937399999995</v>
      </c>
      <c r="AP5654">
        <v>0.725769526</v>
      </c>
      <c r="AQ5654">
        <v>0.77972043599999996</v>
      </c>
      <c r="AR5654">
        <v>0.69619369799999997</v>
      </c>
      <c r="AS5654">
        <v>0.86080852299999999</v>
      </c>
      <c r="AT5654">
        <v>0.386780654</v>
      </c>
    </row>
    <row r="5655" spans="1:46" hidden="1" x14ac:dyDescent="0.25">
      <c r="A5655" t="s">
        <v>331</v>
      </c>
      <c r="B5655" t="s">
        <v>293</v>
      </c>
      <c r="C5655">
        <v>13</v>
      </c>
      <c r="D5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0.74757567000000003</v>
      </c>
      <c r="E5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0.74757567000000003</v>
      </c>
      <c r="AI5655">
        <v>24</v>
      </c>
      <c r="AJ5655" t="s">
        <v>331</v>
      </c>
      <c r="AK5655" t="s">
        <v>424</v>
      </c>
      <c r="AL5655" t="s">
        <v>293</v>
      </c>
      <c r="AM5655">
        <v>8</v>
      </c>
      <c r="AN5655">
        <v>13</v>
      </c>
      <c r="AO5655">
        <v>0.59331360899999996</v>
      </c>
      <c r="AP5655">
        <v>0.676709334</v>
      </c>
      <c r="AQ5655">
        <v>0.74757567000000003</v>
      </c>
      <c r="AR5655">
        <v>0.65851839000000001</v>
      </c>
      <c r="AS5655">
        <v>0.81583510100000001</v>
      </c>
      <c r="AT5655">
        <v>0.36235161900000001</v>
      </c>
    </row>
    <row r="5656" spans="1:46" hidden="1" x14ac:dyDescent="0.25">
      <c r="A5656" t="s">
        <v>331</v>
      </c>
      <c r="B5656" t="s">
        <v>293</v>
      </c>
      <c r="C5656">
        <v>14</v>
      </c>
      <c r="D5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0.64351110600000005</v>
      </c>
      <c r="E5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0.64351110600000005</v>
      </c>
      <c r="AI5656">
        <v>24</v>
      </c>
      <c r="AJ5656" t="s">
        <v>331</v>
      </c>
      <c r="AK5656" t="s">
        <v>424</v>
      </c>
      <c r="AL5656" t="s">
        <v>293</v>
      </c>
      <c r="AM5656">
        <v>8</v>
      </c>
      <c r="AN5656">
        <v>14</v>
      </c>
      <c r="AO5656">
        <v>0.52253178700000003</v>
      </c>
      <c r="AP5656">
        <v>0.58873469099999998</v>
      </c>
      <c r="AQ5656">
        <v>0.64351110600000005</v>
      </c>
      <c r="AR5656">
        <v>0.57095976400000004</v>
      </c>
      <c r="AS5656">
        <v>0.70704777600000002</v>
      </c>
      <c r="AT5656">
        <v>0.31079293299999999</v>
      </c>
    </row>
    <row r="5657" spans="1:46" hidden="1" x14ac:dyDescent="0.25">
      <c r="A5657" t="s">
        <v>331</v>
      </c>
      <c r="B5657" t="s">
        <v>293</v>
      </c>
      <c r="C5657">
        <v>15</v>
      </c>
      <c r="D5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0.49882739500000001</v>
      </c>
      <c r="E5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0.49882739500000001</v>
      </c>
      <c r="AI5657">
        <v>24</v>
      </c>
      <c r="AJ5657" t="s">
        <v>331</v>
      </c>
      <c r="AK5657" t="s">
        <v>424</v>
      </c>
      <c r="AL5657" t="s">
        <v>293</v>
      </c>
      <c r="AM5657">
        <v>8</v>
      </c>
      <c r="AN5657">
        <v>15</v>
      </c>
      <c r="AO5657">
        <v>0.392075968</v>
      </c>
      <c r="AP5657">
        <v>0.453044736</v>
      </c>
      <c r="AQ5657">
        <v>0.49882739500000001</v>
      </c>
      <c r="AR5657">
        <v>0.439577844</v>
      </c>
      <c r="AS5657">
        <v>0.55670764800000005</v>
      </c>
      <c r="AT5657">
        <v>0.22510397200000001</v>
      </c>
    </row>
    <row r="5658" spans="1:46" hidden="1" x14ac:dyDescent="0.25">
      <c r="A5658" t="s">
        <v>331</v>
      </c>
      <c r="B5658" t="s">
        <v>293</v>
      </c>
      <c r="C5658">
        <v>16</v>
      </c>
      <c r="D5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0.32004766299999998</v>
      </c>
      <c r="E5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0.32004766299999998</v>
      </c>
      <c r="AI5658">
        <v>24</v>
      </c>
      <c r="AJ5658" t="s">
        <v>331</v>
      </c>
      <c r="AK5658" t="s">
        <v>424</v>
      </c>
      <c r="AL5658" t="s">
        <v>293</v>
      </c>
      <c r="AM5658">
        <v>8</v>
      </c>
      <c r="AN5658">
        <v>16</v>
      </c>
      <c r="AO5658">
        <v>0.237994226</v>
      </c>
      <c r="AP5658">
        <v>0.27636956200000001</v>
      </c>
      <c r="AQ5658">
        <v>0.32004766299999998</v>
      </c>
      <c r="AR5658">
        <v>0.27391773000000003</v>
      </c>
      <c r="AS5658">
        <v>0.35528913299999998</v>
      </c>
      <c r="AT5658">
        <v>0.132840878</v>
      </c>
    </row>
    <row r="5659" spans="1:46" hidden="1" x14ac:dyDescent="0.25">
      <c r="A5659" t="s">
        <v>331</v>
      </c>
      <c r="B5659" t="s">
        <v>293</v>
      </c>
      <c r="C5659">
        <v>17</v>
      </c>
      <c r="D5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0.13345255</v>
      </c>
      <c r="E5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0.13345255</v>
      </c>
      <c r="AI5659">
        <v>24</v>
      </c>
      <c r="AJ5659" t="s">
        <v>331</v>
      </c>
      <c r="AK5659" t="s">
        <v>424</v>
      </c>
      <c r="AL5659" t="s">
        <v>293</v>
      </c>
      <c r="AM5659">
        <v>8</v>
      </c>
      <c r="AN5659">
        <v>17</v>
      </c>
      <c r="AO5659">
        <v>0.10045720599999999</v>
      </c>
      <c r="AP5659">
        <v>0.119110786</v>
      </c>
      <c r="AQ5659">
        <v>0.13345255</v>
      </c>
      <c r="AR5659">
        <v>0.11565069</v>
      </c>
      <c r="AS5659">
        <v>0.146076661</v>
      </c>
      <c r="AT5659">
        <v>5.2444708E-2</v>
      </c>
    </row>
    <row r="5660" spans="1:46" hidden="1" x14ac:dyDescent="0.25">
      <c r="A5660" t="s">
        <v>331</v>
      </c>
      <c r="B5660" t="s">
        <v>293</v>
      </c>
      <c r="C5660">
        <v>18</v>
      </c>
      <c r="D5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8.9780459999999999E-3</v>
      </c>
      <c r="E5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8.9780459999999999E-3</v>
      </c>
      <c r="AI5660">
        <v>24</v>
      </c>
      <c r="AJ5660" t="s">
        <v>331</v>
      </c>
      <c r="AK5660" t="s">
        <v>424</v>
      </c>
      <c r="AL5660" t="s">
        <v>293</v>
      </c>
      <c r="AM5660">
        <v>8</v>
      </c>
      <c r="AN5660">
        <v>18</v>
      </c>
      <c r="AO5660">
        <v>6.8859250000000002E-3</v>
      </c>
      <c r="AP5660">
        <v>7.8618179999999996E-3</v>
      </c>
      <c r="AQ5660">
        <v>8.9780459999999999E-3</v>
      </c>
      <c r="AR5660">
        <v>7.8466850000000008E-3</v>
      </c>
      <c r="AS5660">
        <v>9.9333630000000006E-3</v>
      </c>
      <c r="AT5660">
        <v>3.1822220000000002E-3</v>
      </c>
    </row>
    <row r="5661" spans="1:46" hidden="1" x14ac:dyDescent="0.25">
      <c r="A5661" t="s">
        <v>331</v>
      </c>
      <c r="B5661" t="s">
        <v>293</v>
      </c>
      <c r="C5661">
        <v>19</v>
      </c>
      <c r="D5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1">
        <v>24</v>
      </c>
      <c r="AJ5661" t="s">
        <v>331</v>
      </c>
      <c r="AK5661" t="s">
        <v>424</v>
      </c>
      <c r="AL5661" t="s">
        <v>293</v>
      </c>
      <c r="AM5661">
        <v>8</v>
      </c>
      <c r="AN5661">
        <v>19</v>
      </c>
      <c r="AO5661">
        <v>0</v>
      </c>
      <c r="AP5661">
        <v>0</v>
      </c>
      <c r="AQ5661">
        <v>0</v>
      </c>
      <c r="AR5661">
        <v>0</v>
      </c>
      <c r="AS5661">
        <v>0</v>
      </c>
      <c r="AT5661">
        <v>0</v>
      </c>
    </row>
    <row r="5662" spans="1:46" hidden="1" x14ac:dyDescent="0.25">
      <c r="A5662" t="s">
        <v>331</v>
      </c>
      <c r="B5662" t="s">
        <v>293</v>
      </c>
      <c r="C5662">
        <v>20</v>
      </c>
      <c r="D5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2">
        <v>24</v>
      </c>
      <c r="AJ5662" t="s">
        <v>331</v>
      </c>
      <c r="AK5662" t="s">
        <v>424</v>
      </c>
      <c r="AL5662" t="s">
        <v>293</v>
      </c>
      <c r="AM5662">
        <v>8</v>
      </c>
      <c r="AN5662">
        <v>20</v>
      </c>
      <c r="AO5662">
        <v>0</v>
      </c>
      <c r="AP5662">
        <v>0</v>
      </c>
      <c r="AQ5662">
        <v>0</v>
      </c>
      <c r="AR5662">
        <v>0</v>
      </c>
      <c r="AS5662">
        <v>0</v>
      </c>
      <c r="AT5662">
        <v>0</v>
      </c>
    </row>
    <row r="5663" spans="1:46" hidden="1" x14ac:dyDescent="0.25">
      <c r="A5663" t="s">
        <v>331</v>
      </c>
      <c r="B5663" t="s">
        <v>293</v>
      </c>
      <c r="C5663">
        <v>21</v>
      </c>
      <c r="D5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3">
        <v>24</v>
      </c>
      <c r="AJ5663" t="s">
        <v>331</v>
      </c>
      <c r="AK5663" t="s">
        <v>424</v>
      </c>
      <c r="AL5663" t="s">
        <v>293</v>
      </c>
      <c r="AM5663">
        <v>8</v>
      </c>
      <c r="AN5663">
        <v>21</v>
      </c>
      <c r="AO5663">
        <v>0</v>
      </c>
      <c r="AP5663">
        <v>0</v>
      </c>
      <c r="AQ5663">
        <v>0</v>
      </c>
      <c r="AR5663">
        <v>0</v>
      </c>
      <c r="AS5663">
        <v>0</v>
      </c>
      <c r="AT5663">
        <v>0</v>
      </c>
    </row>
    <row r="5664" spans="1:46" hidden="1" x14ac:dyDescent="0.25">
      <c r="A5664" t="s">
        <v>331</v>
      </c>
      <c r="B5664" t="s">
        <v>293</v>
      </c>
      <c r="C5664">
        <v>22</v>
      </c>
      <c r="D5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4">
        <v>24</v>
      </c>
      <c r="AJ5664" t="s">
        <v>331</v>
      </c>
      <c r="AK5664" t="s">
        <v>424</v>
      </c>
      <c r="AL5664" t="s">
        <v>293</v>
      </c>
      <c r="AM5664">
        <v>8</v>
      </c>
      <c r="AN5664">
        <v>22</v>
      </c>
      <c r="AO5664">
        <v>0</v>
      </c>
      <c r="AP5664">
        <v>0</v>
      </c>
      <c r="AQ5664">
        <v>0</v>
      </c>
      <c r="AR5664">
        <v>0</v>
      </c>
      <c r="AS5664">
        <v>0</v>
      </c>
      <c r="AT5664">
        <v>0</v>
      </c>
    </row>
    <row r="5665" spans="1:46" hidden="1" x14ac:dyDescent="0.25">
      <c r="A5665" t="s">
        <v>331</v>
      </c>
      <c r="B5665" t="s">
        <v>293</v>
      </c>
      <c r="C5665">
        <v>23</v>
      </c>
      <c r="D5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5">
        <v>24</v>
      </c>
      <c r="AJ5665" t="s">
        <v>331</v>
      </c>
      <c r="AK5665" t="s">
        <v>424</v>
      </c>
      <c r="AL5665" t="s">
        <v>293</v>
      </c>
      <c r="AM5665">
        <v>8</v>
      </c>
      <c r="AN5665">
        <v>23</v>
      </c>
      <c r="AO5665">
        <v>0</v>
      </c>
      <c r="AP5665">
        <v>0</v>
      </c>
      <c r="AQ5665">
        <v>0</v>
      </c>
      <c r="AR5665">
        <v>0</v>
      </c>
      <c r="AS5665">
        <v>0</v>
      </c>
      <c r="AT5665">
        <v>0</v>
      </c>
    </row>
    <row r="5666" spans="1:46" hidden="1" x14ac:dyDescent="0.25">
      <c r="A5666" t="s">
        <v>331</v>
      </c>
      <c r="B5666" t="s">
        <v>293</v>
      </c>
      <c r="C5666">
        <v>24</v>
      </c>
      <c r="D5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6">
        <v>24</v>
      </c>
      <c r="AJ5666" t="s">
        <v>331</v>
      </c>
      <c r="AK5666" t="s">
        <v>424</v>
      </c>
      <c r="AL5666" t="s">
        <v>293</v>
      </c>
      <c r="AM5666">
        <v>8</v>
      </c>
      <c r="AN5666">
        <v>24</v>
      </c>
      <c r="AO5666">
        <v>0</v>
      </c>
      <c r="AP5666">
        <v>0</v>
      </c>
      <c r="AQ5666">
        <v>0</v>
      </c>
      <c r="AR5666">
        <v>0</v>
      </c>
      <c r="AS5666">
        <v>0</v>
      </c>
      <c r="AT5666">
        <v>0</v>
      </c>
    </row>
    <row r="5667" spans="1:46" hidden="1" x14ac:dyDescent="0.25">
      <c r="A5667" t="s">
        <v>331</v>
      </c>
      <c r="B5667" t="s">
        <v>294</v>
      </c>
      <c r="C5667">
        <v>1</v>
      </c>
      <c r="D5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7">
        <v>24</v>
      </c>
      <c r="AJ5667" t="s">
        <v>331</v>
      </c>
      <c r="AK5667" t="s">
        <v>424</v>
      </c>
      <c r="AL5667" t="s">
        <v>294</v>
      </c>
      <c r="AM5667">
        <v>9</v>
      </c>
      <c r="AN5667">
        <v>1</v>
      </c>
      <c r="AO5667">
        <v>0</v>
      </c>
      <c r="AP5667">
        <v>0</v>
      </c>
      <c r="AQ5667">
        <v>0</v>
      </c>
      <c r="AR5667">
        <v>0</v>
      </c>
      <c r="AS5667">
        <v>0</v>
      </c>
      <c r="AT5667">
        <v>0</v>
      </c>
    </row>
    <row r="5668" spans="1:46" hidden="1" x14ac:dyDescent="0.25">
      <c r="A5668" t="s">
        <v>331</v>
      </c>
      <c r="B5668" t="s">
        <v>294</v>
      </c>
      <c r="C5668">
        <v>2</v>
      </c>
      <c r="D5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8">
        <v>24</v>
      </c>
      <c r="AJ5668" t="s">
        <v>331</v>
      </c>
      <c r="AK5668" t="s">
        <v>424</v>
      </c>
      <c r="AL5668" t="s">
        <v>294</v>
      </c>
      <c r="AM5668">
        <v>9</v>
      </c>
      <c r="AN5668">
        <v>2</v>
      </c>
      <c r="AO5668">
        <v>0</v>
      </c>
      <c r="AP5668">
        <v>0</v>
      </c>
      <c r="AQ5668">
        <v>0</v>
      </c>
      <c r="AR5668">
        <v>0</v>
      </c>
      <c r="AS5668">
        <v>0</v>
      </c>
      <c r="AT5668">
        <v>0</v>
      </c>
    </row>
    <row r="5669" spans="1:46" hidden="1" x14ac:dyDescent="0.25">
      <c r="A5669" t="s">
        <v>331</v>
      </c>
      <c r="B5669" t="s">
        <v>294</v>
      </c>
      <c r="C5669">
        <v>3</v>
      </c>
      <c r="D5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9">
        <v>24</v>
      </c>
      <c r="AJ5669" t="s">
        <v>331</v>
      </c>
      <c r="AK5669" t="s">
        <v>424</v>
      </c>
      <c r="AL5669" t="s">
        <v>294</v>
      </c>
      <c r="AM5669">
        <v>9</v>
      </c>
      <c r="AN5669">
        <v>3</v>
      </c>
      <c r="AO5669">
        <v>0</v>
      </c>
      <c r="AP5669">
        <v>0</v>
      </c>
      <c r="AQ5669">
        <v>0</v>
      </c>
      <c r="AR5669">
        <v>0</v>
      </c>
      <c r="AS5669">
        <v>0</v>
      </c>
      <c r="AT5669">
        <v>0</v>
      </c>
    </row>
    <row r="5670" spans="1:46" hidden="1" x14ac:dyDescent="0.25">
      <c r="A5670" t="s">
        <v>331</v>
      </c>
      <c r="B5670" t="s">
        <v>294</v>
      </c>
      <c r="C5670">
        <v>4</v>
      </c>
      <c r="D5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0">
        <v>24</v>
      </c>
      <c r="AJ5670" t="s">
        <v>331</v>
      </c>
      <c r="AK5670" t="s">
        <v>424</v>
      </c>
      <c r="AL5670" t="s">
        <v>294</v>
      </c>
      <c r="AM5670">
        <v>9</v>
      </c>
      <c r="AN5670">
        <v>4</v>
      </c>
      <c r="AO5670">
        <v>0</v>
      </c>
      <c r="AP5670">
        <v>0</v>
      </c>
      <c r="AQ5670">
        <v>0</v>
      </c>
      <c r="AR5670">
        <v>0</v>
      </c>
      <c r="AS5670">
        <v>0</v>
      </c>
      <c r="AT5670">
        <v>0</v>
      </c>
    </row>
    <row r="5671" spans="1:46" hidden="1" x14ac:dyDescent="0.25">
      <c r="A5671" t="s">
        <v>331</v>
      </c>
      <c r="B5671" t="s">
        <v>294</v>
      </c>
      <c r="C5671">
        <v>5</v>
      </c>
      <c r="D5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1">
        <v>24</v>
      </c>
      <c r="AJ5671" t="s">
        <v>331</v>
      </c>
      <c r="AK5671" t="s">
        <v>424</v>
      </c>
      <c r="AL5671" t="s">
        <v>294</v>
      </c>
      <c r="AM5671">
        <v>9</v>
      </c>
      <c r="AN5671">
        <v>5</v>
      </c>
      <c r="AO5671">
        <v>0</v>
      </c>
      <c r="AP5671">
        <v>0</v>
      </c>
      <c r="AQ5671">
        <v>0</v>
      </c>
      <c r="AR5671">
        <v>0</v>
      </c>
      <c r="AS5671">
        <v>0</v>
      </c>
      <c r="AT5671">
        <v>0</v>
      </c>
    </row>
    <row r="5672" spans="1:46" hidden="1" x14ac:dyDescent="0.25">
      <c r="A5672" t="s">
        <v>331</v>
      </c>
      <c r="B5672" t="s">
        <v>294</v>
      </c>
      <c r="C5672">
        <v>6</v>
      </c>
      <c r="D5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1.6801495E-2</v>
      </c>
      <c r="E5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1.6801495E-2</v>
      </c>
      <c r="AI5672">
        <v>24</v>
      </c>
      <c r="AJ5672" t="s">
        <v>331</v>
      </c>
      <c r="AK5672" t="s">
        <v>424</v>
      </c>
      <c r="AL5672" t="s">
        <v>294</v>
      </c>
      <c r="AM5672">
        <v>9</v>
      </c>
      <c r="AN5672">
        <v>6</v>
      </c>
      <c r="AO5672">
        <v>1.6801495E-2</v>
      </c>
      <c r="AP5672">
        <v>2.1426509999999999E-2</v>
      </c>
      <c r="AQ5672">
        <v>2.6857625E-2</v>
      </c>
      <c r="AR5672">
        <v>2.1966792999999998E-2</v>
      </c>
      <c r="AS5672">
        <v>3.5611524999999998E-2</v>
      </c>
      <c r="AT5672">
        <v>8.4675189999999997E-3</v>
      </c>
    </row>
    <row r="5673" spans="1:46" hidden="1" x14ac:dyDescent="0.25">
      <c r="A5673" t="s">
        <v>331</v>
      </c>
      <c r="B5673" t="s">
        <v>294</v>
      </c>
      <c r="C5673">
        <v>7</v>
      </c>
      <c r="D5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0.15911260799999999</v>
      </c>
      <c r="E5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0.15911260799999999</v>
      </c>
      <c r="AI5673">
        <v>24</v>
      </c>
      <c r="AJ5673" t="s">
        <v>331</v>
      </c>
      <c r="AK5673" t="s">
        <v>424</v>
      </c>
      <c r="AL5673" t="s">
        <v>294</v>
      </c>
      <c r="AM5673">
        <v>9</v>
      </c>
      <c r="AN5673">
        <v>7</v>
      </c>
      <c r="AO5673">
        <v>0.15911260799999999</v>
      </c>
      <c r="AP5673">
        <v>0.17247219499999999</v>
      </c>
      <c r="AQ5673">
        <v>0.184993569</v>
      </c>
      <c r="AR5673">
        <v>0.17140274799999999</v>
      </c>
      <c r="AS5673">
        <v>0.21630560600000001</v>
      </c>
      <c r="AT5673">
        <v>0.107566685</v>
      </c>
    </row>
    <row r="5674" spans="1:46" hidden="1" x14ac:dyDescent="0.25">
      <c r="A5674" t="s">
        <v>331</v>
      </c>
      <c r="B5674" t="s">
        <v>294</v>
      </c>
      <c r="C5674">
        <v>8</v>
      </c>
      <c r="D5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0.34264132899999999</v>
      </c>
      <c r="E5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0.34264132899999999</v>
      </c>
      <c r="AI5674">
        <v>24</v>
      </c>
      <c r="AJ5674" t="s">
        <v>331</v>
      </c>
      <c r="AK5674" t="s">
        <v>424</v>
      </c>
      <c r="AL5674" t="s">
        <v>294</v>
      </c>
      <c r="AM5674">
        <v>9</v>
      </c>
      <c r="AN5674">
        <v>8</v>
      </c>
      <c r="AO5674">
        <v>0.34264132899999999</v>
      </c>
      <c r="AP5674">
        <v>0.36441933999999998</v>
      </c>
      <c r="AQ5674">
        <v>0.383171871</v>
      </c>
      <c r="AR5674">
        <v>0.36081874800000002</v>
      </c>
      <c r="AS5674">
        <v>0.43607813000000001</v>
      </c>
      <c r="AT5674">
        <v>0.25467692199999997</v>
      </c>
    </row>
    <row r="5675" spans="1:46" hidden="1" x14ac:dyDescent="0.25">
      <c r="A5675" t="s">
        <v>331</v>
      </c>
      <c r="B5675" t="s">
        <v>294</v>
      </c>
      <c r="C5675">
        <v>9</v>
      </c>
      <c r="D5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0.56492275300000006</v>
      </c>
      <c r="E5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0.49433874999999999</v>
      </c>
      <c r="AI5675">
        <v>24</v>
      </c>
      <c r="AJ5675" t="s">
        <v>331</v>
      </c>
      <c r="AK5675" t="s">
        <v>424</v>
      </c>
      <c r="AL5675" t="s">
        <v>294</v>
      </c>
      <c r="AM5675">
        <v>9</v>
      </c>
      <c r="AN5675">
        <v>9</v>
      </c>
      <c r="AO5675">
        <v>0.49433874999999999</v>
      </c>
      <c r="AP5675">
        <v>0.53944104000000004</v>
      </c>
      <c r="AQ5675">
        <v>0.56492275300000006</v>
      </c>
      <c r="AR5675">
        <v>0.52643382699999997</v>
      </c>
      <c r="AS5675">
        <v>0.63147342100000003</v>
      </c>
      <c r="AT5675">
        <v>0.392367509</v>
      </c>
    </row>
    <row r="5676" spans="1:46" hidden="1" x14ac:dyDescent="0.25">
      <c r="A5676" t="s">
        <v>331</v>
      </c>
      <c r="B5676" t="s">
        <v>294</v>
      </c>
      <c r="C5676">
        <v>10</v>
      </c>
      <c r="D5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0.70884678300000004</v>
      </c>
      <c r="E5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0.70884678300000004</v>
      </c>
      <c r="AI5676">
        <v>24</v>
      </c>
      <c r="AJ5676" t="s">
        <v>331</v>
      </c>
      <c r="AK5676" t="s">
        <v>424</v>
      </c>
      <c r="AL5676" t="s">
        <v>294</v>
      </c>
      <c r="AM5676">
        <v>9</v>
      </c>
      <c r="AN5676">
        <v>10</v>
      </c>
      <c r="AO5676">
        <v>0.60743219699999995</v>
      </c>
      <c r="AP5676">
        <v>0.66763258299999995</v>
      </c>
      <c r="AQ5676">
        <v>0.70884678300000004</v>
      </c>
      <c r="AR5676">
        <v>0.65047042799999999</v>
      </c>
      <c r="AS5676">
        <v>0.78815355799999998</v>
      </c>
      <c r="AT5676">
        <v>0.469979164</v>
      </c>
    </row>
    <row r="5677" spans="1:46" hidden="1" x14ac:dyDescent="0.25">
      <c r="A5677" t="s">
        <v>331</v>
      </c>
      <c r="B5677" t="s">
        <v>294</v>
      </c>
      <c r="C5677">
        <v>11</v>
      </c>
      <c r="D5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0.80290378699999998</v>
      </c>
      <c r="E5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0.80290378699999998</v>
      </c>
      <c r="AI5677">
        <v>24</v>
      </c>
      <c r="AJ5677" t="s">
        <v>331</v>
      </c>
      <c r="AK5677" t="s">
        <v>424</v>
      </c>
      <c r="AL5677" t="s">
        <v>294</v>
      </c>
      <c r="AM5677">
        <v>9</v>
      </c>
      <c r="AN5677">
        <v>11</v>
      </c>
      <c r="AO5677">
        <v>0.67595180700000002</v>
      </c>
      <c r="AP5677">
        <v>0.743932182</v>
      </c>
      <c r="AQ5677">
        <v>0.80290378699999998</v>
      </c>
      <c r="AR5677">
        <v>0.730985043</v>
      </c>
      <c r="AS5677">
        <v>0.86899054499999995</v>
      </c>
      <c r="AT5677">
        <v>0.49887783000000002</v>
      </c>
    </row>
    <row r="5678" spans="1:46" hidden="1" x14ac:dyDescent="0.25">
      <c r="A5678" t="s">
        <v>331</v>
      </c>
      <c r="B5678" t="s">
        <v>294</v>
      </c>
      <c r="C5678">
        <v>12</v>
      </c>
      <c r="D5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0.82202672700000001</v>
      </c>
      <c r="E5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0.82202672700000001</v>
      </c>
      <c r="AI5678">
        <v>24</v>
      </c>
      <c r="AJ5678" t="s">
        <v>331</v>
      </c>
      <c r="AK5678" t="s">
        <v>424</v>
      </c>
      <c r="AL5678" t="s">
        <v>294</v>
      </c>
      <c r="AM5678">
        <v>9</v>
      </c>
      <c r="AN5678">
        <v>12</v>
      </c>
      <c r="AO5678">
        <v>0.68748788800000005</v>
      </c>
      <c r="AP5678">
        <v>0.76589352200000005</v>
      </c>
      <c r="AQ5678">
        <v>0.82202672700000001</v>
      </c>
      <c r="AR5678">
        <v>0.75038179800000004</v>
      </c>
      <c r="AS5678">
        <v>0.895603449</v>
      </c>
      <c r="AT5678">
        <v>0.469282482</v>
      </c>
    </row>
    <row r="5679" spans="1:46" hidden="1" x14ac:dyDescent="0.25">
      <c r="A5679" t="s">
        <v>331</v>
      </c>
      <c r="B5679" t="s">
        <v>294</v>
      </c>
      <c r="C5679">
        <v>13</v>
      </c>
      <c r="D5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0.78342323999999997</v>
      </c>
      <c r="E5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0.78342323999999997</v>
      </c>
      <c r="AI5679">
        <v>24</v>
      </c>
      <c r="AJ5679" t="s">
        <v>331</v>
      </c>
      <c r="AK5679" t="s">
        <v>424</v>
      </c>
      <c r="AL5679" t="s">
        <v>294</v>
      </c>
      <c r="AM5679">
        <v>9</v>
      </c>
      <c r="AN5679">
        <v>13</v>
      </c>
      <c r="AO5679">
        <v>0.64956943300000003</v>
      </c>
      <c r="AP5679">
        <v>0.72355776999999999</v>
      </c>
      <c r="AQ5679">
        <v>0.78342323999999997</v>
      </c>
      <c r="AR5679">
        <v>0.709465346</v>
      </c>
      <c r="AS5679">
        <v>0.84863715100000003</v>
      </c>
      <c r="AT5679">
        <v>0.47053278599999998</v>
      </c>
    </row>
    <row r="5680" spans="1:46" hidden="1" x14ac:dyDescent="0.25">
      <c r="A5680" t="s">
        <v>331</v>
      </c>
      <c r="B5680" t="s">
        <v>294</v>
      </c>
      <c r="C5680">
        <v>14</v>
      </c>
      <c r="D5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0.67488627800000001</v>
      </c>
      <c r="E5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0.67488627800000001</v>
      </c>
      <c r="AI5680">
        <v>24</v>
      </c>
      <c r="AJ5680" t="s">
        <v>331</v>
      </c>
      <c r="AK5680" t="s">
        <v>424</v>
      </c>
      <c r="AL5680" t="s">
        <v>294</v>
      </c>
      <c r="AM5680">
        <v>9</v>
      </c>
      <c r="AN5680">
        <v>14</v>
      </c>
      <c r="AO5680">
        <v>0.56110214700000005</v>
      </c>
      <c r="AP5680">
        <v>0.62116134700000003</v>
      </c>
      <c r="AQ5680">
        <v>0.67488627800000001</v>
      </c>
      <c r="AR5680">
        <v>0.614506365</v>
      </c>
      <c r="AS5680">
        <v>0.73039432299999996</v>
      </c>
      <c r="AT5680">
        <v>0.41077761499999998</v>
      </c>
    </row>
    <row r="5681" spans="1:46" hidden="1" x14ac:dyDescent="0.25">
      <c r="A5681" t="s">
        <v>331</v>
      </c>
      <c r="B5681" t="s">
        <v>294</v>
      </c>
      <c r="C5681">
        <v>15</v>
      </c>
      <c r="D5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0.52010306900000003</v>
      </c>
      <c r="E5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0.52010306900000003</v>
      </c>
      <c r="AI5681">
        <v>24</v>
      </c>
      <c r="AJ5681" t="s">
        <v>331</v>
      </c>
      <c r="AK5681" t="s">
        <v>424</v>
      </c>
      <c r="AL5681" t="s">
        <v>294</v>
      </c>
      <c r="AM5681">
        <v>9</v>
      </c>
      <c r="AN5681">
        <v>15</v>
      </c>
      <c r="AO5681">
        <v>0.42618815700000001</v>
      </c>
      <c r="AP5681">
        <v>0.46962511299999998</v>
      </c>
      <c r="AQ5681">
        <v>0.52010306900000003</v>
      </c>
      <c r="AR5681">
        <v>0.46893539299999998</v>
      </c>
      <c r="AS5681">
        <v>0.55796919199999995</v>
      </c>
      <c r="AT5681">
        <v>0.31715421300000002</v>
      </c>
    </row>
    <row r="5682" spans="1:46" hidden="1" x14ac:dyDescent="0.25">
      <c r="A5682" t="s">
        <v>331</v>
      </c>
      <c r="B5682" t="s">
        <v>294</v>
      </c>
      <c r="C5682">
        <v>16</v>
      </c>
      <c r="D5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0.320855316</v>
      </c>
      <c r="E5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0.320855316</v>
      </c>
      <c r="AI5682">
        <v>24</v>
      </c>
      <c r="AJ5682" t="s">
        <v>331</v>
      </c>
      <c r="AK5682" t="s">
        <v>424</v>
      </c>
      <c r="AL5682" t="s">
        <v>294</v>
      </c>
      <c r="AM5682">
        <v>9</v>
      </c>
      <c r="AN5682">
        <v>16</v>
      </c>
      <c r="AO5682">
        <v>0.25965502400000001</v>
      </c>
      <c r="AP5682">
        <v>0.288730404</v>
      </c>
      <c r="AQ5682">
        <v>0.320855316</v>
      </c>
      <c r="AR5682">
        <v>0.28595420399999999</v>
      </c>
      <c r="AS5682">
        <v>0.35078619799999999</v>
      </c>
      <c r="AT5682">
        <v>0.16864214799999999</v>
      </c>
    </row>
    <row r="5683" spans="1:46" hidden="1" x14ac:dyDescent="0.25">
      <c r="A5683" t="s">
        <v>331</v>
      </c>
      <c r="B5683" t="s">
        <v>294</v>
      </c>
      <c r="C5683">
        <v>17</v>
      </c>
      <c r="D5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0.12443158999999999</v>
      </c>
      <c r="E5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0.12443158999999999</v>
      </c>
      <c r="AI5683">
        <v>24</v>
      </c>
      <c r="AJ5683" t="s">
        <v>331</v>
      </c>
      <c r="AK5683" t="s">
        <v>424</v>
      </c>
      <c r="AL5683" t="s">
        <v>294</v>
      </c>
      <c r="AM5683">
        <v>9</v>
      </c>
      <c r="AN5683">
        <v>17</v>
      </c>
      <c r="AO5683">
        <v>0.101082748</v>
      </c>
      <c r="AP5683">
        <v>0.111497389</v>
      </c>
      <c r="AQ5683">
        <v>0.12443158999999999</v>
      </c>
      <c r="AR5683">
        <v>0.112293517</v>
      </c>
      <c r="AS5683">
        <v>0.14039300900000001</v>
      </c>
      <c r="AT5683">
        <v>7.8793104000000003E-2</v>
      </c>
    </row>
    <row r="5684" spans="1:46" hidden="1" x14ac:dyDescent="0.25">
      <c r="A5684" t="s">
        <v>331</v>
      </c>
      <c r="B5684" t="s">
        <v>294</v>
      </c>
      <c r="C5684">
        <v>18</v>
      </c>
      <c r="D5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6.260341E-3</v>
      </c>
      <c r="E5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6.260341E-3</v>
      </c>
      <c r="AI5684">
        <v>24</v>
      </c>
      <c r="AJ5684" t="s">
        <v>331</v>
      </c>
      <c r="AK5684" t="s">
        <v>424</v>
      </c>
      <c r="AL5684" t="s">
        <v>294</v>
      </c>
      <c r="AM5684">
        <v>9</v>
      </c>
      <c r="AN5684">
        <v>18</v>
      </c>
      <c r="AO5684">
        <v>4.6532329999999997E-3</v>
      </c>
      <c r="AP5684">
        <v>5.4938490000000003E-3</v>
      </c>
      <c r="AQ5684">
        <v>6.260341E-3</v>
      </c>
      <c r="AR5684">
        <v>5.5038709999999996E-3</v>
      </c>
      <c r="AS5684">
        <v>8.0728320000000003E-3</v>
      </c>
      <c r="AT5684">
        <v>3.205056E-3</v>
      </c>
    </row>
    <row r="5685" spans="1:46" hidden="1" x14ac:dyDescent="0.25">
      <c r="A5685" t="s">
        <v>331</v>
      </c>
      <c r="B5685" t="s">
        <v>294</v>
      </c>
      <c r="C5685">
        <v>19</v>
      </c>
      <c r="D5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5">
        <v>24</v>
      </c>
      <c r="AJ5685" t="s">
        <v>331</v>
      </c>
      <c r="AK5685" t="s">
        <v>424</v>
      </c>
      <c r="AL5685" t="s">
        <v>294</v>
      </c>
      <c r="AM5685">
        <v>9</v>
      </c>
      <c r="AN5685">
        <v>19</v>
      </c>
      <c r="AO5685">
        <v>0</v>
      </c>
      <c r="AP5685">
        <v>0</v>
      </c>
      <c r="AQ5685">
        <v>0</v>
      </c>
      <c r="AR5685">
        <v>0</v>
      </c>
      <c r="AS5685">
        <v>0</v>
      </c>
      <c r="AT5685">
        <v>0</v>
      </c>
    </row>
    <row r="5686" spans="1:46" hidden="1" x14ac:dyDescent="0.25">
      <c r="A5686" t="s">
        <v>331</v>
      </c>
      <c r="B5686" t="s">
        <v>294</v>
      </c>
      <c r="C5686">
        <v>20</v>
      </c>
      <c r="D5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6">
        <v>24</v>
      </c>
      <c r="AJ5686" t="s">
        <v>331</v>
      </c>
      <c r="AK5686" t="s">
        <v>424</v>
      </c>
      <c r="AL5686" t="s">
        <v>294</v>
      </c>
      <c r="AM5686">
        <v>9</v>
      </c>
      <c r="AN5686">
        <v>20</v>
      </c>
      <c r="AO5686">
        <v>0</v>
      </c>
      <c r="AP5686">
        <v>0</v>
      </c>
      <c r="AQ5686">
        <v>0</v>
      </c>
      <c r="AR5686">
        <v>0</v>
      </c>
      <c r="AS5686">
        <v>0</v>
      </c>
      <c r="AT5686">
        <v>0</v>
      </c>
    </row>
    <row r="5687" spans="1:46" hidden="1" x14ac:dyDescent="0.25">
      <c r="A5687" t="s">
        <v>331</v>
      </c>
      <c r="B5687" t="s">
        <v>294</v>
      </c>
      <c r="C5687">
        <v>21</v>
      </c>
      <c r="D5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7">
        <v>24</v>
      </c>
      <c r="AJ5687" t="s">
        <v>331</v>
      </c>
      <c r="AK5687" t="s">
        <v>424</v>
      </c>
      <c r="AL5687" t="s">
        <v>294</v>
      </c>
      <c r="AM5687">
        <v>9</v>
      </c>
      <c r="AN5687">
        <v>21</v>
      </c>
      <c r="AO5687">
        <v>0</v>
      </c>
      <c r="AP5687">
        <v>0</v>
      </c>
      <c r="AQ5687">
        <v>0</v>
      </c>
      <c r="AR5687">
        <v>0</v>
      </c>
      <c r="AS5687">
        <v>0</v>
      </c>
      <c r="AT5687">
        <v>0</v>
      </c>
    </row>
    <row r="5688" spans="1:46" hidden="1" x14ac:dyDescent="0.25">
      <c r="A5688" t="s">
        <v>331</v>
      </c>
      <c r="B5688" t="s">
        <v>294</v>
      </c>
      <c r="C5688">
        <v>22</v>
      </c>
      <c r="D5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8">
        <v>24</v>
      </c>
      <c r="AJ5688" t="s">
        <v>331</v>
      </c>
      <c r="AK5688" t="s">
        <v>424</v>
      </c>
      <c r="AL5688" t="s">
        <v>294</v>
      </c>
      <c r="AM5688">
        <v>9</v>
      </c>
      <c r="AN5688">
        <v>22</v>
      </c>
      <c r="AO5688">
        <v>0</v>
      </c>
      <c r="AP5688">
        <v>0</v>
      </c>
      <c r="AQ5688">
        <v>0</v>
      </c>
      <c r="AR5688">
        <v>0</v>
      </c>
      <c r="AS5688">
        <v>0</v>
      </c>
      <c r="AT5688">
        <v>0</v>
      </c>
    </row>
    <row r="5689" spans="1:46" hidden="1" x14ac:dyDescent="0.25">
      <c r="A5689" t="s">
        <v>331</v>
      </c>
      <c r="B5689" t="s">
        <v>294</v>
      </c>
      <c r="C5689">
        <v>23</v>
      </c>
      <c r="D5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9">
        <v>24</v>
      </c>
      <c r="AJ5689" t="s">
        <v>331</v>
      </c>
      <c r="AK5689" t="s">
        <v>424</v>
      </c>
      <c r="AL5689" t="s">
        <v>294</v>
      </c>
      <c r="AM5689">
        <v>9</v>
      </c>
      <c r="AN5689">
        <v>23</v>
      </c>
      <c r="AO5689">
        <v>0</v>
      </c>
      <c r="AP5689">
        <v>0</v>
      </c>
      <c r="AQ5689">
        <v>0</v>
      </c>
      <c r="AR5689">
        <v>0</v>
      </c>
      <c r="AS5689">
        <v>0</v>
      </c>
      <c r="AT5689">
        <v>0</v>
      </c>
    </row>
    <row r="5690" spans="1:46" hidden="1" x14ac:dyDescent="0.25">
      <c r="A5690" t="s">
        <v>331</v>
      </c>
      <c r="B5690" t="s">
        <v>294</v>
      </c>
      <c r="C5690">
        <v>24</v>
      </c>
      <c r="D5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0">
        <v>24</v>
      </c>
      <c r="AJ5690" t="s">
        <v>331</v>
      </c>
      <c r="AK5690" t="s">
        <v>424</v>
      </c>
      <c r="AL5690" t="s">
        <v>294</v>
      </c>
      <c r="AM5690">
        <v>9</v>
      </c>
      <c r="AN5690">
        <v>24</v>
      </c>
      <c r="AO5690">
        <v>0</v>
      </c>
      <c r="AP5690">
        <v>0</v>
      </c>
      <c r="AQ5690">
        <v>0</v>
      </c>
      <c r="AR5690">
        <v>0</v>
      </c>
      <c r="AS5690">
        <v>0</v>
      </c>
      <c r="AT5690">
        <v>0</v>
      </c>
    </row>
    <row r="5691" spans="1:46" hidden="1" x14ac:dyDescent="0.25">
      <c r="A5691" t="s">
        <v>331</v>
      </c>
      <c r="B5691" t="s">
        <v>295</v>
      </c>
      <c r="C5691">
        <v>1</v>
      </c>
      <c r="D5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1">
        <v>24</v>
      </c>
      <c r="AJ5691" t="s">
        <v>331</v>
      </c>
      <c r="AK5691" t="s">
        <v>424</v>
      </c>
      <c r="AL5691" t="s">
        <v>295</v>
      </c>
      <c r="AM5691">
        <v>10</v>
      </c>
      <c r="AN5691">
        <v>1</v>
      </c>
      <c r="AO5691">
        <v>0</v>
      </c>
      <c r="AP5691">
        <v>0</v>
      </c>
      <c r="AQ5691">
        <v>0</v>
      </c>
      <c r="AR5691">
        <v>0</v>
      </c>
      <c r="AS5691">
        <v>0</v>
      </c>
      <c r="AT5691">
        <v>0</v>
      </c>
    </row>
    <row r="5692" spans="1:46" hidden="1" x14ac:dyDescent="0.25">
      <c r="A5692" t="s">
        <v>331</v>
      </c>
      <c r="B5692" t="s">
        <v>295</v>
      </c>
      <c r="C5692">
        <v>2</v>
      </c>
      <c r="D5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2">
        <v>24</v>
      </c>
      <c r="AJ5692" t="s">
        <v>331</v>
      </c>
      <c r="AK5692" t="s">
        <v>424</v>
      </c>
      <c r="AL5692" t="s">
        <v>295</v>
      </c>
      <c r="AM5692">
        <v>10</v>
      </c>
      <c r="AN5692">
        <v>2</v>
      </c>
      <c r="AO5692">
        <v>0</v>
      </c>
      <c r="AP5692">
        <v>0</v>
      </c>
      <c r="AQ5692">
        <v>0</v>
      </c>
      <c r="AR5692">
        <v>0</v>
      </c>
      <c r="AS5692">
        <v>0</v>
      </c>
      <c r="AT5692">
        <v>0</v>
      </c>
    </row>
    <row r="5693" spans="1:46" hidden="1" x14ac:dyDescent="0.25">
      <c r="A5693" t="s">
        <v>331</v>
      </c>
      <c r="B5693" t="s">
        <v>295</v>
      </c>
      <c r="C5693">
        <v>3</v>
      </c>
      <c r="D5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3">
        <v>24</v>
      </c>
      <c r="AJ5693" t="s">
        <v>331</v>
      </c>
      <c r="AK5693" t="s">
        <v>424</v>
      </c>
      <c r="AL5693" t="s">
        <v>295</v>
      </c>
      <c r="AM5693">
        <v>10</v>
      </c>
      <c r="AN5693">
        <v>3</v>
      </c>
      <c r="AO5693">
        <v>0</v>
      </c>
      <c r="AP5693">
        <v>0</v>
      </c>
      <c r="AQ5693">
        <v>0</v>
      </c>
      <c r="AR5693">
        <v>0</v>
      </c>
      <c r="AS5693">
        <v>0</v>
      </c>
      <c r="AT5693">
        <v>0</v>
      </c>
    </row>
    <row r="5694" spans="1:46" hidden="1" x14ac:dyDescent="0.25">
      <c r="A5694" t="s">
        <v>331</v>
      </c>
      <c r="B5694" t="s">
        <v>295</v>
      </c>
      <c r="C5694">
        <v>4</v>
      </c>
      <c r="D5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4">
        <v>24</v>
      </c>
      <c r="AJ5694" t="s">
        <v>331</v>
      </c>
      <c r="AK5694" t="s">
        <v>424</v>
      </c>
      <c r="AL5694" t="s">
        <v>295</v>
      </c>
      <c r="AM5694">
        <v>10</v>
      </c>
      <c r="AN5694">
        <v>4</v>
      </c>
      <c r="AO5694">
        <v>0</v>
      </c>
      <c r="AP5694">
        <v>0</v>
      </c>
      <c r="AQ5694">
        <v>0</v>
      </c>
      <c r="AR5694">
        <v>0</v>
      </c>
      <c r="AS5694">
        <v>0</v>
      </c>
      <c r="AT5694">
        <v>0</v>
      </c>
    </row>
    <row r="5695" spans="1:46" hidden="1" x14ac:dyDescent="0.25">
      <c r="A5695" t="s">
        <v>331</v>
      </c>
      <c r="B5695" t="s">
        <v>295</v>
      </c>
      <c r="C5695">
        <v>5</v>
      </c>
      <c r="D5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5">
        <v>24</v>
      </c>
      <c r="AJ5695" t="s">
        <v>331</v>
      </c>
      <c r="AK5695" t="s">
        <v>424</v>
      </c>
      <c r="AL5695" t="s">
        <v>295</v>
      </c>
      <c r="AM5695">
        <v>10</v>
      </c>
      <c r="AN5695">
        <v>5</v>
      </c>
      <c r="AO5695">
        <v>0</v>
      </c>
      <c r="AP5695">
        <v>0</v>
      </c>
      <c r="AQ5695">
        <v>0</v>
      </c>
      <c r="AR5695">
        <v>4.27E-7</v>
      </c>
      <c r="AS5695">
        <v>5.6699999999999999E-6</v>
      </c>
      <c r="AT5695">
        <v>0</v>
      </c>
    </row>
    <row r="5696" spans="1:46" hidden="1" x14ac:dyDescent="0.25">
      <c r="A5696" t="s">
        <v>331</v>
      </c>
      <c r="B5696" t="s">
        <v>295</v>
      </c>
      <c r="C5696">
        <v>6</v>
      </c>
      <c r="D5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3.6223153000000001E-2</v>
      </c>
      <c r="E5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3.6223153000000001E-2</v>
      </c>
      <c r="AI5696">
        <v>24</v>
      </c>
      <c r="AJ5696" t="s">
        <v>331</v>
      </c>
      <c r="AK5696" t="s">
        <v>424</v>
      </c>
      <c r="AL5696" t="s">
        <v>295</v>
      </c>
      <c r="AM5696">
        <v>10</v>
      </c>
      <c r="AN5696">
        <v>6</v>
      </c>
      <c r="AO5696">
        <v>3.6223153000000001E-2</v>
      </c>
      <c r="AP5696">
        <v>4.2608676999999998E-2</v>
      </c>
      <c r="AQ5696">
        <v>4.8714026000000001E-2</v>
      </c>
      <c r="AR5696" s="281">
        <v>3.9093352999999997E-2</v>
      </c>
      <c r="AS5696" s="281">
        <v>5.9959989999999998E-2</v>
      </c>
      <c r="AT5696">
        <v>0</v>
      </c>
    </row>
    <row r="5697" spans="1:46" hidden="1" x14ac:dyDescent="0.25">
      <c r="A5697" t="s">
        <v>331</v>
      </c>
      <c r="B5697" t="s">
        <v>295</v>
      </c>
      <c r="C5697">
        <v>7</v>
      </c>
      <c r="D5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0.197102204</v>
      </c>
      <c r="E5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0.197102204</v>
      </c>
      <c r="AI5697">
        <v>24</v>
      </c>
      <c r="AJ5697" t="s">
        <v>331</v>
      </c>
      <c r="AK5697" t="s">
        <v>424</v>
      </c>
      <c r="AL5697" t="s">
        <v>295</v>
      </c>
      <c r="AM5697">
        <v>10</v>
      </c>
      <c r="AN5697">
        <v>7</v>
      </c>
      <c r="AO5697">
        <v>0.197102204</v>
      </c>
      <c r="AP5697">
        <v>0.21128873400000001</v>
      </c>
      <c r="AQ5697">
        <v>0.22629356</v>
      </c>
      <c r="AR5697">
        <v>0.19621503500000001</v>
      </c>
      <c r="AS5697">
        <v>0.25868376900000001</v>
      </c>
      <c r="AT5697">
        <v>3.125083E-2</v>
      </c>
    </row>
    <row r="5698" spans="1:46" hidden="1" x14ac:dyDescent="0.25">
      <c r="A5698" t="s">
        <v>331</v>
      </c>
      <c r="B5698" t="s">
        <v>295</v>
      </c>
      <c r="C5698">
        <v>8</v>
      </c>
      <c r="D5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0.36661570900000001</v>
      </c>
      <c r="E5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0.36661570900000001</v>
      </c>
      <c r="AI5698">
        <v>24</v>
      </c>
      <c r="AJ5698" t="s">
        <v>331</v>
      </c>
      <c r="AK5698" t="s">
        <v>424</v>
      </c>
      <c r="AL5698" t="s">
        <v>295</v>
      </c>
      <c r="AM5698">
        <v>10</v>
      </c>
      <c r="AN5698">
        <v>8</v>
      </c>
      <c r="AO5698">
        <v>0.36661570900000001</v>
      </c>
      <c r="AP5698">
        <v>0.39927730099999997</v>
      </c>
      <c r="AQ5698">
        <v>0.42034203399999998</v>
      </c>
      <c r="AR5698">
        <v>0.379605574</v>
      </c>
      <c r="AS5698">
        <v>0.47486409800000001</v>
      </c>
      <c r="AT5698">
        <v>0.125180967</v>
      </c>
    </row>
    <row r="5699" spans="1:46" hidden="1" x14ac:dyDescent="0.25">
      <c r="A5699" t="s">
        <v>331</v>
      </c>
      <c r="B5699" t="s">
        <v>295</v>
      </c>
      <c r="C5699">
        <v>9</v>
      </c>
      <c r="D5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0.60034805800000002</v>
      </c>
      <c r="E5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0.51448550800000004</v>
      </c>
      <c r="AI5699">
        <v>24</v>
      </c>
      <c r="AJ5699" t="s">
        <v>331</v>
      </c>
      <c r="AK5699" t="s">
        <v>424</v>
      </c>
      <c r="AL5699" t="s">
        <v>295</v>
      </c>
      <c r="AM5699">
        <v>10</v>
      </c>
      <c r="AN5699">
        <v>9</v>
      </c>
      <c r="AO5699">
        <v>0.51448550800000004</v>
      </c>
      <c r="AP5699">
        <v>0.56718361100000003</v>
      </c>
      <c r="AQ5699">
        <v>0.60034805800000002</v>
      </c>
      <c r="AR5699">
        <v>0.54685083099999998</v>
      </c>
      <c r="AS5699">
        <v>0.663578318</v>
      </c>
      <c r="AT5699">
        <v>0.27762949599999998</v>
      </c>
    </row>
    <row r="5700" spans="1:46" hidden="1" x14ac:dyDescent="0.25">
      <c r="A5700" t="s">
        <v>331</v>
      </c>
      <c r="B5700" t="s">
        <v>295</v>
      </c>
      <c r="C5700">
        <v>10</v>
      </c>
      <c r="D5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0.73692006399999999</v>
      </c>
      <c r="E5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0.73692006399999999</v>
      </c>
      <c r="AI5700">
        <v>24</v>
      </c>
      <c r="AJ5700" t="s">
        <v>331</v>
      </c>
      <c r="AK5700" t="s">
        <v>424</v>
      </c>
      <c r="AL5700" t="s">
        <v>295</v>
      </c>
      <c r="AM5700">
        <v>10</v>
      </c>
      <c r="AN5700">
        <v>10</v>
      </c>
      <c r="AO5700">
        <v>0.63525311500000003</v>
      </c>
      <c r="AP5700">
        <v>0.69358099399999995</v>
      </c>
      <c r="AQ5700">
        <v>0.73692006399999999</v>
      </c>
      <c r="AR5700">
        <v>0.675239213</v>
      </c>
      <c r="AS5700">
        <v>0.80494696700000001</v>
      </c>
      <c r="AT5700">
        <v>0.40803235599999998</v>
      </c>
    </row>
    <row r="5701" spans="1:46" hidden="1" x14ac:dyDescent="0.25">
      <c r="A5701" t="s">
        <v>331</v>
      </c>
      <c r="B5701" t="s">
        <v>295</v>
      </c>
      <c r="C5701">
        <v>11</v>
      </c>
      <c r="D5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0.81931508500000005</v>
      </c>
      <c r="E5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0.81931508500000005</v>
      </c>
      <c r="AI5701">
        <v>24</v>
      </c>
      <c r="AJ5701" t="s">
        <v>331</v>
      </c>
      <c r="AK5701" t="s">
        <v>424</v>
      </c>
      <c r="AL5701" t="s">
        <v>295</v>
      </c>
      <c r="AM5701">
        <v>10</v>
      </c>
      <c r="AN5701">
        <v>11</v>
      </c>
      <c r="AO5701">
        <v>0.71274135599999999</v>
      </c>
      <c r="AP5701">
        <v>0.77443070700000005</v>
      </c>
      <c r="AQ5701">
        <v>0.81931508500000005</v>
      </c>
      <c r="AR5701">
        <v>0.755234972</v>
      </c>
      <c r="AS5701">
        <v>0.89168779799999998</v>
      </c>
      <c r="AT5701">
        <v>0.48902474000000001</v>
      </c>
    </row>
    <row r="5702" spans="1:46" hidden="1" x14ac:dyDescent="0.25">
      <c r="A5702" t="s">
        <v>331</v>
      </c>
      <c r="B5702" t="s">
        <v>295</v>
      </c>
      <c r="C5702">
        <v>12</v>
      </c>
      <c r="D5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0.84581809100000005</v>
      </c>
      <c r="E5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0.84581809100000005</v>
      </c>
      <c r="AI5702">
        <v>24</v>
      </c>
      <c r="AJ5702" t="s">
        <v>331</v>
      </c>
      <c r="AK5702" t="s">
        <v>424</v>
      </c>
      <c r="AL5702" t="s">
        <v>295</v>
      </c>
      <c r="AM5702">
        <v>10</v>
      </c>
      <c r="AN5702">
        <v>12</v>
      </c>
      <c r="AO5702">
        <v>0.73549630200000005</v>
      </c>
      <c r="AP5702">
        <v>0.79804386500000002</v>
      </c>
      <c r="AQ5702">
        <v>0.84581809100000005</v>
      </c>
      <c r="AR5702">
        <v>0.77640016000000001</v>
      </c>
      <c r="AS5702">
        <v>0.90381906300000003</v>
      </c>
      <c r="AT5702">
        <v>0.49058595999999999</v>
      </c>
    </row>
    <row r="5703" spans="1:46" hidden="1" x14ac:dyDescent="0.25">
      <c r="A5703" t="s">
        <v>331</v>
      </c>
      <c r="B5703" t="s">
        <v>295</v>
      </c>
      <c r="C5703">
        <v>13</v>
      </c>
      <c r="D5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0.79966997399999995</v>
      </c>
      <c r="E5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0.79966997399999995</v>
      </c>
      <c r="AI5703">
        <v>24</v>
      </c>
      <c r="AJ5703" t="s">
        <v>331</v>
      </c>
      <c r="AK5703" t="s">
        <v>424</v>
      </c>
      <c r="AL5703" t="s">
        <v>295</v>
      </c>
      <c r="AM5703">
        <v>10</v>
      </c>
      <c r="AN5703">
        <v>13</v>
      </c>
      <c r="AO5703">
        <v>0.69052790799999997</v>
      </c>
      <c r="AP5703">
        <v>0.74554697800000003</v>
      </c>
      <c r="AQ5703">
        <v>0.79966997399999995</v>
      </c>
      <c r="AR5703">
        <v>0.73660392399999997</v>
      </c>
      <c r="AS5703">
        <v>0.86281586399999999</v>
      </c>
      <c r="AT5703">
        <v>0.443763819</v>
      </c>
    </row>
    <row r="5704" spans="1:46" hidden="1" x14ac:dyDescent="0.25">
      <c r="A5704" t="s">
        <v>331</v>
      </c>
      <c r="B5704" t="s">
        <v>295</v>
      </c>
      <c r="C5704">
        <v>14</v>
      </c>
      <c r="D5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0.68159332399999994</v>
      </c>
      <c r="E5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0.68159332399999994</v>
      </c>
      <c r="AI5704">
        <v>24</v>
      </c>
      <c r="AJ5704" t="s">
        <v>331</v>
      </c>
      <c r="AK5704" t="s">
        <v>424</v>
      </c>
      <c r="AL5704" t="s">
        <v>295</v>
      </c>
      <c r="AM5704">
        <v>10</v>
      </c>
      <c r="AN5704">
        <v>14</v>
      </c>
      <c r="AO5704">
        <v>0.59583176400000004</v>
      </c>
      <c r="AP5704">
        <v>0.63828357999999996</v>
      </c>
      <c r="AQ5704">
        <v>0.68159332399999994</v>
      </c>
      <c r="AR5704">
        <v>0.63550102799999997</v>
      </c>
      <c r="AS5704">
        <v>0.80378665599999999</v>
      </c>
      <c r="AT5704">
        <v>0.40411916399999998</v>
      </c>
    </row>
    <row r="5705" spans="1:46" hidden="1" x14ac:dyDescent="0.25">
      <c r="A5705" t="s">
        <v>331</v>
      </c>
      <c r="B5705" t="s">
        <v>295</v>
      </c>
      <c r="C5705">
        <v>15</v>
      </c>
      <c r="D5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0.52163326200000004</v>
      </c>
      <c r="E5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0.52163326200000004</v>
      </c>
      <c r="AI5705">
        <v>24</v>
      </c>
      <c r="AJ5705" t="s">
        <v>331</v>
      </c>
      <c r="AK5705" t="s">
        <v>424</v>
      </c>
      <c r="AL5705" t="s">
        <v>295</v>
      </c>
      <c r="AM5705">
        <v>10</v>
      </c>
      <c r="AN5705">
        <v>15</v>
      </c>
      <c r="AO5705">
        <v>0.444169971</v>
      </c>
      <c r="AP5705">
        <v>0.48924974900000001</v>
      </c>
      <c r="AQ5705">
        <v>0.52163326200000004</v>
      </c>
      <c r="AR5705">
        <v>0.48623780999999999</v>
      </c>
      <c r="AS5705">
        <v>0.65048553600000003</v>
      </c>
      <c r="AT5705">
        <v>0.30589471899999998</v>
      </c>
    </row>
    <row r="5706" spans="1:46" hidden="1" x14ac:dyDescent="0.25">
      <c r="A5706" t="s">
        <v>331</v>
      </c>
      <c r="B5706" t="s">
        <v>295</v>
      </c>
      <c r="C5706">
        <v>16</v>
      </c>
      <c r="D5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0.31605423999999999</v>
      </c>
      <c r="E5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0.31605423999999999</v>
      </c>
      <c r="AI5706">
        <v>24</v>
      </c>
      <c r="AJ5706" t="s">
        <v>331</v>
      </c>
      <c r="AK5706" t="s">
        <v>424</v>
      </c>
      <c r="AL5706" t="s">
        <v>295</v>
      </c>
      <c r="AM5706">
        <v>10</v>
      </c>
      <c r="AN5706">
        <v>16</v>
      </c>
      <c r="AO5706">
        <v>0.26561891100000001</v>
      </c>
      <c r="AP5706">
        <v>0.29433532200000001</v>
      </c>
      <c r="AQ5706">
        <v>0.31605423999999999</v>
      </c>
      <c r="AR5706">
        <v>0.30121140499999999</v>
      </c>
      <c r="AS5706">
        <v>0.48002193900000001</v>
      </c>
      <c r="AT5706">
        <v>0.202968488</v>
      </c>
    </row>
    <row r="5707" spans="1:46" hidden="1" x14ac:dyDescent="0.25">
      <c r="A5707" t="s">
        <v>331</v>
      </c>
      <c r="B5707" t="s">
        <v>295</v>
      </c>
      <c r="C5707">
        <v>17</v>
      </c>
      <c r="D5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0.116583383</v>
      </c>
      <c r="E5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0.116583383</v>
      </c>
      <c r="AI5707">
        <v>24</v>
      </c>
      <c r="AJ5707" t="s">
        <v>331</v>
      </c>
      <c r="AK5707" t="s">
        <v>424</v>
      </c>
      <c r="AL5707" t="s">
        <v>295</v>
      </c>
      <c r="AM5707">
        <v>10</v>
      </c>
      <c r="AN5707">
        <v>17</v>
      </c>
      <c r="AO5707">
        <v>9.7870434000000006E-2</v>
      </c>
      <c r="AP5707">
        <v>0.107151652</v>
      </c>
      <c r="AQ5707">
        <v>0.116583383</v>
      </c>
      <c r="AR5707">
        <v>0.12061962800000001</v>
      </c>
      <c r="AS5707">
        <v>0.31067525499999998</v>
      </c>
      <c r="AT5707">
        <v>7.1449977999999997E-2</v>
      </c>
    </row>
    <row r="5708" spans="1:46" hidden="1" x14ac:dyDescent="0.25">
      <c r="A5708" t="s">
        <v>331</v>
      </c>
      <c r="B5708" t="s">
        <v>295</v>
      </c>
      <c r="C5708">
        <v>18</v>
      </c>
      <c r="D5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3.8350189999999998E-3</v>
      </c>
      <c r="E5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3.8350189999999998E-3</v>
      </c>
      <c r="AI5708">
        <v>24</v>
      </c>
      <c r="AJ5708" t="s">
        <v>331</v>
      </c>
      <c r="AK5708" t="s">
        <v>424</v>
      </c>
      <c r="AL5708" t="s">
        <v>295</v>
      </c>
      <c r="AM5708">
        <v>10</v>
      </c>
      <c r="AN5708">
        <v>18</v>
      </c>
      <c r="AO5708">
        <v>3.1104420000000002E-3</v>
      </c>
      <c r="AP5708">
        <v>3.4265649999999999E-3</v>
      </c>
      <c r="AQ5708">
        <v>3.8350189999999998E-3</v>
      </c>
      <c r="AR5708">
        <v>1.3311698E-2</v>
      </c>
      <c r="AS5708">
        <v>0.11370694200000001</v>
      </c>
      <c r="AT5708">
        <v>2.3026460000000002E-3</v>
      </c>
    </row>
    <row r="5709" spans="1:46" hidden="1" x14ac:dyDescent="0.25">
      <c r="A5709" t="s">
        <v>331</v>
      </c>
      <c r="B5709" t="s">
        <v>295</v>
      </c>
      <c r="C5709">
        <v>19</v>
      </c>
      <c r="D5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09">
        <v>24</v>
      </c>
      <c r="AJ5709" t="s">
        <v>331</v>
      </c>
      <c r="AK5709" t="s">
        <v>424</v>
      </c>
      <c r="AL5709" t="s">
        <v>295</v>
      </c>
      <c r="AM5709">
        <v>10</v>
      </c>
      <c r="AN5709">
        <v>19</v>
      </c>
      <c r="AO5709">
        <v>0</v>
      </c>
      <c r="AP5709">
        <v>0</v>
      </c>
      <c r="AQ5709">
        <v>0</v>
      </c>
      <c r="AR5709">
        <v>3.1015099999999999E-4</v>
      </c>
      <c r="AS5709">
        <v>3.2984899999999998E-3</v>
      </c>
      <c r="AT5709">
        <v>0</v>
      </c>
    </row>
    <row r="5710" spans="1:46" hidden="1" x14ac:dyDescent="0.25">
      <c r="A5710" t="s">
        <v>331</v>
      </c>
      <c r="B5710" t="s">
        <v>295</v>
      </c>
      <c r="C5710">
        <v>20</v>
      </c>
      <c r="D5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0">
        <v>24</v>
      </c>
      <c r="AJ5710" t="s">
        <v>331</v>
      </c>
      <c r="AK5710" t="s">
        <v>424</v>
      </c>
      <c r="AL5710" t="s">
        <v>295</v>
      </c>
      <c r="AM5710">
        <v>10</v>
      </c>
      <c r="AN5710">
        <v>20</v>
      </c>
      <c r="AO5710">
        <v>0</v>
      </c>
      <c r="AP5710">
        <v>0</v>
      </c>
      <c r="AQ5710">
        <v>0</v>
      </c>
      <c r="AR5710">
        <v>0</v>
      </c>
      <c r="AS5710">
        <v>0</v>
      </c>
      <c r="AT5710">
        <v>0</v>
      </c>
    </row>
    <row r="5711" spans="1:46" hidden="1" x14ac:dyDescent="0.25">
      <c r="A5711" t="s">
        <v>331</v>
      </c>
      <c r="B5711" t="s">
        <v>295</v>
      </c>
      <c r="C5711">
        <v>21</v>
      </c>
      <c r="D5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1">
        <v>24</v>
      </c>
      <c r="AJ5711" t="s">
        <v>331</v>
      </c>
      <c r="AK5711" t="s">
        <v>424</v>
      </c>
      <c r="AL5711" t="s">
        <v>295</v>
      </c>
      <c r="AM5711">
        <v>10</v>
      </c>
      <c r="AN5711">
        <v>21</v>
      </c>
      <c r="AO5711">
        <v>0</v>
      </c>
      <c r="AP5711">
        <v>0</v>
      </c>
      <c r="AQ5711">
        <v>0</v>
      </c>
      <c r="AR5711">
        <v>0</v>
      </c>
      <c r="AS5711">
        <v>0</v>
      </c>
      <c r="AT5711">
        <v>0</v>
      </c>
    </row>
    <row r="5712" spans="1:46" hidden="1" x14ac:dyDescent="0.25">
      <c r="A5712" t="s">
        <v>331</v>
      </c>
      <c r="B5712" t="s">
        <v>295</v>
      </c>
      <c r="C5712">
        <v>22</v>
      </c>
      <c r="D5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2">
        <v>24</v>
      </c>
      <c r="AJ5712" t="s">
        <v>331</v>
      </c>
      <c r="AK5712" t="s">
        <v>424</v>
      </c>
      <c r="AL5712" t="s">
        <v>295</v>
      </c>
      <c r="AM5712">
        <v>10</v>
      </c>
      <c r="AN5712">
        <v>22</v>
      </c>
      <c r="AO5712">
        <v>0</v>
      </c>
      <c r="AP5712">
        <v>0</v>
      </c>
      <c r="AQ5712">
        <v>0</v>
      </c>
      <c r="AR5712">
        <v>0</v>
      </c>
      <c r="AS5712">
        <v>0</v>
      </c>
      <c r="AT5712">
        <v>0</v>
      </c>
    </row>
    <row r="5713" spans="1:46" hidden="1" x14ac:dyDescent="0.25">
      <c r="A5713" t="s">
        <v>331</v>
      </c>
      <c r="B5713" t="s">
        <v>295</v>
      </c>
      <c r="C5713">
        <v>23</v>
      </c>
      <c r="D5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3">
        <v>24</v>
      </c>
      <c r="AJ5713" t="s">
        <v>331</v>
      </c>
      <c r="AK5713" t="s">
        <v>424</v>
      </c>
      <c r="AL5713" t="s">
        <v>295</v>
      </c>
      <c r="AM5713">
        <v>10</v>
      </c>
      <c r="AN5713">
        <v>23</v>
      </c>
      <c r="AO5713">
        <v>0</v>
      </c>
      <c r="AP5713">
        <v>0</v>
      </c>
      <c r="AQ5713">
        <v>0</v>
      </c>
      <c r="AR5713">
        <v>0</v>
      </c>
      <c r="AS5713">
        <v>0</v>
      </c>
      <c r="AT5713">
        <v>0</v>
      </c>
    </row>
    <row r="5714" spans="1:46" hidden="1" x14ac:dyDescent="0.25">
      <c r="A5714" t="s">
        <v>331</v>
      </c>
      <c r="B5714" t="s">
        <v>295</v>
      </c>
      <c r="C5714">
        <v>24</v>
      </c>
      <c r="D5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4">
        <v>24</v>
      </c>
      <c r="AJ5714" t="s">
        <v>331</v>
      </c>
      <c r="AK5714" t="s">
        <v>424</v>
      </c>
      <c r="AL5714" t="s">
        <v>295</v>
      </c>
      <c r="AM5714">
        <v>10</v>
      </c>
      <c r="AN5714">
        <v>24</v>
      </c>
      <c r="AO5714">
        <v>0</v>
      </c>
      <c r="AP5714">
        <v>0</v>
      </c>
      <c r="AQ5714">
        <v>0</v>
      </c>
      <c r="AR5714">
        <v>0</v>
      </c>
      <c r="AS5714">
        <v>0</v>
      </c>
      <c r="AT5714">
        <v>0</v>
      </c>
    </row>
    <row r="5715" spans="1:46" hidden="1" x14ac:dyDescent="0.25">
      <c r="A5715" t="s">
        <v>331</v>
      </c>
      <c r="B5715" t="s">
        <v>296</v>
      </c>
      <c r="C5715">
        <v>1</v>
      </c>
      <c r="D5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5">
        <v>24</v>
      </c>
      <c r="AJ5715" t="s">
        <v>331</v>
      </c>
      <c r="AK5715" t="s">
        <v>424</v>
      </c>
      <c r="AL5715" t="s">
        <v>296</v>
      </c>
      <c r="AM5715">
        <v>11</v>
      </c>
      <c r="AN5715">
        <v>1</v>
      </c>
      <c r="AO5715">
        <v>0</v>
      </c>
      <c r="AP5715">
        <v>0</v>
      </c>
      <c r="AQ5715">
        <v>0</v>
      </c>
      <c r="AR5715">
        <v>0</v>
      </c>
      <c r="AS5715">
        <v>0</v>
      </c>
      <c r="AT5715">
        <v>0</v>
      </c>
    </row>
    <row r="5716" spans="1:46" hidden="1" x14ac:dyDescent="0.25">
      <c r="A5716" t="s">
        <v>331</v>
      </c>
      <c r="B5716" t="s">
        <v>296</v>
      </c>
      <c r="C5716">
        <v>2</v>
      </c>
      <c r="D5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6">
        <v>24</v>
      </c>
      <c r="AJ5716" t="s">
        <v>331</v>
      </c>
      <c r="AK5716" t="s">
        <v>424</v>
      </c>
      <c r="AL5716" t="s">
        <v>296</v>
      </c>
      <c r="AM5716">
        <v>11</v>
      </c>
      <c r="AN5716">
        <v>2</v>
      </c>
      <c r="AO5716">
        <v>0</v>
      </c>
      <c r="AP5716">
        <v>0</v>
      </c>
      <c r="AQ5716">
        <v>0</v>
      </c>
      <c r="AR5716">
        <v>0</v>
      </c>
      <c r="AS5716">
        <v>0</v>
      </c>
      <c r="AT5716">
        <v>0</v>
      </c>
    </row>
    <row r="5717" spans="1:46" hidden="1" x14ac:dyDescent="0.25">
      <c r="A5717" t="s">
        <v>331</v>
      </c>
      <c r="B5717" t="s">
        <v>296</v>
      </c>
      <c r="C5717">
        <v>3</v>
      </c>
      <c r="D5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7">
        <v>24</v>
      </c>
      <c r="AJ5717" t="s">
        <v>331</v>
      </c>
      <c r="AK5717" t="s">
        <v>424</v>
      </c>
      <c r="AL5717" t="s">
        <v>296</v>
      </c>
      <c r="AM5717">
        <v>11</v>
      </c>
      <c r="AN5717">
        <v>3</v>
      </c>
      <c r="AO5717">
        <v>0</v>
      </c>
      <c r="AP5717">
        <v>0</v>
      </c>
      <c r="AQ5717">
        <v>0</v>
      </c>
      <c r="AR5717">
        <v>0</v>
      </c>
      <c r="AS5717">
        <v>0</v>
      </c>
      <c r="AT5717">
        <v>0</v>
      </c>
    </row>
    <row r="5718" spans="1:46" hidden="1" x14ac:dyDescent="0.25">
      <c r="A5718" t="s">
        <v>331</v>
      </c>
      <c r="B5718" t="s">
        <v>296</v>
      </c>
      <c r="C5718">
        <v>4</v>
      </c>
      <c r="D5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8">
        <v>24</v>
      </c>
      <c r="AJ5718" t="s">
        <v>331</v>
      </c>
      <c r="AK5718" t="s">
        <v>424</v>
      </c>
      <c r="AL5718" t="s">
        <v>296</v>
      </c>
      <c r="AM5718">
        <v>11</v>
      </c>
      <c r="AN5718">
        <v>4</v>
      </c>
      <c r="AO5718">
        <v>0</v>
      </c>
      <c r="AP5718">
        <v>0</v>
      </c>
      <c r="AQ5718">
        <v>0</v>
      </c>
      <c r="AR5718">
        <v>0</v>
      </c>
      <c r="AS5718">
        <v>0</v>
      </c>
      <c r="AT5718">
        <v>0</v>
      </c>
    </row>
    <row r="5719" spans="1:46" hidden="1" x14ac:dyDescent="0.25">
      <c r="A5719" t="s">
        <v>331</v>
      </c>
      <c r="B5719" t="s">
        <v>296</v>
      </c>
      <c r="C5719">
        <v>5</v>
      </c>
      <c r="D5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9">
        <v>24</v>
      </c>
      <c r="AJ5719" t="s">
        <v>331</v>
      </c>
      <c r="AK5719" t="s">
        <v>424</v>
      </c>
      <c r="AL5719" t="s">
        <v>296</v>
      </c>
      <c r="AM5719">
        <v>11</v>
      </c>
      <c r="AN5719">
        <v>5</v>
      </c>
      <c r="AO5719">
        <v>0</v>
      </c>
      <c r="AP5719">
        <v>3.0699999999999998E-6</v>
      </c>
      <c r="AQ5719">
        <v>7.8399999999999995E-6</v>
      </c>
      <c r="AR5719">
        <v>4.07E-6</v>
      </c>
      <c r="AS5719">
        <v>1.33E-5</v>
      </c>
      <c r="AT5719">
        <v>0</v>
      </c>
    </row>
    <row r="5720" spans="1:46" hidden="1" x14ac:dyDescent="0.25">
      <c r="A5720" t="s">
        <v>331</v>
      </c>
      <c r="B5720" t="s">
        <v>296</v>
      </c>
      <c r="C5720">
        <v>6</v>
      </c>
      <c r="D5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1.5400000000000002E-5</v>
      </c>
      <c r="E5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1.5400000000000002E-5</v>
      </c>
      <c r="AI5720">
        <v>24</v>
      </c>
      <c r="AJ5720" t="s">
        <v>331</v>
      </c>
      <c r="AK5720" t="s">
        <v>424</v>
      </c>
      <c r="AL5720" t="s">
        <v>296</v>
      </c>
      <c r="AM5720">
        <v>11</v>
      </c>
      <c r="AN5720">
        <v>6</v>
      </c>
      <c r="AO5720">
        <v>1.5400000000000002E-5</v>
      </c>
      <c r="AP5720" s="281">
        <v>4.8342142999999997E-2</v>
      </c>
      <c r="AQ5720" s="281">
        <v>5.3739273999999997E-2</v>
      </c>
      <c r="AR5720" s="281">
        <v>3.2282725999999998E-2</v>
      </c>
      <c r="AS5720" s="281">
        <v>6.0080226E-2</v>
      </c>
      <c r="AT5720">
        <v>6.5899999999999996E-7</v>
      </c>
    </row>
    <row r="5721" spans="1:46" hidden="1" x14ac:dyDescent="0.25">
      <c r="A5721" t="s">
        <v>331</v>
      </c>
      <c r="B5721" t="s">
        <v>296</v>
      </c>
      <c r="C5721">
        <v>7</v>
      </c>
      <c r="D5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5.5372010999999999E-2</v>
      </c>
      <c r="E5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5.5372010999999999E-2</v>
      </c>
      <c r="AI5721">
        <v>24</v>
      </c>
      <c r="AJ5721" t="s">
        <v>331</v>
      </c>
      <c r="AK5721" t="s">
        <v>424</v>
      </c>
      <c r="AL5721" t="s">
        <v>296</v>
      </c>
      <c r="AM5721">
        <v>11</v>
      </c>
      <c r="AN5721">
        <v>7</v>
      </c>
      <c r="AO5721" s="281">
        <v>5.5372010999999999E-2</v>
      </c>
      <c r="AP5721">
        <v>0.20949050899999999</v>
      </c>
      <c r="AQ5721">
        <v>0.22648754900000001</v>
      </c>
      <c r="AR5721">
        <v>0.15696094399999999</v>
      </c>
      <c r="AS5721">
        <v>0.249180969</v>
      </c>
      <c r="AT5721" s="281">
        <v>2.9057177999999999E-2</v>
      </c>
    </row>
    <row r="5722" spans="1:46" hidden="1" x14ac:dyDescent="0.25">
      <c r="A5722" t="s">
        <v>331</v>
      </c>
      <c r="B5722" t="s">
        <v>296</v>
      </c>
      <c r="C5722">
        <v>8</v>
      </c>
      <c r="D5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0.23179901</v>
      </c>
      <c r="E5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0.23179901</v>
      </c>
      <c r="AI5722">
        <v>24</v>
      </c>
      <c r="AJ5722" t="s">
        <v>331</v>
      </c>
      <c r="AK5722" t="s">
        <v>424</v>
      </c>
      <c r="AL5722" t="s">
        <v>296</v>
      </c>
      <c r="AM5722">
        <v>11</v>
      </c>
      <c r="AN5722">
        <v>8</v>
      </c>
      <c r="AO5722">
        <v>0.23179901</v>
      </c>
      <c r="AP5722">
        <v>0.38523706200000002</v>
      </c>
      <c r="AQ5722">
        <v>0.41800786899999998</v>
      </c>
      <c r="AR5722">
        <v>0.33543337200000001</v>
      </c>
      <c r="AS5722">
        <v>0.448047113</v>
      </c>
      <c r="AT5722">
        <v>0.115460115</v>
      </c>
    </row>
    <row r="5723" spans="1:46" hidden="1" x14ac:dyDescent="0.25">
      <c r="A5723" t="s">
        <v>331</v>
      </c>
      <c r="B5723" t="s">
        <v>296</v>
      </c>
      <c r="C5723">
        <v>9</v>
      </c>
      <c r="D5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0.584766754</v>
      </c>
      <c r="E5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0.41690065999999998</v>
      </c>
      <c r="AI5723">
        <v>24</v>
      </c>
      <c r="AJ5723" t="s">
        <v>331</v>
      </c>
      <c r="AK5723" t="s">
        <v>424</v>
      </c>
      <c r="AL5723" t="s">
        <v>296</v>
      </c>
      <c r="AM5723">
        <v>11</v>
      </c>
      <c r="AN5723">
        <v>9</v>
      </c>
      <c r="AO5723">
        <v>0.41690065999999998</v>
      </c>
      <c r="AP5723">
        <v>0.54705556700000002</v>
      </c>
      <c r="AQ5723">
        <v>0.584766754</v>
      </c>
      <c r="AR5723">
        <v>0.507420961</v>
      </c>
      <c r="AS5723">
        <v>0.63451324499999995</v>
      </c>
      <c r="AT5723">
        <v>0.25666987400000002</v>
      </c>
    </row>
    <row r="5724" spans="1:46" hidden="1" x14ac:dyDescent="0.25">
      <c r="A5724" t="s">
        <v>331</v>
      </c>
      <c r="B5724" t="s">
        <v>296</v>
      </c>
      <c r="C5724">
        <v>10</v>
      </c>
      <c r="D5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0.71904571100000003</v>
      </c>
      <c r="E5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0.71904571100000003</v>
      </c>
      <c r="AI5724">
        <v>24</v>
      </c>
      <c r="AJ5724" t="s">
        <v>331</v>
      </c>
      <c r="AK5724" t="s">
        <v>424</v>
      </c>
      <c r="AL5724" t="s">
        <v>296</v>
      </c>
      <c r="AM5724">
        <v>11</v>
      </c>
      <c r="AN5724">
        <v>10</v>
      </c>
      <c r="AO5724">
        <v>0.58489206900000001</v>
      </c>
      <c r="AP5724">
        <v>0.671619996</v>
      </c>
      <c r="AQ5724">
        <v>0.71904571100000003</v>
      </c>
      <c r="AR5724">
        <v>0.64834923200000005</v>
      </c>
      <c r="AS5724">
        <v>0.77711006900000001</v>
      </c>
      <c r="AT5724">
        <v>0.365843894</v>
      </c>
    </row>
    <row r="5725" spans="1:46" hidden="1" x14ac:dyDescent="0.25">
      <c r="A5725" t="s">
        <v>331</v>
      </c>
      <c r="B5725" t="s">
        <v>296</v>
      </c>
      <c r="C5725">
        <v>11</v>
      </c>
      <c r="D5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0.79546955699999999</v>
      </c>
      <c r="E5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0.79546955699999999</v>
      </c>
      <c r="AI5725">
        <v>24</v>
      </c>
      <c r="AJ5725" t="s">
        <v>331</v>
      </c>
      <c r="AK5725" t="s">
        <v>424</v>
      </c>
      <c r="AL5725" t="s">
        <v>296</v>
      </c>
      <c r="AM5725">
        <v>11</v>
      </c>
      <c r="AN5725">
        <v>11</v>
      </c>
      <c r="AO5725">
        <v>0.69733459900000005</v>
      </c>
      <c r="AP5725">
        <v>0.74830662100000001</v>
      </c>
      <c r="AQ5725">
        <v>0.79546955699999999</v>
      </c>
      <c r="AR5725">
        <v>0.73918669699999995</v>
      </c>
      <c r="AS5725">
        <v>0.86348674999999997</v>
      </c>
      <c r="AT5725">
        <v>0.49132441900000001</v>
      </c>
    </row>
    <row r="5726" spans="1:46" hidden="1" x14ac:dyDescent="0.25">
      <c r="A5726" t="s">
        <v>331</v>
      </c>
      <c r="B5726" t="s">
        <v>296</v>
      </c>
      <c r="C5726">
        <v>12</v>
      </c>
      <c r="D5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0.80388432600000004</v>
      </c>
      <c r="E5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0.80388432600000004</v>
      </c>
      <c r="AI5726">
        <v>24</v>
      </c>
      <c r="AJ5726" t="s">
        <v>331</v>
      </c>
      <c r="AK5726" t="s">
        <v>424</v>
      </c>
      <c r="AL5726" t="s">
        <v>296</v>
      </c>
      <c r="AM5726">
        <v>11</v>
      </c>
      <c r="AN5726">
        <v>12</v>
      </c>
      <c r="AO5726">
        <v>0.73732443599999997</v>
      </c>
      <c r="AP5726">
        <v>0.77537597199999997</v>
      </c>
      <c r="AQ5726">
        <v>0.80388432600000004</v>
      </c>
      <c r="AR5726">
        <v>0.76765034899999995</v>
      </c>
      <c r="AS5726">
        <v>0.87481595199999995</v>
      </c>
      <c r="AT5726">
        <v>0.50135701200000005</v>
      </c>
    </row>
    <row r="5727" spans="1:46" hidden="1" x14ac:dyDescent="0.25">
      <c r="A5727" t="s">
        <v>331</v>
      </c>
      <c r="B5727" t="s">
        <v>296</v>
      </c>
      <c r="C5727">
        <v>13</v>
      </c>
      <c r="D5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0.78244139199999996</v>
      </c>
      <c r="E5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0.78244139199999996</v>
      </c>
      <c r="AI5727">
        <v>24</v>
      </c>
      <c r="AJ5727" t="s">
        <v>331</v>
      </c>
      <c r="AK5727" t="s">
        <v>424</v>
      </c>
      <c r="AL5727" t="s">
        <v>296</v>
      </c>
      <c r="AM5727">
        <v>11</v>
      </c>
      <c r="AN5727">
        <v>13</v>
      </c>
      <c r="AO5727">
        <v>0.69446218900000001</v>
      </c>
      <c r="AP5727">
        <v>0.740369006</v>
      </c>
      <c r="AQ5727">
        <v>0.78244139199999996</v>
      </c>
      <c r="AR5727">
        <v>0.73503785499999996</v>
      </c>
      <c r="AS5727">
        <v>0.87185444099999998</v>
      </c>
      <c r="AT5727">
        <v>0.44627357499999998</v>
      </c>
    </row>
    <row r="5728" spans="1:46" hidden="1" x14ac:dyDescent="0.25">
      <c r="A5728" t="s">
        <v>331</v>
      </c>
      <c r="B5728" t="s">
        <v>296</v>
      </c>
      <c r="C5728">
        <v>14</v>
      </c>
      <c r="D5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0.70387663700000003</v>
      </c>
      <c r="E5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0.70387663700000003</v>
      </c>
      <c r="AI5728">
        <v>24</v>
      </c>
      <c r="AJ5728" t="s">
        <v>331</v>
      </c>
      <c r="AK5728" t="s">
        <v>424</v>
      </c>
      <c r="AL5728" t="s">
        <v>296</v>
      </c>
      <c r="AM5728">
        <v>11</v>
      </c>
      <c r="AN5728">
        <v>14</v>
      </c>
      <c r="AO5728">
        <v>0.59667052399999998</v>
      </c>
      <c r="AP5728">
        <v>0.63642930399999997</v>
      </c>
      <c r="AQ5728">
        <v>0.70387663700000003</v>
      </c>
      <c r="AR5728">
        <v>0.64671683400000002</v>
      </c>
      <c r="AS5728">
        <v>0.81222486599999999</v>
      </c>
      <c r="AT5728">
        <v>0.41815342300000002</v>
      </c>
    </row>
    <row r="5729" spans="1:46" hidden="1" x14ac:dyDescent="0.25">
      <c r="A5729" t="s">
        <v>331</v>
      </c>
      <c r="B5729" t="s">
        <v>296</v>
      </c>
      <c r="C5729">
        <v>15</v>
      </c>
      <c r="D5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0.57983373599999999</v>
      </c>
      <c r="E5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0.57983373599999999</v>
      </c>
      <c r="AI5729">
        <v>24</v>
      </c>
      <c r="AJ5729" t="s">
        <v>331</v>
      </c>
      <c r="AK5729" t="s">
        <v>424</v>
      </c>
      <c r="AL5729" t="s">
        <v>296</v>
      </c>
      <c r="AM5729">
        <v>11</v>
      </c>
      <c r="AN5729">
        <v>15</v>
      </c>
      <c r="AO5729">
        <v>0.44402156700000001</v>
      </c>
      <c r="AP5729">
        <v>0.48848862599999998</v>
      </c>
      <c r="AQ5729">
        <v>0.57983373599999999</v>
      </c>
      <c r="AR5729">
        <v>0.50954928499999996</v>
      </c>
      <c r="AS5729">
        <v>0.69710083899999997</v>
      </c>
      <c r="AT5729">
        <v>0.35288488400000001</v>
      </c>
    </row>
    <row r="5730" spans="1:46" hidden="1" x14ac:dyDescent="0.25">
      <c r="A5730" t="s">
        <v>331</v>
      </c>
      <c r="B5730" t="s">
        <v>296</v>
      </c>
      <c r="C5730">
        <v>16</v>
      </c>
      <c r="D5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0.43085723300000001</v>
      </c>
      <c r="E5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0.43085723300000001</v>
      </c>
      <c r="AI5730">
        <v>24</v>
      </c>
      <c r="AJ5730" t="s">
        <v>331</v>
      </c>
      <c r="AK5730" t="s">
        <v>424</v>
      </c>
      <c r="AL5730" t="s">
        <v>296</v>
      </c>
      <c r="AM5730">
        <v>11</v>
      </c>
      <c r="AN5730">
        <v>16</v>
      </c>
      <c r="AO5730">
        <v>0.260439755</v>
      </c>
      <c r="AP5730">
        <v>0.296436951</v>
      </c>
      <c r="AQ5730">
        <v>0.43085723300000001</v>
      </c>
      <c r="AR5730">
        <v>0.338231322</v>
      </c>
      <c r="AS5730">
        <v>0.52760293899999999</v>
      </c>
      <c r="AT5730">
        <v>0.21433978200000001</v>
      </c>
    </row>
    <row r="5731" spans="1:46" hidden="1" x14ac:dyDescent="0.25">
      <c r="A5731" t="s">
        <v>331</v>
      </c>
      <c r="B5731" t="s">
        <v>296</v>
      </c>
      <c r="C5731">
        <v>17</v>
      </c>
      <c r="D5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0.25443360399999998</v>
      </c>
      <c r="E5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0.25443360399999998</v>
      </c>
      <c r="AI5731">
        <v>24</v>
      </c>
      <c r="AJ5731" t="s">
        <v>331</v>
      </c>
      <c r="AK5731" t="s">
        <v>424</v>
      </c>
      <c r="AL5731" t="s">
        <v>296</v>
      </c>
      <c r="AM5731">
        <v>11</v>
      </c>
      <c r="AN5731">
        <v>17</v>
      </c>
      <c r="AO5731">
        <v>9.7749140999999998E-2</v>
      </c>
      <c r="AP5731">
        <v>0.114013146</v>
      </c>
      <c r="AQ5731">
        <v>0.25443360399999998</v>
      </c>
      <c r="AR5731">
        <v>0.16484599</v>
      </c>
      <c r="AS5731">
        <v>0.33304513899999999</v>
      </c>
      <c r="AT5731">
        <v>7.4310464000000007E-2</v>
      </c>
    </row>
    <row r="5732" spans="1:46" hidden="1" x14ac:dyDescent="0.25">
      <c r="A5732" t="s">
        <v>331</v>
      </c>
      <c r="B5732" t="s">
        <v>296</v>
      </c>
      <c r="C5732">
        <v>18</v>
      </c>
      <c r="D5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9.7101296000000004E-2</v>
      </c>
      <c r="E5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9.7101296000000004E-2</v>
      </c>
      <c r="AI5732">
        <v>24</v>
      </c>
      <c r="AJ5732" t="s">
        <v>331</v>
      </c>
      <c r="AK5732" t="s">
        <v>424</v>
      </c>
      <c r="AL5732" t="s">
        <v>296</v>
      </c>
      <c r="AM5732">
        <v>11</v>
      </c>
      <c r="AN5732">
        <v>18</v>
      </c>
      <c r="AO5732">
        <v>3.9923659999999998E-3</v>
      </c>
      <c r="AP5732">
        <v>6.072025E-3</v>
      </c>
      <c r="AQ5732">
        <v>9.7101296000000004E-2</v>
      </c>
      <c r="AR5732">
        <v>4.1320272999999998E-2</v>
      </c>
      <c r="AS5732">
        <v>0.12644197600000001</v>
      </c>
      <c r="AT5732">
        <v>2.5575839999999999E-3</v>
      </c>
    </row>
    <row r="5733" spans="1:46" hidden="1" x14ac:dyDescent="0.25">
      <c r="A5733" t="s">
        <v>331</v>
      </c>
      <c r="B5733" t="s">
        <v>296</v>
      </c>
      <c r="C5733">
        <v>19</v>
      </c>
      <c r="D5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3.9828160000000001E-3</v>
      </c>
      <c r="E5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3.9828160000000001E-3</v>
      </c>
      <c r="AI5733">
        <v>24</v>
      </c>
      <c r="AJ5733" t="s">
        <v>331</v>
      </c>
      <c r="AK5733" t="s">
        <v>424</v>
      </c>
      <c r="AL5733" t="s">
        <v>296</v>
      </c>
      <c r="AM5733">
        <v>11</v>
      </c>
      <c r="AN5733">
        <v>19</v>
      </c>
      <c r="AO5733">
        <v>0</v>
      </c>
      <c r="AP5733">
        <v>0</v>
      </c>
      <c r="AQ5733">
        <v>3.9828160000000001E-3</v>
      </c>
      <c r="AR5733">
        <v>1.709314E-3</v>
      </c>
      <c r="AS5733">
        <v>6.8497000000000002E-3</v>
      </c>
      <c r="AT5733">
        <v>0</v>
      </c>
    </row>
    <row r="5734" spans="1:46" hidden="1" x14ac:dyDescent="0.25">
      <c r="A5734" t="s">
        <v>331</v>
      </c>
      <c r="B5734" t="s">
        <v>296</v>
      </c>
      <c r="C5734">
        <v>20</v>
      </c>
      <c r="D5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4">
        <v>24</v>
      </c>
      <c r="AJ5734" t="s">
        <v>331</v>
      </c>
      <c r="AK5734" t="s">
        <v>424</v>
      </c>
      <c r="AL5734" t="s">
        <v>296</v>
      </c>
      <c r="AM5734">
        <v>11</v>
      </c>
      <c r="AN5734">
        <v>20</v>
      </c>
      <c r="AO5734">
        <v>0</v>
      </c>
      <c r="AP5734">
        <v>0</v>
      </c>
      <c r="AQ5734">
        <v>0</v>
      </c>
      <c r="AR5734">
        <v>0</v>
      </c>
      <c r="AS5734">
        <v>0</v>
      </c>
      <c r="AT5734">
        <v>0</v>
      </c>
    </row>
    <row r="5735" spans="1:46" hidden="1" x14ac:dyDescent="0.25">
      <c r="A5735" t="s">
        <v>331</v>
      </c>
      <c r="B5735" t="s">
        <v>296</v>
      </c>
      <c r="C5735">
        <v>21</v>
      </c>
      <c r="D5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5">
        <v>24</v>
      </c>
      <c r="AJ5735" t="s">
        <v>331</v>
      </c>
      <c r="AK5735" t="s">
        <v>424</v>
      </c>
      <c r="AL5735" t="s">
        <v>296</v>
      </c>
      <c r="AM5735">
        <v>11</v>
      </c>
      <c r="AN5735">
        <v>21</v>
      </c>
      <c r="AO5735">
        <v>0</v>
      </c>
      <c r="AP5735">
        <v>0</v>
      </c>
      <c r="AQ5735">
        <v>0</v>
      </c>
      <c r="AR5735">
        <v>0</v>
      </c>
      <c r="AS5735">
        <v>0</v>
      </c>
      <c r="AT5735">
        <v>0</v>
      </c>
    </row>
    <row r="5736" spans="1:46" hidden="1" x14ac:dyDescent="0.25">
      <c r="A5736" t="s">
        <v>331</v>
      </c>
      <c r="B5736" t="s">
        <v>296</v>
      </c>
      <c r="C5736">
        <v>22</v>
      </c>
      <c r="D5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6">
        <v>24</v>
      </c>
      <c r="AJ5736" t="s">
        <v>331</v>
      </c>
      <c r="AK5736" t="s">
        <v>424</v>
      </c>
      <c r="AL5736" t="s">
        <v>296</v>
      </c>
      <c r="AM5736">
        <v>11</v>
      </c>
      <c r="AN5736">
        <v>22</v>
      </c>
      <c r="AO5736">
        <v>0</v>
      </c>
      <c r="AP5736">
        <v>0</v>
      </c>
      <c r="AQ5736">
        <v>0</v>
      </c>
      <c r="AR5736">
        <v>0</v>
      </c>
      <c r="AS5736">
        <v>0</v>
      </c>
      <c r="AT5736">
        <v>0</v>
      </c>
    </row>
    <row r="5737" spans="1:46" hidden="1" x14ac:dyDescent="0.25">
      <c r="A5737" t="s">
        <v>331</v>
      </c>
      <c r="B5737" t="s">
        <v>296</v>
      </c>
      <c r="C5737">
        <v>23</v>
      </c>
      <c r="D5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7">
        <v>24</v>
      </c>
      <c r="AJ5737" t="s">
        <v>331</v>
      </c>
      <c r="AK5737" t="s">
        <v>424</v>
      </c>
      <c r="AL5737" t="s">
        <v>296</v>
      </c>
      <c r="AM5737">
        <v>11</v>
      </c>
      <c r="AN5737">
        <v>23</v>
      </c>
      <c r="AO5737">
        <v>0</v>
      </c>
      <c r="AP5737">
        <v>0</v>
      </c>
      <c r="AQ5737">
        <v>0</v>
      </c>
      <c r="AR5737">
        <v>0</v>
      </c>
      <c r="AS5737">
        <v>0</v>
      </c>
      <c r="AT5737">
        <v>0</v>
      </c>
    </row>
    <row r="5738" spans="1:46" hidden="1" x14ac:dyDescent="0.25">
      <c r="A5738" t="s">
        <v>331</v>
      </c>
      <c r="B5738" t="s">
        <v>296</v>
      </c>
      <c r="C5738">
        <v>24</v>
      </c>
      <c r="D5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8">
        <v>24</v>
      </c>
      <c r="AJ5738" t="s">
        <v>331</v>
      </c>
      <c r="AK5738" t="s">
        <v>424</v>
      </c>
      <c r="AL5738" t="s">
        <v>296</v>
      </c>
      <c r="AM5738">
        <v>11</v>
      </c>
      <c r="AN5738">
        <v>24</v>
      </c>
      <c r="AO5738">
        <v>0</v>
      </c>
      <c r="AP5738">
        <v>0</v>
      </c>
      <c r="AQ5738">
        <v>0</v>
      </c>
      <c r="AR5738">
        <v>0</v>
      </c>
      <c r="AS5738">
        <v>0</v>
      </c>
      <c r="AT5738">
        <v>0</v>
      </c>
    </row>
    <row r="5739" spans="1:46" hidden="1" x14ac:dyDescent="0.25">
      <c r="A5739" t="s">
        <v>331</v>
      </c>
      <c r="B5739" t="s">
        <v>297</v>
      </c>
      <c r="C5739">
        <v>1</v>
      </c>
      <c r="D5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9">
        <v>24</v>
      </c>
      <c r="AJ5739" t="s">
        <v>331</v>
      </c>
      <c r="AK5739" t="s">
        <v>424</v>
      </c>
      <c r="AL5739" t="s">
        <v>297</v>
      </c>
      <c r="AM5739">
        <v>12</v>
      </c>
      <c r="AN5739">
        <v>1</v>
      </c>
      <c r="AO5739">
        <v>0</v>
      </c>
      <c r="AP5739">
        <v>0</v>
      </c>
      <c r="AQ5739">
        <v>0</v>
      </c>
      <c r="AR5739">
        <v>0</v>
      </c>
      <c r="AS5739">
        <v>0</v>
      </c>
      <c r="AT5739">
        <v>0</v>
      </c>
    </row>
    <row r="5740" spans="1:46" hidden="1" x14ac:dyDescent="0.25">
      <c r="A5740" t="s">
        <v>331</v>
      </c>
      <c r="B5740" t="s">
        <v>297</v>
      </c>
      <c r="C5740">
        <v>2</v>
      </c>
      <c r="D5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0">
        <v>24</v>
      </c>
      <c r="AJ5740" t="s">
        <v>331</v>
      </c>
      <c r="AK5740" t="s">
        <v>424</v>
      </c>
      <c r="AL5740" t="s">
        <v>297</v>
      </c>
      <c r="AM5740">
        <v>12</v>
      </c>
      <c r="AN5740">
        <v>2</v>
      </c>
      <c r="AO5740">
        <v>0</v>
      </c>
      <c r="AP5740">
        <v>0</v>
      </c>
      <c r="AQ5740">
        <v>0</v>
      </c>
      <c r="AR5740">
        <v>0</v>
      </c>
      <c r="AS5740">
        <v>0</v>
      </c>
      <c r="AT5740">
        <v>0</v>
      </c>
    </row>
    <row r="5741" spans="1:46" hidden="1" x14ac:dyDescent="0.25">
      <c r="A5741" t="s">
        <v>331</v>
      </c>
      <c r="B5741" t="s">
        <v>297</v>
      </c>
      <c r="C5741">
        <v>3</v>
      </c>
      <c r="D5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1">
        <v>24</v>
      </c>
      <c r="AJ5741" t="s">
        <v>331</v>
      </c>
      <c r="AK5741" t="s">
        <v>424</v>
      </c>
      <c r="AL5741" t="s">
        <v>297</v>
      </c>
      <c r="AM5741">
        <v>12</v>
      </c>
      <c r="AN5741">
        <v>3</v>
      </c>
      <c r="AO5741">
        <v>0</v>
      </c>
      <c r="AP5741">
        <v>0</v>
      </c>
      <c r="AQ5741">
        <v>0</v>
      </c>
      <c r="AR5741">
        <v>0</v>
      </c>
      <c r="AS5741">
        <v>0</v>
      </c>
      <c r="AT5741">
        <v>0</v>
      </c>
    </row>
    <row r="5742" spans="1:46" hidden="1" x14ac:dyDescent="0.25">
      <c r="A5742" t="s">
        <v>331</v>
      </c>
      <c r="B5742" t="s">
        <v>297</v>
      </c>
      <c r="C5742">
        <v>4</v>
      </c>
      <c r="D5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2">
        <v>24</v>
      </c>
      <c r="AJ5742" t="s">
        <v>331</v>
      </c>
      <c r="AK5742" t="s">
        <v>424</v>
      </c>
      <c r="AL5742" t="s">
        <v>297</v>
      </c>
      <c r="AM5742">
        <v>12</v>
      </c>
      <c r="AN5742">
        <v>4</v>
      </c>
      <c r="AO5742">
        <v>0</v>
      </c>
      <c r="AP5742">
        <v>0</v>
      </c>
      <c r="AQ5742">
        <v>0</v>
      </c>
      <c r="AR5742">
        <v>0</v>
      </c>
      <c r="AS5742">
        <v>0</v>
      </c>
      <c r="AT5742">
        <v>0</v>
      </c>
    </row>
    <row r="5743" spans="1:46" hidden="1" x14ac:dyDescent="0.25">
      <c r="A5743" t="s">
        <v>331</v>
      </c>
      <c r="B5743" t="s">
        <v>297</v>
      </c>
      <c r="C5743">
        <v>5</v>
      </c>
      <c r="D5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3">
        <v>24</v>
      </c>
      <c r="AJ5743" t="s">
        <v>331</v>
      </c>
      <c r="AK5743" t="s">
        <v>424</v>
      </c>
      <c r="AL5743" t="s">
        <v>297</v>
      </c>
      <c r="AM5743">
        <v>12</v>
      </c>
      <c r="AN5743">
        <v>5</v>
      </c>
      <c r="AO5743">
        <v>0</v>
      </c>
      <c r="AP5743">
        <v>0</v>
      </c>
      <c r="AQ5743">
        <v>0</v>
      </c>
      <c r="AR5743">
        <v>1.44E-8</v>
      </c>
      <c r="AS5743">
        <v>4.9200000000000001E-7</v>
      </c>
      <c r="AT5743">
        <v>0</v>
      </c>
    </row>
    <row r="5744" spans="1:46" hidden="1" x14ac:dyDescent="0.25">
      <c r="A5744" t="s">
        <v>331</v>
      </c>
      <c r="B5744" t="s">
        <v>297</v>
      </c>
      <c r="C5744">
        <v>6</v>
      </c>
      <c r="D5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4">
        <v>24</v>
      </c>
      <c r="AJ5744" t="s">
        <v>331</v>
      </c>
      <c r="AK5744" t="s">
        <v>424</v>
      </c>
      <c r="AL5744" t="s">
        <v>297</v>
      </c>
      <c r="AM5744">
        <v>12</v>
      </c>
      <c r="AN5744">
        <v>6</v>
      </c>
      <c r="AO5744">
        <v>0</v>
      </c>
      <c r="AP5744">
        <v>2.5900570000000001E-2</v>
      </c>
      <c r="AQ5744">
        <v>3.6286277999999998E-2</v>
      </c>
      <c r="AR5744" s="281">
        <v>2.0276941E-2</v>
      </c>
      <c r="AS5744" s="281">
        <v>4.8005513E-2</v>
      </c>
      <c r="AT5744">
        <v>0</v>
      </c>
    </row>
    <row r="5745" spans="1:46" hidden="1" x14ac:dyDescent="0.25">
      <c r="A5745" t="s">
        <v>331</v>
      </c>
      <c r="B5745" t="s">
        <v>297</v>
      </c>
      <c r="C5745">
        <v>7</v>
      </c>
      <c r="D5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3.6184976000000001E-2</v>
      </c>
      <c r="E5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3.6184976000000001E-2</v>
      </c>
      <c r="AI5745">
        <v>24</v>
      </c>
      <c r="AJ5745" t="s">
        <v>331</v>
      </c>
      <c r="AK5745" t="s">
        <v>424</v>
      </c>
      <c r="AL5745" t="s">
        <v>297</v>
      </c>
      <c r="AM5745">
        <v>12</v>
      </c>
      <c r="AN5745">
        <v>7</v>
      </c>
      <c r="AO5745">
        <v>3.6184976000000001E-2</v>
      </c>
      <c r="AP5745">
        <v>0.16197298199999999</v>
      </c>
      <c r="AQ5745">
        <v>0.190568183</v>
      </c>
      <c r="AR5745">
        <v>0.12208894200000001</v>
      </c>
      <c r="AS5745">
        <v>0.22438954999999999</v>
      </c>
      <c r="AT5745">
        <v>1.7019119999999999E-2</v>
      </c>
    </row>
    <row r="5746" spans="1:46" hidden="1" x14ac:dyDescent="0.25">
      <c r="A5746" t="s">
        <v>331</v>
      </c>
      <c r="B5746" t="s">
        <v>297</v>
      </c>
      <c r="C5746">
        <v>8</v>
      </c>
      <c r="D5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0.18433075300000001</v>
      </c>
      <c r="E5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0.18433075300000001</v>
      </c>
      <c r="AI5746">
        <v>24</v>
      </c>
      <c r="AJ5746" t="s">
        <v>331</v>
      </c>
      <c r="AK5746" t="s">
        <v>424</v>
      </c>
      <c r="AL5746" t="s">
        <v>297</v>
      </c>
      <c r="AM5746">
        <v>12</v>
      </c>
      <c r="AN5746">
        <v>8</v>
      </c>
      <c r="AO5746">
        <v>0.18433075300000001</v>
      </c>
      <c r="AP5746">
        <v>0.33123049799999998</v>
      </c>
      <c r="AQ5746">
        <v>0.37463433899999998</v>
      </c>
      <c r="AR5746">
        <v>0.28375917699999997</v>
      </c>
      <c r="AS5746">
        <v>0.41850158999999998</v>
      </c>
      <c r="AT5746">
        <v>0.102770693</v>
      </c>
    </row>
    <row r="5747" spans="1:46" hidden="1" x14ac:dyDescent="0.25">
      <c r="A5747" t="s">
        <v>331</v>
      </c>
      <c r="B5747" t="s">
        <v>297</v>
      </c>
      <c r="C5747">
        <v>9</v>
      </c>
      <c r="D5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0.53325918000000005</v>
      </c>
      <c r="E5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0.366260629</v>
      </c>
      <c r="AI5747">
        <v>24</v>
      </c>
      <c r="AJ5747" t="s">
        <v>331</v>
      </c>
      <c r="AK5747" t="s">
        <v>424</v>
      </c>
      <c r="AL5747" t="s">
        <v>297</v>
      </c>
      <c r="AM5747">
        <v>12</v>
      </c>
      <c r="AN5747">
        <v>9</v>
      </c>
      <c r="AO5747">
        <v>0.366260629</v>
      </c>
      <c r="AP5747">
        <v>0.484535453</v>
      </c>
      <c r="AQ5747">
        <v>0.53325918000000005</v>
      </c>
      <c r="AR5747">
        <v>0.448745055</v>
      </c>
      <c r="AS5747">
        <v>0.61092270699999995</v>
      </c>
      <c r="AT5747">
        <v>0.20860754000000001</v>
      </c>
    </row>
    <row r="5748" spans="1:46" hidden="1" x14ac:dyDescent="0.25">
      <c r="A5748" t="s">
        <v>331</v>
      </c>
      <c r="B5748" t="s">
        <v>297</v>
      </c>
      <c r="C5748">
        <v>10</v>
      </c>
      <c r="D5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0.66229995799999997</v>
      </c>
      <c r="E5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0.66229995799999997</v>
      </c>
      <c r="AI5748">
        <v>24</v>
      </c>
      <c r="AJ5748" t="s">
        <v>331</v>
      </c>
      <c r="AK5748" t="s">
        <v>424</v>
      </c>
      <c r="AL5748" t="s">
        <v>297</v>
      </c>
      <c r="AM5748">
        <v>12</v>
      </c>
      <c r="AN5748">
        <v>10</v>
      </c>
      <c r="AO5748">
        <v>0.529135138</v>
      </c>
      <c r="AP5748">
        <v>0.60654604400000001</v>
      </c>
      <c r="AQ5748">
        <v>0.66229995799999997</v>
      </c>
      <c r="AR5748">
        <v>0.59302544999999995</v>
      </c>
      <c r="AS5748">
        <v>0.75404292399999995</v>
      </c>
      <c r="AT5748">
        <v>0.33039400800000002</v>
      </c>
    </row>
    <row r="5749" spans="1:46" hidden="1" x14ac:dyDescent="0.25">
      <c r="A5749" t="s">
        <v>331</v>
      </c>
      <c r="B5749" t="s">
        <v>297</v>
      </c>
      <c r="C5749">
        <v>11</v>
      </c>
      <c r="D5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0.73731926199999998</v>
      </c>
      <c r="E5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0.73731926199999998</v>
      </c>
      <c r="AI5749">
        <v>24</v>
      </c>
      <c r="AJ5749" t="s">
        <v>331</v>
      </c>
      <c r="AK5749" t="s">
        <v>424</v>
      </c>
      <c r="AL5749" t="s">
        <v>297</v>
      </c>
      <c r="AM5749">
        <v>12</v>
      </c>
      <c r="AN5749">
        <v>11</v>
      </c>
      <c r="AO5749">
        <v>0.64343233399999999</v>
      </c>
      <c r="AP5749">
        <v>0.69103881099999998</v>
      </c>
      <c r="AQ5749">
        <v>0.73731926199999998</v>
      </c>
      <c r="AR5749">
        <v>0.68594480599999996</v>
      </c>
      <c r="AS5749">
        <v>0.84151759199999998</v>
      </c>
      <c r="AT5749">
        <v>0.440372767</v>
      </c>
    </row>
    <row r="5750" spans="1:46" hidden="1" x14ac:dyDescent="0.25">
      <c r="A5750" t="s">
        <v>331</v>
      </c>
      <c r="B5750" t="s">
        <v>297</v>
      </c>
      <c r="C5750">
        <v>12</v>
      </c>
      <c r="D5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0.76465306799999999</v>
      </c>
      <c r="E5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0.76465306799999999</v>
      </c>
      <c r="AI5750">
        <v>24</v>
      </c>
      <c r="AJ5750" t="s">
        <v>331</v>
      </c>
      <c r="AK5750" t="s">
        <v>424</v>
      </c>
      <c r="AL5750" t="s">
        <v>297</v>
      </c>
      <c r="AM5750">
        <v>12</v>
      </c>
      <c r="AN5750">
        <v>12</v>
      </c>
      <c r="AO5750">
        <v>0.67801499700000001</v>
      </c>
      <c r="AP5750">
        <v>0.73449017000000005</v>
      </c>
      <c r="AQ5750">
        <v>0.76465306799999999</v>
      </c>
      <c r="AR5750">
        <v>0.72023001900000005</v>
      </c>
      <c r="AS5750">
        <v>0.87074982199999995</v>
      </c>
      <c r="AT5750">
        <v>0.43387621199999998</v>
      </c>
    </row>
    <row r="5751" spans="1:46" hidden="1" x14ac:dyDescent="0.25">
      <c r="A5751" t="s">
        <v>331</v>
      </c>
      <c r="B5751" t="s">
        <v>297</v>
      </c>
      <c r="C5751">
        <v>13</v>
      </c>
      <c r="D5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0.754128939</v>
      </c>
      <c r="E5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0.754128939</v>
      </c>
      <c r="AI5751">
        <v>24</v>
      </c>
      <c r="AJ5751" t="s">
        <v>331</v>
      </c>
      <c r="AK5751" t="s">
        <v>424</v>
      </c>
      <c r="AL5751" t="s">
        <v>297</v>
      </c>
      <c r="AM5751">
        <v>12</v>
      </c>
      <c r="AN5751">
        <v>13</v>
      </c>
      <c r="AO5751">
        <v>0.66377524300000001</v>
      </c>
      <c r="AP5751">
        <v>0.71331682100000005</v>
      </c>
      <c r="AQ5751">
        <v>0.754128939</v>
      </c>
      <c r="AR5751">
        <v>0.69835635699999998</v>
      </c>
      <c r="AS5751">
        <v>0.85153035799999999</v>
      </c>
      <c r="AT5751">
        <v>0.42092913999999998</v>
      </c>
    </row>
    <row r="5752" spans="1:46" hidden="1" x14ac:dyDescent="0.25">
      <c r="A5752" t="s">
        <v>331</v>
      </c>
      <c r="B5752" t="s">
        <v>297</v>
      </c>
      <c r="C5752">
        <v>14</v>
      </c>
      <c r="D5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0.670845778</v>
      </c>
      <c r="E5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0.670845778</v>
      </c>
      <c r="AI5752">
        <v>24</v>
      </c>
      <c r="AJ5752" t="s">
        <v>331</v>
      </c>
      <c r="AK5752" t="s">
        <v>424</v>
      </c>
      <c r="AL5752" t="s">
        <v>297</v>
      </c>
      <c r="AM5752">
        <v>12</v>
      </c>
      <c r="AN5752">
        <v>14</v>
      </c>
      <c r="AO5752">
        <v>0.56980635899999998</v>
      </c>
      <c r="AP5752">
        <v>0.62056615100000001</v>
      </c>
      <c r="AQ5752">
        <v>0.670845778</v>
      </c>
      <c r="AR5752">
        <v>0.61802100400000004</v>
      </c>
      <c r="AS5752">
        <v>0.80999074500000001</v>
      </c>
      <c r="AT5752">
        <v>0.31761923199999997</v>
      </c>
    </row>
    <row r="5753" spans="1:46" hidden="1" x14ac:dyDescent="0.25">
      <c r="A5753" t="s">
        <v>331</v>
      </c>
      <c r="B5753" t="s">
        <v>297</v>
      </c>
      <c r="C5753">
        <v>15</v>
      </c>
      <c r="D5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0.57638099399999998</v>
      </c>
      <c r="E5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0.57638099399999998</v>
      </c>
      <c r="AI5753">
        <v>24</v>
      </c>
      <c r="AJ5753" t="s">
        <v>331</v>
      </c>
      <c r="AK5753" t="s">
        <v>424</v>
      </c>
      <c r="AL5753" t="s">
        <v>297</v>
      </c>
      <c r="AM5753">
        <v>12</v>
      </c>
      <c r="AN5753">
        <v>15</v>
      </c>
      <c r="AO5753">
        <v>0.43330471700000001</v>
      </c>
      <c r="AP5753">
        <v>0.477101836</v>
      </c>
      <c r="AQ5753">
        <v>0.57638099399999998</v>
      </c>
      <c r="AR5753">
        <v>0.49690799600000002</v>
      </c>
      <c r="AS5753">
        <v>0.69854367399999995</v>
      </c>
      <c r="AT5753">
        <v>0.25363808900000001</v>
      </c>
    </row>
    <row r="5754" spans="1:46" hidden="1" x14ac:dyDescent="0.25">
      <c r="A5754" t="s">
        <v>331</v>
      </c>
      <c r="B5754" t="s">
        <v>297</v>
      </c>
      <c r="C5754">
        <v>16</v>
      </c>
      <c r="D5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0.42413969699999998</v>
      </c>
      <c r="E5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0.42413969699999998</v>
      </c>
      <c r="AI5754">
        <v>24</v>
      </c>
      <c r="AJ5754" t="s">
        <v>331</v>
      </c>
      <c r="AK5754" t="s">
        <v>424</v>
      </c>
      <c r="AL5754" t="s">
        <v>297</v>
      </c>
      <c r="AM5754">
        <v>12</v>
      </c>
      <c r="AN5754">
        <v>16</v>
      </c>
      <c r="AO5754">
        <v>0.26881559500000002</v>
      </c>
      <c r="AP5754">
        <v>0.30520992400000002</v>
      </c>
      <c r="AQ5754">
        <v>0.42413969699999998</v>
      </c>
      <c r="AR5754">
        <v>0.34204782299999997</v>
      </c>
      <c r="AS5754">
        <v>0.53734230800000005</v>
      </c>
      <c r="AT5754">
        <v>0.15350459999999999</v>
      </c>
    </row>
    <row r="5755" spans="1:46" hidden="1" x14ac:dyDescent="0.25">
      <c r="A5755" t="s">
        <v>331</v>
      </c>
      <c r="B5755" t="s">
        <v>297</v>
      </c>
      <c r="C5755">
        <v>17</v>
      </c>
      <c r="D5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0.27609571599999999</v>
      </c>
      <c r="E5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0.27609571599999999</v>
      </c>
      <c r="AI5755">
        <v>24</v>
      </c>
      <c r="AJ5755" t="s">
        <v>331</v>
      </c>
      <c r="AK5755" t="s">
        <v>424</v>
      </c>
      <c r="AL5755" t="s">
        <v>297</v>
      </c>
      <c r="AM5755">
        <v>12</v>
      </c>
      <c r="AN5755">
        <v>17</v>
      </c>
      <c r="AO5755">
        <v>0.116195563</v>
      </c>
      <c r="AP5755">
        <v>0.13276347699999999</v>
      </c>
      <c r="AQ5755">
        <v>0.27609571599999999</v>
      </c>
      <c r="AR5755">
        <v>0.185984119</v>
      </c>
      <c r="AS5755">
        <v>0.38768504399999998</v>
      </c>
      <c r="AT5755">
        <v>6.4663876999999995E-2</v>
      </c>
    </row>
    <row r="5756" spans="1:46" hidden="1" x14ac:dyDescent="0.25">
      <c r="A5756" t="s">
        <v>331</v>
      </c>
      <c r="B5756" t="s">
        <v>297</v>
      </c>
      <c r="C5756">
        <v>18</v>
      </c>
      <c r="D5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0.115221658</v>
      </c>
      <c r="E5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0.115221658</v>
      </c>
      <c r="AI5756">
        <v>24</v>
      </c>
      <c r="AJ5756" t="s">
        <v>331</v>
      </c>
      <c r="AK5756" t="s">
        <v>424</v>
      </c>
      <c r="AL5756" t="s">
        <v>297</v>
      </c>
      <c r="AM5756">
        <v>12</v>
      </c>
      <c r="AN5756">
        <v>18</v>
      </c>
      <c r="AO5756">
        <v>1.1111031E-2</v>
      </c>
      <c r="AP5756">
        <v>1.6710994999999999E-2</v>
      </c>
      <c r="AQ5756">
        <v>0.115221658</v>
      </c>
      <c r="AR5756">
        <v>5.7750375E-2</v>
      </c>
      <c r="AS5756">
        <v>0.17931404300000001</v>
      </c>
      <c r="AT5756">
        <v>6.8340010000000001E-3</v>
      </c>
    </row>
    <row r="5757" spans="1:46" hidden="1" x14ac:dyDescent="0.25">
      <c r="A5757" t="s">
        <v>331</v>
      </c>
      <c r="B5757" t="s">
        <v>297</v>
      </c>
      <c r="C5757">
        <v>19</v>
      </c>
      <c r="D5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1.1069738000000001E-2</v>
      </c>
      <c r="E5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1.1069738000000001E-2</v>
      </c>
      <c r="AI5757">
        <v>24</v>
      </c>
      <c r="AJ5757" t="s">
        <v>331</v>
      </c>
      <c r="AK5757" t="s">
        <v>424</v>
      </c>
      <c r="AL5757" t="s">
        <v>297</v>
      </c>
      <c r="AM5757">
        <v>12</v>
      </c>
      <c r="AN5757">
        <v>19</v>
      </c>
      <c r="AO5757">
        <v>0</v>
      </c>
      <c r="AP5757">
        <v>0</v>
      </c>
      <c r="AQ5757">
        <v>1.1069738000000001E-2</v>
      </c>
      <c r="AR5757">
        <v>5.2760749999999999E-3</v>
      </c>
      <c r="AS5757">
        <v>2.4604576E-2</v>
      </c>
      <c r="AT5757">
        <v>0</v>
      </c>
    </row>
    <row r="5758" spans="1:46" hidden="1" x14ac:dyDescent="0.25">
      <c r="A5758" t="s">
        <v>331</v>
      </c>
      <c r="B5758" t="s">
        <v>297</v>
      </c>
      <c r="C5758">
        <v>20</v>
      </c>
      <c r="D5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8">
        <v>24</v>
      </c>
      <c r="AJ5758" t="s">
        <v>331</v>
      </c>
      <c r="AK5758" t="s">
        <v>424</v>
      </c>
      <c r="AL5758" t="s">
        <v>297</v>
      </c>
      <c r="AM5758">
        <v>12</v>
      </c>
      <c r="AN5758">
        <v>20</v>
      </c>
      <c r="AO5758">
        <v>0</v>
      </c>
      <c r="AP5758">
        <v>0</v>
      </c>
      <c r="AQ5758">
        <v>0</v>
      </c>
      <c r="AR5758">
        <v>0</v>
      </c>
      <c r="AS5758">
        <v>0</v>
      </c>
      <c r="AT5758">
        <v>0</v>
      </c>
    </row>
    <row r="5759" spans="1:46" hidden="1" x14ac:dyDescent="0.25">
      <c r="A5759" t="s">
        <v>331</v>
      </c>
      <c r="B5759" t="s">
        <v>297</v>
      </c>
      <c r="C5759">
        <v>21</v>
      </c>
      <c r="D5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9">
        <v>24</v>
      </c>
      <c r="AJ5759" t="s">
        <v>331</v>
      </c>
      <c r="AK5759" t="s">
        <v>424</v>
      </c>
      <c r="AL5759" t="s">
        <v>297</v>
      </c>
      <c r="AM5759">
        <v>12</v>
      </c>
      <c r="AN5759">
        <v>21</v>
      </c>
      <c r="AO5759">
        <v>0</v>
      </c>
      <c r="AP5759">
        <v>0</v>
      </c>
      <c r="AQ5759">
        <v>0</v>
      </c>
      <c r="AR5759">
        <v>0</v>
      </c>
      <c r="AS5759">
        <v>0</v>
      </c>
      <c r="AT5759">
        <v>0</v>
      </c>
    </row>
    <row r="5760" spans="1:46" hidden="1" x14ac:dyDescent="0.25">
      <c r="A5760" t="s">
        <v>331</v>
      </c>
      <c r="B5760" t="s">
        <v>297</v>
      </c>
      <c r="C5760">
        <v>22</v>
      </c>
      <c r="D5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0">
        <v>24</v>
      </c>
      <c r="AJ5760" t="s">
        <v>331</v>
      </c>
      <c r="AK5760" t="s">
        <v>424</v>
      </c>
      <c r="AL5760" t="s">
        <v>297</v>
      </c>
      <c r="AM5760">
        <v>12</v>
      </c>
      <c r="AN5760">
        <v>22</v>
      </c>
      <c r="AO5760">
        <v>0</v>
      </c>
      <c r="AP5760">
        <v>0</v>
      </c>
      <c r="AQ5760">
        <v>0</v>
      </c>
      <c r="AR5760">
        <v>0</v>
      </c>
      <c r="AS5760">
        <v>0</v>
      </c>
      <c r="AT5760">
        <v>0</v>
      </c>
    </row>
    <row r="5761" spans="1:46" hidden="1" x14ac:dyDescent="0.25">
      <c r="A5761" t="s">
        <v>331</v>
      </c>
      <c r="B5761" t="s">
        <v>297</v>
      </c>
      <c r="C5761">
        <v>23</v>
      </c>
      <c r="D5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1">
        <v>24</v>
      </c>
      <c r="AJ5761" t="s">
        <v>331</v>
      </c>
      <c r="AK5761" t="s">
        <v>424</v>
      </c>
      <c r="AL5761" t="s">
        <v>297</v>
      </c>
      <c r="AM5761">
        <v>12</v>
      </c>
      <c r="AN5761">
        <v>23</v>
      </c>
      <c r="AO5761">
        <v>0</v>
      </c>
      <c r="AP5761">
        <v>0</v>
      </c>
      <c r="AQ5761">
        <v>0</v>
      </c>
      <c r="AR5761">
        <v>0</v>
      </c>
      <c r="AS5761">
        <v>0</v>
      </c>
      <c r="AT5761">
        <v>0</v>
      </c>
    </row>
    <row r="5762" spans="1:46" hidden="1" x14ac:dyDescent="0.25">
      <c r="A5762" t="s">
        <v>331</v>
      </c>
      <c r="B5762" t="s">
        <v>297</v>
      </c>
      <c r="C5762">
        <v>24</v>
      </c>
      <c r="D5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2">
        <v>24</v>
      </c>
      <c r="AJ5762" t="s">
        <v>331</v>
      </c>
      <c r="AK5762" t="s">
        <v>424</v>
      </c>
      <c r="AL5762" t="s">
        <v>297</v>
      </c>
      <c r="AM5762">
        <v>12</v>
      </c>
      <c r="AN5762">
        <v>24</v>
      </c>
      <c r="AO5762">
        <v>0</v>
      </c>
      <c r="AP5762">
        <v>0</v>
      </c>
      <c r="AQ5762">
        <v>0</v>
      </c>
      <c r="AR5762">
        <v>0</v>
      </c>
      <c r="AS5762">
        <v>0</v>
      </c>
      <c r="AT5762">
        <v>0</v>
      </c>
    </row>
    <row r="5763" spans="1:46" hidden="1" x14ac:dyDescent="0.25">
      <c r="A5763" t="s">
        <v>334</v>
      </c>
      <c r="B5763" t="s">
        <v>286</v>
      </c>
      <c r="C5763">
        <v>1</v>
      </c>
      <c r="D5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3">
        <v>43</v>
      </c>
      <c r="AJ5763" t="s">
        <v>334</v>
      </c>
      <c r="AK5763" t="s">
        <v>425</v>
      </c>
      <c r="AL5763" t="s">
        <v>286</v>
      </c>
      <c r="AM5763">
        <v>1</v>
      </c>
      <c r="AN5763">
        <v>1</v>
      </c>
      <c r="AO5763">
        <v>0</v>
      </c>
      <c r="AP5763">
        <v>0</v>
      </c>
      <c r="AQ5763">
        <v>0</v>
      </c>
      <c r="AR5763">
        <v>0</v>
      </c>
      <c r="AS5763">
        <v>0</v>
      </c>
      <c r="AT5763">
        <v>0</v>
      </c>
    </row>
    <row r="5764" spans="1:46" hidden="1" x14ac:dyDescent="0.25">
      <c r="A5764" t="s">
        <v>334</v>
      </c>
      <c r="B5764" t="s">
        <v>286</v>
      </c>
      <c r="C5764">
        <v>2</v>
      </c>
      <c r="D5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4">
        <v>43</v>
      </c>
      <c r="AJ5764" t="s">
        <v>334</v>
      </c>
      <c r="AK5764" t="s">
        <v>425</v>
      </c>
      <c r="AL5764" t="s">
        <v>286</v>
      </c>
      <c r="AM5764">
        <v>1</v>
      </c>
      <c r="AN5764">
        <v>2</v>
      </c>
      <c r="AO5764">
        <v>0</v>
      </c>
      <c r="AP5764">
        <v>0</v>
      </c>
      <c r="AQ5764">
        <v>0</v>
      </c>
      <c r="AR5764">
        <v>0</v>
      </c>
      <c r="AS5764">
        <v>0</v>
      </c>
      <c r="AT5764">
        <v>0</v>
      </c>
    </row>
    <row r="5765" spans="1:46" hidden="1" x14ac:dyDescent="0.25">
      <c r="A5765" t="s">
        <v>334</v>
      </c>
      <c r="B5765" t="s">
        <v>286</v>
      </c>
      <c r="C5765">
        <v>3</v>
      </c>
      <c r="D5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5">
        <v>43</v>
      </c>
      <c r="AJ5765" t="s">
        <v>334</v>
      </c>
      <c r="AK5765" t="s">
        <v>425</v>
      </c>
      <c r="AL5765" t="s">
        <v>286</v>
      </c>
      <c r="AM5765">
        <v>1</v>
      </c>
      <c r="AN5765">
        <v>3</v>
      </c>
      <c r="AO5765">
        <v>0</v>
      </c>
      <c r="AP5765">
        <v>0</v>
      </c>
      <c r="AQ5765">
        <v>0</v>
      </c>
      <c r="AR5765">
        <v>0</v>
      </c>
      <c r="AS5765">
        <v>0</v>
      </c>
      <c r="AT5765">
        <v>0</v>
      </c>
    </row>
    <row r="5766" spans="1:46" hidden="1" x14ac:dyDescent="0.25">
      <c r="A5766" t="s">
        <v>334</v>
      </c>
      <c r="B5766" t="s">
        <v>286</v>
      </c>
      <c r="C5766">
        <v>4</v>
      </c>
      <c r="D5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6">
        <v>43</v>
      </c>
      <c r="AJ5766" t="s">
        <v>334</v>
      </c>
      <c r="AK5766" t="s">
        <v>425</v>
      </c>
      <c r="AL5766" t="s">
        <v>286</v>
      </c>
      <c r="AM5766">
        <v>1</v>
      </c>
      <c r="AN5766">
        <v>4</v>
      </c>
      <c r="AO5766">
        <v>0</v>
      </c>
      <c r="AP5766">
        <v>0</v>
      </c>
      <c r="AQ5766">
        <v>0</v>
      </c>
      <c r="AR5766">
        <v>0</v>
      </c>
      <c r="AS5766">
        <v>0</v>
      </c>
      <c r="AT5766">
        <v>0</v>
      </c>
    </row>
    <row r="5767" spans="1:46" hidden="1" x14ac:dyDescent="0.25">
      <c r="A5767" t="s">
        <v>334</v>
      </c>
      <c r="B5767" t="s">
        <v>286</v>
      </c>
      <c r="C5767">
        <v>5</v>
      </c>
      <c r="D5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7">
        <v>43</v>
      </c>
      <c r="AJ5767" t="s">
        <v>334</v>
      </c>
      <c r="AK5767" t="s">
        <v>425</v>
      </c>
      <c r="AL5767" t="s">
        <v>286</v>
      </c>
      <c r="AM5767">
        <v>1</v>
      </c>
      <c r="AN5767">
        <v>5</v>
      </c>
      <c r="AO5767">
        <v>0</v>
      </c>
      <c r="AP5767">
        <v>0</v>
      </c>
      <c r="AQ5767">
        <v>0</v>
      </c>
      <c r="AR5767">
        <v>0</v>
      </c>
      <c r="AS5767">
        <v>0</v>
      </c>
      <c r="AT5767">
        <v>0</v>
      </c>
    </row>
    <row r="5768" spans="1:46" hidden="1" x14ac:dyDescent="0.25">
      <c r="A5768" t="s">
        <v>334</v>
      </c>
      <c r="B5768" t="s">
        <v>286</v>
      </c>
      <c r="C5768">
        <v>6</v>
      </c>
      <c r="D5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8">
        <v>43</v>
      </c>
      <c r="AJ5768" t="s">
        <v>334</v>
      </c>
      <c r="AK5768" t="s">
        <v>425</v>
      </c>
      <c r="AL5768" t="s">
        <v>286</v>
      </c>
      <c r="AM5768">
        <v>1</v>
      </c>
      <c r="AN5768">
        <v>6</v>
      </c>
      <c r="AO5768">
        <v>0</v>
      </c>
      <c r="AP5768">
        <v>1.9400000000000001E-5</v>
      </c>
      <c r="AQ5768">
        <v>1.0485869999999999E-3</v>
      </c>
      <c r="AR5768">
        <v>7.5321299999999997E-4</v>
      </c>
      <c r="AS5768">
        <v>5.4923280000000003E-3</v>
      </c>
      <c r="AT5768">
        <v>0</v>
      </c>
    </row>
    <row r="5769" spans="1:46" hidden="1" x14ac:dyDescent="0.25">
      <c r="A5769" t="s">
        <v>334</v>
      </c>
      <c r="B5769" t="s">
        <v>286</v>
      </c>
      <c r="C5769">
        <v>7</v>
      </c>
      <c r="D5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9.0178899999999995E-4</v>
      </c>
      <c r="E5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9.0178899999999995E-4</v>
      </c>
      <c r="AI5769">
        <v>43</v>
      </c>
      <c r="AJ5769" t="s">
        <v>334</v>
      </c>
      <c r="AK5769" t="s">
        <v>425</v>
      </c>
      <c r="AL5769" t="s">
        <v>286</v>
      </c>
      <c r="AM5769">
        <v>1</v>
      </c>
      <c r="AN5769">
        <v>7</v>
      </c>
      <c r="AO5769">
        <v>9.0178899999999995E-4</v>
      </c>
      <c r="AP5769" s="281">
        <v>1.1551677999999999E-2</v>
      </c>
      <c r="AQ5769">
        <v>5.9884831999999999E-2</v>
      </c>
      <c r="AR5769">
        <v>3.1722028999999999E-2</v>
      </c>
      <c r="AS5769">
        <v>0.10763924599999999</v>
      </c>
      <c r="AT5769">
        <v>5.02E-5</v>
      </c>
    </row>
    <row r="5770" spans="1:46" hidden="1" x14ac:dyDescent="0.25">
      <c r="A5770" t="s">
        <v>334</v>
      </c>
      <c r="B5770" t="s">
        <v>286</v>
      </c>
      <c r="C5770">
        <v>8</v>
      </c>
      <c r="D5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5.5147449000000001E-2</v>
      </c>
      <c r="E5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5.5147449000000001E-2</v>
      </c>
      <c r="AI5770">
        <v>43</v>
      </c>
      <c r="AJ5770" t="s">
        <v>334</v>
      </c>
      <c r="AK5770" t="s">
        <v>425</v>
      </c>
      <c r="AL5770" t="s">
        <v>286</v>
      </c>
      <c r="AM5770">
        <v>1</v>
      </c>
      <c r="AN5770">
        <v>8</v>
      </c>
      <c r="AO5770">
        <v>5.5147449000000001E-2</v>
      </c>
      <c r="AP5770">
        <v>9.4444871999999999E-2</v>
      </c>
      <c r="AQ5770">
        <v>0.20748055300000001</v>
      </c>
      <c r="AR5770">
        <v>0.12915158800000001</v>
      </c>
      <c r="AS5770">
        <v>0.29129859200000002</v>
      </c>
      <c r="AT5770" s="281">
        <v>1.5794800000000001E-2</v>
      </c>
    </row>
    <row r="5771" spans="1:46" hidden="1" x14ac:dyDescent="0.25">
      <c r="A5771" t="s">
        <v>334</v>
      </c>
      <c r="B5771" t="s">
        <v>286</v>
      </c>
      <c r="C5771">
        <v>9</v>
      </c>
      <c r="D5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0.368704217</v>
      </c>
      <c r="E5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0.188425389</v>
      </c>
      <c r="AI5771">
        <v>43</v>
      </c>
      <c r="AJ5771" t="s">
        <v>334</v>
      </c>
      <c r="AK5771" t="s">
        <v>425</v>
      </c>
      <c r="AL5771" t="s">
        <v>286</v>
      </c>
      <c r="AM5771">
        <v>1</v>
      </c>
      <c r="AN5771">
        <v>9</v>
      </c>
      <c r="AO5771">
        <v>0.188425389</v>
      </c>
      <c r="AP5771">
        <v>0.239530627</v>
      </c>
      <c r="AQ5771">
        <v>0.368704217</v>
      </c>
      <c r="AR5771">
        <v>0.27088458500000001</v>
      </c>
      <c r="AS5771">
        <v>0.489776029</v>
      </c>
      <c r="AT5771">
        <v>4.4714849000000001E-2</v>
      </c>
    </row>
    <row r="5772" spans="1:46" hidden="1" x14ac:dyDescent="0.25">
      <c r="A5772" t="s">
        <v>334</v>
      </c>
      <c r="B5772" t="s">
        <v>286</v>
      </c>
      <c r="C5772">
        <v>10</v>
      </c>
      <c r="D5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0.52819145499999998</v>
      </c>
      <c r="E5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0.52819145499999998</v>
      </c>
      <c r="AI5772">
        <v>43</v>
      </c>
      <c r="AJ5772" t="s">
        <v>334</v>
      </c>
      <c r="AK5772" t="s">
        <v>425</v>
      </c>
      <c r="AL5772" t="s">
        <v>286</v>
      </c>
      <c r="AM5772">
        <v>1</v>
      </c>
      <c r="AN5772">
        <v>10</v>
      </c>
      <c r="AO5772">
        <v>0.31496406999999998</v>
      </c>
      <c r="AP5772">
        <v>0.40323947700000001</v>
      </c>
      <c r="AQ5772">
        <v>0.52819145499999998</v>
      </c>
      <c r="AR5772">
        <v>0.41334878600000002</v>
      </c>
      <c r="AS5772">
        <v>0.66735383299999995</v>
      </c>
      <c r="AT5772">
        <v>8.1760991000000005E-2</v>
      </c>
    </row>
    <row r="5773" spans="1:46" hidden="1" x14ac:dyDescent="0.25">
      <c r="A5773" t="s">
        <v>334</v>
      </c>
      <c r="B5773" t="s">
        <v>286</v>
      </c>
      <c r="C5773">
        <v>11</v>
      </c>
      <c r="D5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0.66612072700000002</v>
      </c>
      <c r="E5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0.66612072700000002</v>
      </c>
      <c r="AI5773">
        <v>43</v>
      </c>
      <c r="AJ5773" t="s">
        <v>334</v>
      </c>
      <c r="AK5773" t="s">
        <v>425</v>
      </c>
      <c r="AL5773" t="s">
        <v>286</v>
      </c>
      <c r="AM5773">
        <v>1</v>
      </c>
      <c r="AN5773">
        <v>11</v>
      </c>
      <c r="AO5773">
        <v>0.42801452099999998</v>
      </c>
      <c r="AP5773">
        <v>0.55292966399999999</v>
      </c>
      <c r="AQ5773">
        <v>0.66612072700000002</v>
      </c>
      <c r="AR5773">
        <v>0.53718580999999999</v>
      </c>
      <c r="AS5773">
        <v>0.80262675400000005</v>
      </c>
      <c r="AT5773">
        <v>0.13080671399999999</v>
      </c>
    </row>
    <row r="5774" spans="1:46" hidden="1" x14ac:dyDescent="0.25">
      <c r="A5774" t="s">
        <v>334</v>
      </c>
      <c r="B5774" t="s">
        <v>286</v>
      </c>
      <c r="C5774">
        <v>12</v>
      </c>
      <c r="D5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0.75396537600000002</v>
      </c>
      <c r="E5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0.75396537600000002</v>
      </c>
      <c r="AI5774">
        <v>43</v>
      </c>
      <c r="AJ5774" t="s">
        <v>334</v>
      </c>
      <c r="AK5774" t="s">
        <v>425</v>
      </c>
      <c r="AL5774" t="s">
        <v>286</v>
      </c>
      <c r="AM5774">
        <v>1</v>
      </c>
      <c r="AN5774">
        <v>12</v>
      </c>
      <c r="AO5774">
        <v>0.50525637800000001</v>
      </c>
      <c r="AP5774">
        <v>0.64885303500000002</v>
      </c>
      <c r="AQ5774">
        <v>0.75396537600000002</v>
      </c>
      <c r="AR5774">
        <v>0.62258646399999995</v>
      </c>
      <c r="AS5774">
        <v>0.89876253900000003</v>
      </c>
      <c r="AT5774">
        <v>0.19424089999999999</v>
      </c>
    </row>
    <row r="5775" spans="1:46" hidden="1" x14ac:dyDescent="0.25">
      <c r="A5775" t="s">
        <v>334</v>
      </c>
      <c r="B5775" t="s">
        <v>286</v>
      </c>
      <c r="C5775">
        <v>13</v>
      </c>
      <c r="D5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0.79394968600000004</v>
      </c>
      <c r="E5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0.79394968600000004</v>
      </c>
      <c r="AI5775">
        <v>43</v>
      </c>
      <c r="AJ5775" t="s">
        <v>334</v>
      </c>
      <c r="AK5775" t="s">
        <v>425</v>
      </c>
      <c r="AL5775" t="s">
        <v>286</v>
      </c>
      <c r="AM5775">
        <v>1</v>
      </c>
      <c r="AN5775">
        <v>13</v>
      </c>
      <c r="AO5775">
        <v>0.55292580999999996</v>
      </c>
      <c r="AP5775">
        <v>0.69523091400000003</v>
      </c>
      <c r="AQ5775">
        <v>0.79394968600000004</v>
      </c>
      <c r="AR5775">
        <v>0.66341533100000005</v>
      </c>
      <c r="AS5775">
        <v>0.93797629400000004</v>
      </c>
      <c r="AT5775">
        <v>0.24802375700000001</v>
      </c>
    </row>
    <row r="5776" spans="1:46" hidden="1" x14ac:dyDescent="0.25">
      <c r="A5776" t="s">
        <v>334</v>
      </c>
      <c r="B5776" t="s">
        <v>286</v>
      </c>
      <c r="C5776">
        <v>14</v>
      </c>
      <c r="D5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0.78186054999999999</v>
      </c>
      <c r="E5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0.78186054999999999</v>
      </c>
      <c r="AI5776">
        <v>43</v>
      </c>
      <c r="AJ5776" t="s">
        <v>334</v>
      </c>
      <c r="AK5776" t="s">
        <v>425</v>
      </c>
      <c r="AL5776" t="s">
        <v>286</v>
      </c>
      <c r="AM5776">
        <v>1</v>
      </c>
      <c r="AN5776">
        <v>14</v>
      </c>
      <c r="AO5776">
        <v>0.557584725</v>
      </c>
      <c r="AP5776">
        <v>0.68727121999999996</v>
      </c>
      <c r="AQ5776">
        <v>0.78186054999999999</v>
      </c>
      <c r="AR5776">
        <v>0.66152714599999995</v>
      </c>
      <c r="AS5776">
        <v>0.92665550699999999</v>
      </c>
      <c r="AT5776">
        <v>0.27984006500000003</v>
      </c>
    </row>
    <row r="5777" spans="1:46" hidden="1" x14ac:dyDescent="0.25">
      <c r="A5777" t="s">
        <v>334</v>
      </c>
      <c r="B5777" t="s">
        <v>286</v>
      </c>
      <c r="C5777">
        <v>15</v>
      </c>
      <c r="D5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0.71354704099999999</v>
      </c>
      <c r="E5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0.71354704099999999</v>
      </c>
      <c r="AI5777">
        <v>43</v>
      </c>
      <c r="AJ5777" t="s">
        <v>334</v>
      </c>
      <c r="AK5777" t="s">
        <v>425</v>
      </c>
      <c r="AL5777" t="s">
        <v>286</v>
      </c>
      <c r="AM5777">
        <v>1</v>
      </c>
      <c r="AN5777">
        <v>15</v>
      </c>
      <c r="AO5777">
        <v>0.528038644</v>
      </c>
      <c r="AP5777">
        <v>0.62777921800000003</v>
      </c>
      <c r="AQ5777">
        <v>0.71354704099999999</v>
      </c>
      <c r="AR5777">
        <v>0.61803431399999997</v>
      </c>
      <c r="AS5777">
        <v>0.90270335499999999</v>
      </c>
      <c r="AT5777">
        <v>0.26592160199999998</v>
      </c>
    </row>
    <row r="5778" spans="1:46" hidden="1" x14ac:dyDescent="0.25">
      <c r="A5778" t="s">
        <v>334</v>
      </c>
      <c r="B5778" t="s">
        <v>286</v>
      </c>
      <c r="C5778">
        <v>16</v>
      </c>
      <c r="D5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0.63068183899999997</v>
      </c>
      <c r="E5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0.63068183899999997</v>
      </c>
      <c r="AI5778">
        <v>43</v>
      </c>
      <c r="AJ5778" t="s">
        <v>334</v>
      </c>
      <c r="AK5778" t="s">
        <v>425</v>
      </c>
      <c r="AL5778" t="s">
        <v>286</v>
      </c>
      <c r="AM5778">
        <v>1</v>
      </c>
      <c r="AN5778">
        <v>16</v>
      </c>
      <c r="AO5778">
        <v>0.46527699300000003</v>
      </c>
      <c r="AP5778">
        <v>0.54054050799999998</v>
      </c>
      <c r="AQ5778">
        <v>0.63068183899999997</v>
      </c>
      <c r="AR5778">
        <v>0.53524946399999995</v>
      </c>
      <c r="AS5778">
        <v>0.81494625700000001</v>
      </c>
      <c r="AT5778">
        <v>0.19041751600000001</v>
      </c>
    </row>
    <row r="5779" spans="1:46" hidden="1" x14ac:dyDescent="0.25">
      <c r="A5779" t="s">
        <v>334</v>
      </c>
      <c r="B5779" t="s">
        <v>286</v>
      </c>
      <c r="C5779">
        <v>17</v>
      </c>
      <c r="D5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0.49636082399999998</v>
      </c>
      <c r="E5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0.49636082399999998</v>
      </c>
      <c r="AI5779">
        <v>43</v>
      </c>
      <c r="AJ5779" t="s">
        <v>334</v>
      </c>
      <c r="AK5779" t="s">
        <v>425</v>
      </c>
      <c r="AL5779" t="s">
        <v>286</v>
      </c>
      <c r="AM5779">
        <v>1</v>
      </c>
      <c r="AN5779">
        <v>17</v>
      </c>
      <c r="AO5779">
        <v>0.36263131500000001</v>
      </c>
      <c r="AP5779">
        <v>0.413211565</v>
      </c>
      <c r="AQ5779">
        <v>0.49636082399999998</v>
      </c>
      <c r="AR5779">
        <v>0.42110549400000002</v>
      </c>
      <c r="AS5779">
        <v>0.68759065100000005</v>
      </c>
      <c r="AT5779">
        <v>0.144334029</v>
      </c>
    </row>
    <row r="5780" spans="1:46" hidden="1" x14ac:dyDescent="0.25">
      <c r="A5780" t="s">
        <v>334</v>
      </c>
      <c r="B5780" t="s">
        <v>286</v>
      </c>
      <c r="C5780">
        <v>18</v>
      </c>
      <c r="D5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0.34256314799999998</v>
      </c>
      <c r="E5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0.34256314799999998</v>
      </c>
      <c r="AI5780">
        <v>43</v>
      </c>
      <c r="AJ5780" t="s">
        <v>334</v>
      </c>
      <c r="AK5780" t="s">
        <v>425</v>
      </c>
      <c r="AL5780" t="s">
        <v>286</v>
      </c>
      <c r="AM5780">
        <v>1</v>
      </c>
      <c r="AN5780">
        <v>18</v>
      </c>
      <c r="AO5780">
        <v>0.22718934900000001</v>
      </c>
      <c r="AP5780">
        <v>0.28054494699999999</v>
      </c>
      <c r="AQ5780">
        <v>0.34256314799999998</v>
      </c>
      <c r="AR5780">
        <v>0.28951062500000002</v>
      </c>
      <c r="AS5780">
        <v>0.52040343499999997</v>
      </c>
      <c r="AT5780">
        <v>7.6847393999999999E-2</v>
      </c>
    </row>
    <row r="5781" spans="1:46" hidden="1" x14ac:dyDescent="0.25">
      <c r="A5781" t="s">
        <v>334</v>
      </c>
      <c r="B5781" t="s">
        <v>286</v>
      </c>
      <c r="C5781">
        <v>19</v>
      </c>
      <c r="D5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0.20857604399999999</v>
      </c>
      <c r="E5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0.20857604399999999</v>
      </c>
      <c r="AI5781">
        <v>43</v>
      </c>
      <c r="AJ5781" t="s">
        <v>334</v>
      </c>
      <c r="AK5781" t="s">
        <v>425</v>
      </c>
      <c r="AL5781" t="s">
        <v>286</v>
      </c>
      <c r="AM5781">
        <v>1</v>
      </c>
      <c r="AN5781">
        <v>19</v>
      </c>
      <c r="AO5781">
        <v>0.102242031</v>
      </c>
      <c r="AP5781">
        <v>0.13638356500000001</v>
      </c>
      <c r="AQ5781">
        <v>0.20857604399999999</v>
      </c>
      <c r="AR5781">
        <v>0.15692114099999999</v>
      </c>
      <c r="AS5781">
        <v>0.327898352</v>
      </c>
      <c r="AT5781">
        <v>3.4084061999999998E-2</v>
      </c>
    </row>
    <row r="5782" spans="1:46" hidden="1" x14ac:dyDescent="0.25">
      <c r="A5782" t="s">
        <v>334</v>
      </c>
      <c r="B5782" t="s">
        <v>286</v>
      </c>
      <c r="C5782">
        <v>20</v>
      </c>
      <c r="D5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8.7602894000000001E-2</v>
      </c>
      <c r="E5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8.7602894000000001E-2</v>
      </c>
      <c r="AI5782">
        <v>43</v>
      </c>
      <c r="AJ5782" t="s">
        <v>334</v>
      </c>
      <c r="AK5782" t="s">
        <v>425</v>
      </c>
      <c r="AL5782" t="s">
        <v>286</v>
      </c>
      <c r="AM5782">
        <v>1</v>
      </c>
      <c r="AN5782">
        <v>20</v>
      </c>
      <c r="AO5782">
        <v>1.0561146E-2</v>
      </c>
      <c r="AP5782">
        <v>2.6001144E-2</v>
      </c>
      <c r="AQ5782">
        <v>8.7602894000000001E-2</v>
      </c>
      <c r="AR5782">
        <v>4.9326272999999997E-2</v>
      </c>
      <c r="AS5782">
        <v>0.139745913</v>
      </c>
      <c r="AT5782">
        <v>3.2137020000000001E-3</v>
      </c>
    </row>
    <row r="5783" spans="1:46" hidden="1" x14ac:dyDescent="0.25">
      <c r="A5783" t="s">
        <v>334</v>
      </c>
      <c r="B5783" t="s">
        <v>286</v>
      </c>
      <c r="C5783">
        <v>21</v>
      </c>
      <c r="D5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8.0545570000000004E-3</v>
      </c>
      <c r="E5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8.0545570000000004E-3</v>
      </c>
      <c r="AI5783">
        <v>43</v>
      </c>
      <c r="AJ5783" t="s">
        <v>334</v>
      </c>
      <c r="AK5783" t="s">
        <v>425</v>
      </c>
      <c r="AL5783" t="s">
        <v>286</v>
      </c>
      <c r="AM5783">
        <v>1</v>
      </c>
      <c r="AN5783">
        <v>21</v>
      </c>
      <c r="AO5783">
        <v>0</v>
      </c>
      <c r="AP5783">
        <v>1.86484E-3</v>
      </c>
      <c r="AQ5783">
        <v>8.0545570000000004E-3</v>
      </c>
      <c r="AR5783">
        <v>4.09772E-3</v>
      </c>
      <c r="AS5783">
        <v>1.3099543999999999E-2</v>
      </c>
      <c r="AT5783">
        <v>0</v>
      </c>
    </row>
    <row r="5784" spans="1:46" hidden="1" x14ac:dyDescent="0.25">
      <c r="A5784" t="s">
        <v>334</v>
      </c>
      <c r="B5784" t="s">
        <v>286</v>
      </c>
      <c r="C5784">
        <v>22</v>
      </c>
      <c r="D5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4">
        <v>43</v>
      </c>
      <c r="AJ5784" t="s">
        <v>334</v>
      </c>
      <c r="AK5784" t="s">
        <v>425</v>
      </c>
      <c r="AL5784" t="s">
        <v>286</v>
      </c>
      <c r="AM5784">
        <v>1</v>
      </c>
      <c r="AN5784">
        <v>22</v>
      </c>
      <c r="AO5784">
        <v>0</v>
      </c>
      <c r="AP5784">
        <v>0</v>
      </c>
      <c r="AQ5784">
        <v>0</v>
      </c>
      <c r="AR5784">
        <v>0</v>
      </c>
      <c r="AS5784">
        <v>0</v>
      </c>
      <c r="AT5784">
        <v>0</v>
      </c>
    </row>
    <row r="5785" spans="1:46" hidden="1" x14ac:dyDescent="0.25">
      <c r="A5785" t="s">
        <v>334</v>
      </c>
      <c r="B5785" t="s">
        <v>286</v>
      </c>
      <c r="C5785">
        <v>23</v>
      </c>
      <c r="D5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5">
        <v>43</v>
      </c>
      <c r="AJ5785" t="s">
        <v>334</v>
      </c>
      <c r="AK5785" t="s">
        <v>425</v>
      </c>
      <c r="AL5785" t="s">
        <v>286</v>
      </c>
      <c r="AM5785">
        <v>1</v>
      </c>
      <c r="AN5785">
        <v>23</v>
      </c>
      <c r="AO5785">
        <v>0</v>
      </c>
      <c r="AP5785">
        <v>0</v>
      </c>
      <c r="AQ5785">
        <v>0</v>
      </c>
      <c r="AR5785">
        <v>0</v>
      </c>
      <c r="AS5785">
        <v>0</v>
      </c>
      <c r="AT5785">
        <v>0</v>
      </c>
    </row>
    <row r="5786" spans="1:46" hidden="1" x14ac:dyDescent="0.25">
      <c r="A5786" t="s">
        <v>334</v>
      </c>
      <c r="B5786" t="s">
        <v>286</v>
      </c>
      <c r="C5786">
        <v>24</v>
      </c>
      <c r="D5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6">
        <v>43</v>
      </c>
      <c r="AJ5786" t="s">
        <v>334</v>
      </c>
      <c r="AK5786" t="s">
        <v>425</v>
      </c>
      <c r="AL5786" t="s">
        <v>286</v>
      </c>
      <c r="AM5786">
        <v>1</v>
      </c>
      <c r="AN5786">
        <v>24</v>
      </c>
      <c r="AO5786">
        <v>0</v>
      </c>
      <c r="AP5786">
        <v>0</v>
      </c>
      <c r="AQ5786">
        <v>0</v>
      </c>
      <c r="AR5786">
        <v>0</v>
      </c>
      <c r="AS5786">
        <v>0</v>
      </c>
      <c r="AT5786">
        <v>0</v>
      </c>
    </row>
    <row r="5787" spans="1:46" hidden="1" x14ac:dyDescent="0.25">
      <c r="A5787" t="s">
        <v>334</v>
      </c>
      <c r="B5787" t="s">
        <v>287</v>
      </c>
      <c r="C5787">
        <v>1</v>
      </c>
      <c r="D5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7">
        <v>43</v>
      </c>
      <c r="AJ5787" t="s">
        <v>334</v>
      </c>
      <c r="AK5787" t="s">
        <v>425</v>
      </c>
      <c r="AL5787" t="s">
        <v>287</v>
      </c>
      <c r="AM5787">
        <v>2</v>
      </c>
      <c r="AN5787">
        <v>1</v>
      </c>
      <c r="AO5787">
        <v>0</v>
      </c>
      <c r="AP5787">
        <v>0</v>
      </c>
      <c r="AQ5787">
        <v>0</v>
      </c>
      <c r="AR5787">
        <v>0</v>
      </c>
      <c r="AS5787">
        <v>0</v>
      </c>
      <c r="AT5787">
        <v>0</v>
      </c>
    </row>
    <row r="5788" spans="1:46" hidden="1" x14ac:dyDescent="0.25">
      <c r="A5788" t="s">
        <v>334</v>
      </c>
      <c r="B5788" t="s">
        <v>287</v>
      </c>
      <c r="C5788">
        <v>2</v>
      </c>
      <c r="D5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8">
        <v>43</v>
      </c>
      <c r="AJ5788" t="s">
        <v>334</v>
      </c>
      <c r="AK5788" t="s">
        <v>425</v>
      </c>
      <c r="AL5788" t="s">
        <v>287</v>
      </c>
      <c r="AM5788">
        <v>2</v>
      </c>
      <c r="AN5788">
        <v>2</v>
      </c>
      <c r="AO5788">
        <v>0</v>
      </c>
      <c r="AP5788">
        <v>0</v>
      </c>
      <c r="AQ5788">
        <v>0</v>
      </c>
      <c r="AR5788">
        <v>0</v>
      </c>
      <c r="AS5788">
        <v>0</v>
      </c>
      <c r="AT5788">
        <v>0</v>
      </c>
    </row>
    <row r="5789" spans="1:46" hidden="1" x14ac:dyDescent="0.25">
      <c r="A5789" t="s">
        <v>334</v>
      </c>
      <c r="B5789" t="s">
        <v>287</v>
      </c>
      <c r="C5789">
        <v>3</v>
      </c>
      <c r="D5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9">
        <v>43</v>
      </c>
      <c r="AJ5789" t="s">
        <v>334</v>
      </c>
      <c r="AK5789" t="s">
        <v>425</v>
      </c>
      <c r="AL5789" t="s">
        <v>287</v>
      </c>
      <c r="AM5789">
        <v>2</v>
      </c>
      <c r="AN5789">
        <v>3</v>
      </c>
      <c r="AO5789">
        <v>0</v>
      </c>
      <c r="AP5789">
        <v>0</v>
      </c>
      <c r="AQ5789">
        <v>0</v>
      </c>
      <c r="AR5789">
        <v>0</v>
      </c>
      <c r="AS5789">
        <v>0</v>
      </c>
      <c r="AT5789">
        <v>0</v>
      </c>
    </row>
    <row r="5790" spans="1:46" hidden="1" x14ac:dyDescent="0.25">
      <c r="A5790" t="s">
        <v>334</v>
      </c>
      <c r="B5790" t="s">
        <v>287</v>
      </c>
      <c r="C5790">
        <v>4</v>
      </c>
      <c r="D5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0">
        <v>43</v>
      </c>
      <c r="AJ5790" t="s">
        <v>334</v>
      </c>
      <c r="AK5790" t="s">
        <v>425</v>
      </c>
      <c r="AL5790" t="s">
        <v>287</v>
      </c>
      <c r="AM5790">
        <v>2</v>
      </c>
      <c r="AN5790">
        <v>4</v>
      </c>
      <c r="AO5790">
        <v>0</v>
      </c>
      <c r="AP5790">
        <v>0</v>
      </c>
      <c r="AQ5790">
        <v>0</v>
      </c>
      <c r="AR5790">
        <v>0</v>
      </c>
      <c r="AS5790">
        <v>0</v>
      </c>
      <c r="AT5790">
        <v>0</v>
      </c>
    </row>
    <row r="5791" spans="1:46" hidden="1" x14ac:dyDescent="0.25">
      <c r="A5791" t="s">
        <v>334</v>
      </c>
      <c r="B5791" t="s">
        <v>287</v>
      </c>
      <c r="C5791">
        <v>5</v>
      </c>
      <c r="D5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1">
        <v>43</v>
      </c>
      <c r="AJ5791" t="s">
        <v>334</v>
      </c>
      <c r="AK5791" t="s">
        <v>425</v>
      </c>
      <c r="AL5791" t="s">
        <v>287</v>
      </c>
      <c r="AM5791">
        <v>2</v>
      </c>
      <c r="AN5791">
        <v>5</v>
      </c>
      <c r="AO5791">
        <v>0</v>
      </c>
      <c r="AP5791">
        <v>0</v>
      </c>
      <c r="AQ5791">
        <v>0</v>
      </c>
      <c r="AR5791">
        <v>0</v>
      </c>
      <c r="AS5791">
        <v>0</v>
      </c>
      <c r="AT5791">
        <v>0</v>
      </c>
    </row>
    <row r="5792" spans="1:46" hidden="1" x14ac:dyDescent="0.25">
      <c r="A5792" t="s">
        <v>334</v>
      </c>
      <c r="B5792" t="s">
        <v>287</v>
      </c>
      <c r="C5792">
        <v>6</v>
      </c>
      <c r="D5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2">
        <v>43</v>
      </c>
      <c r="AJ5792" t="s">
        <v>334</v>
      </c>
      <c r="AK5792" t="s">
        <v>425</v>
      </c>
      <c r="AL5792" t="s">
        <v>287</v>
      </c>
      <c r="AM5792">
        <v>2</v>
      </c>
      <c r="AN5792">
        <v>6</v>
      </c>
      <c r="AO5792">
        <v>0</v>
      </c>
      <c r="AP5792">
        <v>0</v>
      </c>
      <c r="AQ5792">
        <v>0</v>
      </c>
      <c r="AR5792">
        <v>1.44E-6</v>
      </c>
      <c r="AS5792">
        <v>3.3399999999999999E-5</v>
      </c>
      <c r="AT5792">
        <v>0</v>
      </c>
    </row>
    <row r="5793" spans="1:46" hidden="1" x14ac:dyDescent="0.25">
      <c r="A5793" t="s">
        <v>334</v>
      </c>
      <c r="B5793" t="s">
        <v>287</v>
      </c>
      <c r="C5793">
        <v>7</v>
      </c>
      <c r="D5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1.11E-5</v>
      </c>
      <c r="E5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1.11E-5</v>
      </c>
      <c r="AI5793">
        <v>43</v>
      </c>
      <c r="AJ5793" t="s">
        <v>334</v>
      </c>
      <c r="AK5793" t="s">
        <v>425</v>
      </c>
      <c r="AL5793" t="s">
        <v>287</v>
      </c>
      <c r="AM5793">
        <v>2</v>
      </c>
      <c r="AN5793">
        <v>7</v>
      </c>
      <c r="AO5793">
        <v>1.11E-5</v>
      </c>
      <c r="AP5793">
        <v>1.7252839999999998E-2</v>
      </c>
      <c r="AQ5793">
        <v>2.4040084E-2</v>
      </c>
      <c r="AR5793" s="281">
        <v>1.6480649E-2</v>
      </c>
      <c r="AS5793" s="281">
        <v>4.7727560000000002E-2</v>
      </c>
      <c r="AT5793">
        <v>0</v>
      </c>
    </row>
    <row r="5794" spans="1:46" hidden="1" x14ac:dyDescent="0.25">
      <c r="A5794" t="s">
        <v>334</v>
      </c>
      <c r="B5794" t="s">
        <v>287</v>
      </c>
      <c r="C5794">
        <v>8</v>
      </c>
      <c r="D5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4.2502225999999997E-2</v>
      </c>
      <c r="E5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4.2502225999999997E-2</v>
      </c>
      <c r="AI5794">
        <v>43</v>
      </c>
      <c r="AJ5794" t="s">
        <v>334</v>
      </c>
      <c r="AK5794" t="s">
        <v>425</v>
      </c>
      <c r="AL5794" t="s">
        <v>287</v>
      </c>
      <c r="AM5794">
        <v>2</v>
      </c>
      <c r="AN5794">
        <v>8</v>
      </c>
      <c r="AO5794" s="281">
        <v>4.2502225999999997E-2</v>
      </c>
      <c r="AP5794">
        <v>0.13577746299999999</v>
      </c>
      <c r="AQ5794">
        <v>0.163044249</v>
      </c>
      <c r="AR5794">
        <v>0.113219863</v>
      </c>
      <c r="AS5794">
        <v>0.21649550200000001</v>
      </c>
      <c r="AT5794">
        <v>9.1422859999999995E-3</v>
      </c>
    </row>
    <row r="5795" spans="1:46" hidden="1" x14ac:dyDescent="0.25">
      <c r="A5795" t="s">
        <v>334</v>
      </c>
      <c r="B5795" t="s">
        <v>287</v>
      </c>
      <c r="C5795">
        <v>9</v>
      </c>
      <c r="D5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0.34759287500000002</v>
      </c>
      <c r="E5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0.18880655700000001</v>
      </c>
      <c r="AI5795">
        <v>43</v>
      </c>
      <c r="AJ5795" t="s">
        <v>334</v>
      </c>
      <c r="AK5795" t="s">
        <v>425</v>
      </c>
      <c r="AL5795" t="s">
        <v>287</v>
      </c>
      <c r="AM5795">
        <v>2</v>
      </c>
      <c r="AN5795">
        <v>9</v>
      </c>
      <c r="AO5795">
        <v>0.18880655700000001</v>
      </c>
      <c r="AP5795">
        <v>0.29323980300000002</v>
      </c>
      <c r="AQ5795">
        <v>0.34759287500000002</v>
      </c>
      <c r="AR5795">
        <v>0.26694143799999998</v>
      </c>
      <c r="AS5795">
        <v>0.41430399899999998</v>
      </c>
      <c r="AT5795">
        <v>4.821346E-2</v>
      </c>
    </row>
    <row r="5796" spans="1:46" hidden="1" x14ac:dyDescent="0.25">
      <c r="A5796" t="s">
        <v>334</v>
      </c>
      <c r="B5796" t="s">
        <v>287</v>
      </c>
      <c r="C5796">
        <v>10</v>
      </c>
      <c r="D5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0.52554802099999998</v>
      </c>
      <c r="E5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0.52554802099999998</v>
      </c>
      <c r="AI5796">
        <v>43</v>
      </c>
      <c r="AJ5796" t="s">
        <v>334</v>
      </c>
      <c r="AK5796" t="s">
        <v>425</v>
      </c>
      <c r="AL5796" t="s">
        <v>287</v>
      </c>
      <c r="AM5796">
        <v>2</v>
      </c>
      <c r="AN5796">
        <v>10</v>
      </c>
      <c r="AO5796">
        <v>0.36133997200000001</v>
      </c>
      <c r="AP5796">
        <v>0.443369285</v>
      </c>
      <c r="AQ5796">
        <v>0.52554802099999998</v>
      </c>
      <c r="AR5796">
        <v>0.425257732</v>
      </c>
      <c r="AS5796">
        <v>0.597168225</v>
      </c>
      <c r="AT5796">
        <v>9.4996304000000004E-2</v>
      </c>
    </row>
    <row r="5797" spans="1:46" hidden="1" x14ac:dyDescent="0.25">
      <c r="A5797" t="s">
        <v>334</v>
      </c>
      <c r="B5797" t="s">
        <v>287</v>
      </c>
      <c r="C5797">
        <v>11</v>
      </c>
      <c r="D5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0.65853529</v>
      </c>
      <c r="E5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0.65853529</v>
      </c>
      <c r="AI5797">
        <v>43</v>
      </c>
      <c r="AJ5797" t="s">
        <v>334</v>
      </c>
      <c r="AK5797" t="s">
        <v>425</v>
      </c>
      <c r="AL5797" t="s">
        <v>287</v>
      </c>
      <c r="AM5797">
        <v>2</v>
      </c>
      <c r="AN5797">
        <v>11</v>
      </c>
      <c r="AO5797">
        <v>0.49978277199999999</v>
      </c>
      <c r="AP5797">
        <v>0.57974789599999998</v>
      </c>
      <c r="AQ5797">
        <v>0.65853529</v>
      </c>
      <c r="AR5797">
        <v>0.55957586000000004</v>
      </c>
      <c r="AS5797">
        <v>0.74718892800000003</v>
      </c>
      <c r="AT5797">
        <v>0.15902228700000001</v>
      </c>
    </row>
    <row r="5798" spans="1:46" hidden="1" x14ac:dyDescent="0.25">
      <c r="A5798" t="s">
        <v>334</v>
      </c>
      <c r="B5798" t="s">
        <v>287</v>
      </c>
      <c r="C5798">
        <v>12</v>
      </c>
      <c r="D5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0.74397537300000005</v>
      </c>
      <c r="E5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0.74397537300000005</v>
      </c>
      <c r="AI5798">
        <v>43</v>
      </c>
      <c r="AJ5798" t="s">
        <v>334</v>
      </c>
      <c r="AK5798" t="s">
        <v>425</v>
      </c>
      <c r="AL5798" t="s">
        <v>287</v>
      </c>
      <c r="AM5798">
        <v>2</v>
      </c>
      <c r="AN5798">
        <v>12</v>
      </c>
      <c r="AO5798">
        <v>0.59422607400000005</v>
      </c>
      <c r="AP5798">
        <v>0.68473140499999996</v>
      </c>
      <c r="AQ5798">
        <v>0.74397537300000005</v>
      </c>
      <c r="AR5798">
        <v>0.64871755900000005</v>
      </c>
      <c r="AS5798">
        <v>0.84223388399999999</v>
      </c>
      <c r="AT5798">
        <v>0.23502573700000001</v>
      </c>
    </row>
    <row r="5799" spans="1:46" hidden="1" x14ac:dyDescent="0.25">
      <c r="A5799" t="s">
        <v>334</v>
      </c>
      <c r="B5799" t="s">
        <v>287</v>
      </c>
      <c r="C5799">
        <v>13</v>
      </c>
      <c r="D5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0.78403901799999998</v>
      </c>
      <c r="E5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0.78403901799999998</v>
      </c>
      <c r="AI5799">
        <v>43</v>
      </c>
      <c r="AJ5799" t="s">
        <v>334</v>
      </c>
      <c r="AK5799" t="s">
        <v>425</v>
      </c>
      <c r="AL5799" t="s">
        <v>287</v>
      </c>
      <c r="AM5799">
        <v>2</v>
      </c>
      <c r="AN5799">
        <v>13</v>
      </c>
      <c r="AO5799">
        <v>0.63466534799999996</v>
      </c>
      <c r="AP5799">
        <v>0.71399933500000001</v>
      </c>
      <c r="AQ5799">
        <v>0.78403901799999998</v>
      </c>
      <c r="AR5799">
        <v>0.68906282799999996</v>
      </c>
      <c r="AS5799">
        <v>0.88836584200000002</v>
      </c>
      <c r="AT5799">
        <v>0.26797387</v>
      </c>
    </row>
    <row r="5800" spans="1:46" hidden="1" x14ac:dyDescent="0.25">
      <c r="A5800" t="s">
        <v>334</v>
      </c>
      <c r="B5800" t="s">
        <v>287</v>
      </c>
      <c r="C5800">
        <v>14</v>
      </c>
      <c r="D5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0.761176937</v>
      </c>
      <c r="E5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0.761176937</v>
      </c>
      <c r="AI5800">
        <v>43</v>
      </c>
      <c r="AJ5800" t="s">
        <v>334</v>
      </c>
      <c r="AK5800" t="s">
        <v>425</v>
      </c>
      <c r="AL5800" t="s">
        <v>287</v>
      </c>
      <c r="AM5800">
        <v>2</v>
      </c>
      <c r="AN5800">
        <v>14</v>
      </c>
      <c r="AO5800">
        <v>0.61753723500000002</v>
      </c>
      <c r="AP5800">
        <v>0.70212125400000003</v>
      </c>
      <c r="AQ5800">
        <v>0.761176937</v>
      </c>
      <c r="AR5800">
        <v>0.67414220000000002</v>
      </c>
      <c r="AS5800">
        <v>0.88634009199999997</v>
      </c>
      <c r="AT5800">
        <v>0.286624447</v>
      </c>
    </row>
    <row r="5801" spans="1:46" hidden="1" x14ac:dyDescent="0.25">
      <c r="A5801" t="s">
        <v>334</v>
      </c>
      <c r="B5801" t="s">
        <v>287</v>
      </c>
      <c r="C5801">
        <v>15</v>
      </c>
      <c r="D5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0.692047262</v>
      </c>
      <c r="E5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0.692047262</v>
      </c>
      <c r="AI5801">
        <v>43</v>
      </c>
      <c r="AJ5801" t="s">
        <v>334</v>
      </c>
      <c r="AK5801" t="s">
        <v>425</v>
      </c>
      <c r="AL5801" t="s">
        <v>287</v>
      </c>
      <c r="AM5801">
        <v>2</v>
      </c>
      <c r="AN5801">
        <v>15</v>
      </c>
      <c r="AO5801">
        <v>0.56293816100000005</v>
      </c>
      <c r="AP5801">
        <v>0.63722094399999996</v>
      </c>
      <c r="AQ5801">
        <v>0.692047262</v>
      </c>
      <c r="AR5801">
        <v>0.62040119000000005</v>
      </c>
      <c r="AS5801">
        <v>0.85372808700000002</v>
      </c>
      <c r="AT5801">
        <v>0.24697324900000001</v>
      </c>
    </row>
    <row r="5802" spans="1:46" hidden="1" x14ac:dyDescent="0.25">
      <c r="A5802" t="s">
        <v>334</v>
      </c>
      <c r="B5802" t="s">
        <v>287</v>
      </c>
      <c r="C5802">
        <v>16</v>
      </c>
      <c r="D5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0.59310944600000004</v>
      </c>
      <c r="E5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0.59310944600000004</v>
      </c>
      <c r="AI5802">
        <v>43</v>
      </c>
      <c r="AJ5802" t="s">
        <v>334</v>
      </c>
      <c r="AK5802" t="s">
        <v>425</v>
      </c>
      <c r="AL5802" t="s">
        <v>287</v>
      </c>
      <c r="AM5802">
        <v>2</v>
      </c>
      <c r="AN5802">
        <v>16</v>
      </c>
      <c r="AO5802">
        <v>0.46235452900000001</v>
      </c>
      <c r="AP5802">
        <v>0.52453981100000002</v>
      </c>
      <c r="AQ5802">
        <v>0.59310944600000004</v>
      </c>
      <c r="AR5802">
        <v>0.52032938200000001</v>
      </c>
      <c r="AS5802">
        <v>0.78372994399999996</v>
      </c>
      <c r="AT5802">
        <v>0.16770902700000001</v>
      </c>
    </row>
    <row r="5803" spans="1:46" hidden="1" x14ac:dyDescent="0.25">
      <c r="A5803" t="s">
        <v>334</v>
      </c>
      <c r="B5803" t="s">
        <v>287</v>
      </c>
      <c r="C5803">
        <v>17</v>
      </c>
      <c r="D5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0.44918921699999997</v>
      </c>
      <c r="E5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0.44918921699999997</v>
      </c>
      <c r="AI5803">
        <v>43</v>
      </c>
      <c r="AJ5803" t="s">
        <v>334</v>
      </c>
      <c r="AK5803" t="s">
        <v>425</v>
      </c>
      <c r="AL5803" t="s">
        <v>287</v>
      </c>
      <c r="AM5803">
        <v>2</v>
      </c>
      <c r="AN5803">
        <v>17</v>
      </c>
      <c r="AO5803">
        <v>0.33408106500000001</v>
      </c>
      <c r="AP5803">
        <v>0.39918943699999998</v>
      </c>
      <c r="AQ5803">
        <v>0.44918921699999997</v>
      </c>
      <c r="AR5803">
        <v>0.39074777500000002</v>
      </c>
      <c r="AS5803">
        <v>0.67372137099999996</v>
      </c>
      <c r="AT5803">
        <v>9.5056081000000001E-2</v>
      </c>
    </row>
    <row r="5804" spans="1:46" hidden="1" x14ac:dyDescent="0.25">
      <c r="A5804" t="s">
        <v>334</v>
      </c>
      <c r="B5804" t="s">
        <v>287</v>
      </c>
      <c r="C5804">
        <v>18</v>
      </c>
      <c r="D5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0.29711148399999998</v>
      </c>
      <c r="E5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0.29711148399999998</v>
      </c>
      <c r="AI5804">
        <v>43</v>
      </c>
      <c r="AJ5804" t="s">
        <v>334</v>
      </c>
      <c r="AK5804" t="s">
        <v>425</v>
      </c>
      <c r="AL5804" t="s">
        <v>287</v>
      </c>
      <c r="AM5804">
        <v>2</v>
      </c>
      <c r="AN5804">
        <v>18</v>
      </c>
      <c r="AO5804">
        <v>0.19635912599999999</v>
      </c>
      <c r="AP5804">
        <v>0.23693821100000001</v>
      </c>
      <c r="AQ5804">
        <v>0.29711148399999998</v>
      </c>
      <c r="AR5804">
        <v>0.24934141300000001</v>
      </c>
      <c r="AS5804">
        <v>0.50010913700000004</v>
      </c>
      <c r="AT5804">
        <v>4.8782858999999998E-2</v>
      </c>
    </row>
    <row r="5805" spans="1:46" hidden="1" x14ac:dyDescent="0.25">
      <c r="A5805" t="s">
        <v>334</v>
      </c>
      <c r="B5805" t="s">
        <v>287</v>
      </c>
      <c r="C5805">
        <v>19</v>
      </c>
      <c r="D5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0.147821967</v>
      </c>
      <c r="E5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0.147821967</v>
      </c>
      <c r="AI5805">
        <v>43</v>
      </c>
      <c r="AJ5805" t="s">
        <v>334</v>
      </c>
      <c r="AK5805" t="s">
        <v>425</v>
      </c>
      <c r="AL5805" t="s">
        <v>287</v>
      </c>
      <c r="AM5805">
        <v>2</v>
      </c>
      <c r="AN5805">
        <v>19</v>
      </c>
      <c r="AO5805">
        <v>6.5229292999999994E-2</v>
      </c>
      <c r="AP5805">
        <v>8.4995335000000005E-2</v>
      </c>
      <c r="AQ5805">
        <v>0.147821967</v>
      </c>
      <c r="AR5805">
        <v>0.112468053</v>
      </c>
      <c r="AS5805">
        <v>0.31540168600000001</v>
      </c>
      <c r="AT5805">
        <v>1.4785418E-2</v>
      </c>
    </row>
    <row r="5806" spans="1:46" hidden="1" x14ac:dyDescent="0.25">
      <c r="A5806" t="s">
        <v>334</v>
      </c>
      <c r="B5806" t="s">
        <v>287</v>
      </c>
      <c r="C5806">
        <v>20</v>
      </c>
      <c r="D5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5.4582933E-2</v>
      </c>
      <c r="E5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5.4582933E-2</v>
      </c>
      <c r="AI5806">
        <v>43</v>
      </c>
      <c r="AJ5806" t="s">
        <v>334</v>
      </c>
      <c r="AK5806" t="s">
        <v>425</v>
      </c>
      <c r="AL5806" t="s">
        <v>287</v>
      </c>
      <c r="AM5806">
        <v>2</v>
      </c>
      <c r="AN5806">
        <v>20</v>
      </c>
      <c r="AO5806">
        <v>1.1004630000000001E-3</v>
      </c>
      <c r="AP5806">
        <v>3.6367470000000001E-3</v>
      </c>
      <c r="AQ5806">
        <v>5.4582933E-2</v>
      </c>
      <c r="AR5806">
        <v>2.4900963000000002E-2</v>
      </c>
      <c r="AS5806">
        <v>0.12386346600000001</v>
      </c>
      <c r="AT5806">
        <v>1.6817700000000001E-4</v>
      </c>
    </row>
    <row r="5807" spans="1:46" hidden="1" x14ac:dyDescent="0.25">
      <c r="A5807" t="s">
        <v>334</v>
      </c>
      <c r="B5807" t="s">
        <v>287</v>
      </c>
      <c r="C5807">
        <v>21</v>
      </c>
      <c r="D5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1.705575E-3</v>
      </c>
      <c r="E5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1.705575E-3</v>
      </c>
      <c r="AI5807">
        <v>43</v>
      </c>
      <c r="AJ5807" t="s">
        <v>334</v>
      </c>
      <c r="AK5807" t="s">
        <v>425</v>
      </c>
      <c r="AL5807" t="s">
        <v>287</v>
      </c>
      <c r="AM5807">
        <v>2</v>
      </c>
      <c r="AN5807">
        <v>21</v>
      </c>
      <c r="AO5807">
        <v>0</v>
      </c>
      <c r="AP5807">
        <v>0</v>
      </c>
      <c r="AQ5807">
        <v>1.705575E-3</v>
      </c>
      <c r="AR5807">
        <v>1.152665E-3</v>
      </c>
      <c r="AS5807">
        <v>7.7824909999999999E-3</v>
      </c>
      <c r="AT5807">
        <v>0</v>
      </c>
    </row>
    <row r="5808" spans="1:46" hidden="1" x14ac:dyDescent="0.25">
      <c r="A5808" t="s">
        <v>334</v>
      </c>
      <c r="B5808" t="s">
        <v>287</v>
      </c>
      <c r="C5808">
        <v>22</v>
      </c>
      <c r="D5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8">
        <v>43</v>
      </c>
      <c r="AJ5808" t="s">
        <v>334</v>
      </c>
      <c r="AK5808" t="s">
        <v>425</v>
      </c>
      <c r="AL5808" t="s">
        <v>287</v>
      </c>
      <c r="AM5808">
        <v>2</v>
      </c>
      <c r="AN5808">
        <v>22</v>
      </c>
      <c r="AO5808">
        <v>0</v>
      </c>
      <c r="AP5808">
        <v>0</v>
      </c>
      <c r="AQ5808">
        <v>0</v>
      </c>
      <c r="AR5808">
        <v>0</v>
      </c>
      <c r="AS5808">
        <v>0</v>
      </c>
      <c r="AT5808">
        <v>0</v>
      </c>
    </row>
    <row r="5809" spans="1:46" hidden="1" x14ac:dyDescent="0.25">
      <c r="A5809" t="s">
        <v>334</v>
      </c>
      <c r="B5809" t="s">
        <v>287</v>
      </c>
      <c r="C5809">
        <v>23</v>
      </c>
      <c r="D5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9">
        <v>43</v>
      </c>
      <c r="AJ5809" t="s">
        <v>334</v>
      </c>
      <c r="AK5809" t="s">
        <v>425</v>
      </c>
      <c r="AL5809" t="s">
        <v>287</v>
      </c>
      <c r="AM5809">
        <v>2</v>
      </c>
      <c r="AN5809">
        <v>23</v>
      </c>
      <c r="AO5809">
        <v>0</v>
      </c>
      <c r="AP5809">
        <v>0</v>
      </c>
      <c r="AQ5809">
        <v>0</v>
      </c>
      <c r="AR5809">
        <v>0</v>
      </c>
      <c r="AS5809">
        <v>0</v>
      </c>
      <c r="AT5809">
        <v>0</v>
      </c>
    </row>
    <row r="5810" spans="1:46" hidden="1" x14ac:dyDescent="0.25">
      <c r="A5810" t="s">
        <v>334</v>
      </c>
      <c r="B5810" t="s">
        <v>287</v>
      </c>
      <c r="C5810">
        <v>24</v>
      </c>
      <c r="D5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0">
        <v>43</v>
      </c>
      <c r="AJ5810" t="s">
        <v>334</v>
      </c>
      <c r="AK5810" t="s">
        <v>425</v>
      </c>
      <c r="AL5810" t="s">
        <v>287</v>
      </c>
      <c r="AM5810">
        <v>2</v>
      </c>
      <c r="AN5810">
        <v>24</v>
      </c>
      <c r="AO5810">
        <v>0</v>
      </c>
      <c r="AP5810">
        <v>0</v>
      </c>
      <c r="AQ5810">
        <v>0</v>
      </c>
      <c r="AR5810">
        <v>0</v>
      </c>
      <c r="AS5810">
        <v>0</v>
      </c>
      <c r="AT5810">
        <v>0</v>
      </c>
    </row>
    <row r="5811" spans="1:46" hidden="1" x14ac:dyDescent="0.25">
      <c r="A5811" t="s">
        <v>334</v>
      </c>
      <c r="B5811" t="s">
        <v>288</v>
      </c>
      <c r="C5811">
        <v>1</v>
      </c>
      <c r="D5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1">
        <v>43</v>
      </c>
      <c r="AJ5811" t="s">
        <v>334</v>
      </c>
      <c r="AK5811" t="s">
        <v>425</v>
      </c>
      <c r="AL5811" t="s">
        <v>288</v>
      </c>
      <c r="AM5811">
        <v>3</v>
      </c>
      <c r="AN5811">
        <v>1</v>
      </c>
      <c r="AO5811">
        <v>0</v>
      </c>
      <c r="AP5811">
        <v>0</v>
      </c>
      <c r="AQ5811">
        <v>0</v>
      </c>
      <c r="AR5811">
        <v>0</v>
      </c>
      <c r="AS5811">
        <v>0</v>
      </c>
      <c r="AT5811">
        <v>0</v>
      </c>
    </row>
    <row r="5812" spans="1:46" hidden="1" x14ac:dyDescent="0.25">
      <c r="A5812" t="s">
        <v>334</v>
      </c>
      <c r="B5812" t="s">
        <v>288</v>
      </c>
      <c r="C5812">
        <v>2</v>
      </c>
      <c r="D5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2">
        <v>43</v>
      </c>
      <c r="AJ5812" t="s">
        <v>334</v>
      </c>
      <c r="AK5812" t="s">
        <v>425</v>
      </c>
      <c r="AL5812" t="s">
        <v>288</v>
      </c>
      <c r="AM5812">
        <v>3</v>
      </c>
      <c r="AN5812">
        <v>2</v>
      </c>
      <c r="AO5812">
        <v>0</v>
      </c>
      <c r="AP5812">
        <v>0</v>
      </c>
      <c r="AQ5812">
        <v>0</v>
      </c>
      <c r="AR5812">
        <v>0</v>
      </c>
      <c r="AS5812">
        <v>0</v>
      </c>
      <c r="AT5812">
        <v>0</v>
      </c>
    </row>
    <row r="5813" spans="1:46" hidden="1" x14ac:dyDescent="0.25">
      <c r="A5813" t="s">
        <v>334</v>
      </c>
      <c r="B5813" t="s">
        <v>288</v>
      </c>
      <c r="C5813">
        <v>3</v>
      </c>
      <c r="D5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3">
        <v>43</v>
      </c>
      <c r="AJ5813" t="s">
        <v>334</v>
      </c>
      <c r="AK5813" t="s">
        <v>425</v>
      </c>
      <c r="AL5813" t="s">
        <v>288</v>
      </c>
      <c r="AM5813">
        <v>3</v>
      </c>
      <c r="AN5813">
        <v>3</v>
      </c>
      <c r="AO5813">
        <v>0</v>
      </c>
      <c r="AP5813">
        <v>0</v>
      </c>
      <c r="AQ5813">
        <v>0</v>
      </c>
      <c r="AR5813">
        <v>0</v>
      </c>
      <c r="AS5813">
        <v>0</v>
      </c>
      <c r="AT5813">
        <v>0</v>
      </c>
    </row>
    <row r="5814" spans="1:46" hidden="1" x14ac:dyDescent="0.25">
      <c r="A5814" t="s">
        <v>334</v>
      </c>
      <c r="B5814" t="s">
        <v>288</v>
      </c>
      <c r="C5814">
        <v>4</v>
      </c>
      <c r="D5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4">
        <v>43</v>
      </c>
      <c r="AJ5814" t="s">
        <v>334</v>
      </c>
      <c r="AK5814" t="s">
        <v>425</v>
      </c>
      <c r="AL5814" t="s">
        <v>288</v>
      </c>
      <c r="AM5814">
        <v>3</v>
      </c>
      <c r="AN5814">
        <v>4</v>
      </c>
      <c r="AO5814">
        <v>0</v>
      </c>
      <c r="AP5814">
        <v>0</v>
      </c>
      <c r="AQ5814">
        <v>0</v>
      </c>
      <c r="AR5814">
        <v>0</v>
      </c>
      <c r="AS5814">
        <v>0</v>
      </c>
      <c r="AT5814">
        <v>0</v>
      </c>
    </row>
    <row r="5815" spans="1:46" hidden="1" x14ac:dyDescent="0.25">
      <c r="A5815" t="s">
        <v>334</v>
      </c>
      <c r="B5815" t="s">
        <v>288</v>
      </c>
      <c r="C5815">
        <v>5</v>
      </c>
      <c r="D5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5">
        <v>43</v>
      </c>
      <c r="AJ5815" t="s">
        <v>334</v>
      </c>
      <c r="AK5815" t="s">
        <v>425</v>
      </c>
      <c r="AL5815" t="s">
        <v>288</v>
      </c>
      <c r="AM5815">
        <v>3</v>
      </c>
      <c r="AN5815">
        <v>5</v>
      </c>
      <c r="AO5815">
        <v>0</v>
      </c>
      <c r="AP5815">
        <v>0</v>
      </c>
      <c r="AQ5815">
        <v>0</v>
      </c>
      <c r="AR5815">
        <v>0</v>
      </c>
      <c r="AS5815">
        <v>0</v>
      </c>
      <c r="AT5815">
        <v>0</v>
      </c>
    </row>
    <row r="5816" spans="1:46" hidden="1" x14ac:dyDescent="0.25">
      <c r="A5816" t="s">
        <v>334</v>
      </c>
      <c r="B5816" t="s">
        <v>288</v>
      </c>
      <c r="C5816">
        <v>6</v>
      </c>
      <c r="D5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6">
        <v>43</v>
      </c>
      <c r="AJ5816" t="s">
        <v>334</v>
      </c>
      <c r="AK5816" t="s">
        <v>425</v>
      </c>
      <c r="AL5816" t="s">
        <v>288</v>
      </c>
      <c r="AM5816">
        <v>3</v>
      </c>
      <c r="AN5816">
        <v>6</v>
      </c>
      <c r="AO5816">
        <v>0</v>
      </c>
      <c r="AP5816">
        <v>0</v>
      </c>
      <c r="AQ5816">
        <v>0</v>
      </c>
      <c r="AR5816">
        <v>0</v>
      </c>
      <c r="AS5816">
        <v>0</v>
      </c>
      <c r="AT5816">
        <v>0</v>
      </c>
    </row>
    <row r="5817" spans="1:46" hidden="1" x14ac:dyDescent="0.25">
      <c r="A5817" t="s">
        <v>334</v>
      </c>
      <c r="B5817" t="s">
        <v>288</v>
      </c>
      <c r="C5817">
        <v>7</v>
      </c>
      <c r="D5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3.5118979999999998E-3</v>
      </c>
      <c r="E5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3.5118979999999998E-3</v>
      </c>
      <c r="AI5817">
        <v>43</v>
      </c>
      <c r="AJ5817" t="s">
        <v>334</v>
      </c>
      <c r="AK5817" t="s">
        <v>425</v>
      </c>
      <c r="AL5817" t="s">
        <v>288</v>
      </c>
      <c r="AM5817">
        <v>3</v>
      </c>
      <c r="AN5817">
        <v>7</v>
      </c>
      <c r="AO5817">
        <v>3.5118979999999998E-3</v>
      </c>
      <c r="AP5817">
        <v>5.8926619999999999E-3</v>
      </c>
      <c r="AQ5817">
        <v>9.4376800000000004E-3</v>
      </c>
      <c r="AR5817">
        <v>6.6887869999999999E-3</v>
      </c>
      <c r="AS5817">
        <v>1.6934004999999999E-2</v>
      </c>
      <c r="AT5817">
        <v>9.1017599999999995E-4</v>
      </c>
    </row>
    <row r="5818" spans="1:46" hidden="1" x14ac:dyDescent="0.25">
      <c r="A5818" t="s">
        <v>334</v>
      </c>
      <c r="B5818" t="s">
        <v>288</v>
      </c>
      <c r="C5818">
        <v>8</v>
      </c>
      <c r="D5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6.9423169000000007E-2</v>
      </c>
      <c r="E5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6.9423169000000007E-2</v>
      </c>
      <c r="AI5818">
        <v>43</v>
      </c>
      <c r="AJ5818" t="s">
        <v>334</v>
      </c>
      <c r="AK5818" t="s">
        <v>425</v>
      </c>
      <c r="AL5818" t="s">
        <v>288</v>
      </c>
      <c r="AM5818">
        <v>3</v>
      </c>
      <c r="AN5818">
        <v>8</v>
      </c>
      <c r="AO5818">
        <v>6.9423169000000007E-2</v>
      </c>
      <c r="AP5818">
        <v>0.102072461</v>
      </c>
      <c r="AQ5818">
        <v>0.117180752</v>
      </c>
      <c r="AR5818">
        <v>9.5153916000000005E-2</v>
      </c>
      <c r="AS5818">
        <v>0.158437931</v>
      </c>
      <c r="AT5818">
        <v>1.8657689000000002E-2</v>
      </c>
    </row>
    <row r="5819" spans="1:46" hidden="1" x14ac:dyDescent="0.25">
      <c r="A5819" t="s">
        <v>334</v>
      </c>
      <c r="B5819" t="s">
        <v>288</v>
      </c>
      <c r="C5819">
        <v>9</v>
      </c>
      <c r="D5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0.29592745399999998</v>
      </c>
      <c r="E5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0.19316724699999999</v>
      </c>
      <c r="AI5819">
        <v>43</v>
      </c>
      <c r="AJ5819" t="s">
        <v>334</v>
      </c>
      <c r="AK5819" t="s">
        <v>425</v>
      </c>
      <c r="AL5819" t="s">
        <v>288</v>
      </c>
      <c r="AM5819">
        <v>3</v>
      </c>
      <c r="AN5819">
        <v>9</v>
      </c>
      <c r="AO5819">
        <v>0.19316724699999999</v>
      </c>
      <c r="AP5819">
        <v>0.26365197899999998</v>
      </c>
      <c r="AQ5819">
        <v>0.29592745399999998</v>
      </c>
      <c r="AR5819">
        <v>0.23992391599999999</v>
      </c>
      <c r="AS5819">
        <v>0.35634191999999998</v>
      </c>
      <c r="AT5819">
        <v>5.3397054999999999E-2</v>
      </c>
    </row>
    <row r="5820" spans="1:46" hidden="1" x14ac:dyDescent="0.25">
      <c r="A5820" t="s">
        <v>334</v>
      </c>
      <c r="B5820" t="s">
        <v>288</v>
      </c>
      <c r="C5820">
        <v>10</v>
      </c>
      <c r="D5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0.46957422700000001</v>
      </c>
      <c r="E5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0.46957422700000001</v>
      </c>
      <c r="AI5820">
        <v>43</v>
      </c>
      <c r="AJ5820" t="s">
        <v>334</v>
      </c>
      <c r="AK5820" t="s">
        <v>425</v>
      </c>
      <c r="AL5820" t="s">
        <v>288</v>
      </c>
      <c r="AM5820">
        <v>3</v>
      </c>
      <c r="AN5820">
        <v>10</v>
      </c>
      <c r="AO5820">
        <v>0.31868601400000002</v>
      </c>
      <c r="AP5820">
        <v>0.416423932</v>
      </c>
      <c r="AQ5820">
        <v>0.46957422700000001</v>
      </c>
      <c r="AR5820">
        <v>0.38311651800000002</v>
      </c>
      <c r="AS5820">
        <v>0.54706805599999997</v>
      </c>
      <c r="AT5820">
        <v>0.10351160299999999</v>
      </c>
    </row>
    <row r="5821" spans="1:46" hidden="1" x14ac:dyDescent="0.25">
      <c r="A5821" t="s">
        <v>334</v>
      </c>
      <c r="B5821" t="s">
        <v>288</v>
      </c>
      <c r="C5821">
        <v>11</v>
      </c>
      <c r="D5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0.60818281799999996</v>
      </c>
      <c r="E5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0.60818281799999996</v>
      </c>
      <c r="AI5821">
        <v>43</v>
      </c>
      <c r="AJ5821" t="s">
        <v>334</v>
      </c>
      <c r="AK5821" t="s">
        <v>425</v>
      </c>
      <c r="AL5821" t="s">
        <v>288</v>
      </c>
      <c r="AM5821">
        <v>3</v>
      </c>
      <c r="AN5821">
        <v>11</v>
      </c>
      <c r="AO5821">
        <v>0.40172515600000003</v>
      </c>
      <c r="AP5821">
        <v>0.54477698900000004</v>
      </c>
      <c r="AQ5821">
        <v>0.60818281799999996</v>
      </c>
      <c r="AR5821">
        <v>0.49852618300000001</v>
      </c>
      <c r="AS5821">
        <v>0.70129291999999999</v>
      </c>
      <c r="AT5821">
        <v>0.15583369499999999</v>
      </c>
    </row>
    <row r="5822" spans="1:46" hidden="1" x14ac:dyDescent="0.25">
      <c r="A5822" t="s">
        <v>334</v>
      </c>
      <c r="B5822" t="s">
        <v>288</v>
      </c>
      <c r="C5822">
        <v>12</v>
      </c>
      <c r="D5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0.68963761599999995</v>
      </c>
      <c r="E5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0.68963761599999995</v>
      </c>
      <c r="AI5822">
        <v>43</v>
      </c>
      <c r="AJ5822" t="s">
        <v>334</v>
      </c>
      <c r="AK5822" t="s">
        <v>425</v>
      </c>
      <c r="AL5822" t="s">
        <v>288</v>
      </c>
      <c r="AM5822">
        <v>3</v>
      </c>
      <c r="AN5822">
        <v>12</v>
      </c>
      <c r="AO5822">
        <v>0.46343875600000001</v>
      </c>
      <c r="AP5822">
        <v>0.62088153599999996</v>
      </c>
      <c r="AQ5822">
        <v>0.68963761599999995</v>
      </c>
      <c r="AR5822">
        <v>0.57224125800000003</v>
      </c>
      <c r="AS5822">
        <v>0.80517616800000003</v>
      </c>
      <c r="AT5822">
        <v>0.191173175</v>
      </c>
    </row>
    <row r="5823" spans="1:46" hidden="1" x14ac:dyDescent="0.25">
      <c r="A5823" t="s">
        <v>334</v>
      </c>
      <c r="B5823" t="s">
        <v>288</v>
      </c>
      <c r="C5823">
        <v>13</v>
      </c>
      <c r="D5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0.72041023100000001</v>
      </c>
      <c r="E5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0.72041023100000001</v>
      </c>
      <c r="AI5823">
        <v>43</v>
      </c>
      <c r="AJ5823" t="s">
        <v>334</v>
      </c>
      <c r="AK5823" t="s">
        <v>425</v>
      </c>
      <c r="AL5823" t="s">
        <v>288</v>
      </c>
      <c r="AM5823">
        <v>3</v>
      </c>
      <c r="AN5823">
        <v>13</v>
      </c>
      <c r="AO5823">
        <v>0.48426950699999999</v>
      </c>
      <c r="AP5823">
        <v>0.63666232499999997</v>
      </c>
      <c r="AQ5823">
        <v>0.72041023100000001</v>
      </c>
      <c r="AR5823">
        <v>0.59660748200000002</v>
      </c>
      <c r="AS5823">
        <v>0.84995034000000003</v>
      </c>
      <c r="AT5823">
        <v>0.19698816499999999</v>
      </c>
    </row>
    <row r="5824" spans="1:46" hidden="1" x14ac:dyDescent="0.25">
      <c r="A5824" t="s">
        <v>334</v>
      </c>
      <c r="B5824" t="s">
        <v>288</v>
      </c>
      <c r="C5824">
        <v>14</v>
      </c>
      <c r="D5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0.68354671499999997</v>
      </c>
      <c r="E5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0.68354671499999997</v>
      </c>
      <c r="AI5824">
        <v>43</v>
      </c>
      <c r="AJ5824" t="s">
        <v>334</v>
      </c>
      <c r="AK5824" t="s">
        <v>425</v>
      </c>
      <c r="AL5824" t="s">
        <v>288</v>
      </c>
      <c r="AM5824">
        <v>3</v>
      </c>
      <c r="AN5824">
        <v>14</v>
      </c>
      <c r="AO5824">
        <v>0.47321703599999998</v>
      </c>
      <c r="AP5824">
        <v>0.60166217799999999</v>
      </c>
      <c r="AQ5824">
        <v>0.68354671499999997</v>
      </c>
      <c r="AR5824">
        <v>0.57174380000000002</v>
      </c>
      <c r="AS5824">
        <v>0.828181002</v>
      </c>
      <c r="AT5824">
        <v>0.178142363</v>
      </c>
    </row>
    <row r="5825" spans="1:46" hidden="1" x14ac:dyDescent="0.25">
      <c r="A5825" t="s">
        <v>334</v>
      </c>
      <c r="B5825" t="s">
        <v>288</v>
      </c>
      <c r="C5825">
        <v>15</v>
      </c>
      <c r="D5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0.59869884100000004</v>
      </c>
      <c r="E5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0.59869884100000004</v>
      </c>
      <c r="AI5825">
        <v>43</v>
      </c>
      <c r="AJ5825" t="s">
        <v>334</v>
      </c>
      <c r="AK5825" t="s">
        <v>425</v>
      </c>
      <c r="AL5825" t="s">
        <v>288</v>
      </c>
      <c r="AM5825">
        <v>3</v>
      </c>
      <c r="AN5825">
        <v>15</v>
      </c>
      <c r="AO5825">
        <v>0.42932519699999999</v>
      </c>
      <c r="AP5825">
        <v>0.533918538</v>
      </c>
      <c r="AQ5825">
        <v>0.59869884100000004</v>
      </c>
      <c r="AR5825">
        <v>0.50780378900000001</v>
      </c>
      <c r="AS5825">
        <v>0.74851876500000003</v>
      </c>
      <c r="AT5825">
        <v>0.157169269</v>
      </c>
    </row>
    <row r="5826" spans="1:46" hidden="1" x14ac:dyDescent="0.25">
      <c r="A5826" t="s">
        <v>334</v>
      </c>
      <c r="B5826" t="s">
        <v>288</v>
      </c>
      <c r="C5826">
        <v>16</v>
      </c>
      <c r="D5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0.49011025499999999</v>
      </c>
      <c r="E5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0.49011025499999999</v>
      </c>
      <c r="AI5826">
        <v>43</v>
      </c>
      <c r="AJ5826" t="s">
        <v>334</v>
      </c>
      <c r="AK5826" t="s">
        <v>425</v>
      </c>
      <c r="AL5826" t="s">
        <v>288</v>
      </c>
      <c r="AM5826">
        <v>3</v>
      </c>
      <c r="AN5826">
        <v>16</v>
      </c>
      <c r="AO5826">
        <v>0.33277294800000001</v>
      </c>
      <c r="AP5826">
        <v>0.41521766199999999</v>
      </c>
      <c r="AQ5826">
        <v>0.49011025499999999</v>
      </c>
      <c r="AR5826">
        <v>0.39916589899999999</v>
      </c>
      <c r="AS5826">
        <v>0.60901092199999995</v>
      </c>
      <c r="AT5826">
        <v>0.10291051800000001</v>
      </c>
    </row>
    <row r="5827" spans="1:46" hidden="1" x14ac:dyDescent="0.25">
      <c r="A5827" t="s">
        <v>334</v>
      </c>
      <c r="B5827" t="s">
        <v>288</v>
      </c>
      <c r="C5827">
        <v>17</v>
      </c>
      <c r="D5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0.33545309699999998</v>
      </c>
      <c r="E5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0.33545309699999998</v>
      </c>
      <c r="AI5827">
        <v>43</v>
      </c>
      <c r="AJ5827" t="s">
        <v>334</v>
      </c>
      <c r="AK5827" t="s">
        <v>425</v>
      </c>
      <c r="AL5827" t="s">
        <v>288</v>
      </c>
      <c r="AM5827">
        <v>3</v>
      </c>
      <c r="AN5827">
        <v>17</v>
      </c>
      <c r="AO5827">
        <v>0.21553050500000001</v>
      </c>
      <c r="AP5827">
        <v>0.28072190899999999</v>
      </c>
      <c r="AQ5827">
        <v>0.33545309699999998</v>
      </c>
      <c r="AR5827">
        <v>0.272354139</v>
      </c>
      <c r="AS5827">
        <v>0.432835362</v>
      </c>
      <c r="AT5827">
        <v>6.2443923999999998E-2</v>
      </c>
    </row>
    <row r="5828" spans="1:46" hidden="1" x14ac:dyDescent="0.25">
      <c r="A5828" t="s">
        <v>334</v>
      </c>
      <c r="B5828" t="s">
        <v>288</v>
      </c>
      <c r="C5828">
        <v>18</v>
      </c>
      <c r="D5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0.16627448</v>
      </c>
      <c r="E5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0.16627448</v>
      </c>
      <c r="AI5828">
        <v>43</v>
      </c>
      <c r="AJ5828" t="s">
        <v>334</v>
      </c>
      <c r="AK5828" t="s">
        <v>425</v>
      </c>
      <c r="AL5828" t="s">
        <v>288</v>
      </c>
      <c r="AM5828">
        <v>3</v>
      </c>
      <c r="AN5828">
        <v>18</v>
      </c>
      <c r="AO5828">
        <v>0.10158479099999999</v>
      </c>
      <c r="AP5828">
        <v>0.13549419700000001</v>
      </c>
      <c r="AQ5828">
        <v>0.16627448</v>
      </c>
      <c r="AR5828">
        <v>0.13524383400000001</v>
      </c>
      <c r="AS5828">
        <v>0.24376574400000001</v>
      </c>
      <c r="AT5828">
        <v>2.4532318000000001E-2</v>
      </c>
    </row>
    <row r="5829" spans="1:46" hidden="1" x14ac:dyDescent="0.25">
      <c r="A5829" t="s">
        <v>334</v>
      </c>
      <c r="B5829" t="s">
        <v>288</v>
      </c>
      <c r="C5829">
        <v>19</v>
      </c>
      <c r="D5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3.5984817000000002E-2</v>
      </c>
      <c r="E5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3.5984817000000002E-2</v>
      </c>
      <c r="AI5829">
        <v>43</v>
      </c>
      <c r="AJ5829" t="s">
        <v>334</v>
      </c>
      <c r="AK5829" t="s">
        <v>425</v>
      </c>
      <c r="AL5829" t="s">
        <v>288</v>
      </c>
      <c r="AM5829">
        <v>3</v>
      </c>
      <c r="AN5829">
        <v>19</v>
      </c>
      <c r="AO5829">
        <v>1.2526829E-2</v>
      </c>
      <c r="AP5829">
        <v>2.1734308000000001E-2</v>
      </c>
      <c r="AQ5829">
        <v>3.5984817000000002E-2</v>
      </c>
      <c r="AR5829">
        <v>2.4962326E-2</v>
      </c>
      <c r="AS5829">
        <v>6.6535670000000005E-2</v>
      </c>
      <c r="AT5829">
        <v>3.3898470000000001E-3</v>
      </c>
    </row>
    <row r="5830" spans="1:46" hidden="1" x14ac:dyDescent="0.25">
      <c r="A5830" t="s">
        <v>334</v>
      </c>
      <c r="B5830" t="s">
        <v>288</v>
      </c>
      <c r="C5830">
        <v>20</v>
      </c>
      <c r="D5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2.3200000000000001E-5</v>
      </c>
      <c r="E5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2.3200000000000001E-5</v>
      </c>
      <c r="AI5830">
        <v>43</v>
      </c>
      <c r="AJ5830" t="s">
        <v>334</v>
      </c>
      <c r="AK5830" t="s">
        <v>425</v>
      </c>
      <c r="AL5830" t="s">
        <v>288</v>
      </c>
      <c r="AM5830">
        <v>3</v>
      </c>
      <c r="AN5830">
        <v>20</v>
      </c>
      <c r="AO5830">
        <v>0</v>
      </c>
      <c r="AP5830">
        <v>7.1600000000000006E-8</v>
      </c>
      <c r="AQ5830">
        <v>2.3200000000000001E-5</v>
      </c>
      <c r="AR5830">
        <v>3.0199999999999999E-5</v>
      </c>
      <c r="AS5830">
        <v>3.1955500000000001E-4</v>
      </c>
      <c r="AT5830">
        <v>0</v>
      </c>
    </row>
    <row r="5831" spans="1:46" hidden="1" x14ac:dyDescent="0.25">
      <c r="A5831" t="s">
        <v>334</v>
      </c>
      <c r="B5831" t="s">
        <v>288</v>
      </c>
      <c r="C5831">
        <v>21</v>
      </c>
      <c r="D5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1">
        <v>43</v>
      </c>
      <c r="AJ5831" t="s">
        <v>334</v>
      </c>
      <c r="AK5831" t="s">
        <v>425</v>
      </c>
      <c r="AL5831" t="s">
        <v>288</v>
      </c>
      <c r="AM5831">
        <v>3</v>
      </c>
      <c r="AN5831">
        <v>21</v>
      </c>
      <c r="AO5831">
        <v>0</v>
      </c>
      <c r="AP5831" s="281">
        <v>0</v>
      </c>
      <c r="AQ5831" s="281">
        <v>0</v>
      </c>
      <c r="AR5831" s="281">
        <v>0</v>
      </c>
      <c r="AS5831">
        <v>0</v>
      </c>
      <c r="AT5831">
        <v>0</v>
      </c>
    </row>
    <row r="5832" spans="1:46" hidden="1" x14ac:dyDescent="0.25">
      <c r="A5832" t="s">
        <v>334</v>
      </c>
      <c r="B5832" t="s">
        <v>288</v>
      </c>
      <c r="C5832">
        <v>22</v>
      </c>
      <c r="D5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2">
        <v>43</v>
      </c>
      <c r="AJ5832" t="s">
        <v>334</v>
      </c>
      <c r="AK5832" t="s">
        <v>425</v>
      </c>
      <c r="AL5832" t="s">
        <v>288</v>
      </c>
      <c r="AM5832">
        <v>3</v>
      </c>
      <c r="AN5832">
        <v>22</v>
      </c>
      <c r="AO5832">
        <v>0</v>
      </c>
      <c r="AP5832">
        <v>0</v>
      </c>
      <c r="AQ5832">
        <v>0</v>
      </c>
      <c r="AR5832">
        <v>0</v>
      </c>
      <c r="AS5832">
        <v>0</v>
      </c>
      <c r="AT5832">
        <v>0</v>
      </c>
    </row>
    <row r="5833" spans="1:46" hidden="1" x14ac:dyDescent="0.25">
      <c r="A5833" t="s">
        <v>334</v>
      </c>
      <c r="B5833" t="s">
        <v>288</v>
      </c>
      <c r="C5833">
        <v>23</v>
      </c>
      <c r="D5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3">
        <v>43</v>
      </c>
      <c r="AJ5833" t="s">
        <v>334</v>
      </c>
      <c r="AK5833" t="s">
        <v>425</v>
      </c>
      <c r="AL5833" t="s">
        <v>288</v>
      </c>
      <c r="AM5833">
        <v>3</v>
      </c>
      <c r="AN5833">
        <v>23</v>
      </c>
      <c r="AO5833">
        <v>0</v>
      </c>
      <c r="AP5833">
        <v>0</v>
      </c>
      <c r="AQ5833">
        <v>0</v>
      </c>
      <c r="AR5833">
        <v>0</v>
      </c>
      <c r="AS5833">
        <v>0</v>
      </c>
      <c r="AT5833">
        <v>0</v>
      </c>
    </row>
    <row r="5834" spans="1:46" hidden="1" x14ac:dyDescent="0.25">
      <c r="A5834" t="s">
        <v>334</v>
      </c>
      <c r="B5834" t="s">
        <v>288</v>
      </c>
      <c r="C5834">
        <v>24</v>
      </c>
      <c r="D5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4">
        <v>43</v>
      </c>
      <c r="AJ5834" t="s">
        <v>334</v>
      </c>
      <c r="AK5834" t="s">
        <v>425</v>
      </c>
      <c r="AL5834" t="s">
        <v>288</v>
      </c>
      <c r="AM5834">
        <v>3</v>
      </c>
      <c r="AN5834">
        <v>24</v>
      </c>
      <c r="AO5834">
        <v>0</v>
      </c>
      <c r="AP5834">
        <v>0</v>
      </c>
      <c r="AQ5834">
        <v>0</v>
      </c>
      <c r="AR5834">
        <v>0</v>
      </c>
      <c r="AS5834">
        <v>0</v>
      </c>
      <c r="AT5834">
        <v>0</v>
      </c>
    </row>
    <row r="5835" spans="1:46" hidden="1" x14ac:dyDescent="0.25">
      <c r="A5835" t="s">
        <v>334</v>
      </c>
      <c r="B5835" t="s">
        <v>289</v>
      </c>
      <c r="C5835">
        <v>1</v>
      </c>
      <c r="D5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5">
        <v>43</v>
      </c>
      <c r="AJ5835" t="s">
        <v>334</v>
      </c>
      <c r="AK5835" t="s">
        <v>425</v>
      </c>
      <c r="AL5835" t="s">
        <v>289</v>
      </c>
      <c r="AM5835">
        <v>4</v>
      </c>
      <c r="AN5835">
        <v>1</v>
      </c>
      <c r="AO5835">
        <v>0</v>
      </c>
      <c r="AP5835">
        <v>0</v>
      </c>
      <c r="AQ5835">
        <v>0</v>
      </c>
      <c r="AR5835">
        <v>0</v>
      </c>
      <c r="AS5835">
        <v>0</v>
      </c>
      <c r="AT5835">
        <v>0</v>
      </c>
    </row>
    <row r="5836" spans="1:46" hidden="1" x14ac:dyDescent="0.25">
      <c r="A5836" t="s">
        <v>334</v>
      </c>
      <c r="B5836" t="s">
        <v>289</v>
      </c>
      <c r="C5836">
        <v>2</v>
      </c>
      <c r="D5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6">
        <v>43</v>
      </c>
      <c r="AJ5836" t="s">
        <v>334</v>
      </c>
      <c r="AK5836" t="s">
        <v>425</v>
      </c>
      <c r="AL5836" t="s">
        <v>289</v>
      </c>
      <c r="AM5836">
        <v>4</v>
      </c>
      <c r="AN5836">
        <v>2</v>
      </c>
      <c r="AO5836">
        <v>0</v>
      </c>
      <c r="AP5836">
        <v>0</v>
      </c>
      <c r="AQ5836">
        <v>0</v>
      </c>
      <c r="AR5836">
        <v>0</v>
      </c>
      <c r="AS5836">
        <v>0</v>
      </c>
      <c r="AT5836">
        <v>0</v>
      </c>
    </row>
    <row r="5837" spans="1:46" hidden="1" x14ac:dyDescent="0.25">
      <c r="A5837" t="s">
        <v>334</v>
      </c>
      <c r="B5837" t="s">
        <v>289</v>
      </c>
      <c r="C5837">
        <v>3</v>
      </c>
      <c r="D5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7">
        <v>43</v>
      </c>
      <c r="AJ5837" t="s">
        <v>334</v>
      </c>
      <c r="AK5837" t="s">
        <v>425</v>
      </c>
      <c r="AL5837" t="s">
        <v>289</v>
      </c>
      <c r="AM5837">
        <v>4</v>
      </c>
      <c r="AN5837">
        <v>3</v>
      </c>
      <c r="AO5837">
        <v>0</v>
      </c>
      <c r="AP5837">
        <v>0</v>
      </c>
      <c r="AQ5837">
        <v>0</v>
      </c>
      <c r="AR5837">
        <v>0</v>
      </c>
      <c r="AS5837">
        <v>0</v>
      </c>
      <c r="AT5837">
        <v>0</v>
      </c>
    </row>
    <row r="5838" spans="1:46" hidden="1" x14ac:dyDescent="0.25">
      <c r="A5838" t="s">
        <v>334</v>
      </c>
      <c r="B5838" t="s">
        <v>289</v>
      </c>
      <c r="C5838">
        <v>4</v>
      </c>
      <c r="D5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8">
        <v>43</v>
      </c>
      <c r="AJ5838" t="s">
        <v>334</v>
      </c>
      <c r="AK5838" t="s">
        <v>425</v>
      </c>
      <c r="AL5838" t="s">
        <v>289</v>
      </c>
      <c r="AM5838">
        <v>4</v>
      </c>
      <c r="AN5838">
        <v>4</v>
      </c>
      <c r="AO5838">
        <v>0</v>
      </c>
      <c r="AP5838">
        <v>0</v>
      </c>
      <c r="AQ5838">
        <v>0</v>
      </c>
      <c r="AR5838">
        <v>0</v>
      </c>
      <c r="AS5838">
        <v>0</v>
      </c>
      <c r="AT5838">
        <v>0</v>
      </c>
    </row>
    <row r="5839" spans="1:46" hidden="1" x14ac:dyDescent="0.25">
      <c r="A5839" t="s">
        <v>334</v>
      </c>
      <c r="B5839" t="s">
        <v>289</v>
      </c>
      <c r="C5839">
        <v>5</v>
      </c>
      <c r="D5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9">
        <v>43</v>
      </c>
      <c r="AJ5839" t="s">
        <v>334</v>
      </c>
      <c r="AK5839" t="s">
        <v>425</v>
      </c>
      <c r="AL5839" t="s">
        <v>289</v>
      </c>
      <c r="AM5839">
        <v>4</v>
      </c>
      <c r="AN5839">
        <v>5</v>
      </c>
      <c r="AO5839">
        <v>0</v>
      </c>
      <c r="AP5839">
        <v>0</v>
      </c>
      <c r="AQ5839">
        <v>0</v>
      </c>
      <c r="AR5839">
        <v>0</v>
      </c>
      <c r="AS5839">
        <v>0</v>
      </c>
      <c r="AT5839">
        <v>0</v>
      </c>
    </row>
    <row r="5840" spans="1:46" hidden="1" x14ac:dyDescent="0.25">
      <c r="A5840" t="s">
        <v>334</v>
      </c>
      <c r="B5840" t="s">
        <v>289</v>
      </c>
      <c r="C5840">
        <v>6</v>
      </c>
      <c r="D5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0">
        <v>43</v>
      </c>
      <c r="AJ5840" t="s">
        <v>334</v>
      </c>
      <c r="AK5840" t="s">
        <v>425</v>
      </c>
      <c r="AL5840" t="s">
        <v>289</v>
      </c>
      <c r="AM5840">
        <v>4</v>
      </c>
      <c r="AN5840">
        <v>6</v>
      </c>
      <c r="AO5840">
        <v>0</v>
      </c>
      <c r="AP5840">
        <v>0</v>
      </c>
      <c r="AQ5840">
        <v>0</v>
      </c>
      <c r="AR5840">
        <v>0</v>
      </c>
      <c r="AS5840">
        <v>0</v>
      </c>
      <c r="AT5840">
        <v>0</v>
      </c>
    </row>
    <row r="5841" spans="1:46" hidden="1" x14ac:dyDescent="0.25">
      <c r="A5841" t="s">
        <v>334</v>
      </c>
      <c r="B5841" t="s">
        <v>289</v>
      </c>
      <c r="C5841">
        <v>7</v>
      </c>
      <c r="D5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1.93081E-4</v>
      </c>
      <c r="E5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1.93081E-4</v>
      </c>
      <c r="AI5841">
        <v>43</v>
      </c>
      <c r="AJ5841" t="s">
        <v>334</v>
      </c>
      <c r="AK5841" t="s">
        <v>425</v>
      </c>
      <c r="AL5841" t="s">
        <v>289</v>
      </c>
      <c r="AM5841">
        <v>4</v>
      </c>
      <c r="AN5841">
        <v>7</v>
      </c>
      <c r="AO5841">
        <v>1.93081E-4</v>
      </c>
      <c r="AP5841">
        <v>4.9273899999999996E-4</v>
      </c>
      <c r="AQ5841">
        <v>1.1459739999999999E-3</v>
      </c>
      <c r="AR5841">
        <v>7.3902699999999996E-4</v>
      </c>
      <c r="AS5841">
        <v>3.070372E-3</v>
      </c>
      <c r="AT5841">
        <v>2.7900000000000001E-5</v>
      </c>
    </row>
    <row r="5842" spans="1:46" hidden="1" x14ac:dyDescent="0.25">
      <c r="A5842" t="s">
        <v>334</v>
      </c>
      <c r="B5842" t="s">
        <v>289</v>
      </c>
      <c r="C5842">
        <v>8</v>
      </c>
      <c r="D5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4.3233183000000001E-2</v>
      </c>
      <c r="E5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4.3233183000000001E-2</v>
      </c>
      <c r="AI5842">
        <v>43</v>
      </c>
      <c r="AJ5842" t="s">
        <v>334</v>
      </c>
      <c r="AK5842" t="s">
        <v>425</v>
      </c>
      <c r="AL5842" t="s">
        <v>289</v>
      </c>
      <c r="AM5842">
        <v>4</v>
      </c>
      <c r="AN5842">
        <v>8</v>
      </c>
      <c r="AO5842">
        <v>4.3233183000000001E-2</v>
      </c>
      <c r="AP5842">
        <v>5.8347466000000001E-2</v>
      </c>
      <c r="AQ5842">
        <v>6.9343617999999996E-2</v>
      </c>
      <c r="AR5842">
        <v>5.6290371999999998E-2</v>
      </c>
      <c r="AS5842">
        <v>9.8888831999999996E-2</v>
      </c>
      <c r="AT5842" s="281">
        <v>8.6742280000000008E-3</v>
      </c>
    </row>
    <row r="5843" spans="1:46" hidden="1" x14ac:dyDescent="0.25">
      <c r="A5843" t="s">
        <v>334</v>
      </c>
      <c r="B5843" t="s">
        <v>289</v>
      </c>
      <c r="C5843">
        <v>9</v>
      </c>
      <c r="D5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0.22643043099999999</v>
      </c>
      <c r="E5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0.15262220800000001</v>
      </c>
      <c r="AI5843">
        <v>43</v>
      </c>
      <c r="AJ5843" t="s">
        <v>334</v>
      </c>
      <c r="AK5843" t="s">
        <v>425</v>
      </c>
      <c r="AL5843" t="s">
        <v>289</v>
      </c>
      <c r="AM5843">
        <v>4</v>
      </c>
      <c r="AN5843">
        <v>9</v>
      </c>
      <c r="AO5843">
        <v>0.15262220800000001</v>
      </c>
      <c r="AP5843">
        <v>0.20082166300000001</v>
      </c>
      <c r="AQ5843">
        <v>0.22643043099999999</v>
      </c>
      <c r="AR5843">
        <v>0.18492921000000001</v>
      </c>
      <c r="AS5843">
        <v>0.27773935799999999</v>
      </c>
      <c r="AT5843">
        <v>3.1271452999999998E-2</v>
      </c>
    </row>
    <row r="5844" spans="1:46" hidden="1" x14ac:dyDescent="0.25">
      <c r="A5844" t="s">
        <v>334</v>
      </c>
      <c r="B5844" t="s">
        <v>289</v>
      </c>
      <c r="C5844">
        <v>10</v>
      </c>
      <c r="D5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0.39161501599999998</v>
      </c>
      <c r="E5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0.39161501599999998</v>
      </c>
      <c r="AI5844">
        <v>43</v>
      </c>
      <c r="AJ5844" t="s">
        <v>334</v>
      </c>
      <c r="AK5844" t="s">
        <v>425</v>
      </c>
      <c r="AL5844" t="s">
        <v>289</v>
      </c>
      <c r="AM5844">
        <v>4</v>
      </c>
      <c r="AN5844">
        <v>10</v>
      </c>
      <c r="AO5844">
        <v>0.269196873</v>
      </c>
      <c r="AP5844">
        <v>0.34938940699999999</v>
      </c>
      <c r="AQ5844">
        <v>0.39161501599999998</v>
      </c>
      <c r="AR5844">
        <v>0.31933477900000001</v>
      </c>
      <c r="AS5844">
        <v>0.457938442</v>
      </c>
      <c r="AT5844">
        <v>5.4167725E-2</v>
      </c>
    </row>
    <row r="5845" spans="1:46" hidden="1" x14ac:dyDescent="0.25">
      <c r="A5845" t="s">
        <v>334</v>
      </c>
      <c r="B5845" t="s">
        <v>289</v>
      </c>
      <c r="C5845">
        <v>11</v>
      </c>
      <c r="D5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0.52347348699999996</v>
      </c>
      <c r="E5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0.52347348699999996</v>
      </c>
      <c r="AI5845">
        <v>43</v>
      </c>
      <c r="AJ5845" t="s">
        <v>334</v>
      </c>
      <c r="AK5845" t="s">
        <v>425</v>
      </c>
      <c r="AL5845" t="s">
        <v>289</v>
      </c>
      <c r="AM5845">
        <v>4</v>
      </c>
      <c r="AN5845">
        <v>11</v>
      </c>
      <c r="AO5845">
        <v>0.36810208</v>
      </c>
      <c r="AP5845">
        <v>0.46581726400000001</v>
      </c>
      <c r="AQ5845">
        <v>0.52347348699999996</v>
      </c>
      <c r="AR5845">
        <v>0.43021451999999999</v>
      </c>
      <c r="AS5845">
        <v>0.60106133299999998</v>
      </c>
      <c r="AT5845">
        <v>8.9636477000000006E-2</v>
      </c>
    </row>
    <row r="5846" spans="1:46" hidden="1" x14ac:dyDescent="0.25">
      <c r="A5846" t="s">
        <v>334</v>
      </c>
      <c r="B5846" t="s">
        <v>289</v>
      </c>
      <c r="C5846">
        <v>12</v>
      </c>
      <c r="D5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0.60631901799999999</v>
      </c>
      <c r="E5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0.60631901799999999</v>
      </c>
      <c r="AI5846">
        <v>43</v>
      </c>
      <c r="AJ5846" t="s">
        <v>334</v>
      </c>
      <c r="AK5846" t="s">
        <v>425</v>
      </c>
      <c r="AL5846" t="s">
        <v>289</v>
      </c>
      <c r="AM5846">
        <v>4</v>
      </c>
      <c r="AN5846">
        <v>12</v>
      </c>
      <c r="AO5846">
        <v>0.42805088499999999</v>
      </c>
      <c r="AP5846">
        <v>0.54109506399999996</v>
      </c>
      <c r="AQ5846">
        <v>0.60631901799999999</v>
      </c>
      <c r="AR5846">
        <v>0.50033145800000001</v>
      </c>
      <c r="AS5846">
        <v>0.69355645200000005</v>
      </c>
      <c r="AT5846">
        <v>0.114700656</v>
      </c>
    </row>
    <row r="5847" spans="1:46" hidden="1" x14ac:dyDescent="0.25">
      <c r="A5847" t="s">
        <v>334</v>
      </c>
      <c r="B5847" t="s">
        <v>289</v>
      </c>
      <c r="C5847">
        <v>13</v>
      </c>
      <c r="D5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0.63045253099999998</v>
      </c>
      <c r="E5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0.63045253099999998</v>
      </c>
      <c r="AI5847">
        <v>43</v>
      </c>
      <c r="AJ5847" t="s">
        <v>334</v>
      </c>
      <c r="AK5847" t="s">
        <v>425</v>
      </c>
      <c r="AL5847" t="s">
        <v>289</v>
      </c>
      <c r="AM5847">
        <v>4</v>
      </c>
      <c r="AN5847">
        <v>13</v>
      </c>
      <c r="AO5847">
        <v>0.44058498800000001</v>
      </c>
      <c r="AP5847">
        <v>0.56767895999999995</v>
      </c>
      <c r="AQ5847">
        <v>0.63045253099999998</v>
      </c>
      <c r="AR5847">
        <v>0.52014389000000005</v>
      </c>
      <c r="AS5847">
        <v>0.72559776099999995</v>
      </c>
      <c r="AT5847">
        <v>0.12718363699999999</v>
      </c>
    </row>
    <row r="5848" spans="1:46" hidden="1" x14ac:dyDescent="0.25">
      <c r="A5848" t="s">
        <v>334</v>
      </c>
      <c r="B5848" t="s">
        <v>289</v>
      </c>
      <c r="C5848">
        <v>14</v>
      </c>
      <c r="D5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0.59565226199999999</v>
      </c>
      <c r="E5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0.59565226199999999</v>
      </c>
      <c r="AI5848">
        <v>43</v>
      </c>
      <c r="AJ5848" t="s">
        <v>334</v>
      </c>
      <c r="AK5848" t="s">
        <v>425</v>
      </c>
      <c r="AL5848" t="s">
        <v>289</v>
      </c>
      <c r="AM5848">
        <v>4</v>
      </c>
      <c r="AN5848">
        <v>14</v>
      </c>
      <c r="AO5848">
        <v>0.40747382199999999</v>
      </c>
      <c r="AP5848">
        <v>0.52274389499999996</v>
      </c>
      <c r="AQ5848">
        <v>0.59565226199999999</v>
      </c>
      <c r="AR5848">
        <v>0.48871003299999999</v>
      </c>
      <c r="AS5848">
        <v>0.69570404600000002</v>
      </c>
      <c r="AT5848">
        <v>0.13314888599999999</v>
      </c>
    </row>
    <row r="5849" spans="1:46" hidden="1" x14ac:dyDescent="0.25">
      <c r="A5849" t="s">
        <v>334</v>
      </c>
      <c r="B5849" t="s">
        <v>289</v>
      </c>
      <c r="C5849">
        <v>15</v>
      </c>
      <c r="D5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0.50656597199999998</v>
      </c>
      <c r="E5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0.50656597199999998</v>
      </c>
      <c r="AI5849">
        <v>43</v>
      </c>
      <c r="AJ5849" t="s">
        <v>334</v>
      </c>
      <c r="AK5849" t="s">
        <v>425</v>
      </c>
      <c r="AL5849" t="s">
        <v>289</v>
      </c>
      <c r="AM5849">
        <v>4</v>
      </c>
      <c r="AN5849">
        <v>15</v>
      </c>
      <c r="AO5849">
        <v>0.33862839099999997</v>
      </c>
      <c r="AP5849">
        <v>0.43675046099999998</v>
      </c>
      <c r="AQ5849">
        <v>0.50656597199999998</v>
      </c>
      <c r="AR5849">
        <v>0.41501663799999999</v>
      </c>
      <c r="AS5849">
        <v>0.60410204000000001</v>
      </c>
      <c r="AT5849">
        <v>0.116557876</v>
      </c>
    </row>
    <row r="5850" spans="1:46" hidden="1" x14ac:dyDescent="0.25">
      <c r="A5850" t="s">
        <v>334</v>
      </c>
      <c r="B5850" t="s">
        <v>289</v>
      </c>
      <c r="C5850">
        <v>16</v>
      </c>
      <c r="D5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0.38070583099999999</v>
      </c>
      <c r="E5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0.38070583099999999</v>
      </c>
      <c r="AI5850">
        <v>43</v>
      </c>
      <c r="AJ5850" t="s">
        <v>334</v>
      </c>
      <c r="AK5850" t="s">
        <v>425</v>
      </c>
      <c r="AL5850" t="s">
        <v>289</v>
      </c>
      <c r="AM5850">
        <v>4</v>
      </c>
      <c r="AN5850">
        <v>16</v>
      </c>
      <c r="AO5850">
        <v>0.24291357699999999</v>
      </c>
      <c r="AP5850">
        <v>0.32827878199999999</v>
      </c>
      <c r="AQ5850">
        <v>0.38070583099999999</v>
      </c>
      <c r="AR5850">
        <v>0.30763662600000002</v>
      </c>
      <c r="AS5850">
        <v>0.47131228800000002</v>
      </c>
      <c r="AT5850">
        <v>8.1785246000000006E-2</v>
      </c>
    </row>
    <row r="5851" spans="1:46" hidden="1" x14ac:dyDescent="0.25">
      <c r="A5851" t="s">
        <v>334</v>
      </c>
      <c r="B5851" t="s">
        <v>289</v>
      </c>
      <c r="C5851">
        <v>17</v>
      </c>
      <c r="D5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0.22664071</v>
      </c>
      <c r="E5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0.22664071</v>
      </c>
      <c r="AI5851">
        <v>43</v>
      </c>
      <c r="AJ5851" t="s">
        <v>334</v>
      </c>
      <c r="AK5851" t="s">
        <v>425</v>
      </c>
      <c r="AL5851" t="s">
        <v>289</v>
      </c>
      <c r="AM5851">
        <v>4</v>
      </c>
      <c r="AN5851">
        <v>17</v>
      </c>
      <c r="AO5851">
        <v>0.14228966200000001</v>
      </c>
      <c r="AP5851">
        <v>0.19607133099999999</v>
      </c>
      <c r="AQ5851">
        <v>0.22664071</v>
      </c>
      <c r="AR5851">
        <v>0.18380484699999999</v>
      </c>
      <c r="AS5851">
        <v>0.30481473100000001</v>
      </c>
      <c r="AT5851">
        <v>4.4059697000000002E-2</v>
      </c>
    </row>
    <row r="5852" spans="1:46" hidden="1" x14ac:dyDescent="0.25">
      <c r="A5852" t="s">
        <v>334</v>
      </c>
      <c r="B5852" t="s">
        <v>289</v>
      </c>
      <c r="C5852">
        <v>18</v>
      </c>
      <c r="D5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8.0068621000000006E-2</v>
      </c>
      <c r="E5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8.0068621000000006E-2</v>
      </c>
      <c r="AI5852">
        <v>43</v>
      </c>
      <c r="AJ5852" t="s">
        <v>334</v>
      </c>
      <c r="AK5852" t="s">
        <v>425</v>
      </c>
      <c r="AL5852" t="s">
        <v>289</v>
      </c>
      <c r="AM5852">
        <v>4</v>
      </c>
      <c r="AN5852">
        <v>18</v>
      </c>
      <c r="AO5852">
        <v>4.1768116000000001E-2</v>
      </c>
      <c r="AP5852">
        <v>6.1156740000000001E-2</v>
      </c>
      <c r="AQ5852">
        <v>8.0068621000000006E-2</v>
      </c>
      <c r="AR5852">
        <v>6.1646149999999997E-2</v>
      </c>
      <c r="AS5852">
        <v>0.122061845</v>
      </c>
      <c r="AT5852">
        <v>1.0440615E-2</v>
      </c>
    </row>
    <row r="5853" spans="1:46" hidden="1" x14ac:dyDescent="0.25">
      <c r="A5853" t="s">
        <v>334</v>
      </c>
      <c r="B5853" t="s">
        <v>289</v>
      </c>
      <c r="C5853">
        <v>19</v>
      </c>
      <c r="D5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2.974595E-3</v>
      </c>
      <c r="E5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2.974595E-3</v>
      </c>
      <c r="AI5853">
        <v>43</v>
      </c>
      <c r="AJ5853" t="s">
        <v>334</v>
      </c>
      <c r="AK5853" t="s">
        <v>425</v>
      </c>
      <c r="AL5853" t="s">
        <v>289</v>
      </c>
      <c r="AM5853">
        <v>4</v>
      </c>
      <c r="AN5853">
        <v>19</v>
      </c>
      <c r="AO5853">
        <v>2.17629E-4</v>
      </c>
      <c r="AP5853">
        <v>8.9511600000000005E-4</v>
      </c>
      <c r="AQ5853">
        <v>2.974595E-3</v>
      </c>
      <c r="AR5853">
        <v>1.885606E-3</v>
      </c>
      <c r="AS5853">
        <v>9.1605450000000008E-3</v>
      </c>
      <c r="AT5853">
        <v>2.3900000000000002E-5</v>
      </c>
    </row>
    <row r="5854" spans="1:46" hidden="1" x14ac:dyDescent="0.25">
      <c r="A5854" t="s">
        <v>334</v>
      </c>
      <c r="B5854" t="s">
        <v>289</v>
      </c>
      <c r="C5854">
        <v>20</v>
      </c>
      <c r="D5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4">
        <v>43</v>
      </c>
      <c r="AJ5854" t="s">
        <v>334</v>
      </c>
      <c r="AK5854" t="s">
        <v>425</v>
      </c>
      <c r="AL5854" t="s">
        <v>289</v>
      </c>
      <c r="AM5854">
        <v>4</v>
      </c>
      <c r="AN5854">
        <v>20</v>
      </c>
      <c r="AO5854">
        <v>0</v>
      </c>
      <c r="AP5854">
        <v>0</v>
      </c>
      <c r="AQ5854">
        <v>0</v>
      </c>
      <c r="AR5854">
        <v>0</v>
      </c>
      <c r="AS5854">
        <v>0</v>
      </c>
      <c r="AT5854" s="281">
        <v>0</v>
      </c>
    </row>
    <row r="5855" spans="1:46" hidden="1" x14ac:dyDescent="0.25">
      <c r="A5855" t="s">
        <v>334</v>
      </c>
      <c r="B5855" t="s">
        <v>289</v>
      </c>
      <c r="C5855">
        <v>21</v>
      </c>
      <c r="D5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5">
        <v>43</v>
      </c>
      <c r="AJ5855" t="s">
        <v>334</v>
      </c>
      <c r="AK5855" t="s">
        <v>425</v>
      </c>
      <c r="AL5855" t="s">
        <v>289</v>
      </c>
      <c r="AM5855">
        <v>4</v>
      </c>
      <c r="AN5855">
        <v>21</v>
      </c>
      <c r="AO5855">
        <v>0</v>
      </c>
      <c r="AP5855">
        <v>0</v>
      </c>
      <c r="AQ5855">
        <v>0</v>
      </c>
      <c r="AR5855">
        <v>0</v>
      </c>
      <c r="AS5855">
        <v>0</v>
      </c>
      <c r="AT5855">
        <v>0</v>
      </c>
    </row>
    <row r="5856" spans="1:46" hidden="1" x14ac:dyDescent="0.25">
      <c r="A5856" t="s">
        <v>334</v>
      </c>
      <c r="B5856" t="s">
        <v>289</v>
      </c>
      <c r="C5856">
        <v>22</v>
      </c>
      <c r="D5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6">
        <v>43</v>
      </c>
      <c r="AJ5856" t="s">
        <v>334</v>
      </c>
      <c r="AK5856" t="s">
        <v>425</v>
      </c>
      <c r="AL5856" t="s">
        <v>289</v>
      </c>
      <c r="AM5856">
        <v>4</v>
      </c>
      <c r="AN5856">
        <v>22</v>
      </c>
      <c r="AO5856">
        <v>0</v>
      </c>
      <c r="AP5856">
        <v>0</v>
      </c>
      <c r="AQ5856">
        <v>0</v>
      </c>
      <c r="AR5856">
        <v>0</v>
      </c>
      <c r="AS5856">
        <v>0</v>
      </c>
      <c r="AT5856">
        <v>0</v>
      </c>
    </row>
    <row r="5857" spans="1:46" hidden="1" x14ac:dyDescent="0.25">
      <c r="A5857" t="s">
        <v>334</v>
      </c>
      <c r="B5857" t="s">
        <v>289</v>
      </c>
      <c r="C5857">
        <v>23</v>
      </c>
      <c r="D5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7">
        <v>43</v>
      </c>
      <c r="AJ5857" t="s">
        <v>334</v>
      </c>
      <c r="AK5857" t="s">
        <v>425</v>
      </c>
      <c r="AL5857" t="s">
        <v>289</v>
      </c>
      <c r="AM5857">
        <v>4</v>
      </c>
      <c r="AN5857">
        <v>23</v>
      </c>
      <c r="AO5857">
        <v>0</v>
      </c>
      <c r="AP5857">
        <v>0</v>
      </c>
      <c r="AQ5857">
        <v>0</v>
      </c>
      <c r="AR5857">
        <v>0</v>
      </c>
      <c r="AS5857">
        <v>0</v>
      </c>
      <c r="AT5857">
        <v>0</v>
      </c>
    </row>
    <row r="5858" spans="1:46" hidden="1" x14ac:dyDescent="0.25">
      <c r="A5858" t="s">
        <v>334</v>
      </c>
      <c r="B5858" t="s">
        <v>289</v>
      </c>
      <c r="C5858">
        <v>24</v>
      </c>
      <c r="D5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8">
        <v>43</v>
      </c>
      <c r="AJ5858" t="s">
        <v>334</v>
      </c>
      <c r="AK5858" t="s">
        <v>425</v>
      </c>
      <c r="AL5858" t="s">
        <v>289</v>
      </c>
      <c r="AM5858">
        <v>4</v>
      </c>
      <c r="AN5858">
        <v>24</v>
      </c>
      <c r="AO5858">
        <v>0</v>
      </c>
      <c r="AP5858">
        <v>0</v>
      </c>
      <c r="AQ5858">
        <v>0</v>
      </c>
      <c r="AR5858">
        <v>0</v>
      </c>
      <c r="AS5858">
        <v>0</v>
      </c>
      <c r="AT5858">
        <v>0</v>
      </c>
    </row>
    <row r="5859" spans="1:46" hidden="1" x14ac:dyDescent="0.25">
      <c r="A5859" t="s">
        <v>334</v>
      </c>
      <c r="B5859" t="s">
        <v>290</v>
      </c>
      <c r="C5859">
        <v>1</v>
      </c>
      <c r="D5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9">
        <v>43</v>
      </c>
      <c r="AJ5859" t="s">
        <v>334</v>
      </c>
      <c r="AK5859" t="s">
        <v>425</v>
      </c>
      <c r="AL5859" t="s">
        <v>290</v>
      </c>
      <c r="AM5859">
        <v>5</v>
      </c>
      <c r="AN5859">
        <v>1</v>
      </c>
      <c r="AO5859">
        <v>0</v>
      </c>
      <c r="AP5859">
        <v>0</v>
      </c>
      <c r="AQ5859">
        <v>0</v>
      </c>
      <c r="AR5859">
        <v>0</v>
      </c>
      <c r="AS5859">
        <v>0</v>
      </c>
      <c r="AT5859">
        <v>0</v>
      </c>
    </row>
    <row r="5860" spans="1:46" hidden="1" x14ac:dyDescent="0.25">
      <c r="A5860" t="s">
        <v>334</v>
      </c>
      <c r="B5860" t="s">
        <v>290</v>
      </c>
      <c r="C5860">
        <v>2</v>
      </c>
      <c r="D5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0">
        <v>43</v>
      </c>
      <c r="AJ5860" t="s">
        <v>334</v>
      </c>
      <c r="AK5860" t="s">
        <v>425</v>
      </c>
      <c r="AL5860" t="s">
        <v>290</v>
      </c>
      <c r="AM5860">
        <v>5</v>
      </c>
      <c r="AN5860">
        <v>2</v>
      </c>
      <c r="AO5860">
        <v>0</v>
      </c>
      <c r="AP5860">
        <v>0</v>
      </c>
      <c r="AQ5860">
        <v>0</v>
      </c>
      <c r="AR5860">
        <v>0</v>
      </c>
      <c r="AS5860">
        <v>0</v>
      </c>
      <c r="AT5860">
        <v>0</v>
      </c>
    </row>
    <row r="5861" spans="1:46" hidden="1" x14ac:dyDescent="0.25">
      <c r="A5861" t="s">
        <v>334</v>
      </c>
      <c r="B5861" t="s">
        <v>290</v>
      </c>
      <c r="C5861">
        <v>3</v>
      </c>
      <c r="D5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1">
        <v>43</v>
      </c>
      <c r="AJ5861" t="s">
        <v>334</v>
      </c>
      <c r="AK5861" t="s">
        <v>425</v>
      </c>
      <c r="AL5861" t="s">
        <v>290</v>
      </c>
      <c r="AM5861">
        <v>5</v>
      </c>
      <c r="AN5861">
        <v>3</v>
      </c>
      <c r="AO5861">
        <v>0</v>
      </c>
      <c r="AP5861">
        <v>0</v>
      </c>
      <c r="AQ5861">
        <v>0</v>
      </c>
      <c r="AR5861">
        <v>0</v>
      </c>
      <c r="AS5861">
        <v>0</v>
      </c>
      <c r="AT5861">
        <v>0</v>
      </c>
    </row>
    <row r="5862" spans="1:46" hidden="1" x14ac:dyDescent="0.25">
      <c r="A5862" t="s">
        <v>334</v>
      </c>
      <c r="B5862" t="s">
        <v>290</v>
      </c>
      <c r="C5862">
        <v>4</v>
      </c>
      <c r="D5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2">
        <v>43</v>
      </c>
      <c r="AJ5862" t="s">
        <v>334</v>
      </c>
      <c r="AK5862" t="s">
        <v>425</v>
      </c>
      <c r="AL5862" t="s">
        <v>290</v>
      </c>
      <c r="AM5862">
        <v>5</v>
      </c>
      <c r="AN5862">
        <v>4</v>
      </c>
      <c r="AO5862">
        <v>0</v>
      </c>
      <c r="AP5862">
        <v>0</v>
      </c>
      <c r="AQ5862">
        <v>0</v>
      </c>
      <c r="AR5862">
        <v>0</v>
      </c>
      <c r="AS5862">
        <v>0</v>
      </c>
      <c r="AT5862">
        <v>0</v>
      </c>
    </row>
    <row r="5863" spans="1:46" hidden="1" x14ac:dyDescent="0.25">
      <c r="A5863" t="s">
        <v>334</v>
      </c>
      <c r="B5863" t="s">
        <v>290</v>
      </c>
      <c r="C5863">
        <v>5</v>
      </c>
      <c r="D5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3">
        <v>43</v>
      </c>
      <c r="AJ5863" t="s">
        <v>334</v>
      </c>
      <c r="AK5863" t="s">
        <v>425</v>
      </c>
      <c r="AL5863" t="s">
        <v>290</v>
      </c>
      <c r="AM5863">
        <v>5</v>
      </c>
      <c r="AN5863">
        <v>5</v>
      </c>
      <c r="AO5863">
        <v>0</v>
      </c>
      <c r="AP5863">
        <v>0</v>
      </c>
      <c r="AQ5863">
        <v>0</v>
      </c>
      <c r="AR5863">
        <v>0</v>
      </c>
      <c r="AS5863">
        <v>0</v>
      </c>
      <c r="AT5863">
        <v>0</v>
      </c>
    </row>
    <row r="5864" spans="1:46" hidden="1" x14ac:dyDescent="0.25">
      <c r="A5864" t="s">
        <v>334</v>
      </c>
      <c r="B5864" t="s">
        <v>290</v>
      </c>
      <c r="C5864">
        <v>6</v>
      </c>
      <c r="D5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4">
        <v>43</v>
      </c>
      <c r="AJ5864" t="s">
        <v>334</v>
      </c>
      <c r="AK5864" t="s">
        <v>425</v>
      </c>
      <c r="AL5864" t="s">
        <v>290</v>
      </c>
      <c r="AM5864">
        <v>5</v>
      </c>
      <c r="AN5864">
        <v>6</v>
      </c>
      <c r="AO5864">
        <v>0</v>
      </c>
      <c r="AP5864">
        <v>0</v>
      </c>
      <c r="AQ5864">
        <v>0</v>
      </c>
      <c r="AR5864">
        <v>0</v>
      </c>
      <c r="AS5864">
        <v>0</v>
      </c>
      <c r="AT5864">
        <v>0</v>
      </c>
    </row>
    <row r="5865" spans="1:46" hidden="1" x14ac:dyDescent="0.25">
      <c r="A5865" t="s">
        <v>334</v>
      </c>
      <c r="B5865" t="s">
        <v>290</v>
      </c>
      <c r="C5865">
        <v>7</v>
      </c>
      <c r="D5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5">
        <v>43</v>
      </c>
      <c r="AJ5865" t="s">
        <v>334</v>
      </c>
      <c r="AK5865" t="s">
        <v>425</v>
      </c>
      <c r="AL5865" t="s">
        <v>290</v>
      </c>
      <c r="AM5865">
        <v>5</v>
      </c>
      <c r="AN5865">
        <v>7</v>
      </c>
      <c r="AO5865">
        <v>0</v>
      </c>
      <c r="AP5865">
        <v>0</v>
      </c>
      <c r="AQ5865">
        <v>3.8399999999999997E-6</v>
      </c>
      <c r="AR5865">
        <v>4.5299999999999998E-6</v>
      </c>
      <c r="AS5865">
        <v>5.4299999999999998E-5</v>
      </c>
      <c r="AT5865">
        <v>0</v>
      </c>
    </row>
    <row r="5866" spans="1:46" hidden="1" x14ac:dyDescent="0.25">
      <c r="A5866" t="s">
        <v>334</v>
      </c>
      <c r="B5866" t="s">
        <v>290</v>
      </c>
      <c r="C5866">
        <v>8</v>
      </c>
      <c r="D5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1.4519753999999999E-2</v>
      </c>
      <c r="E5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1.4519753999999999E-2</v>
      </c>
      <c r="AI5866">
        <v>43</v>
      </c>
      <c r="AJ5866" t="s">
        <v>334</v>
      </c>
      <c r="AK5866" t="s">
        <v>425</v>
      </c>
      <c r="AL5866" t="s">
        <v>290</v>
      </c>
      <c r="AM5866">
        <v>5</v>
      </c>
      <c r="AN5866">
        <v>8</v>
      </c>
      <c r="AO5866">
        <v>1.4519753999999999E-2</v>
      </c>
      <c r="AP5866">
        <v>2.2920161000000001E-2</v>
      </c>
      <c r="AQ5866" s="281">
        <v>3.1598452999999999E-2</v>
      </c>
      <c r="AR5866" s="281">
        <v>2.3261687E-2</v>
      </c>
      <c r="AS5866" s="281">
        <v>5.1388710999999997E-2</v>
      </c>
      <c r="AT5866">
        <v>3.3640250000000001E-3</v>
      </c>
    </row>
    <row r="5867" spans="1:46" hidden="1" x14ac:dyDescent="0.25">
      <c r="A5867" t="s">
        <v>334</v>
      </c>
      <c r="B5867" t="s">
        <v>290</v>
      </c>
      <c r="C5867">
        <v>9</v>
      </c>
      <c r="D5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0.15712588499999999</v>
      </c>
      <c r="E5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7.5188802999999998E-2</v>
      </c>
      <c r="AI5867">
        <v>43</v>
      </c>
      <c r="AJ5867" t="s">
        <v>334</v>
      </c>
      <c r="AK5867" t="s">
        <v>425</v>
      </c>
      <c r="AL5867" t="s">
        <v>290</v>
      </c>
      <c r="AM5867">
        <v>5</v>
      </c>
      <c r="AN5867">
        <v>9</v>
      </c>
      <c r="AO5867">
        <v>7.5188802999999998E-2</v>
      </c>
      <c r="AP5867">
        <v>0.13037332700000001</v>
      </c>
      <c r="AQ5867">
        <v>0.15712588499999999</v>
      </c>
      <c r="AR5867">
        <v>0.117599382</v>
      </c>
      <c r="AS5867">
        <v>0.21059972499999999</v>
      </c>
      <c r="AT5867">
        <v>2.1748626E-2</v>
      </c>
    </row>
    <row r="5868" spans="1:46" hidden="1" x14ac:dyDescent="0.25">
      <c r="A5868" t="s">
        <v>334</v>
      </c>
      <c r="B5868" t="s">
        <v>290</v>
      </c>
      <c r="C5868">
        <v>10</v>
      </c>
      <c r="D5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0.30325828599999999</v>
      </c>
      <c r="E5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0.30325828599999999</v>
      </c>
      <c r="AI5868">
        <v>43</v>
      </c>
      <c r="AJ5868" t="s">
        <v>334</v>
      </c>
      <c r="AK5868" t="s">
        <v>425</v>
      </c>
      <c r="AL5868" t="s">
        <v>290</v>
      </c>
      <c r="AM5868">
        <v>5</v>
      </c>
      <c r="AN5868">
        <v>10</v>
      </c>
      <c r="AO5868">
        <v>0.14587610400000001</v>
      </c>
      <c r="AP5868">
        <v>0.24583787800000001</v>
      </c>
      <c r="AQ5868">
        <v>0.30325828599999999</v>
      </c>
      <c r="AR5868">
        <v>0.22694101899999999</v>
      </c>
      <c r="AS5868">
        <v>0.37531183800000001</v>
      </c>
      <c r="AT5868">
        <v>4.6799856000000001E-2</v>
      </c>
    </row>
    <row r="5869" spans="1:46" hidden="1" x14ac:dyDescent="0.25">
      <c r="A5869" t="s">
        <v>334</v>
      </c>
      <c r="B5869" t="s">
        <v>290</v>
      </c>
      <c r="C5869">
        <v>11</v>
      </c>
      <c r="D5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0.42830022400000001</v>
      </c>
      <c r="E5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0.42830022400000001</v>
      </c>
      <c r="AI5869">
        <v>43</v>
      </c>
      <c r="AJ5869" t="s">
        <v>334</v>
      </c>
      <c r="AK5869" t="s">
        <v>425</v>
      </c>
      <c r="AL5869" t="s">
        <v>290</v>
      </c>
      <c r="AM5869">
        <v>5</v>
      </c>
      <c r="AN5869">
        <v>11</v>
      </c>
      <c r="AO5869">
        <v>0.21997534199999999</v>
      </c>
      <c r="AP5869">
        <v>0.34000720099999998</v>
      </c>
      <c r="AQ5869">
        <v>0.42830022400000001</v>
      </c>
      <c r="AR5869">
        <v>0.31934772900000002</v>
      </c>
      <c r="AS5869">
        <v>0.50787106500000001</v>
      </c>
      <c r="AT5869">
        <v>6.8558530000000006E-2</v>
      </c>
    </row>
    <row r="5870" spans="1:46" hidden="1" x14ac:dyDescent="0.25">
      <c r="A5870" t="s">
        <v>334</v>
      </c>
      <c r="B5870" t="s">
        <v>290</v>
      </c>
      <c r="C5870">
        <v>12</v>
      </c>
      <c r="D5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0.509209409</v>
      </c>
      <c r="E5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0.509209409</v>
      </c>
      <c r="AI5870">
        <v>43</v>
      </c>
      <c r="AJ5870" t="s">
        <v>334</v>
      </c>
      <c r="AK5870" t="s">
        <v>425</v>
      </c>
      <c r="AL5870" t="s">
        <v>290</v>
      </c>
      <c r="AM5870">
        <v>5</v>
      </c>
      <c r="AN5870">
        <v>12</v>
      </c>
      <c r="AO5870">
        <v>0.26709384200000003</v>
      </c>
      <c r="AP5870">
        <v>0.40385015099999999</v>
      </c>
      <c r="AQ5870">
        <v>0.509209409</v>
      </c>
      <c r="AR5870">
        <v>0.37734757099999999</v>
      </c>
      <c r="AS5870">
        <v>0.59185354199999995</v>
      </c>
      <c r="AT5870">
        <v>8.5979923999999999E-2</v>
      </c>
    </row>
    <row r="5871" spans="1:46" hidden="1" x14ac:dyDescent="0.25">
      <c r="A5871" t="s">
        <v>334</v>
      </c>
      <c r="B5871" t="s">
        <v>290</v>
      </c>
      <c r="C5871">
        <v>13</v>
      </c>
      <c r="D5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0.53451751199999997</v>
      </c>
      <c r="E5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0.53451751199999997</v>
      </c>
      <c r="AI5871">
        <v>43</v>
      </c>
      <c r="AJ5871" t="s">
        <v>334</v>
      </c>
      <c r="AK5871" t="s">
        <v>425</v>
      </c>
      <c r="AL5871" t="s">
        <v>290</v>
      </c>
      <c r="AM5871">
        <v>5</v>
      </c>
      <c r="AN5871">
        <v>13</v>
      </c>
      <c r="AO5871">
        <v>0.26705517899999998</v>
      </c>
      <c r="AP5871">
        <v>0.42629198800000001</v>
      </c>
      <c r="AQ5871">
        <v>0.53451751199999997</v>
      </c>
      <c r="AR5871">
        <v>0.39365449200000002</v>
      </c>
      <c r="AS5871">
        <v>0.61968836299999996</v>
      </c>
      <c r="AT5871">
        <v>7.5259040999999999E-2</v>
      </c>
    </row>
    <row r="5872" spans="1:46" hidden="1" x14ac:dyDescent="0.25">
      <c r="A5872" t="s">
        <v>334</v>
      </c>
      <c r="B5872" t="s">
        <v>290</v>
      </c>
      <c r="C5872">
        <v>14</v>
      </c>
      <c r="D5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0.50510759199999999</v>
      </c>
      <c r="E5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0.50510759199999999</v>
      </c>
      <c r="AI5872">
        <v>43</v>
      </c>
      <c r="AJ5872" t="s">
        <v>334</v>
      </c>
      <c r="AK5872" t="s">
        <v>425</v>
      </c>
      <c r="AL5872" t="s">
        <v>290</v>
      </c>
      <c r="AM5872">
        <v>5</v>
      </c>
      <c r="AN5872">
        <v>14</v>
      </c>
      <c r="AO5872">
        <v>0.24627333200000001</v>
      </c>
      <c r="AP5872">
        <v>0.392400266</v>
      </c>
      <c r="AQ5872">
        <v>0.50510759199999999</v>
      </c>
      <c r="AR5872">
        <v>0.36880991000000002</v>
      </c>
      <c r="AS5872">
        <v>0.58843237500000001</v>
      </c>
      <c r="AT5872">
        <v>6.3101583000000003E-2</v>
      </c>
    </row>
    <row r="5873" spans="1:46" hidden="1" x14ac:dyDescent="0.25">
      <c r="A5873" t="s">
        <v>334</v>
      </c>
      <c r="B5873" t="s">
        <v>290</v>
      </c>
      <c r="C5873">
        <v>15</v>
      </c>
      <c r="D5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0.42095695999999999</v>
      </c>
      <c r="E5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0.42095695999999999</v>
      </c>
      <c r="AI5873">
        <v>43</v>
      </c>
      <c r="AJ5873" t="s">
        <v>334</v>
      </c>
      <c r="AK5873" t="s">
        <v>425</v>
      </c>
      <c r="AL5873" t="s">
        <v>290</v>
      </c>
      <c r="AM5873">
        <v>5</v>
      </c>
      <c r="AN5873">
        <v>15</v>
      </c>
      <c r="AO5873">
        <v>0.20774400200000001</v>
      </c>
      <c r="AP5873">
        <v>0.32856227100000002</v>
      </c>
      <c r="AQ5873">
        <v>0.42095695999999999</v>
      </c>
      <c r="AR5873">
        <v>0.30694006800000001</v>
      </c>
      <c r="AS5873">
        <v>0.49978641600000001</v>
      </c>
      <c r="AT5873">
        <v>5.7356552999999998E-2</v>
      </c>
    </row>
    <row r="5874" spans="1:46" hidden="1" x14ac:dyDescent="0.25">
      <c r="A5874" t="s">
        <v>334</v>
      </c>
      <c r="B5874" t="s">
        <v>290</v>
      </c>
      <c r="C5874">
        <v>16</v>
      </c>
      <c r="D5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0.29719753799999998</v>
      </c>
      <c r="E5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0.29719753799999998</v>
      </c>
      <c r="AI5874">
        <v>43</v>
      </c>
      <c r="AJ5874" t="s">
        <v>334</v>
      </c>
      <c r="AK5874" t="s">
        <v>425</v>
      </c>
      <c r="AL5874" t="s">
        <v>290</v>
      </c>
      <c r="AM5874">
        <v>5</v>
      </c>
      <c r="AN5874">
        <v>16</v>
      </c>
      <c r="AO5874">
        <v>0.139827858</v>
      </c>
      <c r="AP5874">
        <v>0.226704134</v>
      </c>
      <c r="AQ5874">
        <v>0.29719753799999998</v>
      </c>
      <c r="AR5874">
        <v>0.213069073</v>
      </c>
      <c r="AS5874">
        <v>0.361664553</v>
      </c>
      <c r="AT5874">
        <v>3.7346405999999999E-2</v>
      </c>
    </row>
    <row r="5875" spans="1:46" hidden="1" x14ac:dyDescent="0.25">
      <c r="A5875" t="s">
        <v>334</v>
      </c>
      <c r="B5875" t="s">
        <v>290</v>
      </c>
      <c r="C5875">
        <v>17</v>
      </c>
      <c r="D5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0.14806615100000001</v>
      </c>
      <c r="E5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0.14806615100000001</v>
      </c>
      <c r="AI5875">
        <v>43</v>
      </c>
      <c r="AJ5875" t="s">
        <v>334</v>
      </c>
      <c r="AK5875" t="s">
        <v>425</v>
      </c>
      <c r="AL5875" t="s">
        <v>290</v>
      </c>
      <c r="AM5875">
        <v>5</v>
      </c>
      <c r="AN5875">
        <v>17</v>
      </c>
      <c r="AO5875">
        <v>7.1256128000000002E-2</v>
      </c>
      <c r="AP5875">
        <v>0.113533673</v>
      </c>
      <c r="AQ5875">
        <v>0.14806615100000001</v>
      </c>
      <c r="AR5875">
        <v>0.109824803</v>
      </c>
      <c r="AS5875">
        <v>0.19962945100000001</v>
      </c>
      <c r="AT5875">
        <v>1.9479007E-2</v>
      </c>
    </row>
    <row r="5876" spans="1:46" hidden="1" x14ac:dyDescent="0.25">
      <c r="A5876" t="s">
        <v>334</v>
      </c>
      <c r="B5876" t="s">
        <v>290</v>
      </c>
      <c r="C5876">
        <v>18</v>
      </c>
      <c r="D5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2.6435437999999999E-2</v>
      </c>
      <c r="E5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2.6435437999999999E-2</v>
      </c>
      <c r="AI5876">
        <v>43</v>
      </c>
      <c r="AJ5876" t="s">
        <v>334</v>
      </c>
      <c r="AK5876" t="s">
        <v>425</v>
      </c>
      <c r="AL5876" t="s">
        <v>290</v>
      </c>
      <c r="AM5876">
        <v>5</v>
      </c>
      <c r="AN5876">
        <v>18</v>
      </c>
      <c r="AO5876">
        <v>1.2044447E-2</v>
      </c>
      <c r="AP5876">
        <v>2.0106328999999999E-2</v>
      </c>
      <c r="AQ5876">
        <v>2.6435437999999999E-2</v>
      </c>
      <c r="AR5876">
        <v>1.9801032E-2</v>
      </c>
      <c r="AS5876">
        <v>4.6834471000000003E-2</v>
      </c>
      <c r="AT5876">
        <v>2.4986990000000001E-3</v>
      </c>
    </row>
    <row r="5877" spans="1:46" hidden="1" x14ac:dyDescent="0.25">
      <c r="A5877" t="s">
        <v>334</v>
      </c>
      <c r="B5877" t="s">
        <v>290</v>
      </c>
      <c r="C5877">
        <v>19</v>
      </c>
      <c r="D5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1.4699999999999999E-6</v>
      </c>
      <c r="E5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1.4699999999999999E-6</v>
      </c>
      <c r="AI5877">
        <v>43</v>
      </c>
      <c r="AJ5877" t="s">
        <v>334</v>
      </c>
      <c r="AK5877" t="s">
        <v>425</v>
      </c>
      <c r="AL5877" t="s">
        <v>290</v>
      </c>
      <c r="AM5877">
        <v>5</v>
      </c>
      <c r="AN5877">
        <v>19</v>
      </c>
      <c r="AO5877">
        <v>0</v>
      </c>
      <c r="AP5877">
        <v>0</v>
      </c>
      <c r="AQ5877">
        <v>1.4699999999999999E-6</v>
      </c>
      <c r="AR5877">
        <v>3.0900000000000001E-6</v>
      </c>
      <c r="AS5877">
        <v>4.5300000000000003E-5</v>
      </c>
      <c r="AT5877">
        <v>0</v>
      </c>
    </row>
    <row r="5878" spans="1:46" hidden="1" x14ac:dyDescent="0.25">
      <c r="A5878" t="s">
        <v>334</v>
      </c>
      <c r="B5878" t="s">
        <v>290</v>
      </c>
      <c r="C5878">
        <v>20</v>
      </c>
      <c r="D5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8">
        <v>43</v>
      </c>
      <c r="AJ5878" t="s">
        <v>334</v>
      </c>
      <c r="AK5878" t="s">
        <v>425</v>
      </c>
      <c r="AL5878" t="s">
        <v>290</v>
      </c>
      <c r="AM5878">
        <v>5</v>
      </c>
      <c r="AN5878">
        <v>20</v>
      </c>
      <c r="AO5878">
        <v>0</v>
      </c>
      <c r="AP5878">
        <v>0</v>
      </c>
      <c r="AQ5878" s="281">
        <v>0</v>
      </c>
      <c r="AR5878" s="281">
        <v>0</v>
      </c>
      <c r="AS5878" s="281">
        <v>0</v>
      </c>
      <c r="AT5878">
        <v>0</v>
      </c>
    </row>
    <row r="5879" spans="1:46" hidden="1" x14ac:dyDescent="0.25">
      <c r="A5879" t="s">
        <v>334</v>
      </c>
      <c r="B5879" t="s">
        <v>290</v>
      </c>
      <c r="C5879">
        <v>21</v>
      </c>
      <c r="D5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9">
        <v>43</v>
      </c>
      <c r="AJ5879" t="s">
        <v>334</v>
      </c>
      <c r="AK5879" t="s">
        <v>425</v>
      </c>
      <c r="AL5879" t="s">
        <v>290</v>
      </c>
      <c r="AM5879">
        <v>5</v>
      </c>
      <c r="AN5879">
        <v>21</v>
      </c>
      <c r="AO5879">
        <v>0</v>
      </c>
      <c r="AP5879">
        <v>0</v>
      </c>
      <c r="AQ5879">
        <v>0</v>
      </c>
      <c r="AR5879">
        <v>0</v>
      </c>
      <c r="AS5879">
        <v>0</v>
      </c>
      <c r="AT5879">
        <v>0</v>
      </c>
    </row>
    <row r="5880" spans="1:46" hidden="1" x14ac:dyDescent="0.25">
      <c r="A5880" t="s">
        <v>334</v>
      </c>
      <c r="B5880" t="s">
        <v>290</v>
      </c>
      <c r="C5880">
        <v>22</v>
      </c>
      <c r="D5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0">
        <v>43</v>
      </c>
      <c r="AJ5880" t="s">
        <v>334</v>
      </c>
      <c r="AK5880" t="s">
        <v>425</v>
      </c>
      <c r="AL5880" t="s">
        <v>290</v>
      </c>
      <c r="AM5880">
        <v>5</v>
      </c>
      <c r="AN5880">
        <v>22</v>
      </c>
      <c r="AO5880">
        <v>0</v>
      </c>
      <c r="AP5880">
        <v>0</v>
      </c>
      <c r="AQ5880">
        <v>0</v>
      </c>
      <c r="AR5880">
        <v>0</v>
      </c>
      <c r="AS5880">
        <v>0</v>
      </c>
      <c r="AT5880">
        <v>0</v>
      </c>
    </row>
    <row r="5881" spans="1:46" hidden="1" x14ac:dyDescent="0.25">
      <c r="A5881" t="s">
        <v>334</v>
      </c>
      <c r="B5881" t="s">
        <v>290</v>
      </c>
      <c r="C5881">
        <v>23</v>
      </c>
      <c r="D5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1">
        <v>43</v>
      </c>
      <c r="AJ5881" t="s">
        <v>334</v>
      </c>
      <c r="AK5881" t="s">
        <v>425</v>
      </c>
      <c r="AL5881" t="s">
        <v>290</v>
      </c>
      <c r="AM5881">
        <v>5</v>
      </c>
      <c r="AN5881">
        <v>23</v>
      </c>
      <c r="AO5881">
        <v>0</v>
      </c>
      <c r="AP5881">
        <v>0</v>
      </c>
      <c r="AQ5881">
        <v>0</v>
      </c>
      <c r="AR5881">
        <v>0</v>
      </c>
      <c r="AS5881">
        <v>0</v>
      </c>
      <c r="AT5881">
        <v>0</v>
      </c>
    </row>
    <row r="5882" spans="1:46" hidden="1" x14ac:dyDescent="0.25">
      <c r="A5882" t="s">
        <v>334</v>
      </c>
      <c r="B5882" t="s">
        <v>290</v>
      </c>
      <c r="C5882">
        <v>24</v>
      </c>
      <c r="D5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2">
        <v>43</v>
      </c>
      <c r="AJ5882" t="s">
        <v>334</v>
      </c>
      <c r="AK5882" t="s">
        <v>425</v>
      </c>
      <c r="AL5882" t="s">
        <v>290</v>
      </c>
      <c r="AM5882">
        <v>5</v>
      </c>
      <c r="AN5882">
        <v>24</v>
      </c>
      <c r="AO5882">
        <v>0</v>
      </c>
      <c r="AP5882">
        <v>0</v>
      </c>
      <c r="AQ5882">
        <v>0</v>
      </c>
      <c r="AR5882">
        <v>0</v>
      </c>
      <c r="AS5882">
        <v>0</v>
      </c>
      <c r="AT5882">
        <v>0</v>
      </c>
    </row>
    <row r="5883" spans="1:46" hidden="1" x14ac:dyDescent="0.25">
      <c r="A5883" t="s">
        <v>334</v>
      </c>
      <c r="B5883" t="s">
        <v>291</v>
      </c>
      <c r="C5883">
        <v>1</v>
      </c>
      <c r="D5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3">
        <v>43</v>
      </c>
      <c r="AJ5883" t="s">
        <v>334</v>
      </c>
      <c r="AK5883" t="s">
        <v>425</v>
      </c>
      <c r="AL5883" t="s">
        <v>291</v>
      </c>
      <c r="AM5883">
        <v>6</v>
      </c>
      <c r="AN5883">
        <v>1</v>
      </c>
      <c r="AO5883">
        <v>0</v>
      </c>
      <c r="AP5883">
        <v>0</v>
      </c>
      <c r="AQ5883">
        <v>0</v>
      </c>
      <c r="AR5883">
        <v>0</v>
      </c>
      <c r="AS5883">
        <v>0</v>
      </c>
      <c r="AT5883">
        <v>0</v>
      </c>
    </row>
    <row r="5884" spans="1:46" hidden="1" x14ac:dyDescent="0.25">
      <c r="A5884" t="s">
        <v>334</v>
      </c>
      <c r="B5884" t="s">
        <v>291</v>
      </c>
      <c r="C5884">
        <v>2</v>
      </c>
      <c r="D5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4">
        <v>43</v>
      </c>
      <c r="AJ5884" t="s">
        <v>334</v>
      </c>
      <c r="AK5884" t="s">
        <v>425</v>
      </c>
      <c r="AL5884" t="s">
        <v>291</v>
      </c>
      <c r="AM5884">
        <v>6</v>
      </c>
      <c r="AN5884">
        <v>2</v>
      </c>
      <c r="AO5884">
        <v>0</v>
      </c>
      <c r="AP5884">
        <v>0</v>
      </c>
      <c r="AQ5884">
        <v>0</v>
      </c>
      <c r="AR5884">
        <v>0</v>
      </c>
      <c r="AS5884">
        <v>0</v>
      </c>
      <c r="AT5884">
        <v>0</v>
      </c>
    </row>
    <row r="5885" spans="1:46" hidden="1" x14ac:dyDescent="0.25">
      <c r="A5885" t="s">
        <v>334</v>
      </c>
      <c r="B5885" t="s">
        <v>291</v>
      </c>
      <c r="C5885">
        <v>3</v>
      </c>
      <c r="D5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5">
        <v>43</v>
      </c>
      <c r="AJ5885" t="s">
        <v>334</v>
      </c>
      <c r="AK5885" t="s">
        <v>425</v>
      </c>
      <c r="AL5885" t="s">
        <v>291</v>
      </c>
      <c r="AM5885">
        <v>6</v>
      </c>
      <c r="AN5885">
        <v>3</v>
      </c>
      <c r="AO5885">
        <v>0</v>
      </c>
      <c r="AP5885">
        <v>0</v>
      </c>
      <c r="AQ5885">
        <v>0</v>
      </c>
      <c r="AR5885">
        <v>0</v>
      </c>
      <c r="AS5885">
        <v>0</v>
      </c>
      <c r="AT5885">
        <v>0</v>
      </c>
    </row>
    <row r="5886" spans="1:46" hidden="1" x14ac:dyDescent="0.25">
      <c r="A5886" t="s">
        <v>334</v>
      </c>
      <c r="B5886" t="s">
        <v>291</v>
      </c>
      <c r="C5886">
        <v>4</v>
      </c>
      <c r="D5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6">
        <v>43</v>
      </c>
      <c r="AJ5886" t="s">
        <v>334</v>
      </c>
      <c r="AK5886" t="s">
        <v>425</v>
      </c>
      <c r="AL5886" t="s">
        <v>291</v>
      </c>
      <c r="AM5886">
        <v>6</v>
      </c>
      <c r="AN5886">
        <v>4</v>
      </c>
      <c r="AO5886">
        <v>0</v>
      </c>
      <c r="AP5886">
        <v>0</v>
      </c>
      <c r="AQ5886">
        <v>0</v>
      </c>
      <c r="AR5886">
        <v>0</v>
      </c>
      <c r="AS5886">
        <v>0</v>
      </c>
      <c r="AT5886">
        <v>0</v>
      </c>
    </row>
    <row r="5887" spans="1:46" hidden="1" x14ac:dyDescent="0.25">
      <c r="A5887" t="s">
        <v>334</v>
      </c>
      <c r="B5887" t="s">
        <v>291</v>
      </c>
      <c r="C5887">
        <v>5</v>
      </c>
      <c r="D5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7">
        <v>43</v>
      </c>
      <c r="AJ5887" t="s">
        <v>334</v>
      </c>
      <c r="AK5887" t="s">
        <v>425</v>
      </c>
      <c r="AL5887" t="s">
        <v>291</v>
      </c>
      <c r="AM5887">
        <v>6</v>
      </c>
      <c r="AN5887">
        <v>5</v>
      </c>
      <c r="AO5887">
        <v>0</v>
      </c>
      <c r="AP5887">
        <v>0</v>
      </c>
      <c r="AQ5887">
        <v>0</v>
      </c>
      <c r="AR5887">
        <v>0</v>
      </c>
      <c r="AS5887">
        <v>0</v>
      </c>
      <c r="AT5887">
        <v>0</v>
      </c>
    </row>
    <row r="5888" spans="1:46" hidden="1" x14ac:dyDescent="0.25">
      <c r="A5888" t="s">
        <v>334</v>
      </c>
      <c r="B5888" t="s">
        <v>291</v>
      </c>
      <c r="C5888">
        <v>6</v>
      </c>
      <c r="D5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8">
        <v>43</v>
      </c>
      <c r="AJ5888" t="s">
        <v>334</v>
      </c>
      <c r="AK5888" t="s">
        <v>425</v>
      </c>
      <c r="AL5888" t="s">
        <v>291</v>
      </c>
      <c r="AM5888">
        <v>6</v>
      </c>
      <c r="AN5888">
        <v>6</v>
      </c>
      <c r="AO5888">
        <v>0</v>
      </c>
      <c r="AP5888">
        <v>0</v>
      </c>
      <c r="AQ5888">
        <v>0</v>
      </c>
      <c r="AR5888">
        <v>0</v>
      </c>
      <c r="AS5888">
        <v>0</v>
      </c>
      <c r="AT5888">
        <v>0</v>
      </c>
    </row>
    <row r="5889" spans="1:46" hidden="1" x14ac:dyDescent="0.25">
      <c r="A5889" t="s">
        <v>334</v>
      </c>
      <c r="B5889" t="s">
        <v>291</v>
      </c>
      <c r="C5889">
        <v>7</v>
      </c>
      <c r="D5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9">
        <v>43</v>
      </c>
      <c r="AJ5889" t="s">
        <v>334</v>
      </c>
      <c r="AK5889" t="s">
        <v>425</v>
      </c>
      <c r="AL5889" t="s">
        <v>291</v>
      </c>
      <c r="AM5889">
        <v>6</v>
      </c>
      <c r="AN5889">
        <v>7</v>
      </c>
      <c r="AO5889">
        <v>0</v>
      </c>
      <c r="AP5889">
        <v>0</v>
      </c>
      <c r="AQ5889">
        <v>0</v>
      </c>
      <c r="AR5889">
        <v>0</v>
      </c>
      <c r="AS5889">
        <v>0</v>
      </c>
      <c r="AT5889">
        <v>0</v>
      </c>
    </row>
    <row r="5890" spans="1:46" hidden="1" x14ac:dyDescent="0.25">
      <c r="A5890" t="s">
        <v>334</v>
      </c>
      <c r="B5890" t="s">
        <v>291</v>
      </c>
      <c r="C5890">
        <v>8</v>
      </c>
      <c r="D5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6.4066139999999997E-3</v>
      </c>
      <c r="E5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6.4066139999999997E-3</v>
      </c>
      <c r="AI5890">
        <v>43</v>
      </c>
      <c r="AJ5890" t="s">
        <v>334</v>
      </c>
      <c r="AK5890" t="s">
        <v>425</v>
      </c>
      <c r="AL5890" t="s">
        <v>291</v>
      </c>
      <c r="AM5890">
        <v>6</v>
      </c>
      <c r="AN5890">
        <v>8</v>
      </c>
      <c r="AO5890">
        <v>6.4066139999999997E-3</v>
      </c>
      <c r="AP5890">
        <v>1.0020357000000001E-2</v>
      </c>
      <c r="AQ5890">
        <v>1.1989975999999999E-2</v>
      </c>
      <c r="AR5890">
        <v>9.5255110000000004E-3</v>
      </c>
      <c r="AS5890">
        <v>1.9082970000000001E-2</v>
      </c>
      <c r="AT5890">
        <v>1.6606469999999999E-3</v>
      </c>
    </row>
    <row r="5891" spans="1:46" hidden="1" x14ac:dyDescent="0.25">
      <c r="A5891" t="s">
        <v>334</v>
      </c>
      <c r="B5891" t="s">
        <v>291</v>
      </c>
      <c r="C5891">
        <v>9</v>
      </c>
      <c r="D5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0.112848964</v>
      </c>
      <c r="E5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6.0266027E-2</v>
      </c>
      <c r="AI5891">
        <v>43</v>
      </c>
      <c r="AJ5891" t="s">
        <v>334</v>
      </c>
      <c r="AK5891" t="s">
        <v>425</v>
      </c>
      <c r="AL5891" t="s">
        <v>291</v>
      </c>
      <c r="AM5891">
        <v>6</v>
      </c>
      <c r="AN5891">
        <v>9</v>
      </c>
      <c r="AO5891">
        <v>6.0266027E-2</v>
      </c>
      <c r="AP5891">
        <v>9.1612684999999999E-2</v>
      </c>
      <c r="AQ5891">
        <v>0.112848964</v>
      </c>
      <c r="AR5891">
        <v>8.5633777999999994E-2</v>
      </c>
      <c r="AS5891">
        <v>0.13969789699999999</v>
      </c>
      <c r="AT5891">
        <v>1.5341901999999999E-2</v>
      </c>
    </row>
    <row r="5892" spans="1:46" hidden="1" x14ac:dyDescent="0.25">
      <c r="A5892" t="s">
        <v>334</v>
      </c>
      <c r="B5892" t="s">
        <v>291</v>
      </c>
      <c r="C5892">
        <v>10</v>
      </c>
      <c r="D5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0.24847264599999999</v>
      </c>
      <c r="E5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0.24847264599999999</v>
      </c>
      <c r="AI5892">
        <v>43</v>
      </c>
      <c r="AJ5892" t="s">
        <v>334</v>
      </c>
      <c r="AK5892" t="s">
        <v>425</v>
      </c>
      <c r="AL5892" t="s">
        <v>291</v>
      </c>
      <c r="AM5892">
        <v>6</v>
      </c>
      <c r="AN5892">
        <v>10</v>
      </c>
      <c r="AO5892">
        <v>0.14133289900000001</v>
      </c>
      <c r="AP5892">
        <v>0.20822054700000001</v>
      </c>
      <c r="AQ5892">
        <v>0.24847264599999999</v>
      </c>
      <c r="AR5892">
        <v>0.18814914899999999</v>
      </c>
      <c r="AS5892">
        <v>0.289751437</v>
      </c>
      <c r="AT5892">
        <v>3.7232845000000001E-2</v>
      </c>
    </row>
    <row r="5893" spans="1:46" hidden="1" x14ac:dyDescent="0.25">
      <c r="A5893" t="s">
        <v>334</v>
      </c>
      <c r="B5893" t="s">
        <v>291</v>
      </c>
      <c r="C5893">
        <v>11</v>
      </c>
      <c r="D5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0.36899127799999998</v>
      </c>
      <c r="E5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0.36899127799999998</v>
      </c>
      <c r="AI5893">
        <v>43</v>
      </c>
      <c r="AJ5893" t="s">
        <v>334</v>
      </c>
      <c r="AK5893" t="s">
        <v>425</v>
      </c>
      <c r="AL5893" t="s">
        <v>291</v>
      </c>
      <c r="AM5893">
        <v>6</v>
      </c>
      <c r="AN5893">
        <v>11</v>
      </c>
      <c r="AO5893">
        <v>0.19881586500000001</v>
      </c>
      <c r="AP5893">
        <v>0.30408721799999999</v>
      </c>
      <c r="AQ5893">
        <v>0.36899127799999998</v>
      </c>
      <c r="AR5893">
        <v>0.277804783</v>
      </c>
      <c r="AS5893">
        <v>0.414053591</v>
      </c>
      <c r="AT5893">
        <v>5.507215E-2</v>
      </c>
    </row>
    <row r="5894" spans="1:46" hidden="1" x14ac:dyDescent="0.25">
      <c r="A5894" t="s">
        <v>334</v>
      </c>
      <c r="B5894" t="s">
        <v>291</v>
      </c>
      <c r="C5894">
        <v>12</v>
      </c>
      <c r="D5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0.44843783199999998</v>
      </c>
      <c r="E5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0.44843783199999998</v>
      </c>
      <c r="AI5894">
        <v>43</v>
      </c>
      <c r="AJ5894" t="s">
        <v>334</v>
      </c>
      <c r="AK5894" t="s">
        <v>425</v>
      </c>
      <c r="AL5894" t="s">
        <v>291</v>
      </c>
      <c r="AM5894">
        <v>6</v>
      </c>
      <c r="AN5894">
        <v>12</v>
      </c>
      <c r="AO5894">
        <v>0.24917275799999999</v>
      </c>
      <c r="AP5894">
        <v>0.36698951899999999</v>
      </c>
      <c r="AQ5894">
        <v>0.44843783199999998</v>
      </c>
      <c r="AR5894">
        <v>0.33869992599999998</v>
      </c>
      <c r="AS5894">
        <v>0.49549521200000002</v>
      </c>
      <c r="AT5894">
        <v>6.4978970999999996E-2</v>
      </c>
    </row>
    <row r="5895" spans="1:46" hidden="1" x14ac:dyDescent="0.25">
      <c r="A5895" t="s">
        <v>334</v>
      </c>
      <c r="B5895" t="s">
        <v>291</v>
      </c>
      <c r="C5895">
        <v>13</v>
      </c>
      <c r="D5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0.47542400200000001</v>
      </c>
      <c r="E5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0.47542400200000001</v>
      </c>
      <c r="AI5895">
        <v>43</v>
      </c>
      <c r="AJ5895" t="s">
        <v>334</v>
      </c>
      <c r="AK5895" t="s">
        <v>425</v>
      </c>
      <c r="AL5895" t="s">
        <v>291</v>
      </c>
      <c r="AM5895">
        <v>6</v>
      </c>
      <c r="AN5895">
        <v>13</v>
      </c>
      <c r="AO5895">
        <v>0.25888460099999999</v>
      </c>
      <c r="AP5895">
        <v>0.38981694</v>
      </c>
      <c r="AQ5895">
        <v>0.47542400200000001</v>
      </c>
      <c r="AR5895">
        <v>0.35989022700000001</v>
      </c>
      <c r="AS5895">
        <v>0.52412595500000003</v>
      </c>
      <c r="AT5895">
        <v>6.3590646000000001E-2</v>
      </c>
    </row>
    <row r="5896" spans="1:46" hidden="1" x14ac:dyDescent="0.25">
      <c r="A5896" t="s">
        <v>334</v>
      </c>
      <c r="B5896" t="s">
        <v>291</v>
      </c>
      <c r="C5896">
        <v>14</v>
      </c>
      <c r="D5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0.45598909500000001</v>
      </c>
      <c r="E5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0.45598909500000001</v>
      </c>
      <c r="AI5896">
        <v>43</v>
      </c>
      <c r="AJ5896" t="s">
        <v>334</v>
      </c>
      <c r="AK5896" t="s">
        <v>425</v>
      </c>
      <c r="AL5896" t="s">
        <v>291</v>
      </c>
      <c r="AM5896">
        <v>6</v>
      </c>
      <c r="AN5896">
        <v>14</v>
      </c>
      <c r="AO5896">
        <v>0.239854068</v>
      </c>
      <c r="AP5896">
        <v>0.37091645699999998</v>
      </c>
      <c r="AQ5896">
        <v>0.45598909500000001</v>
      </c>
      <c r="AR5896">
        <v>0.34052653700000002</v>
      </c>
      <c r="AS5896">
        <v>0.496613101</v>
      </c>
      <c r="AT5896">
        <v>7.2372351000000001E-2</v>
      </c>
    </row>
    <row r="5897" spans="1:46" hidden="1" x14ac:dyDescent="0.25">
      <c r="A5897" t="s">
        <v>334</v>
      </c>
      <c r="B5897" t="s">
        <v>291</v>
      </c>
      <c r="C5897">
        <v>15</v>
      </c>
      <c r="D5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0.38113086699999998</v>
      </c>
      <c r="E5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0.38113086699999998</v>
      </c>
      <c r="AI5897">
        <v>43</v>
      </c>
      <c r="AJ5897" t="s">
        <v>334</v>
      </c>
      <c r="AK5897" t="s">
        <v>425</v>
      </c>
      <c r="AL5897" t="s">
        <v>291</v>
      </c>
      <c r="AM5897">
        <v>6</v>
      </c>
      <c r="AN5897">
        <v>15</v>
      </c>
      <c r="AO5897">
        <v>0.19040187</v>
      </c>
      <c r="AP5897">
        <v>0.30940771299999997</v>
      </c>
      <c r="AQ5897">
        <v>0.38113086699999998</v>
      </c>
      <c r="AR5897">
        <v>0.28264919300000002</v>
      </c>
      <c r="AS5897">
        <v>0.416499587</v>
      </c>
      <c r="AT5897">
        <v>5.9278323000000001E-2</v>
      </c>
    </row>
    <row r="5898" spans="1:46" hidden="1" x14ac:dyDescent="0.25">
      <c r="A5898" t="s">
        <v>334</v>
      </c>
      <c r="B5898" t="s">
        <v>291</v>
      </c>
      <c r="C5898">
        <v>16</v>
      </c>
      <c r="D5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0.26569710299999999</v>
      </c>
      <c r="E5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0.26569710299999999</v>
      </c>
      <c r="AI5898">
        <v>43</v>
      </c>
      <c r="AJ5898" t="s">
        <v>334</v>
      </c>
      <c r="AK5898" t="s">
        <v>425</v>
      </c>
      <c r="AL5898" t="s">
        <v>291</v>
      </c>
      <c r="AM5898">
        <v>6</v>
      </c>
      <c r="AN5898">
        <v>16</v>
      </c>
      <c r="AO5898">
        <v>0.133278642</v>
      </c>
      <c r="AP5898">
        <v>0.208781786</v>
      </c>
      <c r="AQ5898">
        <v>0.26569710299999999</v>
      </c>
      <c r="AR5898">
        <v>0.192824895</v>
      </c>
      <c r="AS5898">
        <v>0.29150825899999999</v>
      </c>
      <c r="AT5898">
        <v>4.0481006E-2</v>
      </c>
    </row>
    <row r="5899" spans="1:46" hidden="1" x14ac:dyDescent="0.25">
      <c r="A5899" t="s">
        <v>334</v>
      </c>
      <c r="B5899" t="s">
        <v>291</v>
      </c>
      <c r="C5899">
        <v>17</v>
      </c>
      <c r="D5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0.12707362699999999</v>
      </c>
      <c r="E5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0.12707362699999999</v>
      </c>
      <c r="AI5899">
        <v>43</v>
      </c>
      <c r="AJ5899" t="s">
        <v>334</v>
      </c>
      <c r="AK5899" t="s">
        <v>425</v>
      </c>
      <c r="AL5899" t="s">
        <v>291</v>
      </c>
      <c r="AM5899">
        <v>6</v>
      </c>
      <c r="AN5899">
        <v>17</v>
      </c>
      <c r="AO5899">
        <v>6.5092331000000003E-2</v>
      </c>
      <c r="AP5899">
        <v>0.100518099</v>
      </c>
      <c r="AQ5899">
        <v>0.12707362699999999</v>
      </c>
      <c r="AR5899">
        <v>9.3346059999999995E-2</v>
      </c>
      <c r="AS5899">
        <v>0.14496414599999999</v>
      </c>
      <c r="AT5899">
        <v>1.9094716000000001E-2</v>
      </c>
    </row>
    <row r="5900" spans="1:46" hidden="1" x14ac:dyDescent="0.25">
      <c r="A5900" t="s">
        <v>334</v>
      </c>
      <c r="B5900" t="s">
        <v>291</v>
      </c>
      <c r="C5900">
        <v>18</v>
      </c>
      <c r="D5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1.7151078E-2</v>
      </c>
      <c r="E5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1.7151078E-2</v>
      </c>
      <c r="AI5900">
        <v>43</v>
      </c>
      <c r="AJ5900" t="s">
        <v>334</v>
      </c>
      <c r="AK5900" t="s">
        <v>425</v>
      </c>
      <c r="AL5900" t="s">
        <v>291</v>
      </c>
      <c r="AM5900">
        <v>6</v>
      </c>
      <c r="AN5900">
        <v>18</v>
      </c>
      <c r="AO5900">
        <v>9.0560039999999994E-3</v>
      </c>
      <c r="AP5900">
        <v>1.3649175E-2</v>
      </c>
      <c r="AQ5900">
        <v>1.7151078E-2</v>
      </c>
      <c r="AR5900">
        <v>1.2808752E-2</v>
      </c>
      <c r="AS5900">
        <v>2.2344797999999999E-2</v>
      </c>
      <c r="AT5900">
        <v>1.9042449999999999E-3</v>
      </c>
    </row>
    <row r="5901" spans="1:46" hidden="1" x14ac:dyDescent="0.25">
      <c r="A5901" t="s">
        <v>334</v>
      </c>
      <c r="B5901" t="s">
        <v>291</v>
      </c>
      <c r="C5901">
        <v>19</v>
      </c>
      <c r="D5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1">
        <v>43</v>
      </c>
      <c r="AJ5901" t="s">
        <v>334</v>
      </c>
      <c r="AK5901" t="s">
        <v>425</v>
      </c>
      <c r="AL5901" t="s">
        <v>291</v>
      </c>
      <c r="AM5901">
        <v>6</v>
      </c>
      <c r="AN5901">
        <v>19</v>
      </c>
      <c r="AO5901">
        <v>0</v>
      </c>
      <c r="AP5901">
        <v>0</v>
      </c>
      <c r="AQ5901">
        <v>0</v>
      </c>
      <c r="AR5901">
        <v>0</v>
      </c>
      <c r="AS5901">
        <v>0</v>
      </c>
      <c r="AT5901">
        <v>0</v>
      </c>
    </row>
    <row r="5902" spans="1:46" hidden="1" x14ac:dyDescent="0.25">
      <c r="A5902" t="s">
        <v>334</v>
      </c>
      <c r="B5902" t="s">
        <v>291</v>
      </c>
      <c r="C5902">
        <v>20</v>
      </c>
      <c r="D5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2">
        <v>43</v>
      </c>
      <c r="AJ5902" t="s">
        <v>334</v>
      </c>
      <c r="AK5902" t="s">
        <v>425</v>
      </c>
      <c r="AL5902" t="s">
        <v>291</v>
      </c>
      <c r="AM5902">
        <v>6</v>
      </c>
      <c r="AN5902">
        <v>20</v>
      </c>
      <c r="AO5902">
        <v>0</v>
      </c>
      <c r="AP5902">
        <v>0</v>
      </c>
      <c r="AQ5902">
        <v>0</v>
      </c>
      <c r="AR5902">
        <v>0</v>
      </c>
      <c r="AS5902">
        <v>0</v>
      </c>
      <c r="AT5902">
        <v>0</v>
      </c>
    </row>
    <row r="5903" spans="1:46" hidden="1" x14ac:dyDescent="0.25">
      <c r="A5903" t="s">
        <v>334</v>
      </c>
      <c r="B5903" t="s">
        <v>291</v>
      </c>
      <c r="C5903">
        <v>21</v>
      </c>
      <c r="D5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3">
        <v>43</v>
      </c>
      <c r="AJ5903" t="s">
        <v>334</v>
      </c>
      <c r="AK5903" t="s">
        <v>425</v>
      </c>
      <c r="AL5903" t="s">
        <v>291</v>
      </c>
      <c r="AM5903">
        <v>6</v>
      </c>
      <c r="AN5903">
        <v>21</v>
      </c>
      <c r="AO5903">
        <v>0</v>
      </c>
      <c r="AP5903">
        <v>0</v>
      </c>
      <c r="AQ5903">
        <v>0</v>
      </c>
      <c r="AR5903">
        <v>0</v>
      </c>
      <c r="AS5903">
        <v>0</v>
      </c>
      <c r="AT5903">
        <v>0</v>
      </c>
    </row>
    <row r="5904" spans="1:46" hidden="1" x14ac:dyDescent="0.25">
      <c r="A5904" t="s">
        <v>334</v>
      </c>
      <c r="B5904" t="s">
        <v>291</v>
      </c>
      <c r="C5904">
        <v>22</v>
      </c>
      <c r="D5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4">
        <v>43</v>
      </c>
      <c r="AJ5904" t="s">
        <v>334</v>
      </c>
      <c r="AK5904" t="s">
        <v>425</v>
      </c>
      <c r="AL5904" t="s">
        <v>291</v>
      </c>
      <c r="AM5904">
        <v>6</v>
      </c>
      <c r="AN5904">
        <v>22</v>
      </c>
      <c r="AO5904">
        <v>0</v>
      </c>
      <c r="AP5904">
        <v>0</v>
      </c>
      <c r="AQ5904">
        <v>0</v>
      </c>
      <c r="AR5904">
        <v>0</v>
      </c>
      <c r="AS5904">
        <v>0</v>
      </c>
      <c r="AT5904">
        <v>0</v>
      </c>
    </row>
    <row r="5905" spans="1:46" hidden="1" x14ac:dyDescent="0.25">
      <c r="A5905" t="s">
        <v>334</v>
      </c>
      <c r="B5905" t="s">
        <v>291</v>
      </c>
      <c r="C5905">
        <v>23</v>
      </c>
      <c r="D5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5">
        <v>43</v>
      </c>
      <c r="AJ5905" t="s">
        <v>334</v>
      </c>
      <c r="AK5905" t="s">
        <v>425</v>
      </c>
      <c r="AL5905" t="s">
        <v>291</v>
      </c>
      <c r="AM5905">
        <v>6</v>
      </c>
      <c r="AN5905">
        <v>23</v>
      </c>
      <c r="AO5905">
        <v>0</v>
      </c>
      <c r="AP5905">
        <v>0</v>
      </c>
      <c r="AQ5905">
        <v>0</v>
      </c>
      <c r="AR5905">
        <v>0</v>
      </c>
      <c r="AS5905">
        <v>0</v>
      </c>
      <c r="AT5905">
        <v>0</v>
      </c>
    </row>
    <row r="5906" spans="1:46" hidden="1" x14ac:dyDescent="0.25">
      <c r="A5906" t="s">
        <v>334</v>
      </c>
      <c r="B5906" t="s">
        <v>291</v>
      </c>
      <c r="C5906">
        <v>24</v>
      </c>
      <c r="D5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6">
        <v>43</v>
      </c>
      <c r="AJ5906" t="s">
        <v>334</v>
      </c>
      <c r="AK5906" t="s">
        <v>425</v>
      </c>
      <c r="AL5906" t="s">
        <v>291</v>
      </c>
      <c r="AM5906">
        <v>6</v>
      </c>
      <c r="AN5906">
        <v>24</v>
      </c>
      <c r="AO5906">
        <v>0</v>
      </c>
      <c r="AP5906">
        <v>0</v>
      </c>
      <c r="AQ5906">
        <v>0</v>
      </c>
      <c r="AR5906">
        <v>0</v>
      </c>
      <c r="AS5906">
        <v>0</v>
      </c>
      <c r="AT5906">
        <v>0</v>
      </c>
    </row>
    <row r="5907" spans="1:46" hidden="1" x14ac:dyDescent="0.25">
      <c r="A5907" t="s">
        <v>334</v>
      </c>
      <c r="B5907" t="s">
        <v>292</v>
      </c>
      <c r="C5907">
        <v>1</v>
      </c>
      <c r="D5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7">
        <v>43</v>
      </c>
      <c r="AJ5907" t="s">
        <v>334</v>
      </c>
      <c r="AK5907" t="s">
        <v>425</v>
      </c>
      <c r="AL5907" t="s">
        <v>292</v>
      </c>
      <c r="AM5907">
        <v>7</v>
      </c>
      <c r="AN5907">
        <v>1</v>
      </c>
      <c r="AO5907">
        <v>0</v>
      </c>
      <c r="AP5907">
        <v>0</v>
      </c>
      <c r="AQ5907">
        <v>0</v>
      </c>
      <c r="AR5907">
        <v>0</v>
      </c>
      <c r="AS5907">
        <v>0</v>
      </c>
      <c r="AT5907">
        <v>0</v>
      </c>
    </row>
    <row r="5908" spans="1:46" hidden="1" x14ac:dyDescent="0.25">
      <c r="A5908" t="s">
        <v>334</v>
      </c>
      <c r="B5908" t="s">
        <v>292</v>
      </c>
      <c r="C5908">
        <v>2</v>
      </c>
      <c r="D5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8">
        <v>43</v>
      </c>
      <c r="AJ5908" t="s">
        <v>334</v>
      </c>
      <c r="AK5908" t="s">
        <v>425</v>
      </c>
      <c r="AL5908" t="s">
        <v>292</v>
      </c>
      <c r="AM5908">
        <v>7</v>
      </c>
      <c r="AN5908">
        <v>2</v>
      </c>
      <c r="AO5908">
        <v>0</v>
      </c>
      <c r="AP5908">
        <v>0</v>
      </c>
      <c r="AQ5908">
        <v>0</v>
      </c>
      <c r="AR5908">
        <v>0</v>
      </c>
      <c r="AS5908">
        <v>0</v>
      </c>
      <c r="AT5908">
        <v>0</v>
      </c>
    </row>
    <row r="5909" spans="1:46" hidden="1" x14ac:dyDescent="0.25">
      <c r="A5909" t="s">
        <v>334</v>
      </c>
      <c r="B5909" t="s">
        <v>292</v>
      </c>
      <c r="C5909">
        <v>3</v>
      </c>
      <c r="D5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9">
        <v>43</v>
      </c>
      <c r="AJ5909" t="s">
        <v>334</v>
      </c>
      <c r="AK5909" t="s">
        <v>425</v>
      </c>
      <c r="AL5909" t="s">
        <v>292</v>
      </c>
      <c r="AM5909">
        <v>7</v>
      </c>
      <c r="AN5909">
        <v>3</v>
      </c>
      <c r="AO5909">
        <v>0</v>
      </c>
      <c r="AP5909">
        <v>0</v>
      </c>
      <c r="AQ5909">
        <v>0</v>
      </c>
      <c r="AR5909">
        <v>0</v>
      </c>
      <c r="AS5909">
        <v>0</v>
      </c>
      <c r="AT5909">
        <v>0</v>
      </c>
    </row>
    <row r="5910" spans="1:46" hidden="1" x14ac:dyDescent="0.25">
      <c r="A5910" t="s">
        <v>334</v>
      </c>
      <c r="B5910" t="s">
        <v>292</v>
      </c>
      <c r="C5910">
        <v>4</v>
      </c>
      <c r="D5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0">
        <v>43</v>
      </c>
      <c r="AJ5910" t="s">
        <v>334</v>
      </c>
      <c r="AK5910" t="s">
        <v>425</v>
      </c>
      <c r="AL5910" t="s">
        <v>292</v>
      </c>
      <c r="AM5910">
        <v>7</v>
      </c>
      <c r="AN5910">
        <v>4</v>
      </c>
      <c r="AO5910">
        <v>0</v>
      </c>
      <c r="AP5910">
        <v>0</v>
      </c>
      <c r="AQ5910">
        <v>0</v>
      </c>
      <c r="AR5910">
        <v>0</v>
      </c>
      <c r="AS5910">
        <v>0</v>
      </c>
      <c r="AT5910">
        <v>0</v>
      </c>
    </row>
    <row r="5911" spans="1:46" hidden="1" x14ac:dyDescent="0.25">
      <c r="A5911" t="s">
        <v>334</v>
      </c>
      <c r="B5911" t="s">
        <v>292</v>
      </c>
      <c r="C5911">
        <v>5</v>
      </c>
      <c r="D5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1">
        <v>43</v>
      </c>
      <c r="AJ5911" t="s">
        <v>334</v>
      </c>
      <c r="AK5911" t="s">
        <v>425</v>
      </c>
      <c r="AL5911" t="s">
        <v>292</v>
      </c>
      <c r="AM5911">
        <v>7</v>
      </c>
      <c r="AN5911">
        <v>5</v>
      </c>
      <c r="AO5911">
        <v>0</v>
      </c>
      <c r="AP5911">
        <v>0</v>
      </c>
      <c r="AQ5911">
        <v>0</v>
      </c>
      <c r="AR5911">
        <v>0</v>
      </c>
      <c r="AS5911">
        <v>0</v>
      </c>
      <c r="AT5911">
        <v>0</v>
      </c>
    </row>
    <row r="5912" spans="1:46" hidden="1" x14ac:dyDescent="0.25">
      <c r="A5912" t="s">
        <v>334</v>
      </c>
      <c r="B5912" t="s">
        <v>292</v>
      </c>
      <c r="C5912">
        <v>6</v>
      </c>
      <c r="D5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2">
        <v>43</v>
      </c>
      <c r="AJ5912" t="s">
        <v>334</v>
      </c>
      <c r="AK5912" t="s">
        <v>425</v>
      </c>
      <c r="AL5912" t="s">
        <v>292</v>
      </c>
      <c r="AM5912">
        <v>7</v>
      </c>
      <c r="AN5912">
        <v>6</v>
      </c>
      <c r="AO5912">
        <v>0</v>
      </c>
      <c r="AP5912">
        <v>0</v>
      </c>
      <c r="AQ5912">
        <v>0</v>
      </c>
      <c r="AR5912">
        <v>0</v>
      </c>
      <c r="AS5912">
        <v>0</v>
      </c>
      <c r="AT5912">
        <v>0</v>
      </c>
    </row>
    <row r="5913" spans="1:46" hidden="1" x14ac:dyDescent="0.25">
      <c r="A5913" t="s">
        <v>334</v>
      </c>
      <c r="B5913" t="s">
        <v>292</v>
      </c>
      <c r="C5913">
        <v>7</v>
      </c>
      <c r="D5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3">
        <v>43</v>
      </c>
      <c r="AJ5913" t="s">
        <v>334</v>
      </c>
      <c r="AK5913" t="s">
        <v>425</v>
      </c>
      <c r="AL5913" t="s">
        <v>292</v>
      </c>
      <c r="AM5913">
        <v>7</v>
      </c>
      <c r="AN5913">
        <v>7</v>
      </c>
      <c r="AO5913">
        <v>0</v>
      </c>
      <c r="AP5913">
        <v>0</v>
      </c>
      <c r="AQ5913">
        <v>0</v>
      </c>
      <c r="AR5913">
        <v>0</v>
      </c>
      <c r="AS5913">
        <v>0</v>
      </c>
      <c r="AT5913">
        <v>0</v>
      </c>
    </row>
    <row r="5914" spans="1:46" hidden="1" x14ac:dyDescent="0.25">
      <c r="A5914" t="s">
        <v>334</v>
      </c>
      <c r="B5914" t="s">
        <v>292</v>
      </c>
      <c r="C5914">
        <v>8</v>
      </c>
      <c r="D5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7.5411899999999997E-3</v>
      </c>
      <c r="E5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7.5411899999999997E-3</v>
      </c>
      <c r="AI5914">
        <v>43</v>
      </c>
      <c r="AJ5914" t="s">
        <v>334</v>
      </c>
      <c r="AK5914" t="s">
        <v>425</v>
      </c>
      <c r="AL5914" t="s">
        <v>292</v>
      </c>
      <c r="AM5914">
        <v>7</v>
      </c>
      <c r="AN5914">
        <v>8</v>
      </c>
      <c r="AO5914">
        <v>7.5411899999999997E-3</v>
      </c>
      <c r="AP5914">
        <v>1.0868441E-2</v>
      </c>
      <c r="AQ5914">
        <v>1.3343215E-2</v>
      </c>
      <c r="AR5914">
        <v>1.086177E-2</v>
      </c>
      <c r="AS5914">
        <v>2.2004958000000002E-2</v>
      </c>
      <c r="AT5914">
        <v>1.2322120000000001E-3</v>
      </c>
    </row>
    <row r="5915" spans="1:46" hidden="1" x14ac:dyDescent="0.25">
      <c r="A5915" t="s">
        <v>334</v>
      </c>
      <c r="B5915" t="s">
        <v>292</v>
      </c>
      <c r="C5915">
        <v>9</v>
      </c>
      <c r="D5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0.121969284</v>
      </c>
      <c r="E5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7.1832254999999998E-2</v>
      </c>
      <c r="AI5915">
        <v>43</v>
      </c>
      <c r="AJ5915" t="s">
        <v>334</v>
      </c>
      <c r="AK5915" t="s">
        <v>425</v>
      </c>
      <c r="AL5915" t="s">
        <v>292</v>
      </c>
      <c r="AM5915">
        <v>7</v>
      </c>
      <c r="AN5915">
        <v>9</v>
      </c>
      <c r="AO5915">
        <v>7.1832254999999998E-2</v>
      </c>
      <c r="AP5915">
        <v>0.10208950899999999</v>
      </c>
      <c r="AQ5915">
        <v>0.121969284</v>
      </c>
      <c r="AR5915">
        <v>9.5888883999999994E-2</v>
      </c>
      <c r="AS5915">
        <v>0.15366251</v>
      </c>
      <c r="AT5915">
        <v>1.3415498E-2</v>
      </c>
    </row>
    <row r="5916" spans="1:46" hidden="1" x14ac:dyDescent="0.25">
      <c r="A5916" t="s">
        <v>334</v>
      </c>
      <c r="B5916" t="s">
        <v>292</v>
      </c>
      <c r="C5916">
        <v>10</v>
      </c>
      <c r="D5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0.26727094099999998</v>
      </c>
      <c r="E5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0.26727094099999998</v>
      </c>
      <c r="AI5916">
        <v>43</v>
      </c>
      <c r="AJ5916" t="s">
        <v>334</v>
      </c>
      <c r="AK5916" t="s">
        <v>425</v>
      </c>
      <c r="AL5916" t="s">
        <v>292</v>
      </c>
      <c r="AM5916">
        <v>7</v>
      </c>
      <c r="AN5916">
        <v>10</v>
      </c>
      <c r="AO5916">
        <v>0.15950655999999999</v>
      </c>
      <c r="AP5916">
        <v>0.230178249</v>
      </c>
      <c r="AQ5916">
        <v>0.26727094099999998</v>
      </c>
      <c r="AR5916">
        <v>0.21065985100000001</v>
      </c>
      <c r="AS5916">
        <v>0.31602703300000001</v>
      </c>
      <c r="AT5916">
        <v>3.3995876000000001E-2</v>
      </c>
    </row>
    <row r="5917" spans="1:46" hidden="1" x14ac:dyDescent="0.25">
      <c r="A5917" t="s">
        <v>334</v>
      </c>
      <c r="B5917" t="s">
        <v>292</v>
      </c>
      <c r="C5917">
        <v>11</v>
      </c>
      <c r="D5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0.39096986</v>
      </c>
      <c r="E5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0.39096986</v>
      </c>
      <c r="AI5917">
        <v>43</v>
      </c>
      <c r="AJ5917" t="s">
        <v>334</v>
      </c>
      <c r="AK5917" t="s">
        <v>425</v>
      </c>
      <c r="AL5917" t="s">
        <v>292</v>
      </c>
      <c r="AM5917">
        <v>7</v>
      </c>
      <c r="AN5917">
        <v>11</v>
      </c>
      <c r="AO5917">
        <v>0.236990697</v>
      </c>
      <c r="AP5917">
        <v>0.347866646</v>
      </c>
      <c r="AQ5917">
        <v>0.39096986</v>
      </c>
      <c r="AR5917">
        <v>0.31186291799999999</v>
      </c>
      <c r="AS5917">
        <v>0.45154259200000002</v>
      </c>
      <c r="AT5917">
        <v>5.6442511000000001E-2</v>
      </c>
    </row>
    <row r="5918" spans="1:46" hidden="1" x14ac:dyDescent="0.25">
      <c r="A5918" t="s">
        <v>334</v>
      </c>
      <c r="B5918" t="s">
        <v>292</v>
      </c>
      <c r="C5918">
        <v>12</v>
      </c>
      <c r="D5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0.47593833200000002</v>
      </c>
      <c r="E5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0.47593833200000002</v>
      </c>
      <c r="AI5918">
        <v>43</v>
      </c>
      <c r="AJ5918" t="s">
        <v>334</v>
      </c>
      <c r="AK5918" t="s">
        <v>425</v>
      </c>
      <c r="AL5918" t="s">
        <v>292</v>
      </c>
      <c r="AM5918">
        <v>7</v>
      </c>
      <c r="AN5918">
        <v>12</v>
      </c>
      <c r="AO5918">
        <v>0.28728431500000001</v>
      </c>
      <c r="AP5918">
        <v>0.42666289499999999</v>
      </c>
      <c r="AQ5918">
        <v>0.47593833200000002</v>
      </c>
      <c r="AR5918">
        <v>0.38317479100000001</v>
      </c>
      <c r="AS5918">
        <v>0.54136110699999995</v>
      </c>
      <c r="AT5918">
        <v>6.2623391E-2</v>
      </c>
    </row>
    <row r="5919" spans="1:46" hidden="1" x14ac:dyDescent="0.25">
      <c r="A5919" t="s">
        <v>334</v>
      </c>
      <c r="B5919" t="s">
        <v>292</v>
      </c>
      <c r="C5919">
        <v>13</v>
      </c>
      <c r="D5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0.50952098199999996</v>
      </c>
      <c r="E5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0.50952098199999996</v>
      </c>
      <c r="AI5919">
        <v>43</v>
      </c>
      <c r="AJ5919" t="s">
        <v>334</v>
      </c>
      <c r="AK5919" t="s">
        <v>425</v>
      </c>
      <c r="AL5919" t="s">
        <v>292</v>
      </c>
      <c r="AM5919">
        <v>7</v>
      </c>
      <c r="AN5919">
        <v>13</v>
      </c>
      <c r="AO5919">
        <v>0.308951274</v>
      </c>
      <c r="AP5919">
        <v>0.46126843299999998</v>
      </c>
      <c r="AQ5919">
        <v>0.50952098199999996</v>
      </c>
      <c r="AR5919">
        <v>0.41147082099999999</v>
      </c>
      <c r="AS5919">
        <v>0.57923750500000004</v>
      </c>
      <c r="AT5919">
        <v>6.6848989999999997E-2</v>
      </c>
    </row>
    <row r="5920" spans="1:46" hidden="1" x14ac:dyDescent="0.25">
      <c r="A5920" t="s">
        <v>334</v>
      </c>
      <c r="B5920" t="s">
        <v>292</v>
      </c>
      <c r="C5920">
        <v>14</v>
      </c>
      <c r="D5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0.490466232</v>
      </c>
      <c r="E5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0.490466232</v>
      </c>
      <c r="AI5920">
        <v>43</v>
      </c>
      <c r="AJ5920" t="s">
        <v>334</v>
      </c>
      <c r="AK5920" t="s">
        <v>425</v>
      </c>
      <c r="AL5920" t="s">
        <v>292</v>
      </c>
      <c r="AM5920">
        <v>7</v>
      </c>
      <c r="AN5920">
        <v>14</v>
      </c>
      <c r="AO5920">
        <v>0.297411751</v>
      </c>
      <c r="AP5920">
        <v>0.44747380799999997</v>
      </c>
      <c r="AQ5920">
        <v>0.490466232</v>
      </c>
      <c r="AR5920">
        <v>0.39317284299999999</v>
      </c>
      <c r="AS5920">
        <v>0.55596304200000002</v>
      </c>
      <c r="AT5920">
        <v>5.7428683000000001E-2</v>
      </c>
    </row>
    <row r="5921" spans="1:46" hidden="1" x14ac:dyDescent="0.25">
      <c r="A5921" t="s">
        <v>334</v>
      </c>
      <c r="B5921" t="s">
        <v>292</v>
      </c>
      <c r="C5921">
        <v>15</v>
      </c>
      <c r="D5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0.416893083</v>
      </c>
      <c r="E5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0.416893083</v>
      </c>
      <c r="AI5921">
        <v>43</v>
      </c>
      <c r="AJ5921" t="s">
        <v>334</v>
      </c>
      <c r="AK5921" t="s">
        <v>425</v>
      </c>
      <c r="AL5921" t="s">
        <v>292</v>
      </c>
      <c r="AM5921">
        <v>7</v>
      </c>
      <c r="AN5921">
        <v>15</v>
      </c>
      <c r="AO5921">
        <v>0.250482225</v>
      </c>
      <c r="AP5921">
        <v>0.37562311500000001</v>
      </c>
      <c r="AQ5921">
        <v>0.416893083</v>
      </c>
      <c r="AR5921">
        <v>0.33341079600000001</v>
      </c>
      <c r="AS5921">
        <v>0.480607442</v>
      </c>
      <c r="AT5921">
        <v>4.9822011999999999E-2</v>
      </c>
    </row>
    <row r="5922" spans="1:46" hidden="1" x14ac:dyDescent="0.25">
      <c r="A5922" t="s">
        <v>334</v>
      </c>
      <c r="B5922" t="s">
        <v>292</v>
      </c>
      <c r="C5922">
        <v>16</v>
      </c>
      <c r="D5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0.29985090399999997</v>
      </c>
      <c r="E5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0.29985090399999997</v>
      </c>
      <c r="AI5922">
        <v>43</v>
      </c>
      <c r="AJ5922" t="s">
        <v>334</v>
      </c>
      <c r="AK5922" t="s">
        <v>425</v>
      </c>
      <c r="AL5922" t="s">
        <v>292</v>
      </c>
      <c r="AM5922">
        <v>7</v>
      </c>
      <c r="AN5922">
        <v>16</v>
      </c>
      <c r="AO5922">
        <v>0.17353659199999999</v>
      </c>
      <c r="AP5922">
        <v>0.26857826400000001</v>
      </c>
      <c r="AQ5922">
        <v>0.29985090399999997</v>
      </c>
      <c r="AR5922">
        <v>0.236754876</v>
      </c>
      <c r="AS5922">
        <v>0.35561388199999999</v>
      </c>
      <c r="AT5922">
        <v>3.0908853999999999E-2</v>
      </c>
    </row>
    <row r="5923" spans="1:46" hidden="1" x14ac:dyDescent="0.25">
      <c r="A5923" t="s">
        <v>334</v>
      </c>
      <c r="B5923" t="s">
        <v>292</v>
      </c>
      <c r="C5923">
        <v>17</v>
      </c>
      <c r="D5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0.157073305</v>
      </c>
      <c r="E5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0.157073305</v>
      </c>
      <c r="AI5923">
        <v>43</v>
      </c>
      <c r="AJ5923" t="s">
        <v>334</v>
      </c>
      <c r="AK5923" t="s">
        <v>425</v>
      </c>
      <c r="AL5923" t="s">
        <v>292</v>
      </c>
      <c r="AM5923">
        <v>7</v>
      </c>
      <c r="AN5923">
        <v>17</v>
      </c>
      <c r="AO5923">
        <v>8.7668283E-2</v>
      </c>
      <c r="AP5923">
        <v>0.13756121900000001</v>
      </c>
      <c r="AQ5923">
        <v>0.157073305</v>
      </c>
      <c r="AR5923">
        <v>0.12500197599999999</v>
      </c>
      <c r="AS5923">
        <v>0.19965094899999999</v>
      </c>
      <c r="AT5923">
        <v>1.7048226999999999E-2</v>
      </c>
    </row>
    <row r="5924" spans="1:46" hidden="1" x14ac:dyDescent="0.25">
      <c r="A5924" t="s">
        <v>334</v>
      </c>
      <c r="B5924" t="s">
        <v>292</v>
      </c>
      <c r="C5924">
        <v>18</v>
      </c>
      <c r="D5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3.2862603999999997E-2</v>
      </c>
      <c r="E5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3.2862603999999997E-2</v>
      </c>
      <c r="AI5924">
        <v>43</v>
      </c>
      <c r="AJ5924" t="s">
        <v>334</v>
      </c>
      <c r="AK5924" t="s">
        <v>425</v>
      </c>
      <c r="AL5924" t="s">
        <v>292</v>
      </c>
      <c r="AM5924">
        <v>7</v>
      </c>
      <c r="AN5924">
        <v>18</v>
      </c>
      <c r="AO5924">
        <v>1.6293011999999999E-2</v>
      </c>
      <c r="AP5924">
        <v>2.5060655000000001E-2</v>
      </c>
      <c r="AQ5924">
        <v>3.2862603999999997E-2</v>
      </c>
      <c r="AR5924">
        <v>2.5201839E-2</v>
      </c>
      <c r="AS5924">
        <v>4.9232360000000003E-2</v>
      </c>
      <c r="AT5924">
        <v>3.207101E-3</v>
      </c>
    </row>
    <row r="5925" spans="1:46" hidden="1" x14ac:dyDescent="0.25">
      <c r="A5925" t="s">
        <v>334</v>
      </c>
      <c r="B5925" t="s">
        <v>292</v>
      </c>
      <c r="C5925">
        <v>19</v>
      </c>
      <c r="D5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1.2500000000000001E-5</v>
      </c>
      <c r="E5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1.2500000000000001E-5</v>
      </c>
      <c r="AI5925">
        <v>43</v>
      </c>
      <c r="AJ5925" t="s">
        <v>334</v>
      </c>
      <c r="AK5925" t="s">
        <v>425</v>
      </c>
      <c r="AL5925" t="s">
        <v>292</v>
      </c>
      <c r="AM5925">
        <v>7</v>
      </c>
      <c r="AN5925">
        <v>19</v>
      </c>
      <c r="AO5925">
        <v>0</v>
      </c>
      <c r="AP5925">
        <v>8.8700000000000004E-7</v>
      </c>
      <c r="AQ5925">
        <v>1.2500000000000001E-5</v>
      </c>
      <c r="AR5925">
        <v>1.2300000000000001E-5</v>
      </c>
      <c r="AS5925">
        <v>1.03781E-4</v>
      </c>
      <c r="AT5925">
        <v>0</v>
      </c>
    </row>
    <row r="5926" spans="1:46" hidden="1" x14ac:dyDescent="0.25">
      <c r="A5926" t="s">
        <v>334</v>
      </c>
      <c r="B5926" t="s">
        <v>292</v>
      </c>
      <c r="C5926">
        <v>20</v>
      </c>
      <c r="D5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6">
        <v>43</v>
      </c>
      <c r="AJ5926" t="s">
        <v>334</v>
      </c>
      <c r="AK5926" t="s">
        <v>425</v>
      </c>
      <c r="AL5926" t="s">
        <v>292</v>
      </c>
      <c r="AM5926">
        <v>7</v>
      </c>
      <c r="AN5926">
        <v>20</v>
      </c>
      <c r="AO5926">
        <v>0</v>
      </c>
      <c r="AP5926" s="281">
        <v>0</v>
      </c>
      <c r="AQ5926" s="281">
        <v>0</v>
      </c>
      <c r="AR5926" s="281">
        <v>0</v>
      </c>
      <c r="AS5926">
        <v>0</v>
      </c>
      <c r="AT5926">
        <v>0</v>
      </c>
    </row>
    <row r="5927" spans="1:46" hidden="1" x14ac:dyDescent="0.25">
      <c r="A5927" t="s">
        <v>334</v>
      </c>
      <c r="B5927" t="s">
        <v>292</v>
      </c>
      <c r="C5927">
        <v>21</v>
      </c>
      <c r="D5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7">
        <v>43</v>
      </c>
      <c r="AJ5927" t="s">
        <v>334</v>
      </c>
      <c r="AK5927" t="s">
        <v>425</v>
      </c>
      <c r="AL5927" t="s">
        <v>292</v>
      </c>
      <c r="AM5927">
        <v>7</v>
      </c>
      <c r="AN5927">
        <v>21</v>
      </c>
      <c r="AO5927">
        <v>0</v>
      </c>
      <c r="AP5927">
        <v>0</v>
      </c>
      <c r="AQ5927">
        <v>0</v>
      </c>
      <c r="AR5927">
        <v>0</v>
      </c>
      <c r="AS5927">
        <v>0</v>
      </c>
      <c r="AT5927">
        <v>0</v>
      </c>
    </row>
    <row r="5928" spans="1:46" hidden="1" x14ac:dyDescent="0.25">
      <c r="A5928" t="s">
        <v>334</v>
      </c>
      <c r="B5928" t="s">
        <v>292</v>
      </c>
      <c r="C5928">
        <v>22</v>
      </c>
      <c r="D5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8">
        <v>43</v>
      </c>
      <c r="AJ5928" t="s">
        <v>334</v>
      </c>
      <c r="AK5928" t="s">
        <v>425</v>
      </c>
      <c r="AL5928" t="s">
        <v>292</v>
      </c>
      <c r="AM5928">
        <v>7</v>
      </c>
      <c r="AN5928">
        <v>22</v>
      </c>
      <c r="AO5928">
        <v>0</v>
      </c>
      <c r="AP5928">
        <v>0</v>
      </c>
      <c r="AQ5928">
        <v>0</v>
      </c>
      <c r="AR5928">
        <v>0</v>
      </c>
      <c r="AS5928">
        <v>0</v>
      </c>
      <c r="AT5928">
        <v>0</v>
      </c>
    </row>
    <row r="5929" spans="1:46" hidden="1" x14ac:dyDescent="0.25">
      <c r="A5929" t="s">
        <v>334</v>
      </c>
      <c r="B5929" t="s">
        <v>292</v>
      </c>
      <c r="C5929">
        <v>23</v>
      </c>
      <c r="D5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9">
        <v>43</v>
      </c>
      <c r="AJ5929" t="s">
        <v>334</v>
      </c>
      <c r="AK5929" t="s">
        <v>425</v>
      </c>
      <c r="AL5929" t="s">
        <v>292</v>
      </c>
      <c r="AM5929">
        <v>7</v>
      </c>
      <c r="AN5929">
        <v>23</v>
      </c>
      <c r="AO5929">
        <v>0</v>
      </c>
      <c r="AP5929">
        <v>0</v>
      </c>
      <c r="AQ5929">
        <v>0</v>
      </c>
      <c r="AR5929">
        <v>0</v>
      </c>
      <c r="AS5929">
        <v>0</v>
      </c>
      <c r="AT5929">
        <v>0</v>
      </c>
    </row>
    <row r="5930" spans="1:46" hidden="1" x14ac:dyDescent="0.25">
      <c r="A5930" t="s">
        <v>334</v>
      </c>
      <c r="B5930" t="s">
        <v>292</v>
      </c>
      <c r="C5930">
        <v>24</v>
      </c>
      <c r="D5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0">
        <v>43</v>
      </c>
      <c r="AJ5930" t="s">
        <v>334</v>
      </c>
      <c r="AK5930" t="s">
        <v>425</v>
      </c>
      <c r="AL5930" t="s">
        <v>292</v>
      </c>
      <c r="AM5930">
        <v>7</v>
      </c>
      <c r="AN5930">
        <v>24</v>
      </c>
      <c r="AO5930">
        <v>0</v>
      </c>
      <c r="AP5930">
        <v>0</v>
      </c>
      <c r="AQ5930">
        <v>0</v>
      </c>
      <c r="AR5930">
        <v>0</v>
      </c>
      <c r="AS5930">
        <v>0</v>
      </c>
      <c r="AT5930">
        <v>0</v>
      </c>
    </row>
    <row r="5931" spans="1:46" hidden="1" x14ac:dyDescent="0.25">
      <c r="A5931" t="s">
        <v>334</v>
      </c>
      <c r="B5931" t="s">
        <v>293</v>
      </c>
      <c r="C5931">
        <v>1</v>
      </c>
      <c r="D5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1">
        <v>43</v>
      </c>
      <c r="AJ5931" t="s">
        <v>334</v>
      </c>
      <c r="AK5931" t="s">
        <v>425</v>
      </c>
      <c r="AL5931" t="s">
        <v>293</v>
      </c>
      <c r="AM5931">
        <v>8</v>
      </c>
      <c r="AN5931">
        <v>1</v>
      </c>
      <c r="AO5931">
        <v>0</v>
      </c>
      <c r="AP5931">
        <v>0</v>
      </c>
      <c r="AQ5931">
        <v>0</v>
      </c>
      <c r="AR5931">
        <v>0</v>
      </c>
      <c r="AS5931">
        <v>0</v>
      </c>
      <c r="AT5931">
        <v>0</v>
      </c>
    </row>
    <row r="5932" spans="1:46" hidden="1" x14ac:dyDescent="0.25">
      <c r="A5932" t="s">
        <v>334</v>
      </c>
      <c r="B5932" t="s">
        <v>293</v>
      </c>
      <c r="C5932">
        <v>2</v>
      </c>
      <c r="D5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2">
        <v>43</v>
      </c>
      <c r="AJ5932" t="s">
        <v>334</v>
      </c>
      <c r="AK5932" t="s">
        <v>425</v>
      </c>
      <c r="AL5932" t="s">
        <v>293</v>
      </c>
      <c r="AM5932">
        <v>8</v>
      </c>
      <c r="AN5932">
        <v>2</v>
      </c>
      <c r="AO5932">
        <v>0</v>
      </c>
      <c r="AP5932">
        <v>0</v>
      </c>
      <c r="AQ5932">
        <v>0</v>
      </c>
      <c r="AR5932">
        <v>0</v>
      </c>
      <c r="AS5932">
        <v>0</v>
      </c>
      <c r="AT5932">
        <v>0</v>
      </c>
    </row>
    <row r="5933" spans="1:46" hidden="1" x14ac:dyDescent="0.25">
      <c r="A5933" t="s">
        <v>334</v>
      </c>
      <c r="B5933" t="s">
        <v>293</v>
      </c>
      <c r="C5933">
        <v>3</v>
      </c>
      <c r="D5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3">
        <v>43</v>
      </c>
      <c r="AJ5933" t="s">
        <v>334</v>
      </c>
      <c r="AK5933" t="s">
        <v>425</v>
      </c>
      <c r="AL5933" t="s">
        <v>293</v>
      </c>
      <c r="AM5933">
        <v>8</v>
      </c>
      <c r="AN5933">
        <v>3</v>
      </c>
      <c r="AO5933">
        <v>0</v>
      </c>
      <c r="AP5933">
        <v>0</v>
      </c>
      <c r="AQ5933">
        <v>0</v>
      </c>
      <c r="AR5933">
        <v>0</v>
      </c>
      <c r="AS5933">
        <v>0</v>
      </c>
      <c r="AT5933">
        <v>0</v>
      </c>
    </row>
    <row r="5934" spans="1:46" hidden="1" x14ac:dyDescent="0.25">
      <c r="A5934" t="s">
        <v>334</v>
      </c>
      <c r="B5934" t="s">
        <v>293</v>
      </c>
      <c r="C5934">
        <v>4</v>
      </c>
      <c r="D5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4">
        <v>43</v>
      </c>
      <c r="AJ5934" t="s">
        <v>334</v>
      </c>
      <c r="AK5934" t="s">
        <v>425</v>
      </c>
      <c r="AL5934" t="s">
        <v>293</v>
      </c>
      <c r="AM5934">
        <v>8</v>
      </c>
      <c r="AN5934">
        <v>4</v>
      </c>
      <c r="AO5934">
        <v>0</v>
      </c>
      <c r="AP5934">
        <v>0</v>
      </c>
      <c r="AQ5934">
        <v>0</v>
      </c>
      <c r="AR5934">
        <v>0</v>
      </c>
      <c r="AS5934">
        <v>0</v>
      </c>
      <c r="AT5934">
        <v>0</v>
      </c>
    </row>
    <row r="5935" spans="1:46" hidden="1" x14ac:dyDescent="0.25">
      <c r="A5935" t="s">
        <v>334</v>
      </c>
      <c r="B5935" t="s">
        <v>293</v>
      </c>
      <c r="C5935">
        <v>5</v>
      </c>
      <c r="D5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5">
        <v>43</v>
      </c>
      <c r="AJ5935" t="s">
        <v>334</v>
      </c>
      <c r="AK5935" t="s">
        <v>425</v>
      </c>
      <c r="AL5935" t="s">
        <v>293</v>
      </c>
      <c r="AM5935">
        <v>8</v>
      </c>
      <c r="AN5935">
        <v>5</v>
      </c>
      <c r="AO5935">
        <v>0</v>
      </c>
      <c r="AP5935">
        <v>0</v>
      </c>
      <c r="AQ5935">
        <v>0</v>
      </c>
      <c r="AR5935">
        <v>0</v>
      </c>
      <c r="AS5935">
        <v>0</v>
      </c>
      <c r="AT5935">
        <v>0</v>
      </c>
    </row>
    <row r="5936" spans="1:46" hidden="1" x14ac:dyDescent="0.25">
      <c r="A5936" t="s">
        <v>334</v>
      </c>
      <c r="B5936" t="s">
        <v>293</v>
      </c>
      <c r="C5936">
        <v>6</v>
      </c>
      <c r="D5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6">
        <v>43</v>
      </c>
      <c r="AJ5936" t="s">
        <v>334</v>
      </c>
      <c r="AK5936" t="s">
        <v>425</v>
      </c>
      <c r="AL5936" t="s">
        <v>293</v>
      </c>
      <c r="AM5936">
        <v>8</v>
      </c>
      <c r="AN5936">
        <v>6</v>
      </c>
      <c r="AO5936">
        <v>0</v>
      </c>
      <c r="AP5936">
        <v>0</v>
      </c>
      <c r="AQ5936">
        <v>0</v>
      </c>
      <c r="AR5936">
        <v>0</v>
      </c>
      <c r="AS5936">
        <v>0</v>
      </c>
      <c r="AT5936">
        <v>0</v>
      </c>
    </row>
    <row r="5937" spans="1:46" hidden="1" x14ac:dyDescent="0.25">
      <c r="A5937" t="s">
        <v>334</v>
      </c>
      <c r="B5937" t="s">
        <v>293</v>
      </c>
      <c r="C5937">
        <v>7</v>
      </c>
      <c r="D5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7">
        <v>43</v>
      </c>
      <c r="AJ5937" t="s">
        <v>334</v>
      </c>
      <c r="AK5937" t="s">
        <v>425</v>
      </c>
      <c r="AL5937" t="s">
        <v>293</v>
      </c>
      <c r="AM5937">
        <v>8</v>
      </c>
      <c r="AN5937">
        <v>7</v>
      </c>
      <c r="AO5937">
        <v>0</v>
      </c>
      <c r="AP5937">
        <v>8.0700000000000007E-6</v>
      </c>
      <c r="AQ5937">
        <v>1.7449100000000001E-4</v>
      </c>
      <c r="AR5937">
        <v>1.4872999999999999E-4</v>
      </c>
      <c r="AS5937">
        <v>1.137482E-3</v>
      </c>
      <c r="AT5937">
        <v>0</v>
      </c>
    </row>
    <row r="5938" spans="1:46" hidden="1" x14ac:dyDescent="0.25">
      <c r="A5938" t="s">
        <v>334</v>
      </c>
      <c r="B5938" t="s">
        <v>293</v>
      </c>
      <c r="C5938">
        <v>8</v>
      </c>
      <c r="D5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2.1952599999999999E-2</v>
      </c>
      <c r="E5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2.1952599999999999E-2</v>
      </c>
      <c r="AI5938">
        <v>43</v>
      </c>
      <c r="AJ5938" t="s">
        <v>334</v>
      </c>
      <c r="AK5938" t="s">
        <v>425</v>
      </c>
      <c r="AL5938" t="s">
        <v>293</v>
      </c>
      <c r="AM5938">
        <v>8</v>
      </c>
      <c r="AN5938">
        <v>8</v>
      </c>
      <c r="AO5938">
        <v>2.1952599999999999E-2</v>
      </c>
      <c r="AP5938" s="281">
        <v>3.0617867E-2</v>
      </c>
      <c r="AQ5938">
        <v>4.6521331999999999E-2</v>
      </c>
      <c r="AR5938">
        <v>3.5668226999999997E-2</v>
      </c>
      <c r="AS5938">
        <v>7.8739804999999996E-2</v>
      </c>
      <c r="AT5938">
        <v>6.1989269999999999E-3</v>
      </c>
    </row>
    <row r="5939" spans="1:46" hidden="1" x14ac:dyDescent="0.25">
      <c r="A5939" t="s">
        <v>334</v>
      </c>
      <c r="B5939" t="s">
        <v>293</v>
      </c>
      <c r="C5939">
        <v>9</v>
      </c>
      <c r="D5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0.18926565100000001</v>
      </c>
      <c r="E5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0.112924487</v>
      </c>
      <c r="AI5939">
        <v>43</v>
      </c>
      <c r="AJ5939" t="s">
        <v>334</v>
      </c>
      <c r="AK5939" t="s">
        <v>425</v>
      </c>
      <c r="AL5939" t="s">
        <v>293</v>
      </c>
      <c r="AM5939">
        <v>8</v>
      </c>
      <c r="AN5939">
        <v>9</v>
      </c>
      <c r="AO5939">
        <v>0.112924487</v>
      </c>
      <c r="AP5939">
        <v>0.15643197</v>
      </c>
      <c r="AQ5939">
        <v>0.18926565100000001</v>
      </c>
      <c r="AR5939">
        <v>0.151896685</v>
      </c>
      <c r="AS5939">
        <v>0.251293023</v>
      </c>
      <c r="AT5939">
        <v>3.1588757000000002E-2</v>
      </c>
    </row>
    <row r="5940" spans="1:46" hidden="1" x14ac:dyDescent="0.25">
      <c r="A5940" t="s">
        <v>334</v>
      </c>
      <c r="B5940" t="s">
        <v>293</v>
      </c>
      <c r="C5940">
        <v>10</v>
      </c>
      <c r="D5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0.34648419000000003</v>
      </c>
      <c r="E5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0.34648419000000003</v>
      </c>
      <c r="AI5940">
        <v>43</v>
      </c>
      <c r="AJ5940" t="s">
        <v>334</v>
      </c>
      <c r="AK5940" t="s">
        <v>425</v>
      </c>
      <c r="AL5940" t="s">
        <v>293</v>
      </c>
      <c r="AM5940">
        <v>8</v>
      </c>
      <c r="AN5940">
        <v>10</v>
      </c>
      <c r="AO5940">
        <v>0.226123713</v>
      </c>
      <c r="AP5940">
        <v>0.30383355099999998</v>
      </c>
      <c r="AQ5940">
        <v>0.34648419000000003</v>
      </c>
      <c r="AR5940">
        <v>0.28355740400000001</v>
      </c>
      <c r="AS5940">
        <v>0.42785453699999998</v>
      </c>
      <c r="AT5940">
        <v>5.5543911000000001E-2</v>
      </c>
    </row>
    <row r="5941" spans="1:46" hidden="1" x14ac:dyDescent="0.25">
      <c r="A5941" t="s">
        <v>334</v>
      </c>
      <c r="B5941" t="s">
        <v>293</v>
      </c>
      <c r="C5941">
        <v>11</v>
      </c>
      <c r="D5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0.478955768</v>
      </c>
      <c r="E5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0.478955768</v>
      </c>
      <c r="AI5941">
        <v>43</v>
      </c>
      <c r="AJ5941" t="s">
        <v>334</v>
      </c>
      <c r="AK5941" t="s">
        <v>425</v>
      </c>
      <c r="AL5941" t="s">
        <v>293</v>
      </c>
      <c r="AM5941">
        <v>8</v>
      </c>
      <c r="AN5941">
        <v>11</v>
      </c>
      <c r="AO5941">
        <v>0.326587766</v>
      </c>
      <c r="AP5941">
        <v>0.42093045200000001</v>
      </c>
      <c r="AQ5941">
        <v>0.478955768</v>
      </c>
      <c r="AR5941">
        <v>0.39683436700000002</v>
      </c>
      <c r="AS5941">
        <v>0.57027966699999999</v>
      </c>
      <c r="AT5941">
        <v>8.8398476000000004E-2</v>
      </c>
    </row>
    <row r="5942" spans="1:46" hidden="1" x14ac:dyDescent="0.25">
      <c r="A5942" t="s">
        <v>334</v>
      </c>
      <c r="B5942" t="s">
        <v>293</v>
      </c>
      <c r="C5942">
        <v>12</v>
      </c>
      <c r="D5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0.57117998400000003</v>
      </c>
      <c r="E5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0.57117998400000003</v>
      </c>
      <c r="AI5942">
        <v>43</v>
      </c>
      <c r="AJ5942" t="s">
        <v>334</v>
      </c>
      <c r="AK5942" t="s">
        <v>425</v>
      </c>
      <c r="AL5942" t="s">
        <v>293</v>
      </c>
      <c r="AM5942">
        <v>8</v>
      </c>
      <c r="AN5942">
        <v>12</v>
      </c>
      <c r="AO5942">
        <v>0.39095801800000002</v>
      </c>
      <c r="AP5942">
        <v>0.512581909</v>
      </c>
      <c r="AQ5942">
        <v>0.57117998400000003</v>
      </c>
      <c r="AR5942">
        <v>0.47348460999999997</v>
      </c>
      <c r="AS5942">
        <v>0.66191017900000004</v>
      </c>
      <c r="AT5942">
        <v>0.11244992099999999</v>
      </c>
    </row>
    <row r="5943" spans="1:46" hidden="1" x14ac:dyDescent="0.25">
      <c r="A5943" t="s">
        <v>334</v>
      </c>
      <c r="B5943" t="s">
        <v>293</v>
      </c>
      <c r="C5943">
        <v>13</v>
      </c>
      <c r="D5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0.603822521</v>
      </c>
      <c r="E5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0.603822521</v>
      </c>
      <c r="AI5943">
        <v>43</v>
      </c>
      <c r="AJ5943" t="s">
        <v>334</v>
      </c>
      <c r="AK5943" t="s">
        <v>425</v>
      </c>
      <c r="AL5943" t="s">
        <v>293</v>
      </c>
      <c r="AM5943">
        <v>8</v>
      </c>
      <c r="AN5943">
        <v>13</v>
      </c>
      <c r="AO5943">
        <v>0.42569059199999998</v>
      </c>
      <c r="AP5943">
        <v>0.54792049600000003</v>
      </c>
      <c r="AQ5943">
        <v>0.603822521</v>
      </c>
      <c r="AR5943">
        <v>0.50093087700000005</v>
      </c>
      <c r="AS5943">
        <v>0.69513786300000002</v>
      </c>
      <c r="AT5943">
        <v>0.125888261</v>
      </c>
    </row>
    <row r="5944" spans="1:46" hidden="1" x14ac:dyDescent="0.25">
      <c r="A5944" t="s">
        <v>334</v>
      </c>
      <c r="B5944" t="s">
        <v>293</v>
      </c>
      <c r="C5944">
        <v>14</v>
      </c>
      <c r="D5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0.57668361800000001</v>
      </c>
      <c r="E5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0.57668361800000001</v>
      </c>
      <c r="AI5944">
        <v>43</v>
      </c>
      <c r="AJ5944" t="s">
        <v>334</v>
      </c>
      <c r="AK5944" t="s">
        <v>425</v>
      </c>
      <c r="AL5944" t="s">
        <v>293</v>
      </c>
      <c r="AM5944">
        <v>8</v>
      </c>
      <c r="AN5944">
        <v>14</v>
      </c>
      <c r="AO5944">
        <v>0.394895312</v>
      </c>
      <c r="AP5944">
        <v>0.52275951200000004</v>
      </c>
      <c r="AQ5944">
        <v>0.57668361800000001</v>
      </c>
      <c r="AR5944">
        <v>0.47837910099999997</v>
      </c>
      <c r="AS5944">
        <v>0.66646583500000001</v>
      </c>
      <c r="AT5944">
        <v>0.113035838</v>
      </c>
    </row>
    <row r="5945" spans="1:46" hidden="1" x14ac:dyDescent="0.25">
      <c r="A5945" t="s">
        <v>334</v>
      </c>
      <c r="B5945" t="s">
        <v>293</v>
      </c>
      <c r="C5945">
        <v>15</v>
      </c>
      <c r="D5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0.49860294999999999</v>
      </c>
      <c r="E5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0.49860294999999999</v>
      </c>
      <c r="AI5945">
        <v>43</v>
      </c>
      <c r="AJ5945" t="s">
        <v>334</v>
      </c>
      <c r="AK5945" t="s">
        <v>425</v>
      </c>
      <c r="AL5945" t="s">
        <v>293</v>
      </c>
      <c r="AM5945">
        <v>8</v>
      </c>
      <c r="AN5945">
        <v>15</v>
      </c>
      <c r="AO5945">
        <v>0.332211325</v>
      </c>
      <c r="AP5945">
        <v>0.43946406500000001</v>
      </c>
      <c r="AQ5945">
        <v>0.49860294999999999</v>
      </c>
      <c r="AR5945">
        <v>0.40908974199999998</v>
      </c>
      <c r="AS5945">
        <v>0.57824024200000002</v>
      </c>
      <c r="AT5945">
        <v>0.101214348</v>
      </c>
    </row>
    <row r="5946" spans="1:46" hidden="1" x14ac:dyDescent="0.25">
      <c r="A5946" t="s">
        <v>334</v>
      </c>
      <c r="B5946" t="s">
        <v>293</v>
      </c>
      <c r="C5946">
        <v>16</v>
      </c>
      <c r="D5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0.37218691500000001</v>
      </c>
      <c r="E5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0.37218691500000001</v>
      </c>
      <c r="AI5946">
        <v>43</v>
      </c>
      <c r="AJ5946" t="s">
        <v>334</v>
      </c>
      <c r="AK5946" t="s">
        <v>425</v>
      </c>
      <c r="AL5946" t="s">
        <v>293</v>
      </c>
      <c r="AM5946">
        <v>8</v>
      </c>
      <c r="AN5946">
        <v>16</v>
      </c>
      <c r="AO5946">
        <v>0.24770062600000001</v>
      </c>
      <c r="AP5946">
        <v>0.33222000299999999</v>
      </c>
      <c r="AQ5946">
        <v>0.37218691500000001</v>
      </c>
      <c r="AR5946">
        <v>0.30418533800000003</v>
      </c>
      <c r="AS5946">
        <v>0.43990985700000002</v>
      </c>
      <c r="AT5946">
        <v>7.6634416999999996E-2</v>
      </c>
    </row>
    <row r="5947" spans="1:46" hidden="1" x14ac:dyDescent="0.25">
      <c r="A5947" t="s">
        <v>334</v>
      </c>
      <c r="B5947" t="s">
        <v>293</v>
      </c>
      <c r="C5947">
        <v>17</v>
      </c>
      <c r="D5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0.22196005099999999</v>
      </c>
      <c r="E5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0.22196005099999999</v>
      </c>
      <c r="AI5947">
        <v>43</v>
      </c>
      <c r="AJ5947" t="s">
        <v>334</v>
      </c>
      <c r="AK5947" t="s">
        <v>425</v>
      </c>
      <c r="AL5947" t="s">
        <v>293</v>
      </c>
      <c r="AM5947">
        <v>8</v>
      </c>
      <c r="AN5947">
        <v>17</v>
      </c>
      <c r="AO5947">
        <v>0.14448470299999999</v>
      </c>
      <c r="AP5947">
        <v>0.19109495000000001</v>
      </c>
      <c r="AQ5947">
        <v>0.22196005099999999</v>
      </c>
      <c r="AR5947">
        <v>0.17749479200000001</v>
      </c>
      <c r="AS5947">
        <v>0.269324118</v>
      </c>
      <c r="AT5947">
        <v>3.5951839999999999E-2</v>
      </c>
    </row>
    <row r="5948" spans="1:46" hidden="1" x14ac:dyDescent="0.25">
      <c r="A5948" t="s">
        <v>334</v>
      </c>
      <c r="B5948" t="s">
        <v>293</v>
      </c>
      <c r="C5948">
        <v>18</v>
      </c>
      <c r="D5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6.7710936999999999E-2</v>
      </c>
      <c r="E5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6.7710936999999999E-2</v>
      </c>
      <c r="AI5948">
        <v>43</v>
      </c>
      <c r="AJ5948" t="s">
        <v>334</v>
      </c>
      <c r="AK5948" t="s">
        <v>425</v>
      </c>
      <c r="AL5948" t="s">
        <v>293</v>
      </c>
      <c r="AM5948">
        <v>8</v>
      </c>
      <c r="AN5948">
        <v>18</v>
      </c>
      <c r="AO5948">
        <v>3.9538128999999998E-2</v>
      </c>
      <c r="AP5948">
        <v>5.5685409999999998E-2</v>
      </c>
      <c r="AQ5948">
        <v>6.7710936999999999E-2</v>
      </c>
      <c r="AR5948">
        <v>5.3679645999999998E-2</v>
      </c>
      <c r="AS5948">
        <v>9.4194914000000005E-2</v>
      </c>
      <c r="AT5948">
        <v>6.6356699999999998E-3</v>
      </c>
    </row>
    <row r="5949" spans="1:46" hidden="1" x14ac:dyDescent="0.25">
      <c r="A5949" t="s">
        <v>334</v>
      </c>
      <c r="B5949" t="s">
        <v>293</v>
      </c>
      <c r="C5949">
        <v>19</v>
      </c>
      <c r="D5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1.136551E-3</v>
      </c>
      <c r="E5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1.136551E-3</v>
      </c>
      <c r="AI5949">
        <v>43</v>
      </c>
      <c r="AJ5949" t="s">
        <v>334</v>
      </c>
      <c r="AK5949" t="s">
        <v>425</v>
      </c>
      <c r="AL5949" t="s">
        <v>293</v>
      </c>
      <c r="AM5949">
        <v>8</v>
      </c>
      <c r="AN5949">
        <v>19</v>
      </c>
      <c r="AO5949">
        <v>1.9712000000000001E-4</v>
      </c>
      <c r="AP5949">
        <v>5.6035500000000001E-4</v>
      </c>
      <c r="AQ5949">
        <v>1.136551E-3</v>
      </c>
      <c r="AR5949">
        <v>7.3514299999999995E-4</v>
      </c>
      <c r="AS5949">
        <v>2.7795379999999998E-3</v>
      </c>
      <c r="AT5949">
        <v>1.1E-5</v>
      </c>
    </row>
    <row r="5950" spans="1:46" hidden="1" x14ac:dyDescent="0.25">
      <c r="A5950" t="s">
        <v>334</v>
      </c>
      <c r="B5950" t="s">
        <v>293</v>
      </c>
      <c r="C5950">
        <v>20</v>
      </c>
      <c r="D5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0">
        <v>43</v>
      </c>
      <c r="AJ5950" t="s">
        <v>334</v>
      </c>
      <c r="AK5950" t="s">
        <v>425</v>
      </c>
      <c r="AL5950" t="s">
        <v>293</v>
      </c>
      <c r="AM5950">
        <v>8</v>
      </c>
      <c r="AN5950">
        <v>20</v>
      </c>
      <c r="AO5950">
        <v>0</v>
      </c>
      <c r="AP5950">
        <v>0</v>
      </c>
      <c r="AQ5950">
        <v>0</v>
      </c>
      <c r="AR5950">
        <v>0</v>
      </c>
      <c r="AS5950">
        <v>0</v>
      </c>
      <c r="AT5950" s="281">
        <v>0</v>
      </c>
    </row>
    <row r="5951" spans="1:46" hidden="1" x14ac:dyDescent="0.25">
      <c r="A5951" t="s">
        <v>334</v>
      </c>
      <c r="B5951" t="s">
        <v>293</v>
      </c>
      <c r="C5951">
        <v>21</v>
      </c>
      <c r="D5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1">
        <v>43</v>
      </c>
      <c r="AJ5951" t="s">
        <v>334</v>
      </c>
      <c r="AK5951" t="s">
        <v>425</v>
      </c>
      <c r="AL5951" t="s">
        <v>293</v>
      </c>
      <c r="AM5951">
        <v>8</v>
      </c>
      <c r="AN5951">
        <v>21</v>
      </c>
      <c r="AO5951">
        <v>0</v>
      </c>
      <c r="AP5951">
        <v>0</v>
      </c>
      <c r="AQ5951">
        <v>0</v>
      </c>
      <c r="AR5951">
        <v>0</v>
      </c>
      <c r="AS5951">
        <v>0</v>
      </c>
      <c r="AT5951">
        <v>0</v>
      </c>
    </row>
    <row r="5952" spans="1:46" hidden="1" x14ac:dyDescent="0.25">
      <c r="A5952" t="s">
        <v>334</v>
      </c>
      <c r="B5952" t="s">
        <v>293</v>
      </c>
      <c r="C5952">
        <v>22</v>
      </c>
      <c r="D5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2">
        <v>43</v>
      </c>
      <c r="AJ5952" t="s">
        <v>334</v>
      </c>
      <c r="AK5952" t="s">
        <v>425</v>
      </c>
      <c r="AL5952" t="s">
        <v>293</v>
      </c>
      <c r="AM5952">
        <v>8</v>
      </c>
      <c r="AN5952">
        <v>22</v>
      </c>
      <c r="AO5952">
        <v>0</v>
      </c>
      <c r="AP5952">
        <v>0</v>
      </c>
      <c r="AQ5952">
        <v>0</v>
      </c>
      <c r="AR5952">
        <v>0</v>
      </c>
      <c r="AS5952">
        <v>0</v>
      </c>
      <c r="AT5952">
        <v>0</v>
      </c>
    </row>
    <row r="5953" spans="1:46" hidden="1" x14ac:dyDescent="0.25">
      <c r="A5953" t="s">
        <v>334</v>
      </c>
      <c r="B5953" t="s">
        <v>293</v>
      </c>
      <c r="C5953">
        <v>23</v>
      </c>
      <c r="D5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3">
        <v>43</v>
      </c>
      <c r="AJ5953" t="s">
        <v>334</v>
      </c>
      <c r="AK5953" t="s">
        <v>425</v>
      </c>
      <c r="AL5953" t="s">
        <v>293</v>
      </c>
      <c r="AM5953">
        <v>8</v>
      </c>
      <c r="AN5953">
        <v>23</v>
      </c>
      <c r="AO5953">
        <v>0</v>
      </c>
      <c r="AP5953">
        <v>0</v>
      </c>
      <c r="AQ5953">
        <v>0</v>
      </c>
      <c r="AR5953">
        <v>0</v>
      </c>
      <c r="AS5953">
        <v>0</v>
      </c>
      <c r="AT5953">
        <v>0</v>
      </c>
    </row>
    <row r="5954" spans="1:46" hidden="1" x14ac:dyDescent="0.25">
      <c r="A5954" t="s">
        <v>334</v>
      </c>
      <c r="B5954" t="s">
        <v>293</v>
      </c>
      <c r="C5954">
        <v>24</v>
      </c>
      <c r="D5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4">
        <v>43</v>
      </c>
      <c r="AJ5954" t="s">
        <v>334</v>
      </c>
      <c r="AK5954" t="s">
        <v>425</v>
      </c>
      <c r="AL5954" t="s">
        <v>293</v>
      </c>
      <c r="AM5954">
        <v>8</v>
      </c>
      <c r="AN5954">
        <v>24</v>
      </c>
      <c r="AO5954">
        <v>0</v>
      </c>
      <c r="AP5954">
        <v>0</v>
      </c>
      <c r="AQ5954">
        <v>0</v>
      </c>
      <c r="AR5954">
        <v>0</v>
      </c>
      <c r="AS5954">
        <v>0</v>
      </c>
      <c r="AT5954">
        <v>0</v>
      </c>
    </row>
    <row r="5955" spans="1:46" hidden="1" x14ac:dyDescent="0.25">
      <c r="A5955" t="s">
        <v>334</v>
      </c>
      <c r="B5955" t="s">
        <v>294</v>
      </c>
      <c r="C5955">
        <v>1</v>
      </c>
      <c r="D5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5">
        <v>43</v>
      </c>
      <c r="AJ5955" t="s">
        <v>334</v>
      </c>
      <c r="AK5955" t="s">
        <v>425</v>
      </c>
      <c r="AL5955" t="s">
        <v>294</v>
      </c>
      <c r="AM5955">
        <v>9</v>
      </c>
      <c r="AN5955">
        <v>1</v>
      </c>
      <c r="AO5955">
        <v>0</v>
      </c>
      <c r="AP5955">
        <v>0</v>
      </c>
      <c r="AQ5955">
        <v>0</v>
      </c>
      <c r="AR5955">
        <v>0</v>
      </c>
      <c r="AS5955">
        <v>0</v>
      </c>
      <c r="AT5955">
        <v>0</v>
      </c>
    </row>
    <row r="5956" spans="1:46" hidden="1" x14ac:dyDescent="0.25">
      <c r="A5956" t="s">
        <v>334</v>
      </c>
      <c r="B5956" t="s">
        <v>294</v>
      </c>
      <c r="C5956">
        <v>2</v>
      </c>
      <c r="D5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6">
        <v>43</v>
      </c>
      <c r="AJ5956" t="s">
        <v>334</v>
      </c>
      <c r="AK5956" t="s">
        <v>425</v>
      </c>
      <c r="AL5956" t="s">
        <v>294</v>
      </c>
      <c r="AM5956">
        <v>9</v>
      </c>
      <c r="AN5956">
        <v>2</v>
      </c>
      <c r="AO5956">
        <v>0</v>
      </c>
      <c r="AP5956">
        <v>0</v>
      </c>
      <c r="AQ5956">
        <v>0</v>
      </c>
      <c r="AR5956">
        <v>0</v>
      </c>
      <c r="AS5956">
        <v>0</v>
      </c>
      <c r="AT5956">
        <v>0</v>
      </c>
    </row>
    <row r="5957" spans="1:46" hidden="1" x14ac:dyDescent="0.25">
      <c r="A5957" t="s">
        <v>334</v>
      </c>
      <c r="B5957" t="s">
        <v>294</v>
      </c>
      <c r="C5957">
        <v>3</v>
      </c>
      <c r="D5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7">
        <v>43</v>
      </c>
      <c r="AJ5957" t="s">
        <v>334</v>
      </c>
      <c r="AK5957" t="s">
        <v>425</v>
      </c>
      <c r="AL5957" t="s">
        <v>294</v>
      </c>
      <c r="AM5957">
        <v>9</v>
      </c>
      <c r="AN5957">
        <v>3</v>
      </c>
      <c r="AO5957">
        <v>0</v>
      </c>
      <c r="AP5957">
        <v>0</v>
      </c>
      <c r="AQ5957">
        <v>0</v>
      </c>
      <c r="AR5957">
        <v>0</v>
      </c>
      <c r="AS5957">
        <v>0</v>
      </c>
      <c r="AT5957">
        <v>0</v>
      </c>
    </row>
    <row r="5958" spans="1:46" hidden="1" x14ac:dyDescent="0.25">
      <c r="A5958" t="s">
        <v>334</v>
      </c>
      <c r="B5958" t="s">
        <v>294</v>
      </c>
      <c r="C5958">
        <v>4</v>
      </c>
      <c r="D5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8">
        <v>43</v>
      </c>
      <c r="AJ5958" t="s">
        <v>334</v>
      </c>
      <c r="AK5958" t="s">
        <v>425</v>
      </c>
      <c r="AL5958" t="s">
        <v>294</v>
      </c>
      <c r="AM5958">
        <v>9</v>
      </c>
      <c r="AN5958">
        <v>4</v>
      </c>
      <c r="AO5958">
        <v>0</v>
      </c>
      <c r="AP5958">
        <v>0</v>
      </c>
      <c r="AQ5958">
        <v>0</v>
      </c>
      <c r="AR5958">
        <v>0</v>
      </c>
      <c r="AS5958">
        <v>0</v>
      </c>
      <c r="AT5958">
        <v>0</v>
      </c>
    </row>
    <row r="5959" spans="1:46" hidden="1" x14ac:dyDescent="0.25">
      <c r="A5959" t="s">
        <v>334</v>
      </c>
      <c r="B5959" t="s">
        <v>294</v>
      </c>
      <c r="C5959">
        <v>5</v>
      </c>
      <c r="D5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9">
        <v>43</v>
      </c>
      <c r="AJ5959" t="s">
        <v>334</v>
      </c>
      <c r="AK5959" t="s">
        <v>425</v>
      </c>
      <c r="AL5959" t="s">
        <v>294</v>
      </c>
      <c r="AM5959">
        <v>9</v>
      </c>
      <c r="AN5959">
        <v>5</v>
      </c>
      <c r="AO5959">
        <v>0</v>
      </c>
      <c r="AP5959">
        <v>0</v>
      </c>
      <c r="AQ5959">
        <v>0</v>
      </c>
      <c r="AR5959">
        <v>0</v>
      </c>
      <c r="AS5959">
        <v>0</v>
      </c>
      <c r="AT5959">
        <v>0</v>
      </c>
    </row>
    <row r="5960" spans="1:46" hidden="1" x14ac:dyDescent="0.25">
      <c r="A5960" t="s">
        <v>334</v>
      </c>
      <c r="B5960" t="s">
        <v>294</v>
      </c>
      <c r="C5960">
        <v>6</v>
      </c>
      <c r="D5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60">
        <v>43</v>
      </c>
      <c r="AJ5960" t="s">
        <v>334</v>
      </c>
      <c r="AK5960" t="s">
        <v>425</v>
      </c>
      <c r="AL5960" t="s">
        <v>294</v>
      </c>
      <c r="AM5960">
        <v>9</v>
      </c>
      <c r="AN5960">
        <v>6</v>
      </c>
      <c r="AO5960">
        <v>0</v>
      </c>
      <c r="AP5960">
        <v>0</v>
      </c>
      <c r="AQ5960">
        <v>0</v>
      </c>
      <c r="AR5960">
        <v>0</v>
      </c>
      <c r="AS5960">
        <v>0</v>
      </c>
      <c r="AT5960">
        <v>0</v>
      </c>
    </row>
    <row r="5961" spans="1:46" hidden="1" x14ac:dyDescent="0.25">
      <c r="A5961" t="s">
        <v>334</v>
      </c>
      <c r="B5961" t="s">
        <v>294</v>
      </c>
      <c r="C5961">
        <v>7</v>
      </c>
      <c r="D5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2.8038939999999999E-3</v>
      </c>
      <c r="E5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2.8038939999999999E-3</v>
      </c>
      <c r="AI5961">
        <v>43</v>
      </c>
      <c r="AJ5961" t="s">
        <v>334</v>
      </c>
      <c r="AK5961" t="s">
        <v>425</v>
      </c>
      <c r="AL5961" t="s">
        <v>294</v>
      </c>
      <c r="AM5961">
        <v>9</v>
      </c>
      <c r="AN5961">
        <v>7</v>
      </c>
      <c r="AO5961">
        <v>2.8038939999999999E-3</v>
      </c>
      <c r="AP5961">
        <v>6.2099759999999999E-3</v>
      </c>
      <c r="AQ5961">
        <v>1.4971066999999999E-2</v>
      </c>
      <c r="AR5961">
        <v>9.2413170000000006E-3</v>
      </c>
      <c r="AS5961">
        <v>3.2695317000000002E-2</v>
      </c>
      <c r="AT5961">
        <v>2.5738300000000003E-4</v>
      </c>
    </row>
    <row r="5962" spans="1:46" hidden="1" x14ac:dyDescent="0.25">
      <c r="A5962" t="s">
        <v>334</v>
      </c>
      <c r="B5962" t="s">
        <v>294</v>
      </c>
      <c r="C5962">
        <v>8</v>
      </c>
      <c r="D5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6.3381600999999996E-2</v>
      </c>
      <c r="E5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6.3381600999999996E-2</v>
      </c>
      <c r="AI5962">
        <v>43</v>
      </c>
      <c r="AJ5962" t="s">
        <v>334</v>
      </c>
      <c r="AK5962" t="s">
        <v>425</v>
      </c>
      <c r="AL5962" t="s">
        <v>294</v>
      </c>
      <c r="AM5962">
        <v>9</v>
      </c>
      <c r="AN5962">
        <v>8</v>
      </c>
      <c r="AO5962">
        <v>6.3381600999999996E-2</v>
      </c>
      <c r="AP5962">
        <v>8.7163380999999998E-2</v>
      </c>
      <c r="AQ5962">
        <v>0.123239978</v>
      </c>
      <c r="AR5962">
        <v>9.3424268000000005E-2</v>
      </c>
      <c r="AS5962">
        <v>0.19640465300000001</v>
      </c>
      <c r="AT5962">
        <v>1.1222835E-2</v>
      </c>
    </row>
    <row r="5963" spans="1:46" hidden="1" x14ac:dyDescent="0.25">
      <c r="A5963" t="s">
        <v>334</v>
      </c>
      <c r="B5963" t="s">
        <v>294</v>
      </c>
      <c r="C5963">
        <v>9</v>
      </c>
      <c r="D5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0.28416117499999999</v>
      </c>
      <c r="E5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0.16566023399999999</v>
      </c>
      <c r="AI5963">
        <v>43</v>
      </c>
      <c r="AJ5963" t="s">
        <v>334</v>
      </c>
      <c r="AK5963" t="s">
        <v>425</v>
      </c>
      <c r="AL5963" t="s">
        <v>294</v>
      </c>
      <c r="AM5963">
        <v>9</v>
      </c>
      <c r="AN5963">
        <v>9</v>
      </c>
      <c r="AO5963">
        <v>0.16566023399999999</v>
      </c>
      <c r="AP5963">
        <v>0.226119402</v>
      </c>
      <c r="AQ5963">
        <v>0.28416117499999999</v>
      </c>
      <c r="AR5963">
        <v>0.22390146999999999</v>
      </c>
      <c r="AS5963">
        <v>0.393132076</v>
      </c>
      <c r="AT5963">
        <v>3.8375048000000002E-2</v>
      </c>
    </row>
    <row r="5964" spans="1:46" hidden="1" x14ac:dyDescent="0.25">
      <c r="A5964" t="s">
        <v>334</v>
      </c>
      <c r="B5964" t="s">
        <v>294</v>
      </c>
      <c r="C5964">
        <v>10</v>
      </c>
      <c r="D5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0.45076833100000002</v>
      </c>
      <c r="E5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0.45076833100000002</v>
      </c>
      <c r="AI5964">
        <v>43</v>
      </c>
      <c r="AJ5964" t="s">
        <v>334</v>
      </c>
      <c r="AK5964" t="s">
        <v>425</v>
      </c>
      <c r="AL5964" t="s">
        <v>294</v>
      </c>
      <c r="AM5964">
        <v>9</v>
      </c>
      <c r="AN5964">
        <v>10</v>
      </c>
      <c r="AO5964">
        <v>0.27673322</v>
      </c>
      <c r="AP5964">
        <v>0.35352694499999998</v>
      </c>
      <c r="AQ5964">
        <v>0.45076833100000002</v>
      </c>
      <c r="AR5964">
        <v>0.35504196799999999</v>
      </c>
      <c r="AS5964">
        <v>0.56838311699999999</v>
      </c>
      <c r="AT5964">
        <v>6.8730481999999996E-2</v>
      </c>
    </row>
    <row r="5965" spans="1:46" hidden="1" x14ac:dyDescent="0.25">
      <c r="A5965" t="s">
        <v>334</v>
      </c>
      <c r="B5965" t="s">
        <v>294</v>
      </c>
      <c r="C5965">
        <v>11</v>
      </c>
      <c r="D5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0.58035700300000004</v>
      </c>
      <c r="E5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0.58035700300000004</v>
      </c>
      <c r="AI5965">
        <v>43</v>
      </c>
      <c r="AJ5965" t="s">
        <v>334</v>
      </c>
      <c r="AK5965" t="s">
        <v>425</v>
      </c>
      <c r="AL5965" t="s">
        <v>294</v>
      </c>
      <c r="AM5965">
        <v>9</v>
      </c>
      <c r="AN5965">
        <v>11</v>
      </c>
      <c r="AO5965">
        <v>0.35929241000000001</v>
      </c>
      <c r="AP5965">
        <v>0.47495976400000001</v>
      </c>
      <c r="AQ5965">
        <v>0.58035700300000004</v>
      </c>
      <c r="AR5965">
        <v>0.46168362899999998</v>
      </c>
      <c r="AS5965">
        <v>0.70207386299999996</v>
      </c>
      <c r="AT5965">
        <v>0.108535038</v>
      </c>
    </row>
    <row r="5966" spans="1:46" hidden="1" x14ac:dyDescent="0.25">
      <c r="A5966" t="s">
        <v>334</v>
      </c>
      <c r="B5966" t="s">
        <v>294</v>
      </c>
      <c r="C5966">
        <v>12</v>
      </c>
      <c r="D5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0.66031583800000004</v>
      </c>
      <c r="E5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0.66031583800000004</v>
      </c>
      <c r="AI5966">
        <v>43</v>
      </c>
      <c r="AJ5966" t="s">
        <v>334</v>
      </c>
      <c r="AK5966" t="s">
        <v>425</v>
      </c>
      <c r="AL5966" t="s">
        <v>294</v>
      </c>
      <c r="AM5966">
        <v>9</v>
      </c>
      <c r="AN5966">
        <v>12</v>
      </c>
      <c r="AO5966">
        <v>0.41748189600000002</v>
      </c>
      <c r="AP5966">
        <v>0.53044780999999996</v>
      </c>
      <c r="AQ5966">
        <v>0.66031583800000004</v>
      </c>
      <c r="AR5966">
        <v>0.52768652599999999</v>
      </c>
      <c r="AS5966">
        <v>0.787238102</v>
      </c>
      <c r="AT5966">
        <v>0.12348036699999999</v>
      </c>
    </row>
    <row r="5967" spans="1:46" hidden="1" x14ac:dyDescent="0.25">
      <c r="A5967" t="s">
        <v>334</v>
      </c>
      <c r="B5967" t="s">
        <v>294</v>
      </c>
      <c r="C5967">
        <v>13</v>
      </c>
      <c r="D5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0.68561620999999995</v>
      </c>
      <c r="E5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0.68561620999999995</v>
      </c>
      <c r="AI5967">
        <v>43</v>
      </c>
      <c r="AJ5967" t="s">
        <v>334</v>
      </c>
      <c r="AK5967" t="s">
        <v>425</v>
      </c>
      <c r="AL5967" t="s">
        <v>294</v>
      </c>
      <c r="AM5967">
        <v>9</v>
      </c>
      <c r="AN5967">
        <v>13</v>
      </c>
      <c r="AO5967">
        <v>0.43808595900000002</v>
      </c>
      <c r="AP5967">
        <v>0.55786390799999996</v>
      </c>
      <c r="AQ5967">
        <v>0.68561620999999995</v>
      </c>
      <c r="AR5967">
        <v>0.54878991300000002</v>
      </c>
      <c r="AS5967">
        <v>0.80893118900000005</v>
      </c>
      <c r="AT5967">
        <v>0.11416525900000001</v>
      </c>
    </row>
    <row r="5968" spans="1:46" hidden="1" x14ac:dyDescent="0.25">
      <c r="A5968" t="s">
        <v>334</v>
      </c>
      <c r="B5968" t="s">
        <v>294</v>
      </c>
      <c r="C5968">
        <v>14</v>
      </c>
      <c r="D5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0.64717425699999998</v>
      </c>
      <c r="E5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0.64717425699999998</v>
      </c>
      <c r="AI5968">
        <v>43</v>
      </c>
      <c r="AJ5968" t="s">
        <v>334</v>
      </c>
      <c r="AK5968" t="s">
        <v>425</v>
      </c>
      <c r="AL5968" t="s">
        <v>294</v>
      </c>
      <c r="AM5968">
        <v>9</v>
      </c>
      <c r="AN5968">
        <v>14</v>
      </c>
      <c r="AO5968">
        <v>0.399470942</v>
      </c>
      <c r="AP5968">
        <v>0.51939900000000006</v>
      </c>
      <c r="AQ5968">
        <v>0.64717425699999998</v>
      </c>
      <c r="AR5968">
        <v>0.51664691900000004</v>
      </c>
      <c r="AS5968">
        <v>0.767613557</v>
      </c>
      <c r="AT5968">
        <v>9.4504085000000002E-2</v>
      </c>
    </row>
    <row r="5969" spans="1:46" hidden="1" x14ac:dyDescent="0.25">
      <c r="A5969" t="s">
        <v>334</v>
      </c>
      <c r="B5969" t="s">
        <v>294</v>
      </c>
      <c r="C5969">
        <v>15</v>
      </c>
      <c r="D5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0.560183388</v>
      </c>
      <c r="E5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0.560183388</v>
      </c>
      <c r="AI5969">
        <v>43</v>
      </c>
      <c r="AJ5969" t="s">
        <v>334</v>
      </c>
      <c r="AK5969" t="s">
        <v>425</v>
      </c>
      <c r="AL5969" t="s">
        <v>294</v>
      </c>
      <c r="AM5969">
        <v>9</v>
      </c>
      <c r="AN5969">
        <v>15</v>
      </c>
      <c r="AO5969">
        <v>0.33568092999999999</v>
      </c>
      <c r="AP5969">
        <v>0.447572362</v>
      </c>
      <c r="AQ5969">
        <v>0.560183388</v>
      </c>
      <c r="AR5969">
        <v>0.44308888000000002</v>
      </c>
      <c r="AS5969">
        <v>0.66812506299999996</v>
      </c>
      <c r="AT5969">
        <v>7.9092188999999993E-2</v>
      </c>
    </row>
    <row r="5970" spans="1:46" hidden="1" x14ac:dyDescent="0.25">
      <c r="A5970" t="s">
        <v>334</v>
      </c>
      <c r="B5970" t="s">
        <v>294</v>
      </c>
      <c r="C5970">
        <v>16</v>
      </c>
      <c r="D5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0.43171396200000001</v>
      </c>
      <c r="E5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0.43171396200000001</v>
      </c>
      <c r="AI5970">
        <v>43</v>
      </c>
      <c r="AJ5970" t="s">
        <v>334</v>
      </c>
      <c r="AK5970" t="s">
        <v>425</v>
      </c>
      <c r="AL5970" t="s">
        <v>294</v>
      </c>
      <c r="AM5970">
        <v>9</v>
      </c>
      <c r="AN5970">
        <v>16</v>
      </c>
      <c r="AO5970">
        <v>0.242863781</v>
      </c>
      <c r="AP5970">
        <v>0.33700672599999998</v>
      </c>
      <c r="AQ5970">
        <v>0.43171396200000001</v>
      </c>
      <c r="AR5970">
        <v>0.333210917</v>
      </c>
      <c r="AS5970">
        <v>0.52009265199999999</v>
      </c>
      <c r="AT5970">
        <v>6.1055251999999997E-2</v>
      </c>
    </row>
    <row r="5971" spans="1:46" hidden="1" x14ac:dyDescent="0.25">
      <c r="A5971" t="s">
        <v>334</v>
      </c>
      <c r="B5971" t="s">
        <v>294</v>
      </c>
      <c r="C5971">
        <v>17</v>
      </c>
      <c r="D5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0.27008136599999999</v>
      </c>
      <c r="E5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0.27008136599999999</v>
      </c>
      <c r="AI5971">
        <v>43</v>
      </c>
      <c r="AJ5971" t="s">
        <v>334</v>
      </c>
      <c r="AK5971" t="s">
        <v>425</v>
      </c>
      <c r="AL5971" t="s">
        <v>294</v>
      </c>
      <c r="AM5971">
        <v>9</v>
      </c>
      <c r="AN5971">
        <v>17</v>
      </c>
      <c r="AO5971">
        <v>0.14406113300000001</v>
      </c>
      <c r="AP5971">
        <v>0.20934034200000001</v>
      </c>
      <c r="AQ5971">
        <v>0.27008136599999999</v>
      </c>
      <c r="AR5971">
        <v>0.20741216800000001</v>
      </c>
      <c r="AS5971">
        <v>0.336353022</v>
      </c>
      <c r="AT5971">
        <v>3.0457344000000001E-2</v>
      </c>
    </row>
    <row r="5972" spans="1:46" hidden="1" x14ac:dyDescent="0.25">
      <c r="A5972" t="s">
        <v>334</v>
      </c>
      <c r="B5972" t="s">
        <v>294</v>
      </c>
      <c r="C5972">
        <v>18</v>
      </c>
      <c r="D5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0.103207295</v>
      </c>
      <c r="E5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0.103207295</v>
      </c>
      <c r="AI5972">
        <v>43</v>
      </c>
      <c r="AJ5972" t="s">
        <v>334</v>
      </c>
      <c r="AK5972" t="s">
        <v>425</v>
      </c>
      <c r="AL5972" t="s">
        <v>294</v>
      </c>
      <c r="AM5972">
        <v>9</v>
      </c>
      <c r="AN5972">
        <v>18</v>
      </c>
      <c r="AO5972">
        <v>5.4610361000000003E-2</v>
      </c>
      <c r="AP5972">
        <v>8.2089546999999999E-2</v>
      </c>
      <c r="AQ5972">
        <v>0.103207295</v>
      </c>
      <c r="AR5972">
        <v>8.1629386999999998E-2</v>
      </c>
      <c r="AS5972">
        <v>0.14613063300000001</v>
      </c>
      <c r="AT5972">
        <v>1.0556832E-2</v>
      </c>
    </row>
    <row r="5973" spans="1:46" hidden="1" x14ac:dyDescent="0.25">
      <c r="A5973" t="s">
        <v>334</v>
      </c>
      <c r="B5973" t="s">
        <v>294</v>
      </c>
      <c r="C5973">
        <v>19</v>
      </c>
      <c r="D5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6.9125510000000003E-3</v>
      </c>
      <c r="E5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6.9125510000000003E-3</v>
      </c>
      <c r="AI5973">
        <v>43</v>
      </c>
      <c r="AJ5973" t="s">
        <v>334</v>
      </c>
      <c r="AK5973" t="s">
        <v>425</v>
      </c>
      <c r="AL5973" t="s">
        <v>294</v>
      </c>
      <c r="AM5973">
        <v>9</v>
      </c>
      <c r="AN5973">
        <v>19</v>
      </c>
      <c r="AO5973">
        <v>2.7874240000000002E-3</v>
      </c>
      <c r="AP5973">
        <v>4.0367620000000002E-3</v>
      </c>
      <c r="AQ5973">
        <v>6.9125510000000003E-3</v>
      </c>
      <c r="AR5973">
        <v>4.9579469999999999E-3</v>
      </c>
      <c r="AS5973">
        <v>1.2583311999999999E-2</v>
      </c>
      <c r="AT5973">
        <v>2.4828200000000001E-4</v>
      </c>
    </row>
    <row r="5974" spans="1:46" hidden="1" x14ac:dyDescent="0.25">
      <c r="A5974" t="s">
        <v>334</v>
      </c>
      <c r="B5974" t="s">
        <v>294</v>
      </c>
      <c r="C5974">
        <v>20</v>
      </c>
      <c r="D5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4">
        <v>43</v>
      </c>
      <c r="AJ5974" t="s">
        <v>334</v>
      </c>
      <c r="AK5974" t="s">
        <v>425</v>
      </c>
      <c r="AL5974" t="s">
        <v>294</v>
      </c>
      <c r="AM5974">
        <v>9</v>
      </c>
      <c r="AN5974">
        <v>20</v>
      </c>
      <c r="AO5974">
        <v>0</v>
      </c>
      <c r="AP5974">
        <v>0</v>
      </c>
      <c r="AQ5974">
        <v>0</v>
      </c>
      <c r="AR5974">
        <v>0</v>
      </c>
      <c r="AS5974">
        <v>0</v>
      </c>
      <c r="AT5974">
        <v>0</v>
      </c>
    </row>
    <row r="5975" spans="1:46" hidden="1" x14ac:dyDescent="0.25">
      <c r="A5975" t="s">
        <v>334</v>
      </c>
      <c r="B5975" t="s">
        <v>294</v>
      </c>
      <c r="C5975">
        <v>21</v>
      </c>
      <c r="D5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5">
        <v>43</v>
      </c>
      <c r="AJ5975" t="s">
        <v>334</v>
      </c>
      <c r="AK5975" t="s">
        <v>425</v>
      </c>
      <c r="AL5975" t="s">
        <v>294</v>
      </c>
      <c r="AM5975">
        <v>9</v>
      </c>
      <c r="AN5975">
        <v>21</v>
      </c>
      <c r="AO5975">
        <v>0</v>
      </c>
      <c r="AP5975">
        <v>0</v>
      </c>
      <c r="AQ5975">
        <v>0</v>
      </c>
      <c r="AR5975">
        <v>0</v>
      </c>
      <c r="AS5975">
        <v>0</v>
      </c>
      <c r="AT5975">
        <v>0</v>
      </c>
    </row>
    <row r="5976" spans="1:46" hidden="1" x14ac:dyDescent="0.25">
      <c r="A5976" t="s">
        <v>334</v>
      </c>
      <c r="B5976" t="s">
        <v>294</v>
      </c>
      <c r="C5976">
        <v>22</v>
      </c>
      <c r="D5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6">
        <v>43</v>
      </c>
      <c r="AJ5976" t="s">
        <v>334</v>
      </c>
      <c r="AK5976" t="s">
        <v>425</v>
      </c>
      <c r="AL5976" t="s">
        <v>294</v>
      </c>
      <c r="AM5976">
        <v>9</v>
      </c>
      <c r="AN5976">
        <v>22</v>
      </c>
      <c r="AO5976">
        <v>0</v>
      </c>
      <c r="AP5976">
        <v>0</v>
      </c>
      <c r="AQ5976">
        <v>0</v>
      </c>
      <c r="AR5976">
        <v>0</v>
      </c>
      <c r="AS5976">
        <v>0</v>
      </c>
      <c r="AT5976">
        <v>0</v>
      </c>
    </row>
    <row r="5977" spans="1:46" hidden="1" x14ac:dyDescent="0.25">
      <c r="A5977" t="s">
        <v>334</v>
      </c>
      <c r="B5977" t="s">
        <v>294</v>
      </c>
      <c r="C5977">
        <v>23</v>
      </c>
      <c r="D5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7">
        <v>43</v>
      </c>
      <c r="AJ5977" t="s">
        <v>334</v>
      </c>
      <c r="AK5977" t="s">
        <v>425</v>
      </c>
      <c r="AL5977" t="s">
        <v>294</v>
      </c>
      <c r="AM5977">
        <v>9</v>
      </c>
      <c r="AN5977">
        <v>23</v>
      </c>
      <c r="AO5977">
        <v>0</v>
      </c>
      <c r="AP5977">
        <v>0</v>
      </c>
      <c r="AQ5977">
        <v>0</v>
      </c>
      <c r="AR5977">
        <v>0</v>
      </c>
      <c r="AS5977">
        <v>0</v>
      </c>
      <c r="AT5977">
        <v>0</v>
      </c>
    </row>
    <row r="5978" spans="1:46" hidden="1" x14ac:dyDescent="0.25">
      <c r="A5978" t="s">
        <v>334</v>
      </c>
      <c r="B5978" t="s">
        <v>294</v>
      </c>
      <c r="C5978">
        <v>24</v>
      </c>
      <c r="D5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8">
        <v>43</v>
      </c>
      <c r="AJ5978" t="s">
        <v>334</v>
      </c>
      <c r="AK5978" t="s">
        <v>425</v>
      </c>
      <c r="AL5978" t="s">
        <v>294</v>
      </c>
      <c r="AM5978">
        <v>9</v>
      </c>
      <c r="AN5978">
        <v>24</v>
      </c>
      <c r="AO5978">
        <v>0</v>
      </c>
      <c r="AP5978">
        <v>0</v>
      </c>
      <c r="AQ5978">
        <v>0</v>
      </c>
      <c r="AR5978">
        <v>0</v>
      </c>
      <c r="AS5978">
        <v>0</v>
      </c>
      <c r="AT5978">
        <v>0</v>
      </c>
    </row>
    <row r="5979" spans="1:46" x14ac:dyDescent="0.25">
      <c r="A5979" t="s">
        <v>334</v>
      </c>
      <c r="B5979" t="s">
        <v>295</v>
      </c>
      <c r="C5979">
        <v>1</v>
      </c>
      <c r="D5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9">
        <v>43</v>
      </c>
      <c r="AJ5979" t="s">
        <v>334</v>
      </c>
      <c r="AK5979" t="s">
        <v>425</v>
      </c>
      <c r="AL5979" t="s">
        <v>295</v>
      </c>
      <c r="AM5979">
        <v>10</v>
      </c>
      <c r="AN5979">
        <v>1</v>
      </c>
      <c r="AO5979">
        <v>0</v>
      </c>
      <c r="AP5979">
        <v>0</v>
      </c>
      <c r="AQ5979">
        <v>0</v>
      </c>
      <c r="AR5979">
        <v>0</v>
      </c>
      <c r="AS5979">
        <v>0</v>
      </c>
      <c r="AT5979">
        <v>0</v>
      </c>
    </row>
    <row r="5980" spans="1:46" x14ac:dyDescent="0.25">
      <c r="A5980" t="s">
        <v>334</v>
      </c>
      <c r="B5980" t="s">
        <v>295</v>
      </c>
      <c r="C5980">
        <v>2</v>
      </c>
      <c r="D5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0">
        <v>43</v>
      </c>
      <c r="AJ5980" t="s">
        <v>334</v>
      </c>
      <c r="AK5980" t="s">
        <v>425</v>
      </c>
      <c r="AL5980" t="s">
        <v>295</v>
      </c>
      <c r="AM5980">
        <v>10</v>
      </c>
      <c r="AN5980">
        <v>2</v>
      </c>
      <c r="AO5980">
        <v>0</v>
      </c>
      <c r="AP5980">
        <v>0</v>
      </c>
      <c r="AQ5980">
        <v>0</v>
      </c>
      <c r="AR5980">
        <v>0</v>
      </c>
      <c r="AS5980">
        <v>0</v>
      </c>
      <c r="AT5980">
        <v>0</v>
      </c>
    </row>
    <row r="5981" spans="1:46" x14ac:dyDescent="0.25">
      <c r="A5981" t="s">
        <v>334</v>
      </c>
      <c r="B5981" t="s">
        <v>295</v>
      </c>
      <c r="C5981">
        <v>3</v>
      </c>
      <c r="D5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1">
        <v>43</v>
      </c>
      <c r="AJ5981" t="s">
        <v>334</v>
      </c>
      <c r="AK5981" t="s">
        <v>425</v>
      </c>
      <c r="AL5981" t="s">
        <v>295</v>
      </c>
      <c r="AM5981">
        <v>10</v>
      </c>
      <c r="AN5981">
        <v>3</v>
      </c>
      <c r="AO5981">
        <v>0</v>
      </c>
      <c r="AP5981">
        <v>0</v>
      </c>
      <c r="AQ5981">
        <v>0</v>
      </c>
      <c r="AR5981">
        <v>0</v>
      </c>
      <c r="AS5981">
        <v>0</v>
      </c>
      <c r="AT5981">
        <v>0</v>
      </c>
    </row>
    <row r="5982" spans="1:46" x14ac:dyDescent="0.25">
      <c r="A5982" t="s">
        <v>334</v>
      </c>
      <c r="B5982" t="s">
        <v>295</v>
      </c>
      <c r="C5982">
        <v>4</v>
      </c>
      <c r="D5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2">
        <v>43</v>
      </c>
      <c r="AJ5982" t="s">
        <v>334</v>
      </c>
      <c r="AK5982" t="s">
        <v>425</v>
      </c>
      <c r="AL5982" t="s">
        <v>295</v>
      </c>
      <c r="AM5982">
        <v>10</v>
      </c>
      <c r="AN5982">
        <v>4</v>
      </c>
      <c r="AO5982">
        <v>0</v>
      </c>
      <c r="AP5982">
        <v>0</v>
      </c>
      <c r="AQ5982">
        <v>0</v>
      </c>
      <c r="AR5982">
        <v>0</v>
      </c>
      <c r="AS5982">
        <v>0</v>
      </c>
      <c r="AT5982">
        <v>0</v>
      </c>
    </row>
    <row r="5983" spans="1:46" x14ac:dyDescent="0.25">
      <c r="A5983" t="s">
        <v>334</v>
      </c>
      <c r="B5983" t="s">
        <v>295</v>
      </c>
      <c r="C5983">
        <v>5</v>
      </c>
      <c r="D5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3">
        <v>43</v>
      </c>
      <c r="AJ5983" t="s">
        <v>334</v>
      </c>
      <c r="AK5983" t="s">
        <v>425</v>
      </c>
      <c r="AL5983" t="s">
        <v>295</v>
      </c>
      <c r="AM5983">
        <v>10</v>
      </c>
      <c r="AN5983">
        <v>5</v>
      </c>
      <c r="AO5983">
        <v>0</v>
      </c>
      <c r="AP5983">
        <v>0</v>
      </c>
      <c r="AQ5983">
        <v>0</v>
      </c>
      <c r="AR5983">
        <v>0</v>
      </c>
      <c r="AS5983">
        <v>0</v>
      </c>
      <c r="AT5983">
        <v>0</v>
      </c>
    </row>
    <row r="5984" spans="1:46" x14ac:dyDescent="0.25">
      <c r="A5984" t="s">
        <v>334</v>
      </c>
      <c r="B5984" t="s">
        <v>295</v>
      </c>
      <c r="C5984">
        <v>6</v>
      </c>
      <c r="D5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1.59E-6</v>
      </c>
      <c r="E5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1.59E-6</v>
      </c>
      <c r="AI5984">
        <v>43</v>
      </c>
      <c r="AJ5984" t="s">
        <v>334</v>
      </c>
      <c r="AK5984" t="s">
        <v>425</v>
      </c>
      <c r="AL5984" t="s">
        <v>295</v>
      </c>
      <c r="AM5984">
        <v>10</v>
      </c>
      <c r="AN5984">
        <v>6</v>
      </c>
      <c r="AO5984">
        <v>1.59E-6</v>
      </c>
      <c r="AP5984">
        <v>1.03341E-4</v>
      </c>
      <c r="AQ5984">
        <v>9.8015800000000007E-4</v>
      </c>
      <c r="AR5984">
        <v>6.5384999999999998E-4</v>
      </c>
      <c r="AS5984">
        <v>3.8069449999999999E-3</v>
      </c>
      <c r="AT5984">
        <v>0</v>
      </c>
    </row>
    <row r="5985" spans="1:46" x14ac:dyDescent="0.25">
      <c r="A5985" t="s">
        <v>334</v>
      </c>
      <c r="B5985" t="s">
        <v>295</v>
      </c>
      <c r="C5985">
        <v>7</v>
      </c>
      <c r="D5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2.2415858E-2</v>
      </c>
      <c r="E5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2.2415858E-2</v>
      </c>
      <c r="AI5985">
        <v>43</v>
      </c>
      <c r="AJ5985" t="s">
        <v>334</v>
      </c>
      <c r="AK5985" t="s">
        <v>425</v>
      </c>
      <c r="AL5985" t="s">
        <v>295</v>
      </c>
      <c r="AM5985">
        <v>10</v>
      </c>
      <c r="AN5985">
        <v>7</v>
      </c>
      <c r="AO5985" s="281">
        <v>2.2415858E-2</v>
      </c>
      <c r="AP5985">
        <v>4.0836587000000001E-2</v>
      </c>
      <c r="AQ5985">
        <v>6.1507632999999999E-2</v>
      </c>
      <c r="AR5985">
        <v>4.3447465999999997E-2</v>
      </c>
      <c r="AS5985">
        <v>0.10259331200000001</v>
      </c>
      <c r="AT5985">
        <v>2.2300600000000001E-4</v>
      </c>
    </row>
    <row r="5986" spans="1:46" x14ac:dyDescent="0.25">
      <c r="A5986" t="s">
        <v>334</v>
      </c>
      <c r="B5986" t="s">
        <v>295</v>
      </c>
      <c r="C5986">
        <v>8</v>
      </c>
      <c r="D5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9.9005729000000001E-2</v>
      </c>
      <c r="E5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9.9005729000000001E-2</v>
      </c>
      <c r="AI5986">
        <v>43</v>
      </c>
      <c r="AJ5986" t="s">
        <v>334</v>
      </c>
      <c r="AK5986" t="s">
        <v>425</v>
      </c>
      <c r="AL5986" t="s">
        <v>295</v>
      </c>
      <c r="AM5986">
        <v>10</v>
      </c>
      <c r="AN5986">
        <v>8</v>
      </c>
      <c r="AO5986">
        <v>9.9005729000000001E-2</v>
      </c>
      <c r="AP5986">
        <v>0.16902075499999999</v>
      </c>
      <c r="AQ5986">
        <v>0.22417548700000001</v>
      </c>
      <c r="AR5986">
        <v>0.16306052800000001</v>
      </c>
      <c r="AS5986">
        <v>0.296504883</v>
      </c>
      <c r="AT5986">
        <v>1.4742465999999999E-2</v>
      </c>
    </row>
    <row r="5987" spans="1:46" x14ac:dyDescent="0.25">
      <c r="A5987" t="s">
        <v>334</v>
      </c>
      <c r="B5987" t="s">
        <v>295</v>
      </c>
      <c r="C5987">
        <v>9</v>
      </c>
      <c r="D5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0.40728535799999999</v>
      </c>
      <c r="E5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0.21782702800000001</v>
      </c>
      <c r="AI5987">
        <v>43</v>
      </c>
      <c r="AJ5987" t="s">
        <v>334</v>
      </c>
      <c r="AK5987" t="s">
        <v>425</v>
      </c>
      <c r="AL5987" t="s">
        <v>295</v>
      </c>
      <c r="AM5987">
        <v>10</v>
      </c>
      <c r="AN5987">
        <v>9</v>
      </c>
      <c r="AO5987">
        <v>0.21782702800000001</v>
      </c>
      <c r="AP5987">
        <v>0.30668255300000002</v>
      </c>
      <c r="AQ5987">
        <v>0.40728535799999999</v>
      </c>
      <c r="AR5987">
        <v>0.306090529</v>
      </c>
      <c r="AS5987">
        <v>0.49934783900000002</v>
      </c>
      <c r="AT5987">
        <v>5.5768678000000002E-2</v>
      </c>
    </row>
    <row r="5988" spans="1:46" x14ac:dyDescent="0.25">
      <c r="A5988" t="s">
        <v>334</v>
      </c>
      <c r="B5988" t="s">
        <v>295</v>
      </c>
      <c r="C5988">
        <v>10</v>
      </c>
      <c r="D5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0.57771774899999995</v>
      </c>
      <c r="E5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0.57771774899999995</v>
      </c>
      <c r="AI5988">
        <v>43</v>
      </c>
      <c r="AJ5988" t="s">
        <v>334</v>
      </c>
      <c r="AK5988" t="s">
        <v>425</v>
      </c>
      <c r="AL5988" t="s">
        <v>295</v>
      </c>
      <c r="AM5988">
        <v>10</v>
      </c>
      <c r="AN5988">
        <v>10</v>
      </c>
      <c r="AO5988">
        <v>0.32141386199999999</v>
      </c>
      <c r="AP5988">
        <v>0.46130038099999998</v>
      </c>
      <c r="AQ5988">
        <v>0.57771774899999995</v>
      </c>
      <c r="AR5988">
        <v>0.44114669899999998</v>
      </c>
      <c r="AS5988">
        <v>0.67552031599999995</v>
      </c>
      <c r="AT5988">
        <v>0.100218881</v>
      </c>
    </row>
    <row r="5989" spans="1:46" x14ac:dyDescent="0.25">
      <c r="A5989" t="s">
        <v>334</v>
      </c>
      <c r="B5989" t="s">
        <v>295</v>
      </c>
      <c r="C5989">
        <v>11</v>
      </c>
      <c r="D5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0.70229433500000005</v>
      </c>
      <c r="E5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0.70229433500000005</v>
      </c>
      <c r="AI5989">
        <v>43</v>
      </c>
      <c r="AJ5989" t="s">
        <v>334</v>
      </c>
      <c r="AK5989" t="s">
        <v>425</v>
      </c>
      <c r="AL5989" t="s">
        <v>295</v>
      </c>
      <c r="AM5989">
        <v>10</v>
      </c>
      <c r="AN5989">
        <v>11</v>
      </c>
      <c r="AO5989">
        <v>0.41846372500000001</v>
      </c>
      <c r="AP5989">
        <v>0.57828087399999994</v>
      </c>
      <c r="AQ5989">
        <v>0.70229433500000005</v>
      </c>
      <c r="AR5989">
        <v>0.54661278300000005</v>
      </c>
      <c r="AS5989">
        <v>0.80638371799999997</v>
      </c>
      <c r="AT5989">
        <v>0.143098742</v>
      </c>
    </row>
    <row r="5990" spans="1:46" x14ac:dyDescent="0.25">
      <c r="A5990" t="s">
        <v>334</v>
      </c>
      <c r="B5990" t="s">
        <v>295</v>
      </c>
      <c r="C5990">
        <v>12</v>
      </c>
      <c r="D5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0.77394655599999995</v>
      </c>
      <c r="E5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0.77394655599999995</v>
      </c>
      <c r="AI5990">
        <v>43</v>
      </c>
      <c r="AJ5990" t="s">
        <v>334</v>
      </c>
      <c r="AK5990" t="s">
        <v>425</v>
      </c>
      <c r="AL5990" t="s">
        <v>295</v>
      </c>
      <c r="AM5990">
        <v>10</v>
      </c>
      <c r="AN5990">
        <v>12</v>
      </c>
      <c r="AO5990">
        <v>0.459670778</v>
      </c>
      <c r="AP5990">
        <v>0.65302855800000004</v>
      </c>
      <c r="AQ5990">
        <v>0.77394655599999995</v>
      </c>
      <c r="AR5990">
        <v>0.60606897800000004</v>
      </c>
      <c r="AS5990">
        <v>0.879556228</v>
      </c>
      <c r="AT5990">
        <v>0.153229528</v>
      </c>
    </row>
    <row r="5991" spans="1:46" x14ac:dyDescent="0.25">
      <c r="A5991" t="s">
        <v>334</v>
      </c>
      <c r="B5991" t="s">
        <v>295</v>
      </c>
      <c r="C5991">
        <v>13</v>
      </c>
      <c r="D5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0.79004688499999998</v>
      </c>
      <c r="E5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0.79004688499999998</v>
      </c>
      <c r="AI5991">
        <v>43</v>
      </c>
      <c r="AJ5991" t="s">
        <v>334</v>
      </c>
      <c r="AK5991" t="s">
        <v>425</v>
      </c>
      <c r="AL5991" t="s">
        <v>295</v>
      </c>
      <c r="AM5991">
        <v>10</v>
      </c>
      <c r="AN5991">
        <v>13</v>
      </c>
      <c r="AO5991">
        <v>0.46085039</v>
      </c>
      <c r="AP5991">
        <v>0.65330359400000004</v>
      </c>
      <c r="AQ5991">
        <v>0.79004688499999998</v>
      </c>
      <c r="AR5991">
        <v>0.61524435300000002</v>
      </c>
      <c r="AS5991">
        <v>0.89161354999999998</v>
      </c>
      <c r="AT5991">
        <v>0.145229252</v>
      </c>
    </row>
    <row r="5992" spans="1:46" x14ac:dyDescent="0.25">
      <c r="A5992" t="s">
        <v>334</v>
      </c>
      <c r="B5992" t="s">
        <v>295</v>
      </c>
      <c r="C5992">
        <v>14</v>
      </c>
      <c r="D5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0.75312965700000001</v>
      </c>
      <c r="E5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0.75312965700000001</v>
      </c>
      <c r="AI5992">
        <v>43</v>
      </c>
      <c r="AJ5992" t="s">
        <v>334</v>
      </c>
      <c r="AK5992" t="s">
        <v>425</v>
      </c>
      <c r="AL5992" t="s">
        <v>295</v>
      </c>
      <c r="AM5992">
        <v>10</v>
      </c>
      <c r="AN5992">
        <v>14</v>
      </c>
      <c r="AO5992">
        <v>0.422043485</v>
      </c>
      <c r="AP5992">
        <v>0.60881079500000002</v>
      </c>
      <c r="AQ5992">
        <v>0.75312965700000001</v>
      </c>
      <c r="AR5992">
        <v>0.57997037100000004</v>
      </c>
      <c r="AS5992">
        <v>0.90181761999999999</v>
      </c>
      <c r="AT5992">
        <v>0.137082337</v>
      </c>
    </row>
    <row r="5993" spans="1:46" x14ac:dyDescent="0.25">
      <c r="A5993" t="s">
        <v>334</v>
      </c>
      <c r="B5993" t="s">
        <v>295</v>
      </c>
      <c r="C5993">
        <v>15</v>
      </c>
      <c r="D5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0.653938676</v>
      </c>
      <c r="E5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0.653938676</v>
      </c>
      <c r="AI5993">
        <v>43</v>
      </c>
      <c r="AJ5993" t="s">
        <v>334</v>
      </c>
      <c r="AK5993" t="s">
        <v>425</v>
      </c>
      <c r="AL5993" t="s">
        <v>295</v>
      </c>
      <c r="AM5993">
        <v>10</v>
      </c>
      <c r="AN5993">
        <v>15</v>
      </c>
      <c r="AO5993">
        <v>0.36527865900000001</v>
      </c>
      <c r="AP5993">
        <v>0.52907542299999999</v>
      </c>
      <c r="AQ5993">
        <v>0.653938676</v>
      </c>
      <c r="AR5993">
        <v>0.50532777600000001</v>
      </c>
      <c r="AS5993">
        <v>0.85660044700000004</v>
      </c>
      <c r="AT5993">
        <v>0.12765996499999999</v>
      </c>
    </row>
    <row r="5994" spans="1:46" x14ac:dyDescent="0.25">
      <c r="A5994" t="s">
        <v>334</v>
      </c>
      <c r="B5994" t="s">
        <v>295</v>
      </c>
      <c r="C5994">
        <v>16</v>
      </c>
      <c r="D5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0.515085613</v>
      </c>
      <c r="E5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0.515085613</v>
      </c>
      <c r="AI5994">
        <v>43</v>
      </c>
      <c r="AJ5994" t="s">
        <v>334</v>
      </c>
      <c r="AK5994" t="s">
        <v>425</v>
      </c>
      <c r="AL5994" t="s">
        <v>295</v>
      </c>
      <c r="AM5994">
        <v>10</v>
      </c>
      <c r="AN5994">
        <v>16</v>
      </c>
      <c r="AO5994">
        <v>0.268823912</v>
      </c>
      <c r="AP5994">
        <v>0.413841018</v>
      </c>
      <c r="AQ5994">
        <v>0.515085613</v>
      </c>
      <c r="AR5994">
        <v>0.39263342099999998</v>
      </c>
      <c r="AS5994">
        <v>0.74991046100000003</v>
      </c>
      <c r="AT5994">
        <v>7.7811594999999997E-2</v>
      </c>
    </row>
    <row r="5995" spans="1:46" x14ac:dyDescent="0.25">
      <c r="A5995" t="s">
        <v>334</v>
      </c>
      <c r="B5995" t="s">
        <v>295</v>
      </c>
      <c r="C5995">
        <v>17</v>
      </c>
      <c r="D5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0.34349493599999997</v>
      </c>
      <c r="E5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0.34349493599999997</v>
      </c>
      <c r="AI5995">
        <v>43</v>
      </c>
      <c r="AJ5995" t="s">
        <v>334</v>
      </c>
      <c r="AK5995" t="s">
        <v>425</v>
      </c>
      <c r="AL5995" t="s">
        <v>295</v>
      </c>
      <c r="AM5995">
        <v>10</v>
      </c>
      <c r="AN5995">
        <v>17</v>
      </c>
      <c r="AO5995">
        <v>0.175714077</v>
      </c>
      <c r="AP5995">
        <v>0.28667637600000001</v>
      </c>
      <c r="AQ5995">
        <v>0.34349493599999997</v>
      </c>
      <c r="AR5995">
        <v>0.26821675699999997</v>
      </c>
      <c r="AS5995">
        <v>0.59478698200000002</v>
      </c>
      <c r="AT5995">
        <v>6.0246781999999999E-2</v>
      </c>
    </row>
    <row r="5996" spans="1:46" x14ac:dyDescent="0.25">
      <c r="A5996" t="s">
        <v>334</v>
      </c>
      <c r="B5996" t="s">
        <v>295</v>
      </c>
      <c r="C5996">
        <v>18</v>
      </c>
      <c r="D5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0.16351285199999999</v>
      </c>
      <c r="E5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0.16351285199999999</v>
      </c>
      <c r="AI5996">
        <v>43</v>
      </c>
      <c r="AJ5996" t="s">
        <v>334</v>
      </c>
      <c r="AK5996" t="s">
        <v>425</v>
      </c>
      <c r="AL5996" t="s">
        <v>295</v>
      </c>
      <c r="AM5996">
        <v>10</v>
      </c>
      <c r="AN5996">
        <v>18</v>
      </c>
      <c r="AO5996">
        <v>8.2706632000000002E-2</v>
      </c>
      <c r="AP5996">
        <v>0.132628523</v>
      </c>
      <c r="AQ5996">
        <v>0.16351285199999999</v>
      </c>
      <c r="AR5996">
        <v>0.13448244000000001</v>
      </c>
      <c r="AS5996">
        <v>0.40869987200000002</v>
      </c>
      <c r="AT5996">
        <v>2.4753886999999999E-2</v>
      </c>
    </row>
    <row r="5997" spans="1:46" x14ac:dyDescent="0.25">
      <c r="A5997" t="s">
        <v>334</v>
      </c>
      <c r="B5997" t="s">
        <v>295</v>
      </c>
      <c r="C5997">
        <v>19</v>
      </c>
      <c r="D5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2.7160747999999998E-2</v>
      </c>
      <c r="E5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2.7160747999999998E-2</v>
      </c>
      <c r="AI5997">
        <v>43</v>
      </c>
      <c r="AJ5997" t="s">
        <v>334</v>
      </c>
      <c r="AK5997" t="s">
        <v>425</v>
      </c>
      <c r="AL5997" t="s">
        <v>295</v>
      </c>
      <c r="AM5997">
        <v>10</v>
      </c>
      <c r="AN5997">
        <v>19</v>
      </c>
      <c r="AO5997">
        <v>1.0700095999999999E-2</v>
      </c>
      <c r="AP5997">
        <v>1.6612269999999998E-2</v>
      </c>
      <c r="AQ5997">
        <v>2.7160747999999998E-2</v>
      </c>
      <c r="AR5997">
        <v>2.9261243999999999E-2</v>
      </c>
      <c r="AS5997">
        <v>0.207577819</v>
      </c>
      <c r="AT5997">
        <v>2.895548E-3</v>
      </c>
    </row>
    <row r="5998" spans="1:46" x14ac:dyDescent="0.25">
      <c r="A5998" t="s">
        <v>334</v>
      </c>
      <c r="B5998" t="s">
        <v>295</v>
      </c>
      <c r="C5998">
        <v>20</v>
      </c>
      <c r="D5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8.8999999999999995E-7</v>
      </c>
      <c r="E5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8.8999999999999995E-7</v>
      </c>
      <c r="AI5998">
        <v>43</v>
      </c>
      <c r="AJ5998" t="s">
        <v>334</v>
      </c>
      <c r="AK5998" t="s">
        <v>425</v>
      </c>
      <c r="AL5998" t="s">
        <v>295</v>
      </c>
      <c r="AM5998">
        <v>10</v>
      </c>
      <c r="AN5998">
        <v>20</v>
      </c>
      <c r="AO5998">
        <v>0</v>
      </c>
      <c r="AP5998">
        <v>0</v>
      </c>
      <c r="AQ5998">
        <v>8.8999999999999995E-7</v>
      </c>
      <c r="AR5998">
        <v>2.2679979999999998E-3</v>
      </c>
      <c r="AS5998">
        <v>3.8911626999999997E-2</v>
      </c>
      <c r="AT5998">
        <v>0</v>
      </c>
    </row>
    <row r="5999" spans="1:46" x14ac:dyDescent="0.25">
      <c r="A5999" t="s">
        <v>334</v>
      </c>
      <c r="B5999" t="s">
        <v>295</v>
      </c>
      <c r="C5999">
        <v>21</v>
      </c>
      <c r="D5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9">
        <v>43</v>
      </c>
      <c r="AJ5999" t="s">
        <v>334</v>
      </c>
      <c r="AK5999" t="s">
        <v>425</v>
      </c>
      <c r="AL5999" t="s">
        <v>295</v>
      </c>
      <c r="AM5999">
        <v>10</v>
      </c>
      <c r="AN5999">
        <v>21</v>
      </c>
      <c r="AO5999">
        <v>0</v>
      </c>
      <c r="AP5999">
        <v>0</v>
      </c>
      <c r="AQ5999" s="281">
        <v>0</v>
      </c>
      <c r="AR5999">
        <v>1.24E-7</v>
      </c>
      <c r="AS5999">
        <v>6.1800000000000001E-6</v>
      </c>
      <c r="AT5999">
        <v>0</v>
      </c>
    </row>
    <row r="6000" spans="1:46" x14ac:dyDescent="0.25">
      <c r="A6000" t="s">
        <v>334</v>
      </c>
      <c r="B6000" t="s">
        <v>295</v>
      </c>
      <c r="C6000">
        <v>22</v>
      </c>
      <c r="D6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0">
        <v>43</v>
      </c>
      <c r="AJ6000" t="s">
        <v>334</v>
      </c>
      <c r="AK6000" t="s">
        <v>425</v>
      </c>
      <c r="AL6000" t="s">
        <v>295</v>
      </c>
      <c r="AM6000">
        <v>10</v>
      </c>
      <c r="AN6000">
        <v>22</v>
      </c>
      <c r="AO6000">
        <v>0</v>
      </c>
      <c r="AP6000">
        <v>0</v>
      </c>
      <c r="AQ6000">
        <v>0</v>
      </c>
      <c r="AR6000" s="281">
        <v>0</v>
      </c>
      <c r="AS6000" s="281">
        <v>0</v>
      </c>
      <c r="AT6000">
        <v>0</v>
      </c>
    </row>
    <row r="6001" spans="1:46" x14ac:dyDescent="0.25">
      <c r="A6001" t="s">
        <v>334</v>
      </c>
      <c r="B6001" t="s">
        <v>295</v>
      </c>
      <c r="C6001">
        <v>23</v>
      </c>
      <c r="D6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1">
        <v>43</v>
      </c>
      <c r="AJ6001" t="s">
        <v>334</v>
      </c>
      <c r="AK6001" t="s">
        <v>425</v>
      </c>
      <c r="AL6001" t="s">
        <v>295</v>
      </c>
      <c r="AM6001">
        <v>10</v>
      </c>
      <c r="AN6001">
        <v>23</v>
      </c>
      <c r="AO6001">
        <v>0</v>
      </c>
      <c r="AP6001">
        <v>0</v>
      </c>
      <c r="AQ6001">
        <v>0</v>
      </c>
      <c r="AR6001">
        <v>0</v>
      </c>
      <c r="AS6001">
        <v>0</v>
      </c>
      <c r="AT6001">
        <v>0</v>
      </c>
    </row>
    <row r="6002" spans="1:46" x14ac:dyDescent="0.25">
      <c r="A6002" t="s">
        <v>334</v>
      </c>
      <c r="B6002" t="s">
        <v>295</v>
      </c>
      <c r="C6002">
        <v>24</v>
      </c>
      <c r="D6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2">
        <v>43</v>
      </c>
      <c r="AJ6002" t="s">
        <v>334</v>
      </c>
      <c r="AK6002" t="s">
        <v>425</v>
      </c>
      <c r="AL6002" t="s">
        <v>295</v>
      </c>
      <c r="AM6002">
        <v>10</v>
      </c>
      <c r="AN6002">
        <v>24</v>
      </c>
      <c r="AO6002">
        <v>0</v>
      </c>
      <c r="AP6002">
        <v>0</v>
      </c>
      <c r="AQ6002">
        <v>0</v>
      </c>
      <c r="AR6002">
        <v>0</v>
      </c>
      <c r="AS6002">
        <v>0</v>
      </c>
      <c r="AT6002">
        <v>0</v>
      </c>
    </row>
    <row r="6003" spans="1:46" hidden="1" x14ac:dyDescent="0.25">
      <c r="A6003" t="s">
        <v>334</v>
      </c>
      <c r="B6003" t="s">
        <v>296</v>
      </c>
      <c r="C6003">
        <v>1</v>
      </c>
      <c r="D6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3">
        <v>43</v>
      </c>
      <c r="AJ6003" t="s">
        <v>334</v>
      </c>
      <c r="AK6003" t="s">
        <v>425</v>
      </c>
      <c r="AL6003" t="s">
        <v>296</v>
      </c>
      <c r="AM6003">
        <v>11</v>
      </c>
      <c r="AN6003">
        <v>1</v>
      </c>
      <c r="AO6003">
        <v>0</v>
      </c>
      <c r="AP6003">
        <v>0</v>
      </c>
      <c r="AQ6003">
        <v>0</v>
      </c>
      <c r="AR6003">
        <v>0</v>
      </c>
      <c r="AS6003">
        <v>0</v>
      </c>
      <c r="AT6003">
        <v>0</v>
      </c>
    </row>
    <row r="6004" spans="1:46" hidden="1" x14ac:dyDescent="0.25">
      <c r="A6004" t="s">
        <v>334</v>
      </c>
      <c r="B6004" t="s">
        <v>296</v>
      </c>
      <c r="C6004">
        <v>2</v>
      </c>
      <c r="D6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4">
        <v>43</v>
      </c>
      <c r="AJ6004" t="s">
        <v>334</v>
      </c>
      <c r="AK6004" t="s">
        <v>425</v>
      </c>
      <c r="AL6004" t="s">
        <v>296</v>
      </c>
      <c r="AM6004">
        <v>11</v>
      </c>
      <c r="AN6004">
        <v>2</v>
      </c>
      <c r="AO6004">
        <v>0</v>
      </c>
      <c r="AP6004">
        <v>0</v>
      </c>
      <c r="AQ6004">
        <v>0</v>
      </c>
      <c r="AR6004">
        <v>0</v>
      </c>
      <c r="AS6004">
        <v>0</v>
      </c>
      <c r="AT6004">
        <v>0</v>
      </c>
    </row>
    <row r="6005" spans="1:46" hidden="1" x14ac:dyDescent="0.25">
      <c r="A6005" t="s">
        <v>334</v>
      </c>
      <c r="B6005" t="s">
        <v>296</v>
      </c>
      <c r="C6005">
        <v>3</v>
      </c>
      <c r="D6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5">
        <v>43</v>
      </c>
      <c r="AJ6005" t="s">
        <v>334</v>
      </c>
      <c r="AK6005" t="s">
        <v>425</v>
      </c>
      <c r="AL6005" t="s">
        <v>296</v>
      </c>
      <c r="AM6005">
        <v>11</v>
      </c>
      <c r="AN6005">
        <v>3</v>
      </c>
      <c r="AO6005">
        <v>0</v>
      </c>
      <c r="AP6005">
        <v>0</v>
      </c>
      <c r="AQ6005">
        <v>0</v>
      </c>
      <c r="AR6005">
        <v>0</v>
      </c>
      <c r="AS6005">
        <v>0</v>
      </c>
      <c r="AT6005">
        <v>0</v>
      </c>
    </row>
    <row r="6006" spans="1:46" hidden="1" x14ac:dyDescent="0.25">
      <c r="A6006" t="s">
        <v>334</v>
      </c>
      <c r="B6006" t="s">
        <v>296</v>
      </c>
      <c r="C6006">
        <v>4</v>
      </c>
      <c r="D6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6">
        <v>43</v>
      </c>
      <c r="AJ6006" t="s">
        <v>334</v>
      </c>
      <c r="AK6006" t="s">
        <v>425</v>
      </c>
      <c r="AL6006" t="s">
        <v>296</v>
      </c>
      <c r="AM6006">
        <v>11</v>
      </c>
      <c r="AN6006">
        <v>4</v>
      </c>
      <c r="AO6006">
        <v>0</v>
      </c>
      <c r="AP6006">
        <v>0</v>
      </c>
      <c r="AQ6006">
        <v>0</v>
      </c>
      <c r="AR6006">
        <v>0</v>
      </c>
      <c r="AS6006">
        <v>0</v>
      </c>
      <c r="AT6006">
        <v>0</v>
      </c>
    </row>
    <row r="6007" spans="1:46" hidden="1" x14ac:dyDescent="0.25">
      <c r="A6007" t="s">
        <v>334</v>
      </c>
      <c r="B6007" t="s">
        <v>296</v>
      </c>
      <c r="C6007">
        <v>5</v>
      </c>
      <c r="D6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7">
        <v>43</v>
      </c>
      <c r="AJ6007" t="s">
        <v>334</v>
      </c>
      <c r="AK6007" t="s">
        <v>425</v>
      </c>
      <c r="AL6007" t="s">
        <v>296</v>
      </c>
      <c r="AM6007">
        <v>11</v>
      </c>
      <c r="AN6007">
        <v>5</v>
      </c>
      <c r="AO6007">
        <v>0</v>
      </c>
      <c r="AP6007">
        <v>0</v>
      </c>
      <c r="AQ6007">
        <v>0</v>
      </c>
      <c r="AR6007">
        <v>0</v>
      </c>
      <c r="AS6007">
        <v>0</v>
      </c>
      <c r="AT6007">
        <v>0</v>
      </c>
    </row>
    <row r="6008" spans="1:46" hidden="1" x14ac:dyDescent="0.25">
      <c r="A6008" t="s">
        <v>334</v>
      </c>
      <c r="B6008" t="s">
        <v>296</v>
      </c>
      <c r="C6008">
        <v>6</v>
      </c>
      <c r="D6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8">
        <v>43</v>
      </c>
      <c r="AJ6008" t="s">
        <v>334</v>
      </c>
      <c r="AK6008" t="s">
        <v>425</v>
      </c>
      <c r="AL6008" t="s">
        <v>296</v>
      </c>
      <c r="AM6008">
        <v>11</v>
      </c>
      <c r="AN6008">
        <v>6</v>
      </c>
      <c r="AO6008">
        <v>0</v>
      </c>
      <c r="AP6008">
        <v>4.5234849999999998E-3</v>
      </c>
      <c r="AQ6008">
        <v>7.746218E-3</v>
      </c>
      <c r="AR6008">
        <v>4.7240470000000003E-3</v>
      </c>
      <c r="AS6008">
        <v>1.4775359E-2</v>
      </c>
      <c r="AT6008">
        <v>0</v>
      </c>
    </row>
    <row r="6009" spans="1:46" hidden="1" x14ac:dyDescent="0.25">
      <c r="A6009" t="s">
        <v>334</v>
      </c>
      <c r="B6009" t="s">
        <v>296</v>
      </c>
      <c r="C6009">
        <v>7</v>
      </c>
      <c r="D6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1.08954E-2</v>
      </c>
      <c r="E6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1.08954E-2</v>
      </c>
      <c r="AI6009">
        <v>43</v>
      </c>
      <c r="AJ6009" t="s">
        <v>334</v>
      </c>
      <c r="AK6009" t="s">
        <v>425</v>
      </c>
      <c r="AL6009" t="s">
        <v>296</v>
      </c>
      <c r="AM6009">
        <v>11</v>
      </c>
      <c r="AN6009">
        <v>7</v>
      </c>
      <c r="AO6009">
        <v>1.08954E-2</v>
      </c>
      <c r="AP6009">
        <v>6.6429258000000005E-2</v>
      </c>
      <c r="AQ6009">
        <v>0.10999629700000001</v>
      </c>
      <c r="AR6009">
        <v>6.3999454999999997E-2</v>
      </c>
      <c r="AS6009">
        <v>0.14828232</v>
      </c>
      <c r="AT6009">
        <v>1.5091919999999999E-3</v>
      </c>
    </row>
    <row r="6010" spans="1:46" hidden="1" x14ac:dyDescent="0.25">
      <c r="A6010" t="s">
        <v>334</v>
      </c>
      <c r="B6010" t="s">
        <v>296</v>
      </c>
      <c r="C6010">
        <v>8</v>
      </c>
      <c r="D6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0.119535593</v>
      </c>
      <c r="E6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0.119535593</v>
      </c>
      <c r="AI6010">
        <v>43</v>
      </c>
      <c r="AJ6010" t="s">
        <v>334</v>
      </c>
      <c r="AK6010" t="s">
        <v>425</v>
      </c>
      <c r="AL6010" t="s">
        <v>296</v>
      </c>
      <c r="AM6010">
        <v>11</v>
      </c>
      <c r="AN6010">
        <v>8</v>
      </c>
      <c r="AO6010">
        <v>0.119535593</v>
      </c>
      <c r="AP6010">
        <v>0.166533711</v>
      </c>
      <c r="AQ6010">
        <v>0.28311511900000003</v>
      </c>
      <c r="AR6010">
        <v>0.192331739</v>
      </c>
      <c r="AS6010">
        <v>0.345192424</v>
      </c>
      <c r="AT6010">
        <v>1.7100312999999999E-2</v>
      </c>
    </row>
    <row r="6011" spans="1:46" hidden="1" x14ac:dyDescent="0.25">
      <c r="A6011" t="s">
        <v>334</v>
      </c>
      <c r="B6011" t="s">
        <v>296</v>
      </c>
      <c r="C6011">
        <v>9</v>
      </c>
      <c r="D6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0.45896446400000002</v>
      </c>
      <c r="E6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0.26602968100000002</v>
      </c>
      <c r="AI6011">
        <v>43</v>
      </c>
      <c r="AJ6011" t="s">
        <v>334</v>
      </c>
      <c r="AK6011" t="s">
        <v>425</v>
      </c>
      <c r="AL6011" t="s">
        <v>296</v>
      </c>
      <c r="AM6011">
        <v>11</v>
      </c>
      <c r="AN6011">
        <v>9</v>
      </c>
      <c r="AO6011">
        <v>0.26602968100000002</v>
      </c>
      <c r="AP6011">
        <v>0.33454036599999998</v>
      </c>
      <c r="AQ6011">
        <v>0.45896446400000002</v>
      </c>
      <c r="AR6011">
        <v>0.34581256799999999</v>
      </c>
      <c r="AS6011">
        <v>0.54996127699999997</v>
      </c>
      <c r="AT6011">
        <v>3.8780153999999997E-2</v>
      </c>
    </row>
    <row r="6012" spans="1:46" hidden="1" x14ac:dyDescent="0.25">
      <c r="A6012" t="s">
        <v>334</v>
      </c>
      <c r="B6012" t="s">
        <v>296</v>
      </c>
      <c r="C6012">
        <v>10</v>
      </c>
      <c r="D6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0.60402519200000004</v>
      </c>
      <c r="E6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0.60402519200000004</v>
      </c>
      <c r="AI6012">
        <v>43</v>
      </c>
      <c r="AJ6012" t="s">
        <v>334</v>
      </c>
      <c r="AK6012" t="s">
        <v>425</v>
      </c>
      <c r="AL6012" t="s">
        <v>296</v>
      </c>
      <c r="AM6012">
        <v>11</v>
      </c>
      <c r="AN6012">
        <v>10</v>
      </c>
      <c r="AO6012">
        <v>0.38326350799999997</v>
      </c>
      <c r="AP6012">
        <v>0.50814149099999995</v>
      </c>
      <c r="AQ6012">
        <v>0.60402519200000004</v>
      </c>
      <c r="AR6012">
        <v>0.489926054</v>
      </c>
      <c r="AS6012">
        <v>0.72344581100000005</v>
      </c>
      <c r="AT6012">
        <v>8.4652382999999998E-2</v>
      </c>
    </row>
    <row r="6013" spans="1:46" hidden="1" x14ac:dyDescent="0.25">
      <c r="A6013" t="s">
        <v>334</v>
      </c>
      <c r="B6013" t="s">
        <v>296</v>
      </c>
      <c r="C6013">
        <v>11</v>
      </c>
      <c r="D6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0.70846812699999995</v>
      </c>
      <c r="E6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0.70846812699999995</v>
      </c>
      <c r="AI6013">
        <v>43</v>
      </c>
      <c r="AJ6013" t="s">
        <v>334</v>
      </c>
      <c r="AK6013" t="s">
        <v>425</v>
      </c>
      <c r="AL6013" t="s">
        <v>296</v>
      </c>
      <c r="AM6013">
        <v>11</v>
      </c>
      <c r="AN6013">
        <v>11</v>
      </c>
      <c r="AO6013">
        <v>0.47516008199999998</v>
      </c>
      <c r="AP6013">
        <v>0.63685248999999999</v>
      </c>
      <c r="AQ6013">
        <v>0.70846812699999995</v>
      </c>
      <c r="AR6013">
        <v>0.60040160399999998</v>
      </c>
      <c r="AS6013">
        <v>0.85238089500000003</v>
      </c>
      <c r="AT6013">
        <v>0.17292555700000001</v>
      </c>
    </row>
    <row r="6014" spans="1:46" hidden="1" x14ac:dyDescent="0.25">
      <c r="A6014" t="s">
        <v>334</v>
      </c>
      <c r="B6014" t="s">
        <v>296</v>
      </c>
      <c r="C6014">
        <v>12</v>
      </c>
      <c r="D6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0.82187825999999997</v>
      </c>
      <c r="E6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0.82187825999999997</v>
      </c>
      <c r="AI6014">
        <v>43</v>
      </c>
      <c r="AJ6014" t="s">
        <v>334</v>
      </c>
      <c r="AK6014" t="s">
        <v>425</v>
      </c>
      <c r="AL6014" t="s">
        <v>296</v>
      </c>
      <c r="AM6014">
        <v>11</v>
      </c>
      <c r="AN6014">
        <v>12</v>
      </c>
      <c r="AO6014">
        <v>0.54186955800000003</v>
      </c>
      <c r="AP6014">
        <v>0.70902081400000005</v>
      </c>
      <c r="AQ6014">
        <v>0.82187825999999997</v>
      </c>
      <c r="AR6014">
        <v>0.66997351999999999</v>
      </c>
      <c r="AS6014">
        <v>0.92284878400000003</v>
      </c>
      <c r="AT6014">
        <v>0.258581689</v>
      </c>
    </row>
    <row r="6015" spans="1:46" hidden="1" x14ac:dyDescent="0.25">
      <c r="A6015" t="s">
        <v>334</v>
      </c>
      <c r="B6015" t="s">
        <v>296</v>
      </c>
      <c r="C6015">
        <v>13</v>
      </c>
      <c r="D6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0.85643730600000001</v>
      </c>
      <c r="E6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0.85643730600000001</v>
      </c>
      <c r="AI6015">
        <v>43</v>
      </c>
      <c r="AJ6015" t="s">
        <v>334</v>
      </c>
      <c r="AK6015" t="s">
        <v>425</v>
      </c>
      <c r="AL6015" t="s">
        <v>296</v>
      </c>
      <c r="AM6015">
        <v>11</v>
      </c>
      <c r="AN6015">
        <v>13</v>
      </c>
      <c r="AO6015">
        <v>0.56262148599999995</v>
      </c>
      <c r="AP6015">
        <v>0.73099609399999999</v>
      </c>
      <c r="AQ6015">
        <v>0.85643730600000001</v>
      </c>
      <c r="AR6015">
        <v>0.69490403599999995</v>
      </c>
      <c r="AS6015">
        <v>0.93891654599999996</v>
      </c>
      <c r="AT6015">
        <v>0.24319755200000001</v>
      </c>
    </row>
    <row r="6016" spans="1:46" hidden="1" x14ac:dyDescent="0.25">
      <c r="A6016" t="s">
        <v>334</v>
      </c>
      <c r="B6016" t="s">
        <v>296</v>
      </c>
      <c r="C6016">
        <v>14</v>
      </c>
      <c r="D6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0.81330806600000005</v>
      </c>
      <c r="E6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0.81330806600000005</v>
      </c>
      <c r="AI6016">
        <v>43</v>
      </c>
      <c r="AJ6016" t="s">
        <v>334</v>
      </c>
      <c r="AK6016" t="s">
        <v>425</v>
      </c>
      <c r="AL6016" t="s">
        <v>296</v>
      </c>
      <c r="AM6016">
        <v>11</v>
      </c>
      <c r="AN6016">
        <v>14</v>
      </c>
      <c r="AO6016">
        <v>0.54173908999999998</v>
      </c>
      <c r="AP6016">
        <v>0.69999137300000003</v>
      </c>
      <c r="AQ6016">
        <v>0.81330806600000005</v>
      </c>
      <c r="AR6016">
        <v>0.671440182</v>
      </c>
      <c r="AS6016">
        <v>0.94009551499999999</v>
      </c>
      <c r="AT6016">
        <v>0.203006627</v>
      </c>
    </row>
    <row r="6017" spans="1:46" hidden="1" x14ac:dyDescent="0.25">
      <c r="A6017" t="s">
        <v>334</v>
      </c>
      <c r="B6017" t="s">
        <v>296</v>
      </c>
      <c r="C6017">
        <v>15</v>
      </c>
      <c r="D6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0.73178630099999997</v>
      </c>
      <c r="E6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0.73178630099999997</v>
      </c>
      <c r="AI6017">
        <v>43</v>
      </c>
      <c r="AJ6017" t="s">
        <v>334</v>
      </c>
      <c r="AK6017" t="s">
        <v>425</v>
      </c>
      <c r="AL6017" t="s">
        <v>296</v>
      </c>
      <c r="AM6017">
        <v>11</v>
      </c>
      <c r="AN6017">
        <v>15</v>
      </c>
      <c r="AO6017">
        <v>0.48747426799999999</v>
      </c>
      <c r="AP6017">
        <v>0.620834408</v>
      </c>
      <c r="AQ6017">
        <v>0.73178630099999997</v>
      </c>
      <c r="AR6017">
        <v>0.61044706400000004</v>
      </c>
      <c r="AS6017">
        <v>0.89749315900000004</v>
      </c>
      <c r="AT6017">
        <v>0.14457846899999999</v>
      </c>
    </row>
    <row r="6018" spans="1:46" hidden="1" x14ac:dyDescent="0.25">
      <c r="A6018" t="s">
        <v>334</v>
      </c>
      <c r="B6018" t="s">
        <v>296</v>
      </c>
      <c r="C6018">
        <v>16</v>
      </c>
      <c r="D6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0.62641926999999997</v>
      </c>
      <c r="E6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0.62641926999999997</v>
      </c>
      <c r="AI6018">
        <v>43</v>
      </c>
      <c r="AJ6018" t="s">
        <v>334</v>
      </c>
      <c r="AK6018" t="s">
        <v>425</v>
      </c>
      <c r="AL6018" t="s">
        <v>296</v>
      </c>
      <c r="AM6018">
        <v>11</v>
      </c>
      <c r="AN6018">
        <v>16</v>
      </c>
      <c r="AO6018">
        <v>0.40527427599999999</v>
      </c>
      <c r="AP6018">
        <v>0.52164891400000002</v>
      </c>
      <c r="AQ6018">
        <v>0.62641926999999997</v>
      </c>
      <c r="AR6018">
        <v>0.50809886400000004</v>
      </c>
      <c r="AS6018">
        <v>0.79542405599999999</v>
      </c>
      <c r="AT6018">
        <v>0.129482655</v>
      </c>
    </row>
    <row r="6019" spans="1:46" hidden="1" x14ac:dyDescent="0.25">
      <c r="A6019" t="s">
        <v>334</v>
      </c>
      <c r="B6019" t="s">
        <v>296</v>
      </c>
      <c r="C6019">
        <v>17</v>
      </c>
      <c r="D6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0.46629938900000001</v>
      </c>
      <c r="E6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0.46629938900000001</v>
      </c>
      <c r="AI6019">
        <v>43</v>
      </c>
      <c r="AJ6019" t="s">
        <v>334</v>
      </c>
      <c r="AK6019" t="s">
        <v>425</v>
      </c>
      <c r="AL6019" t="s">
        <v>296</v>
      </c>
      <c r="AM6019">
        <v>11</v>
      </c>
      <c r="AN6019">
        <v>17</v>
      </c>
      <c r="AO6019">
        <v>0.28840089000000002</v>
      </c>
      <c r="AP6019">
        <v>0.37514124199999999</v>
      </c>
      <c r="AQ6019">
        <v>0.46629938900000001</v>
      </c>
      <c r="AR6019">
        <v>0.37824449999999998</v>
      </c>
      <c r="AS6019">
        <v>0.64340122600000005</v>
      </c>
      <c r="AT6019">
        <v>7.5258127999999994E-2</v>
      </c>
    </row>
    <row r="6020" spans="1:46" hidden="1" x14ac:dyDescent="0.25">
      <c r="A6020" t="s">
        <v>334</v>
      </c>
      <c r="B6020" t="s">
        <v>296</v>
      </c>
      <c r="C6020">
        <v>18</v>
      </c>
      <c r="D6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0.31666891400000002</v>
      </c>
      <c r="E6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0.31666891400000002</v>
      </c>
      <c r="AI6020">
        <v>43</v>
      </c>
      <c r="AJ6020" t="s">
        <v>334</v>
      </c>
      <c r="AK6020" t="s">
        <v>425</v>
      </c>
      <c r="AL6020" t="s">
        <v>296</v>
      </c>
      <c r="AM6020">
        <v>11</v>
      </c>
      <c r="AN6020">
        <v>18</v>
      </c>
      <c r="AO6020">
        <v>0.15946714200000001</v>
      </c>
      <c r="AP6020">
        <v>0.21158179099999999</v>
      </c>
      <c r="AQ6020">
        <v>0.31666891400000002</v>
      </c>
      <c r="AR6020">
        <v>0.23707112299999999</v>
      </c>
      <c r="AS6020">
        <v>0.46252531299999999</v>
      </c>
      <c r="AT6020">
        <v>3.7172093000000003E-2</v>
      </c>
    </row>
    <row r="6021" spans="1:46" hidden="1" x14ac:dyDescent="0.25">
      <c r="A6021" t="s">
        <v>334</v>
      </c>
      <c r="B6021" t="s">
        <v>296</v>
      </c>
      <c r="C6021">
        <v>19</v>
      </c>
      <c r="D6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0.186686822</v>
      </c>
      <c r="E6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0.186686822</v>
      </c>
      <c r="AI6021">
        <v>43</v>
      </c>
      <c r="AJ6021" t="s">
        <v>334</v>
      </c>
      <c r="AK6021" t="s">
        <v>425</v>
      </c>
      <c r="AL6021" t="s">
        <v>296</v>
      </c>
      <c r="AM6021">
        <v>11</v>
      </c>
      <c r="AN6021">
        <v>19</v>
      </c>
      <c r="AO6021">
        <v>4.1705526E-2</v>
      </c>
      <c r="AP6021">
        <v>6.4660556999999994E-2</v>
      </c>
      <c r="AQ6021">
        <v>0.186686822</v>
      </c>
      <c r="AR6021">
        <v>0.10139851900000001</v>
      </c>
      <c r="AS6021">
        <v>0.26625563800000002</v>
      </c>
      <c r="AT6021">
        <v>1.0756262000000001E-2</v>
      </c>
    </row>
    <row r="6022" spans="1:46" hidden="1" x14ac:dyDescent="0.25">
      <c r="A6022" t="s">
        <v>334</v>
      </c>
      <c r="B6022" t="s">
        <v>296</v>
      </c>
      <c r="C6022">
        <v>20</v>
      </c>
      <c r="D6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4.105379E-2</v>
      </c>
      <c r="E6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4.105379E-2</v>
      </c>
      <c r="AI6022">
        <v>43</v>
      </c>
      <c r="AJ6022" t="s">
        <v>334</v>
      </c>
      <c r="AK6022" t="s">
        <v>425</v>
      </c>
      <c r="AL6022" t="s">
        <v>296</v>
      </c>
      <c r="AM6022">
        <v>11</v>
      </c>
      <c r="AN6022">
        <v>20</v>
      </c>
      <c r="AO6022">
        <v>1.2818500000000001E-4</v>
      </c>
      <c r="AP6022">
        <v>1.085487E-3</v>
      </c>
      <c r="AQ6022">
        <v>4.105379E-2</v>
      </c>
      <c r="AR6022">
        <v>1.9600896E-2</v>
      </c>
      <c r="AS6022">
        <v>8.2183487E-2</v>
      </c>
      <c r="AT6022">
        <v>4.4100000000000001E-6</v>
      </c>
    </row>
    <row r="6023" spans="1:46" hidden="1" x14ac:dyDescent="0.25">
      <c r="A6023" t="s">
        <v>334</v>
      </c>
      <c r="B6023" t="s">
        <v>296</v>
      </c>
      <c r="C6023">
        <v>21</v>
      </c>
      <c r="D6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9.5600000000000006E-5</v>
      </c>
      <c r="E6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9.5600000000000006E-5</v>
      </c>
      <c r="AI6023">
        <v>43</v>
      </c>
      <c r="AJ6023" t="s">
        <v>334</v>
      </c>
      <c r="AK6023" t="s">
        <v>425</v>
      </c>
      <c r="AL6023" t="s">
        <v>296</v>
      </c>
      <c r="AM6023">
        <v>11</v>
      </c>
      <c r="AN6023">
        <v>21</v>
      </c>
      <c r="AO6023">
        <v>0</v>
      </c>
      <c r="AP6023">
        <v>0</v>
      </c>
      <c r="AQ6023">
        <v>9.5600000000000006E-5</v>
      </c>
      <c r="AR6023">
        <v>1.8085099999999999E-4</v>
      </c>
      <c r="AS6023">
        <v>1.826594E-3</v>
      </c>
      <c r="AT6023" s="281">
        <v>0</v>
      </c>
    </row>
    <row r="6024" spans="1:46" hidden="1" x14ac:dyDescent="0.25">
      <c r="A6024" t="s">
        <v>334</v>
      </c>
      <c r="B6024" t="s">
        <v>296</v>
      </c>
      <c r="C6024">
        <v>22</v>
      </c>
      <c r="D6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4">
        <v>43</v>
      </c>
      <c r="AJ6024" t="s">
        <v>334</v>
      </c>
      <c r="AK6024" t="s">
        <v>425</v>
      </c>
      <c r="AL6024" t="s">
        <v>296</v>
      </c>
      <c r="AM6024">
        <v>11</v>
      </c>
      <c r="AN6024">
        <v>22</v>
      </c>
      <c r="AO6024">
        <v>0</v>
      </c>
      <c r="AP6024">
        <v>0</v>
      </c>
      <c r="AQ6024" s="281">
        <v>0</v>
      </c>
      <c r="AR6024">
        <v>0</v>
      </c>
      <c r="AS6024">
        <v>0</v>
      </c>
      <c r="AT6024">
        <v>0</v>
      </c>
    </row>
    <row r="6025" spans="1:46" hidden="1" x14ac:dyDescent="0.25">
      <c r="A6025" t="s">
        <v>334</v>
      </c>
      <c r="B6025" t="s">
        <v>296</v>
      </c>
      <c r="C6025">
        <v>23</v>
      </c>
      <c r="D6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5">
        <v>43</v>
      </c>
      <c r="AJ6025" t="s">
        <v>334</v>
      </c>
      <c r="AK6025" t="s">
        <v>425</v>
      </c>
      <c r="AL6025" t="s">
        <v>296</v>
      </c>
      <c r="AM6025">
        <v>11</v>
      </c>
      <c r="AN6025">
        <v>23</v>
      </c>
      <c r="AO6025">
        <v>0</v>
      </c>
      <c r="AP6025">
        <v>0</v>
      </c>
      <c r="AQ6025">
        <v>0</v>
      </c>
      <c r="AR6025">
        <v>0</v>
      </c>
      <c r="AS6025">
        <v>0</v>
      </c>
      <c r="AT6025">
        <v>0</v>
      </c>
    </row>
    <row r="6026" spans="1:46" hidden="1" x14ac:dyDescent="0.25">
      <c r="A6026" t="s">
        <v>334</v>
      </c>
      <c r="B6026" t="s">
        <v>296</v>
      </c>
      <c r="C6026">
        <v>24</v>
      </c>
      <c r="D6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6">
        <v>43</v>
      </c>
      <c r="AJ6026" t="s">
        <v>334</v>
      </c>
      <c r="AK6026" t="s">
        <v>425</v>
      </c>
      <c r="AL6026" t="s">
        <v>296</v>
      </c>
      <c r="AM6026">
        <v>11</v>
      </c>
      <c r="AN6026">
        <v>24</v>
      </c>
      <c r="AO6026">
        <v>0</v>
      </c>
      <c r="AP6026">
        <v>0</v>
      </c>
      <c r="AQ6026">
        <v>0</v>
      </c>
      <c r="AR6026">
        <v>0</v>
      </c>
      <c r="AS6026">
        <v>0</v>
      </c>
      <c r="AT6026">
        <v>0</v>
      </c>
    </row>
    <row r="6027" spans="1:46" hidden="1" x14ac:dyDescent="0.25">
      <c r="A6027" t="s">
        <v>334</v>
      </c>
      <c r="B6027" t="s">
        <v>297</v>
      </c>
      <c r="C6027">
        <v>1</v>
      </c>
      <c r="D6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7">
        <v>43</v>
      </c>
      <c r="AJ6027" t="s">
        <v>334</v>
      </c>
      <c r="AK6027" t="s">
        <v>425</v>
      </c>
      <c r="AL6027" t="s">
        <v>297</v>
      </c>
      <c r="AM6027">
        <v>12</v>
      </c>
      <c r="AN6027">
        <v>1</v>
      </c>
      <c r="AO6027">
        <v>0</v>
      </c>
      <c r="AP6027">
        <v>0</v>
      </c>
      <c r="AQ6027">
        <v>0</v>
      </c>
      <c r="AR6027">
        <v>0</v>
      </c>
      <c r="AS6027">
        <v>0</v>
      </c>
      <c r="AT6027">
        <v>0</v>
      </c>
    </row>
    <row r="6028" spans="1:46" hidden="1" x14ac:dyDescent="0.25">
      <c r="A6028" t="s">
        <v>334</v>
      </c>
      <c r="B6028" t="s">
        <v>297</v>
      </c>
      <c r="C6028">
        <v>2</v>
      </c>
      <c r="D6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8">
        <v>43</v>
      </c>
      <c r="AJ6028" t="s">
        <v>334</v>
      </c>
      <c r="AK6028" t="s">
        <v>425</v>
      </c>
      <c r="AL6028" t="s">
        <v>297</v>
      </c>
      <c r="AM6028">
        <v>12</v>
      </c>
      <c r="AN6028">
        <v>2</v>
      </c>
      <c r="AO6028">
        <v>0</v>
      </c>
      <c r="AP6028">
        <v>0</v>
      </c>
      <c r="AQ6028">
        <v>0</v>
      </c>
      <c r="AR6028">
        <v>0</v>
      </c>
      <c r="AS6028">
        <v>0</v>
      </c>
      <c r="AT6028">
        <v>0</v>
      </c>
    </row>
    <row r="6029" spans="1:46" hidden="1" x14ac:dyDescent="0.25">
      <c r="A6029" t="s">
        <v>334</v>
      </c>
      <c r="B6029" t="s">
        <v>297</v>
      </c>
      <c r="C6029">
        <v>3</v>
      </c>
      <c r="D6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9">
        <v>43</v>
      </c>
      <c r="AJ6029" t="s">
        <v>334</v>
      </c>
      <c r="AK6029" t="s">
        <v>425</v>
      </c>
      <c r="AL6029" t="s">
        <v>297</v>
      </c>
      <c r="AM6029">
        <v>12</v>
      </c>
      <c r="AN6029">
        <v>3</v>
      </c>
      <c r="AO6029">
        <v>0</v>
      </c>
      <c r="AP6029">
        <v>0</v>
      </c>
      <c r="AQ6029">
        <v>0</v>
      </c>
      <c r="AR6029">
        <v>0</v>
      </c>
      <c r="AS6029">
        <v>0</v>
      </c>
      <c r="AT6029">
        <v>0</v>
      </c>
    </row>
    <row r="6030" spans="1:46" hidden="1" x14ac:dyDescent="0.25">
      <c r="A6030" t="s">
        <v>334</v>
      </c>
      <c r="B6030" t="s">
        <v>297</v>
      </c>
      <c r="C6030">
        <v>4</v>
      </c>
      <c r="D6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0">
        <v>43</v>
      </c>
      <c r="AJ6030" t="s">
        <v>334</v>
      </c>
      <c r="AK6030" t="s">
        <v>425</v>
      </c>
      <c r="AL6030" t="s">
        <v>297</v>
      </c>
      <c r="AM6030">
        <v>12</v>
      </c>
      <c r="AN6030">
        <v>4</v>
      </c>
      <c r="AO6030">
        <v>0</v>
      </c>
      <c r="AP6030">
        <v>0</v>
      </c>
      <c r="AQ6030">
        <v>0</v>
      </c>
      <c r="AR6030">
        <v>0</v>
      </c>
      <c r="AS6030">
        <v>0</v>
      </c>
      <c r="AT6030">
        <v>0</v>
      </c>
    </row>
    <row r="6031" spans="1:46" hidden="1" x14ac:dyDescent="0.25">
      <c r="A6031" t="s">
        <v>334</v>
      </c>
      <c r="B6031" t="s">
        <v>297</v>
      </c>
      <c r="C6031">
        <v>5</v>
      </c>
      <c r="D6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1">
        <v>43</v>
      </c>
      <c r="AJ6031" t="s">
        <v>334</v>
      </c>
      <c r="AK6031" t="s">
        <v>425</v>
      </c>
      <c r="AL6031" t="s">
        <v>297</v>
      </c>
      <c r="AM6031">
        <v>12</v>
      </c>
      <c r="AN6031">
        <v>5</v>
      </c>
      <c r="AO6031">
        <v>0</v>
      </c>
      <c r="AP6031">
        <v>0</v>
      </c>
      <c r="AQ6031">
        <v>0</v>
      </c>
      <c r="AR6031">
        <v>0</v>
      </c>
      <c r="AS6031">
        <v>0</v>
      </c>
      <c r="AT6031">
        <v>0</v>
      </c>
    </row>
    <row r="6032" spans="1:46" hidden="1" x14ac:dyDescent="0.25">
      <c r="A6032" t="s">
        <v>334</v>
      </c>
      <c r="B6032" t="s">
        <v>297</v>
      </c>
      <c r="C6032">
        <v>6</v>
      </c>
      <c r="D6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2">
        <v>43</v>
      </c>
      <c r="AJ6032" t="s">
        <v>334</v>
      </c>
      <c r="AK6032" t="s">
        <v>425</v>
      </c>
      <c r="AL6032" t="s">
        <v>297</v>
      </c>
      <c r="AM6032">
        <v>12</v>
      </c>
      <c r="AN6032">
        <v>6</v>
      </c>
      <c r="AO6032">
        <v>0</v>
      </c>
      <c r="AP6032">
        <v>5.9599880000000003E-3</v>
      </c>
      <c r="AQ6032">
        <v>9.5942730000000004E-3</v>
      </c>
      <c r="AR6032">
        <v>5.3757350000000004E-3</v>
      </c>
      <c r="AS6032">
        <v>1.421916E-2</v>
      </c>
      <c r="AT6032">
        <v>0</v>
      </c>
    </row>
    <row r="6033" spans="1:46" hidden="1" x14ac:dyDescent="0.25">
      <c r="A6033" t="s">
        <v>334</v>
      </c>
      <c r="B6033" t="s">
        <v>297</v>
      </c>
      <c r="C6033">
        <v>7</v>
      </c>
      <c r="D6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9.9113619999999999E-3</v>
      </c>
      <c r="E6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9.9113619999999999E-3</v>
      </c>
      <c r="AI6033">
        <v>43</v>
      </c>
      <c r="AJ6033" t="s">
        <v>334</v>
      </c>
      <c r="AK6033" t="s">
        <v>425</v>
      </c>
      <c r="AL6033" t="s">
        <v>297</v>
      </c>
      <c r="AM6033">
        <v>12</v>
      </c>
      <c r="AN6033">
        <v>7</v>
      </c>
      <c r="AO6033">
        <v>9.9113619999999999E-3</v>
      </c>
      <c r="AP6033">
        <v>7.927555E-2</v>
      </c>
      <c r="AQ6033">
        <v>0.116769763</v>
      </c>
      <c r="AR6033">
        <v>6.7725388999999997E-2</v>
      </c>
      <c r="AS6033">
        <v>0.14269874799999999</v>
      </c>
      <c r="AT6033">
        <v>3.325817E-3</v>
      </c>
    </row>
    <row r="6034" spans="1:46" hidden="1" x14ac:dyDescent="0.25">
      <c r="A6034" t="s">
        <v>334</v>
      </c>
      <c r="B6034" t="s">
        <v>297</v>
      </c>
      <c r="C6034">
        <v>8</v>
      </c>
      <c r="D6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0.10871829399999999</v>
      </c>
      <c r="E6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0.10871829399999999</v>
      </c>
      <c r="AI6034">
        <v>43</v>
      </c>
      <c r="AJ6034" t="s">
        <v>334</v>
      </c>
      <c r="AK6034" t="s">
        <v>425</v>
      </c>
      <c r="AL6034" t="s">
        <v>297</v>
      </c>
      <c r="AM6034">
        <v>12</v>
      </c>
      <c r="AN6034">
        <v>8</v>
      </c>
      <c r="AO6034">
        <v>0.10871829399999999</v>
      </c>
      <c r="AP6034">
        <v>0.19809357599999999</v>
      </c>
      <c r="AQ6034">
        <v>0.28862058699999998</v>
      </c>
      <c r="AR6034">
        <v>0.200478767</v>
      </c>
      <c r="AS6034">
        <v>0.33480091299999998</v>
      </c>
      <c r="AT6034">
        <v>4.3646442000000001E-2</v>
      </c>
    </row>
    <row r="6035" spans="1:46" hidden="1" x14ac:dyDescent="0.25">
      <c r="A6035" t="s">
        <v>334</v>
      </c>
      <c r="B6035" t="s">
        <v>297</v>
      </c>
      <c r="C6035">
        <v>9</v>
      </c>
      <c r="D6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0.46780060899999998</v>
      </c>
      <c r="E6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0.26888948800000001</v>
      </c>
      <c r="AI6035">
        <v>43</v>
      </c>
      <c r="AJ6035" t="s">
        <v>334</v>
      </c>
      <c r="AK6035" t="s">
        <v>425</v>
      </c>
      <c r="AL6035" t="s">
        <v>297</v>
      </c>
      <c r="AM6035">
        <v>12</v>
      </c>
      <c r="AN6035">
        <v>9</v>
      </c>
      <c r="AO6035">
        <v>0.26888948800000001</v>
      </c>
      <c r="AP6035">
        <v>0.34420944199999998</v>
      </c>
      <c r="AQ6035">
        <v>0.46780060899999998</v>
      </c>
      <c r="AR6035">
        <v>0.36094701200000001</v>
      </c>
      <c r="AS6035">
        <v>0.53540747</v>
      </c>
      <c r="AT6035">
        <v>0.12701980900000001</v>
      </c>
    </row>
    <row r="6036" spans="1:46" hidden="1" x14ac:dyDescent="0.25">
      <c r="A6036" t="s">
        <v>334</v>
      </c>
      <c r="B6036" t="s">
        <v>297</v>
      </c>
      <c r="C6036">
        <v>10</v>
      </c>
      <c r="D6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0.63189441800000001</v>
      </c>
      <c r="E6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0.63189441800000001</v>
      </c>
      <c r="AI6036">
        <v>43</v>
      </c>
      <c r="AJ6036" t="s">
        <v>334</v>
      </c>
      <c r="AK6036" t="s">
        <v>425</v>
      </c>
      <c r="AL6036" t="s">
        <v>297</v>
      </c>
      <c r="AM6036">
        <v>12</v>
      </c>
      <c r="AN6036">
        <v>10</v>
      </c>
      <c r="AO6036">
        <v>0.42353805700000002</v>
      </c>
      <c r="AP6036">
        <v>0.51795703699999995</v>
      </c>
      <c r="AQ6036">
        <v>0.63189441800000001</v>
      </c>
      <c r="AR6036">
        <v>0.51261057600000004</v>
      </c>
      <c r="AS6036">
        <v>0.70948871899999999</v>
      </c>
      <c r="AT6036">
        <v>0.173632866</v>
      </c>
    </row>
    <row r="6037" spans="1:46" hidden="1" x14ac:dyDescent="0.25">
      <c r="A6037" t="s">
        <v>334</v>
      </c>
      <c r="B6037" t="s">
        <v>297</v>
      </c>
      <c r="C6037">
        <v>11</v>
      </c>
      <c r="D6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0.74857738299999999</v>
      </c>
      <c r="E6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0.74857738299999999</v>
      </c>
      <c r="AI6037">
        <v>43</v>
      </c>
      <c r="AJ6037" t="s">
        <v>334</v>
      </c>
      <c r="AK6037" t="s">
        <v>425</v>
      </c>
      <c r="AL6037" t="s">
        <v>297</v>
      </c>
      <c r="AM6037">
        <v>12</v>
      </c>
      <c r="AN6037">
        <v>11</v>
      </c>
      <c r="AO6037">
        <v>0.54412777999999995</v>
      </c>
      <c r="AP6037">
        <v>0.66459415499999996</v>
      </c>
      <c r="AQ6037">
        <v>0.74857738299999999</v>
      </c>
      <c r="AR6037">
        <v>0.63561823900000003</v>
      </c>
      <c r="AS6037">
        <v>0.84739744800000005</v>
      </c>
      <c r="AT6037">
        <v>0.19483661899999999</v>
      </c>
    </row>
    <row r="6038" spans="1:46" hidden="1" x14ac:dyDescent="0.25">
      <c r="A6038" t="s">
        <v>334</v>
      </c>
      <c r="B6038" t="s">
        <v>297</v>
      </c>
      <c r="C6038">
        <v>12</v>
      </c>
      <c r="D6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0.82967475099999999</v>
      </c>
      <c r="E6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0.82967475099999999</v>
      </c>
      <c r="AI6038">
        <v>43</v>
      </c>
      <c r="AJ6038" t="s">
        <v>334</v>
      </c>
      <c r="AK6038" t="s">
        <v>425</v>
      </c>
      <c r="AL6038" t="s">
        <v>297</v>
      </c>
      <c r="AM6038">
        <v>12</v>
      </c>
      <c r="AN6038">
        <v>12</v>
      </c>
      <c r="AO6038">
        <v>0.62234279299999995</v>
      </c>
      <c r="AP6038">
        <v>0.74330153799999998</v>
      </c>
      <c r="AQ6038">
        <v>0.82967475099999999</v>
      </c>
      <c r="AR6038">
        <v>0.71423186400000005</v>
      </c>
      <c r="AS6038">
        <v>0.934531102</v>
      </c>
      <c r="AT6038">
        <v>0.224569043</v>
      </c>
    </row>
    <row r="6039" spans="1:46" hidden="1" x14ac:dyDescent="0.25">
      <c r="A6039" t="s">
        <v>334</v>
      </c>
      <c r="B6039" t="s">
        <v>297</v>
      </c>
      <c r="C6039">
        <v>13</v>
      </c>
      <c r="D6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0.85444027499999997</v>
      </c>
      <c r="E6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0.85444027499999997</v>
      </c>
      <c r="AI6039">
        <v>43</v>
      </c>
      <c r="AJ6039" t="s">
        <v>334</v>
      </c>
      <c r="AK6039" t="s">
        <v>425</v>
      </c>
      <c r="AL6039" t="s">
        <v>297</v>
      </c>
      <c r="AM6039">
        <v>12</v>
      </c>
      <c r="AN6039">
        <v>13</v>
      </c>
      <c r="AO6039">
        <v>0.66311944199999995</v>
      </c>
      <c r="AP6039">
        <v>0.76336708200000003</v>
      </c>
      <c r="AQ6039">
        <v>0.85444027499999997</v>
      </c>
      <c r="AR6039">
        <v>0.74365288200000002</v>
      </c>
      <c r="AS6039">
        <v>0.96370078100000001</v>
      </c>
      <c r="AT6039">
        <v>0.24291980199999999</v>
      </c>
    </row>
    <row r="6040" spans="1:46" hidden="1" x14ac:dyDescent="0.25">
      <c r="A6040" t="s">
        <v>334</v>
      </c>
      <c r="B6040" t="s">
        <v>297</v>
      </c>
      <c r="C6040">
        <v>14</v>
      </c>
      <c r="D6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0.83742673499999998</v>
      </c>
      <c r="E6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0.83742673499999998</v>
      </c>
      <c r="AI6040">
        <v>43</v>
      </c>
      <c r="AJ6040" t="s">
        <v>334</v>
      </c>
      <c r="AK6040" t="s">
        <v>425</v>
      </c>
      <c r="AL6040" t="s">
        <v>297</v>
      </c>
      <c r="AM6040">
        <v>12</v>
      </c>
      <c r="AN6040">
        <v>14</v>
      </c>
      <c r="AO6040">
        <v>0.65066206599999998</v>
      </c>
      <c r="AP6040">
        <v>0.74007253399999995</v>
      </c>
      <c r="AQ6040">
        <v>0.83742673499999998</v>
      </c>
      <c r="AR6040">
        <v>0.72412488900000005</v>
      </c>
      <c r="AS6040">
        <v>0.955396417</v>
      </c>
      <c r="AT6040">
        <v>0.27039139499999998</v>
      </c>
    </row>
    <row r="6041" spans="1:46" hidden="1" x14ac:dyDescent="0.25">
      <c r="A6041" t="s">
        <v>334</v>
      </c>
      <c r="B6041" t="s">
        <v>297</v>
      </c>
      <c r="C6041">
        <v>15</v>
      </c>
      <c r="D6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0.75659441699999996</v>
      </c>
      <c r="E6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0.75659441699999996</v>
      </c>
      <c r="AI6041">
        <v>43</v>
      </c>
      <c r="AJ6041" t="s">
        <v>334</v>
      </c>
      <c r="AK6041" t="s">
        <v>425</v>
      </c>
      <c r="AL6041" t="s">
        <v>297</v>
      </c>
      <c r="AM6041">
        <v>12</v>
      </c>
      <c r="AN6041">
        <v>15</v>
      </c>
      <c r="AO6041">
        <v>0.59299960900000004</v>
      </c>
      <c r="AP6041">
        <v>0.68904237199999996</v>
      </c>
      <c r="AQ6041">
        <v>0.75659441699999996</v>
      </c>
      <c r="AR6041">
        <v>0.66445475899999995</v>
      </c>
      <c r="AS6041">
        <v>0.91856719600000003</v>
      </c>
      <c r="AT6041">
        <v>0.29935237199999998</v>
      </c>
    </row>
    <row r="6042" spans="1:46" hidden="1" x14ac:dyDescent="0.25">
      <c r="A6042" t="s">
        <v>334</v>
      </c>
      <c r="B6042" t="s">
        <v>297</v>
      </c>
      <c r="C6042">
        <v>16</v>
      </c>
      <c r="D6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0.64304258299999995</v>
      </c>
      <c r="E6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0.64304258299999995</v>
      </c>
      <c r="AI6042">
        <v>43</v>
      </c>
      <c r="AJ6042" t="s">
        <v>334</v>
      </c>
      <c r="AK6042" t="s">
        <v>425</v>
      </c>
      <c r="AL6042" t="s">
        <v>297</v>
      </c>
      <c r="AM6042">
        <v>12</v>
      </c>
      <c r="AN6042">
        <v>16</v>
      </c>
      <c r="AO6042">
        <v>0.49303672799999998</v>
      </c>
      <c r="AP6042">
        <v>0.57544033000000006</v>
      </c>
      <c r="AQ6042">
        <v>0.64304258299999995</v>
      </c>
      <c r="AR6042">
        <v>0.56137846700000005</v>
      </c>
      <c r="AS6042">
        <v>0.82412861400000004</v>
      </c>
      <c r="AT6042">
        <v>0.24766302100000001</v>
      </c>
    </row>
    <row r="6043" spans="1:46" hidden="1" x14ac:dyDescent="0.25">
      <c r="A6043" t="s">
        <v>334</v>
      </c>
      <c r="B6043" t="s">
        <v>297</v>
      </c>
      <c r="C6043">
        <v>17</v>
      </c>
      <c r="D6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0.49758145199999998</v>
      </c>
      <c r="E6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0.49758145199999998</v>
      </c>
      <c r="AI6043">
        <v>43</v>
      </c>
      <c r="AJ6043" t="s">
        <v>334</v>
      </c>
      <c r="AK6043" t="s">
        <v>425</v>
      </c>
      <c r="AL6043" t="s">
        <v>297</v>
      </c>
      <c r="AM6043">
        <v>12</v>
      </c>
      <c r="AN6043">
        <v>17</v>
      </c>
      <c r="AO6043">
        <v>0.35353655099999998</v>
      </c>
      <c r="AP6043">
        <v>0.433757265</v>
      </c>
      <c r="AQ6043">
        <v>0.49758145199999998</v>
      </c>
      <c r="AR6043">
        <v>0.42820627300000003</v>
      </c>
      <c r="AS6043">
        <v>0.68128004200000003</v>
      </c>
      <c r="AT6043">
        <v>0.14289993600000001</v>
      </c>
    </row>
    <row r="6044" spans="1:46" hidden="1" x14ac:dyDescent="0.25">
      <c r="A6044" t="s">
        <v>334</v>
      </c>
      <c r="B6044" t="s">
        <v>297</v>
      </c>
      <c r="C6044">
        <v>18</v>
      </c>
      <c r="D6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0.33328455899999998</v>
      </c>
      <c r="E6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0.33328455899999998</v>
      </c>
      <c r="AI6044">
        <v>43</v>
      </c>
      <c r="AJ6044" t="s">
        <v>334</v>
      </c>
      <c r="AK6044" t="s">
        <v>425</v>
      </c>
      <c r="AL6044" t="s">
        <v>297</v>
      </c>
      <c r="AM6044">
        <v>12</v>
      </c>
      <c r="AN6044">
        <v>18</v>
      </c>
      <c r="AO6044">
        <v>0.22534157399999999</v>
      </c>
      <c r="AP6044">
        <v>0.27179542000000001</v>
      </c>
      <c r="AQ6044">
        <v>0.33328455899999998</v>
      </c>
      <c r="AR6044">
        <v>0.28454750200000001</v>
      </c>
      <c r="AS6044">
        <v>0.50102421600000002</v>
      </c>
      <c r="AT6044">
        <v>8.2449254E-2</v>
      </c>
    </row>
    <row r="6045" spans="1:46" hidden="1" x14ac:dyDescent="0.25">
      <c r="A6045" t="s">
        <v>334</v>
      </c>
      <c r="B6045" t="s">
        <v>297</v>
      </c>
      <c r="C6045">
        <v>19</v>
      </c>
      <c r="D6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0.19394056300000001</v>
      </c>
      <c r="E6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0.19394056300000001</v>
      </c>
      <c r="AI6045">
        <v>43</v>
      </c>
      <c r="AJ6045" t="s">
        <v>334</v>
      </c>
      <c r="AK6045" t="s">
        <v>425</v>
      </c>
      <c r="AL6045" t="s">
        <v>297</v>
      </c>
      <c r="AM6045">
        <v>12</v>
      </c>
      <c r="AN6045">
        <v>19</v>
      </c>
      <c r="AO6045">
        <v>9.1159204999999993E-2</v>
      </c>
      <c r="AP6045">
        <v>0.113876382</v>
      </c>
      <c r="AQ6045">
        <v>0.19394056300000001</v>
      </c>
      <c r="AR6045">
        <v>0.141467118</v>
      </c>
      <c r="AS6045">
        <v>0.30113273699999998</v>
      </c>
      <c r="AT6045">
        <v>2.9375117999999999E-2</v>
      </c>
    </row>
    <row r="6046" spans="1:46" hidden="1" x14ac:dyDescent="0.25">
      <c r="A6046" t="s">
        <v>334</v>
      </c>
      <c r="B6046" t="s">
        <v>297</v>
      </c>
      <c r="C6046">
        <v>20</v>
      </c>
      <c r="D6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7.5624614000000007E-2</v>
      </c>
      <c r="E6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7.5624614000000007E-2</v>
      </c>
      <c r="AI6046">
        <v>43</v>
      </c>
      <c r="AJ6046" t="s">
        <v>334</v>
      </c>
      <c r="AK6046" t="s">
        <v>425</v>
      </c>
      <c r="AL6046" t="s">
        <v>297</v>
      </c>
      <c r="AM6046">
        <v>12</v>
      </c>
      <c r="AN6046">
        <v>20</v>
      </c>
      <c r="AO6046">
        <v>5.4780209999999996E-3</v>
      </c>
      <c r="AP6046">
        <v>1.061077E-2</v>
      </c>
      <c r="AQ6046">
        <v>7.5624614000000007E-2</v>
      </c>
      <c r="AR6046">
        <v>3.7179210999999997E-2</v>
      </c>
      <c r="AS6046">
        <v>0.122755223</v>
      </c>
      <c r="AT6046">
        <v>5.3709600000000004E-4</v>
      </c>
    </row>
    <row r="6047" spans="1:46" hidden="1" x14ac:dyDescent="0.25">
      <c r="A6047" t="s">
        <v>334</v>
      </c>
      <c r="B6047" t="s">
        <v>297</v>
      </c>
      <c r="C6047">
        <v>21</v>
      </c>
      <c r="D6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4.3305979999999997E-3</v>
      </c>
      <c r="E6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4.3305979999999997E-3</v>
      </c>
      <c r="AI6047">
        <v>43</v>
      </c>
      <c r="AJ6047" t="s">
        <v>334</v>
      </c>
      <c r="AK6047" t="s">
        <v>425</v>
      </c>
      <c r="AL6047" t="s">
        <v>297</v>
      </c>
      <c r="AM6047">
        <v>12</v>
      </c>
      <c r="AN6047">
        <v>21</v>
      </c>
      <c r="AO6047">
        <v>0</v>
      </c>
      <c r="AP6047">
        <v>0</v>
      </c>
      <c r="AQ6047">
        <v>4.3305979999999997E-3</v>
      </c>
      <c r="AR6047">
        <v>2.21098E-3</v>
      </c>
      <c r="AS6047">
        <v>1.0497869999999999E-2</v>
      </c>
      <c r="AT6047">
        <v>0</v>
      </c>
    </row>
    <row r="6048" spans="1:46" hidden="1" x14ac:dyDescent="0.25">
      <c r="A6048" t="s">
        <v>334</v>
      </c>
      <c r="B6048" t="s">
        <v>297</v>
      </c>
      <c r="C6048">
        <v>22</v>
      </c>
      <c r="D6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8">
        <v>43</v>
      </c>
      <c r="AJ6048" t="s">
        <v>334</v>
      </c>
      <c r="AK6048" t="s">
        <v>425</v>
      </c>
      <c r="AL6048" t="s">
        <v>297</v>
      </c>
      <c r="AM6048">
        <v>12</v>
      </c>
      <c r="AN6048">
        <v>22</v>
      </c>
      <c r="AO6048">
        <v>0</v>
      </c>
      <c r="AP6048">
        <v>0</v>
      </c>
      <c r="AQ6048">
        <v>0</v>
      </c>
      <c r="AR6048">
        <v>0</v>
      </c>
      <c r="AS6048">
        <v>0</v>
      </c>
      <c r="AT6048">
        <v>0</v>
      </c>
    </row>
    <row r="6049" spans="1:46" hidden="1" x14ac:dyDescent="0.25">
      <c r="A6049" t="s">
        <v>334</v>
      </c>
      <c r="B6049" t="s">
        <v>297</v>
      </c>
      <c r="C6049">
        <v>23</v>
      </c>
      <c r="D6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9">
        <v>43</v>
      </c>
      <c r="AJ6049" t="s">
        <v>334</v>
      </c>
      <c r="AK6049" t="s">
        <v>425</v>
      </c>
      <c r="AL6049" t="s">
        <v>297</v>
      </c>
      <c r="AM6049">
        <v>12</v>
      </c>
      <c r="AN6049">
        <v>23</v>
      </c>
      <c r="AO6049">
        <v>0</v>
      </c>
      <c r="AP6049">
        <v>0</v>
      </c>
      <c r="AQ6049">
        <v>0</v>
      </c>
      <c r="AR6049">
        <v>0</v>
      </c>
      <c r="AS6049">
        <v>0</v>
      </c>
      <c r="AT6049">
        <v>0</v>
      </c>
    </row>
    <row r="6050" spans="1:46" hidden="1" x14ac:dyDescent="0.25">
      <c r="A6050" t="s">
        <v>334</v>
      </c>
      <c r="B6050" t="s">
        <v>297</v>
      </c>
      <c r="C6050">
        <v>24</v>
      </c>
      <c r="D6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0">
        <v>43</v>
      </c>
      <c r="AJ6050" t="s">
        <v>334</v>
      </c>
      <c r="AK6050" t="s">
        <v>425</v>
      </c>
      <c r="AL6050" t="s">
        <v>297</v>
      </c>
      <c r="AM6050">
        <v>12</v>
      </c>
      <c r="AN6050">
        <v>24</v>
      </c>
      <c r="AO6050">
        <v>0</v>
      </c>
      <c r="AP6050">
        <v>0</v>
      </c>
      <c r="AQ6050">
        <v>0</v>
      </c>
      <c r="AR6050">
        <v>0</v>
      </c>
      <c r="AS6050">
        <v>0</v>
      </c>
      <c r="AT6050">
        <v>0</v>
      </c>
    </row>
    <row r="6051" spans="1:46" hidden="1" x14ac:dyDescent="0.25">
      <c r="A6051" t="s">
        <v>318</v>
      </c>
      <c r="B6051" t="s">
        <v>286</v>
      </c>
      <c r="C6051">
        <v>1</v>
      </c>
      <c r="D6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1">
        <v>11</v>
      </c>
      <c r="AJ6051" t="s">
        <v>318</v>
      </c>
      <c r="AK6051" t="s">
        <v>427</v>
      </c>
      <c r="AL6051" t="s">
        <v>286</v>
      </c>
      <c r="AM6051">
        <v>1</v>
      </c>
      <c r="AN6051">
        <v>1</v>
      </c>
      <c r="AO6051">
        <v>0</v>
      </c>
      <c r="AP6051">
        <v>0</v>
      </c>
      <c r="AQ6051">
        <v>0</v>
      </c>
      <c r="AR6051">
        <v>0</v>
      </c>
      <c r="AS6051">
        <v>0</v>
      </c>
      <c r="AT6051">
        <v>0</v>
      </c>
    </row>
    <row r="6052" spans="1:46" hidden="1" x14ac:dyDescent="0.25">
      <c r="A6052" t="s">
        <v>318</v>
      </c>
      <c r="B6052" t="s">
        <v>286</v>
      </c>
      <c r="C6052">
        <v>2</v>
      </c>
      <c r="D6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2">
        <v>11</v>
      </c>
      <c r="AJ6052" t="s">
        <v>318</v>
      </c>
      <c r="AK6052" t="s">
        <v>427</v>
      </c>
      <c r="AL6052" t="s">
        <v>286</v>
      </c>
      <c r="AM6052">
        <v>1</v>
      </c>
      <c r="AN6052">
        <v>2</v>
      </c>
      <c r="AO6052">
        <v>0</v>
      </c>
      <c r="AP6052">
        <v>0</v>
      </c>
      <c r="AQ6052">
        <v>0</v>
      </c>
      <c r="AR6052">
        <v>0</v>
      </c>
      <c r="AS6052">
        <v>0</v>
      </c>
      <c r="AT6052">
        <v>0</v>
      </c>
    </row>
    <row r="6053" spans="1:46" hidden="1" x14ac:dyDescent="0.25">
      <c r="A6053" t="s">
        <v>318</v>
      </c>
      <c r="B6053" t="s">
        <v>286</v>
      </c>
      <c r="C6053">
        <v>3</v>
      </c>
      <c r="D6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3">
        <v>11</v>
      </c>
      <c r="AJ6053" t="s">
        <v>318</v>
      </c>
      <c r="AK6053" t="s">
        <v>427</v>
      </c>
      <c r="AL6053" t="s">
        <v>286</v>
      </c>
      <c r="AM6053">
        <v>1</v>
      </c>
      <c r="AN6053">
        <v>3</v>
      </c>
      <c r="AO6053">
        <v>0</v>
      </c>
      <c r="AP6053">
        <v>0</v>
      </c>
      <c r="AQ6053">
        <v>0</v>
      </c>
      <c r="AR6053">
        <v>0</v>
      </c>
      <c r="AS6053">
        <v>0</v>
      </c>
      <c r="AT6053">
        <v>0</v>
      </c>
    </row>
    <row r="6054" spans="1:46" hidden="1" x14ac:dyDescent="0.25">
      <c r="A6054" t="s">
        <v>318</v>
      </c>
      <c r="B6054" t="s">
        <v>286</v>
      </c>
      <c r="C6054">
        <v>4</v>
      </c>
      <c r="D6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4">
        <v>11</v>
      </c>
      <c r="AJ6054" t="s">
        <v>318</v>
      </c>
      <c r="AK6054" t="s">
        <v>427</v>
      </c>
      <c r="AL6054" t="s">
        <v>286</v>
      </c>
      <c r="AM6054">
        <v>1</v>
      </c>
      <c r="AN6054">
        <v>4</v>
      </c>
      <c r="AO6054">
        <v>0</v>
      </c>
      <c r="AP6054">
        <v>0</v>
      </c>
      <c r="AQ6054">
        <v>0</v>
      </c>
      <c r="AR6054">
        <v>0</v>
      </c>
      <c r="AS6054">
        <v>0</v>
      </c>
      <c r="AT6054">
        <v>0</v>
      </c>
    </row>
    <row r="6055" spans="1:46" hidden="1" x14ac:dyDescent="0.25">
      <c r="A6055" t="s">
        <v>318</v>
      </c>
      <c r="B6055" t="s">
        <v>286</v>
      </c>
      <c r="C6055">
        <v>5</v>
      </c>
      <c r="D6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5">
        <v>11</v>
      </c>
      <c r="AJ6055" t="s">
        <v>318</v>
      </c>
      <c r="AK6055" t="s">
        <v>427</v>
      </c>
      <c r="AL6055" t="s">
        <v>286</v>
      </c>
      <c r="AM6055">
        <v>1</v>
      </c>
      <c r="AN6055">
        <v>5</v>
      </c>
      <c r="AO6055">
        <v>0</v>
      </c>
      <c r="AP6055">
        <v>0</v>
      </c>
      <c r="AQ6055">
        <v>0</v>
      </c>
      <c r="AR6055">
        <v>0</v>
      </c>
      <c r="AS6055">
        <v>0</v>
      </c>
      <c r="AT6055">
        <v>0</v>
      </c>
    </row>
    <row r="6056" spans="1:46" hidden="1" x14ac:dyDescent="0.25">
      <c r="A6056" t="s">
        <v>318</v>
      </c>
      <c r="B6056" t="s">
        <v>286</v>
      </c>
      <c r="C6056">
        <v>6</v>
      </c>
      <c r="D6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6">
        <v>11</v>
      </c>
      <c r="AJ6056" t="s">
        <v>318</v>
      </c>
      <c r="AK6056" t="s">
        <v>427</v>
      </c>
      <c r="AL6056" t="s">
        <v>286</v>
      </c>
      <c r="AM6056">
        <v>1</v>
      </c>
      <c r="AN6056">
        <v>6</v>
      </c>
      <c r="AO6056">
        <v>0</v>
      </c>
      <c r="AP6056">
        <v>0</v>
      </c>
      <c r="AQ6056">
        <v>0</v>
      </c>
      <c r="AR6056">
        <v>0</v>
      </c>
      <c r="AS6056">
        <v>0</v>
      </c>
      <c r="AT6056">
        <v>0</v>
      </c>
    </row>
    <row r="6057" spans="1:46" hidden="1" x14ac:dyDescent="0.25">
      <c r="A6057" t="s">
        <v>318</v>
      </c>
      <c r="B6057" t="s">
        <v>286</v>
      </c>
      <c r="C6057">
        <v>7</v>
      </c>
      <c r="D6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7">
        <v>11</v>
      </c>
      <c r="AJ6057" t="s">
        <v>318</v>
      </c>
      <c r="AK6057" t="s">
        <v>427</v>
      </c>
      <c r="AL6057" t="s">
        <v>286</v>
      </c>
      <c r="AM6057">
        <v>1</v>
      </c>
      <c r="AN6057">
        <v>7</v>
      </c>
      <c r="AO6057">
        <v>0</v>
      </c>
      <c r="AP6057">
        <v>3.0400000000000002E-7</v>
      </c>
      <c r="AQ6057">
        <v>1.03607E-4</v>
      </c>
      <c r="AR6057">
        <v>8.6899999999999998E-5</v>
      </c>
      <c r="AS6057">
        <v>8.1910700000000002E-4</v>
      </c>
      <c r="AT6057">
        <v>0</v>
      </c>
    </row>
    <row r="6058" spans="1:46" hidden="1" x14ac:dyDescent="0.25">
      <c r="A6058" t="s">
        <v>318</v>
      </c>
      <c r="B6058" t="s">
        <v>286</v>
      </c>
      <c r="C6058">
        <v>8</v>
      </c>
      <c r="D6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4.6900000000000002E-5</v>
      </c>
      <c r="E6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4.6900000000000002E-5</v>
      </c>
      <c r="AI6058">
        <v>11</v>
      </c>
      <c r="AJ6058" t="s">
        <v>318</v>
      </c>
      <c r="AK6058" t="s">
        <v>427</v>
      </c>
      <c r="AL6058" t="s">
        <v>286</v>
      </c>
      <c r="AM6058">
        <v>1</v>
      </c>
      <c r="AN6058">
        <v>8</v>
      </c>
      <c r="AO6058">
        <v>4.6900000000000002E-5</v>
      </c>
      <c r="AP6058" s="281">
        <v>3.8716900000000001E-3</v>
      </c>
      <c r="AQ6058">
        <v>3.8622055000000002E-2</v>
      </c>
      <c r="AR6058" s="281">
        <v>1.9622634E-2</v>
      </c>
      <c r="AS6058">
        <v>7.3961606999999999E-2</v>
      </c>
      <c r="AT6058">
        <v>8.78E-7</v>
      </c>
    </row>
    <row r="6059" spans="1:46" hidden="1" x14ac:dyDescent="0.25">
      <c r="A6059" t="s">
        <v>318</v>
      </c>
      <c r="B6059" t="s">
        <v>286</v>
      </c>
      <c r="C6059">
        <v>9</v>
      </c>
      <c r="D6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0.15590578699999999</v>
      </c>
      <c r="E6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3.2936975E-2</v>
      </c>
      <c r="AI6059">
        <v>11</v>
      </c>
      <c r="AJ6059" t="s">
        <v>318</v>
      </c>
      <c r="AK6059" t="s">
        <v>427</v>
      </c>
      <c r="AL6059" t="s">
        <v>286</v>
      </c>
      <c r="AM6059">
        <v>1</v>
      </c>
      <c r="AN6059">
        <v>9</v>
      </c>
      <c r="AO6059" s="281">
        <v>3.2936975E-2</v>
      </c>
      <c r="AP6059">
        <v>5.4140945000000003E-2</v>
      </c>
      <c r="AQ6059">
        <v>0.15590578699999999</v>
      </c>
      <c r="AR6059">
        <v>9.3589921000000006E-2</v>
      </c>
      <c r="AS6059">
        <v>0.247141469</v>
      </c>
      <c r="AT6059" s="281">
        <v>7.7689539999999998E-3</v>
      </c>
    </row>
    <row r="6060" spans="1:46" hidden="1" x14ac:dyDescent="0.25">
      <c r="A6060" t="s">
        <v>318</v>
      </c>
      <c r="B6060" t="s">
        <v>286</v>
      </c>
      <c r="C6060">
        <v>10</v>
      </c>
      <c r="D6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0.30303733999999999</v>
      </c>
      <c r="E6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0.30303733999999999</v>
      </c>
      <c r="AI6060">
        <v>11</v>
      </c>
      <c r="AJ6060" t="s">
        <v>318</v>
      </c>
      <c r="AK6060" t="s">
        <v>427</v>
      </c>
      <c r="AL6060" t="s">
        <v>286</v>
      </c>
      <c r="AM6060">
        <v>1</v>
      </c>
      <c r="AN6060">
        <v>10</v>
      </c>
      <c r="AO6060">
        <v>0.11721363</v>
      </c>
      <c r="AP6060">
        <v>0.184144051</v>
      </c>
      <c r="AQ6060">
        <v>0.30303733999999999</v>
      </c>
      <c r="AR6060">
        <v>0.209365041</v>
      </c>
      <c r="AS6060">
        <v>0.43502517400000001</v>
      </c>
      <c r="AT6060">
        <v>4.4193993000000001E-2</v>
      </c>
    </row>
    <row r="6061" spans="1:46" hidden="1" x14ac:dyDescent="0.25">
      <c r="A6061" t="s">
        <v>318</v>
      </c>
      <c r="B6061" t="s">
        <v>286</v>
      </c>
      <c r="C6061">
        <v>11</v>
      </c>
      <c r="D6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0.43448016499999997</v>
      </c>
      <c r="E6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0.43448016499999997</v>
      </c>
      <c r="AI6061">
        <v>11</v>
      </c>
      <c r="AJ6061" t="s">
        <v>318</v>
      </c>
      <c r="AK6061" t="s">
        <v>427</v>
      </c>
      <c r="AL6061" t="s">
        <v>286</v>
      </c>
      <c r="AM6061">
        <v>1</v>
      </c>
      <c r="AN6061">
        <v>11</v>
      </c>
      <c r="AO6061">
        <v>0.22074695799999999</v>
      </c>
      <c r="AP6061">
        <v>0.31913142100000003</v>
      </c>
      <c r="AQ6061">
        <v>0.43448016499999997</v>
      </c>
      <c r="AR6061">
        <v>0.33415962999999999</v>
      </c>
      <c r="AS6061">
        <v>0.61169446599999999</v>
      </c>
      <c r="AT6061">
        <v>9.4489341000000004E-2</v>
      </c>
    </row>
    <row r="6062" spans="1:46" hidden="1" x14ac:dyDescent="0.25">
      <c r="A6062" t="s">
        <v>318</v>
      </c>
      <c r="B6062" t="s">
        <v>286</v>
      </c>
      <c r="C6062">
        <v>12</v>
      </c>
      <c r="D6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0.572407632</v>
      </c>
      <c r="E6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0.572407632</v>
      </c>
      <c r="AI6062">
        <v>11</v>
      </c>
      <c r="AJ6062" t="s">
        <v>318</v>
      </c>
      <c r="AK6062" t="s">
        <v>427</v>
      </c>
      <c r="AL6062" t="s">
        <v>286</v>
      </c>
      <c r="AM6062">
        <v>1</v>
      </c>
      <c r="AN6062">
        <v>12</v>
      </c>
      <c r="AO6062">
        <v>0.31137263399999998</v>
      </c>
      <c r="AP6062">
        <v>0.42252054</v>
      </c>
      <c r="AQ6062">
        <v>0.572407632</v>
      </c>
      <c r="AR6062">
        <v>0.438871925</v>
      </c>
      <c r="AS6062">
        <v>0.74887459300000003</v>
      </c>
      <c r="AT6062">
        <v>0.116560449</v>
      </c>
    </row>
    <row r="6063" spans="1:46" hidden="1" x14ac:dyDescent="0.25">
      <c r="A6063" t="s">
        <v>318</v>
      </c>
      <c r="B6063" t="s">
        <v>286</v>
      </c>
      <c r="C6063">
        <v>13</v>
      </c>
      <c r="D6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0.641964914</v>
      </c>
      <c r="E6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0.641964914</v>
      </c>
      <c r="AI6063">
        <v>11</v>
      </c>
      <c r="AJ6063" t="s">
        <v>318</v>
      </c>
      <c r="AK6063" t="s">
        <v>427</v>
      </c>
      <c r="AL6063" t="s">
        <v>286</v>
      </c>
      <c r="AM6063">
        <v>1</v>
      </c>
      <c r="AN6063">
        <v>13</v>
      </c>
      <c r="AO6063">
        <v>0.39745250999999998</v>
      </c>
      <c r="AP6063">
        <v>0.50822641300000004</v>
      </c>
      <c r="AQ6063">
        <v>0.641964914</v>
      </c>
      <c r="AR6063">
        <v>0.51199249700000005</v>
      </c>
      <c r="AS6063">
        <v>0.82640597000000005</v>
      </c>
      <c r="AT6063">
        <v>0.15345472099999999</v>
      </c>
    </row>
    <row r="6064" spans="1:46" hidden="1" x14ac:dyDescent="0.25">
      <c r="A6064" t="s">
        <v>318</v>
      </c>
      <c r="B6064" t="s">
        <v>286</v>
      </c>
      <c r="C6064">
        <v>14</v>
      </c>
      <c r="D6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0.65115077899999996</v>
      </c>
      <c r="E6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0.65115077899999996</v>
      </c>
      <c r="AI6064">
        <v>11</v>
      </c>
      <c r="AJ6064" t="s">
        <v>318</v>
      </c>
      <c r="AK6064" t="s">
        <v>427</v>
      </c>
      <c r="AL6064" t="s">
        <v>286</v>
      </c>
      <c r="AM6064">
        <v>1</v>
      </c>
      <c r="AN6064">
        <v>14</v>
      </c>
      <c r="AO6064">
        <v>0.43562340900000002</v>
      </c>
      <c r="AP6064">
        <v>0.56013006200000004</v>
      </c>
      <c r="AQ6064">
        <v>0.65115077899999996</v>
      </c>
      <c r="AR6064">
        <v>0.54125564800000003</v>
      </c>
      <c r="AS6064">
        <v>0.80490714299999999</v>
      </c>
      <c r="AT6064">
        <v>0.179881972</v>
      </c>
    </row>
    <row r="6065" spans="1:46" hidden="1" x14ac:dyDescent="0.25">
      <c r="A6065" t="s">
        <v>318</v>
      </c>
      <c r="B6065" t="s">
        <v>286</v>
      </c>
      <c r="C6065">
        <v>15</v>
      </c>
      <c r="D6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0.62060338500000001</v>
      </c>
      <c r="E6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0.62060338500000001</v>
      </c>
      <c r="AI6065">
        <v>11</v>
      </c>
      <c r="AJ6065" t="s">
        <v>318</v>
      </c>
      <c r="AK6065" t="s">
        <v>427</v>
      </c>
      <c r="AL6065" t="s">
        <v>286</v>
      </c>
      <c r="AM6065">
        <v>1</v>
      </c>
      <c r="AN6065">
        <v>15</v>
      </c>
      <c r="AO6065">
        <v>0.43187276000000002</v>
      </c>
      <c r="AP6065">
        <v>0.54663791299999998</v>
      </c>
      <c r="AQ6065">
        <v>0.62060338500000001</v>
      </c>
      <c r="AR6065">
        <v>0.52882738699999998</v>
      </c>
      <c r="AS6065">
        <v>0.84647831699999998</v>
      </c>
      <c r="AT6065">
        <v>0.16230325400000001</v>
      </c>
    </row>
    <row r="6066" spans="1:46" hidden="1" x14ac:dyDescent="0.25">
      <c r="A6066" t="s">
        <v>318</v>
      </c>
      <c r="B6066" t="s">
        <v>286</v>
      </c>
      <c r="C6066">
        <v>16</v>
      </c>
      <c r="D6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0.57756929000000001</v>
      </c>
      <c r="E6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0.57756929000000001</v>
      </c>
      <c r="AI6066">
        <v>11</v>
      </c>
      <c r="AJ6066" t="s">
        <v>318</v>
      </c>
      <c r="AK6066" t="s">
        <v>427</v>
      </c>
      <c r="AL6066" t="s">
        <v>286</v>
      </c>
      <c r="AM6066">
        <v>1</v>
      </c>
      <c r="AN6066">
        <v>16</v>
      </c>
      <c r="AO6066">
        <v>0.40776543700000001</v>
      </c>
      <c r="AP6066">
        <v>0.50887772499999995</v>
      </c>
      <c r="AQ6066">
        <v>0.57756929000000001</v>
      </c>
      <c r="AR6066">
        <v>0.48966754699999998</v>
      </c>
      <c r="AS6066">
        <v>0.76442022499999995</v>
      </c>
      <c r="AT6066">
        <v>0.19061081599999999</v>
      </c>
    </row>
    <row r="6067" spans="1:46" hidden="1" x14ac:dyDescent="0.25">
      <c r="A6067" t="s">
        <v>318</v>
      </c>
      <c r="B6067" t="s">
        <v>286</v>
      </c>
      <c r="C6067">
        <v>17</v>
      </c>
      <c r="D6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0.46850106899999999</v>
      </c>
      <c r="E6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0.46850106899999999</v>
      </c>
      <c r="AI6067">
        <v>11</v>
      </c>
      <c r="AJ6067" t="s">
        <v>318</v>
      </c>
      <c r="AK6067" t="s">
        <v>427</v>
      </c>
      <c r="AL6067" t="s">
        <v>286</v>
      </c>
      <c r="AM6067">
        <v>1</v>
      </c>
      <c r="AN6067">
        <v>17</v>
      </c>
      <c r="AO6067">
        <v>0.338885351</v>
      </c>
      <c r="AP6067">
        <v>0.407190573</v>
      </c>
      <c r="AQ6067">
        <v>0.46850106899999999</v>
      </c>
      <c r="AR6067">
        <v>0.40333023699999998</v>
      </c>
      <c r="AS6067">
        <v>0.63280098299999998</v>
      </c>
      <c r="AT6067">
        <v>0.13682767700000001</v>
      </c>
    </row>
    <row r="6068" spans="1:46" hidden="1" x14ac:dyDescent="0.25">
      <c r="A6068" t="s">
        <v>318</v>
      </c>
      <c r="B6068" t="s">
        <v>286</v>
      </c>
      <c r="C6068">
        <v>18</v>
      </c>
      <c r="D6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0.37490644299999998</v>
      </c>
      <c r="E6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0.37490644299999998</v>
      </c>
      <c r="AI6068">
        <v>11</v>
      </c>
      <c r="AJ6068" t="s">
        <v>318</v>
      </c>
      <c r="AK6068" t="s">
        <v>427</v>
      </c>
      <c r="AL6068" t="s">
        <v>286</v>
      </c>
      <c r="AM6068">
        <v>1</v>
      </c>
      <c r="AN6068">
        <v>18</v>
      </c>
      <c r="AO6068">
        <v>0.23298049800000001</v>
      </c>
      <c r="AP6068">
        <v>0.284230329</v>
      </c>
      <c r="AQ6068">
        <v>0.37490644299999998</v>
      </c>
      <c r="AR6068">
        <v>0.295783144</v>
      </c>
      <c r="AS6068">
        <v>0.48750389599999999</v>
      </c>
      <c r="AT6068">
        <v>8.5767937000000002E-2</v>
      </c>
    </row>
    <row r="6069" spans="1:46" hidden="1" x14ac:dyDescent="0.25">
      <c r="A6069" t="s">
        <v>318</v>
      </c>
      <c r="B6069" t="s">
        <v>286</v>
      </c>
      <c r="C6069">
        <v>19</v>
      </c>
      <c r="D6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0.233339149</v>
      </c>
      <c r="E6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0.233339149</v>
      </c>
      <c r="AI6069">
        <v>11</v>
      </c>
      <c r="AJ6069" t="s">
        <v>318</v>
      </c>
      <c r="AK6069" t="s">
        <v>427</v>
      </c>
      <c r="AL6069" t="s">
        <v>286</v>
      </c>
      <c r="AM6069">
        <v>1</v>
      </c>
      <c r="AN6069">
        <v>19</v>
      </c>
      <c r="AO6069">
        <v>0.109600323</v>
      </c>
      <c r="AP6069">
        <v>0.140459058</v>
      </c>
      <c r="AQ6069">
        <v>0.233339149</v>
      </c>
      <c r="AR6069">
        <v>0.16537837799999999</v>
      </c>
      <c r="AS6069">
        <v>0.34145460799999999</v>
      </c>
      <c r="AT6069">
        <v>4.0378822000000002E-2</v>
      </c>
    </row>
    <row r="6070" spans="1:46" hidden="1" x14ac:dyDescent="0.25">
      <c r="A6070" t="s">
        <v>318</v>
      </c>
      <c r="B6070" t="s">
        <v>286</v>
      </c>
      <c r="C6070">
        <v>20</v>
      </c>
      <c r="D6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0.10488043700000001</v>
      </c>
      <c r="E6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0.10488043700000001</v>
      </c>
      <c r="AI6070">
        <v>11</v>
      </c>
      <c r="AJ6070" t="s">
        <v>318</v>
      </c>
      <c r="AK6070" t="s">
        <v>427</v>
      </c>
      <c r="AL6070" t="s">
        <v>286</v>
      </c>
      <c r="AM6070">
        <v>1</v>
      </c>
      <c r="AN6070">
        <v>20</v>
      </c>
      <c r="AO6070">
        <v>1.3226076E-2</v>
      </c>
      <c r="AP6070">
        <v>2.5663973E-2</v>
      </c>
      <c r="AQ6070">
        <v>0.10488043700000001</v>
      </c>
      <c r="AR6070">
        <v>5.8012724000000002E-2</v>
      </c>
      <c r="AS6070">
        <v>0.154318646</v>
      </c>
      <c r="AT6070">
        <v>6.4167790000000001E-3</v>
      </c>
    </row>
    <row r="6071" spans="1:46" hidden="1" x14ac:dyDescent="0.25">
      <c r="A6071" t="s">
        <v>318</v>
      </c>
      <c r="B6071" t="s">
        <v>286</v>
      </c>
      <c r="C6071">
        <v>21</v>
      </c>
      <c r="D6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1.2692495999999999E-2</v>
      </c>
      <c r="E6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1.2692495999999999E-2</v>
      </c>
      <c r="AI6071">
        <v>11</v>
      </c>
      <c r="AJ6071" t="s">
        <v>318</v>
      </c>
      <c r="AK6071" t="s">
        <v>427</v>
      </c>
      <c r="AL6071" t="s">
        <v>286</v>
      </c>
      <c r="AM6071">
        <v>1</v>
      </c>
      <c r="AN6071">
        <v>21</v>
      </c>
      <c r="AO6071">
        <v>0</v>
      </c>
      <c r="AP6071">
        <v>2.772306E-3</v>
      </c>
      <c r="AQ6071">
        <v>1.2692495999999999E-2</v>
      </c>
      <c r="AR6071">
        <v>6.3769960000000002E-3</v>
      </c>
      <c r="AS6071">
        <v>2.0331265000000001E-2</v>
      </c>
      <c r="AT6071">
        <v>0</v>
      </c>
    </row>
    <row r="6072" spans="1:46" hidden="1" x14ac:dyDescent="0.25">
      <c r="A6072" t="s">
        <v>318</v>
      </c>
      <c r="B6072" t="s">
        <v>286</v>
      </c>
      <c r="C6072">
        <v>22</v>
      </c>
      <c r="D6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2">
        <v>11</v>
      </c>
      <c r="AJ6072" t="s">
        <v>318</v>
      </c>
      <c r="AK6072" t="s">
        <v>427</v>
      </c>
      <c r="AL6072" t="s">
        <v>286</v>
      </c>
      <c r="AM6072">
        <v>1</v>
      </c>
      <c r="AN6072">
        <v>22</v>
      </c>
      <c r="AO6072">
        <v>0</v>
      </c>
      <c r="AP6072">
        <v>0</v>
      </c>
      <c r="AQ6072">
        <v>0</v>
      </c>
      <c r="AR6072">
        <v>0</v>
      </c>
      <c r="AS6072">
        <v>0</v>
      </c>
      <c r="AT6072">
        <v>0</v>
      </c>
    </row>
    <row r="6073" spans="1:46" hidden="1" x14ac:dyDescent="0.25">
      <c r="A6073" t="s">
        <v>318</v>
      </c>
      <c r="B6073" t="s">
        <v>286</v>
      </c>
      <c r="C6073">
        <v>23</v>
      </c>
      <c r="D6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3">
        <v>11</v>
      </c>
      <c r="AJ6073" t="s">
        <v>318</v>
      </c>
      <c r="AK6073" t="s">
        <v>427</v>
      </c>
      <c r="AL6073" t="s">
        <v>286</v>
      </c>
      <c r="AM6073">
        <v>1</v>
      </c>
      <c r="AN6073">
        <v>23</v>
      </c>
      <c r="AO6073">
        <v>0</v>
      </c>
      <c r="AP6073">
        <v>0</v>
      </c>
      <c r="AQ6073">
        <v>0</v>
      </c>
      <c r="AR6073">
        <v>0</v>
      </c>
      <c r="AS6073">
        <v>0</v>
      </c>
      <c r="AT6073">
        <v>0</v>
      </c>
    </row>
    <row r="6074" spans="1:46" hidden="1" x14ac:dyDescent="0.25">
      <c r="A6074" t="s">
        <v>318</v>
      </c>
      <c r="B6074" t="s">
        <v>286</v>
      </c>
      <c r="C6074">
        <v>24</v>
      </c>
      <c r="D6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4">
        <v>11</v>
      </c>
      <c r="AJ6074" t="s">
        <v>318</v>
      </c>
      <c r="AK6074" t="s">
        <v>427</v>
      </c>
      <c r="AL6074" t="s">
        <v>286</v>
      </c>
      <c r="AM6074">
        <v>1</v>
      </c>
      <c r="AN6074">
        <v>24</v>
      </c>
      <c r="AO6074">
        <v>0</v>
      </c>
      <c r="AP6074">
        <v>0</v>
      </c>
      <c r="AQ6074">
        <v>0</v>
      </c>
      <c r="AR6074">
        <v>0</v>
      </c>
      <c r="AS6074">
        <v>0</v>
      </c>
      <c r="AT6074">
        <v>0</v>
      </c>
    </row>
    <row r="6075" spans="1:46" hidden="1" x14ac:dyDescent="0.25">
      <c r="A6075" t="s">
        <v>318</v>
      </c>
      <c r="B6075" t="s">
        <v>287</v>
      </c>
      <c r="C6075">
        <v>1</v>
      </c>
      <c r="D6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5">
        <v>11</v>
      </c>
      <c r="AJ6075" t="s">
        <v>318</v>
      </c>
      <c r="AK6075" t="s">
        <v>427</v>
      </c>
      <c r="AL6075" t="s">
        <v>287</v>
      </c>
      <c r="AM6075">
        <v>2</v>
      </c>
      <c r="AN6075">
        <v>1</v>
      </c>
      <c r="AO6075">
        <v>0</v>
      </c>
      <c r="AP6075">
        <v>0</v>
      </c>
      <c r="AQ6075">
        <v>0</v>
      </c>
      <c r="AR6075">
        <v>0</v>
      </c>
      <c r="AS6075">
        <v>0</v>
      </c>
      <c r="AT6075">
        <v>0</v>
      </c>
    </row>
    <row r="6076" spans="1:46" hidden="1" x14ac:dyDescent="0.25">
      <c r="A6076" t="s">
        <v>318</v>
      </c>
      <c r="B6076" t="s">
        <v>287</v>
      </c>
      <c r="C6076">
        <v>2</v>
      </c>
      <c r="D6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6">
        <v>11</v>
      </c>
      <c r="AJ6076" t="s">
        <v>318</v>
      </c>
      <c r="AK6076" t="s">
        <v>427</v>
      </c>
      <c r="AL6076" t="s">
        <v>287</v>
      </c>
      <c r="AM6076">
        <v>2</v>
      </c>
      <c r="AN6076">
        <v>2</v>
      </c>
      <c r="AO6076">
        <v>0</v>
      </c>
      <c r="AP6076">
        <v>0</v>
      </c>
      <c r="AQ6076">
        <v>0</v>
      </c>
      <c r="AR6076">
        <v>0</v>
      </c>
      <c r="AS6076">
        <v>0</v>
      </c>
      <c r="AT6076">
        <v>0</v>
      </c>
    </row>
    <row r="6077" spans="1:46" hidden="1" x14ac:dyDescent="0.25">
      <c r="A6077" t="s">
        <v>318</v>
      </c>
      <c r="B6077" t="s">
        <v>287</v>
      </c>
      <c r="C6077">
        <v>3</v>
      </c>
      <c r="D6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7">
        <v>11</v>
      </c>
      <c r="AJ6077" t="s">
        <v>318</v>
      </c>
      <c r="AK6077" t="s">
        <v>427</v>
      </c>
      <c r="AL6077" t="s">
        <v>287</v>
      </c>
      <c r="AM6077">
        <v>2</v>
      </c>
      <c r="AN6077">
        <v>3</v>
      </c>
      <c r="AO6077">
        <v>0</v>
      </c>
      <c r="AP6077">
        <v>0</v>
      </c>
      <c r="AQ6077">
        <v>0</v>
      </c>
      <c r="AR6077">
        <v>0</v>
      </c>
      <c r="AS6077">
        <v>0</v>
      </c>
      <c r="AT6077">
        <v>0</v>
      </c>
    </row>
    <row r="6078" spans="1:46" hidden="1" x14ac:dyDescent="0.25">
      <c r="A6078" t="s">
        <v>318</v>
      </c>
      <c r="B6078" t="s">
        <v>287</v>
      </c>
      <c r="C6078">
        <v>4</v>
      </c>
      <c r="D6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8">
        <v>11</v>
      </c>
      <c r="AJ6078" t="s">
        <v>318</v>
      </c>
      <c r="AK6078" t="s">
        <v>427</v>
      </c>
      <c r="AL6078" t="s">
        <v>287</v>
      </c>
      <c r="AM6078">
        <v>2</v>
      </c>
      <c r="AN6078">
        <v>4</v>
      </c>
      <c r="AO6078">
        <v>0</v>
      </c>
      <c r="AP6078">
        <v>0</v>
      </c>
      <c r="AQ6078">
        <v>0</v>
      </c>
      <c r="AR6078">
        <v>0</v>
      </c>
      <c r="AS6078">
        <v>0</v>
      </c>
      <c r="AT6078">
        <v>0</v>
      </c>
    </row>
    <row r="6079" spans="1:46" hidden="1" x14ac:dyDescent="0.25">
      <c r="A6079" t="s">
        <v>318</v>
      </c>
      <c r="B6079" t="s">
        <v>287</v>
      </c>
      <c r="C6079">
        <v>5</v>
      </c>
      <c r="D6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9">
        <v>11</v>
      </c>
      <c r="AJ6079" t="s">
        <v>318</v>
      </c>
      <c r="AK6079" t="s">
        <v>427</v>
      </c>
      <c r="AL6079" t="s">
        <v>287</v>
      </c>
      <c r="AM6079">
        <v>2</v>
      </c>
      <c r="AN6079">
        <v>5</v>
      </c>
      <c r="AO6079">
        <v>0</v>
      </c>
      <c r="AP6079">
        <v>0</v>
      </c>
      <c r="AQ6079">
        <v>0</v>
      </c>
      <c r="AR6079">
        <v>0</v>
      </c>
      <c r="AS6079">
        <v>0</v>
      </c>
      <c r="AT6079">
        <v>0</v>
      </c>
    </row>
    <row r="6080" spans="1:46" hidden="1" x14ac:dyDescent="0.25">
      <c r="A6080" t="s">
        <v>318</v>
      </c>
      <c r="B6080" t="s">
        <v>287</v>
      </c>
      <c r="C6080">
        <v>6</v>
      </c>
      <c r="D6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0">
        <v>11</v>
      </c>
      <c r="AJ6080" t="s">
        <v>318</v>
      </c>
      <c r="AK6080" t="s">
        <v>427</v>
      </c>
      <c r="AL6080" t="s">
        <v>287</v>
      </c>
      <c r="AM6080">
        <v>2</v>
      </c>
      <c r="AN6080">
        <v>6</v>
      </c>
      <c r="AO6080">
        <v>0</v>
      </c>
      <c r="AP6080">
        <v>0</v>
      </c>
      <c r="AQ6080">
        <v>0</v>
      </c>
      <c r="AR6080">
        <v>0</v>
      </c>
      <c r="AS6080">
        <v>0</v>
      </c>
      <c r="AT6080">
        <v>0</v>
      </c>
    </row>
    <row r="6081" spans="1:46" hidden="1" x14ac:dyDescent="0.25">
      <c r="A6081" t="s">
        <v>318</v>
      </c>
      <c r="B6081" t="s">
        <v>287</v>
      </c>
      <c r="C6081">
        <v>7</v>
      </c>
      <c r="D6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1">
        <v>11</v>
      </c>
      <c r="AJ6081" t="s">
        <v>318</v>
      </c>
      <c r="AK6081" t="s">
        <v>427</v>
      </c>
      <c r="AL6081" t="s">
        <v>287</v>
      </c>
      <c r="AM6081">
        <v>2</v>
      </c>
      <c r="AN6081">
        <v>7</v>
      </c>
      <c r="AO6081">
        <v>0</v>
      </c>
      <c r="AP6081">
        <v>0</v>
      </c>
      <c r="AQ6081">
        <v>0</v>
      </c>
      <c r="AR6081">
        <v>5.6500000000000003E-8</v>
      </c>
      <c r="AS6081">
        <v>1.37E-6</v>
      </c>
      <c r="AT6081">
        <v>0</v>
      </c>
    </row>
    <row r="6082" spans="1:46" hidden="1" x14ac:dyDescent="0.25">
      <c r="A6082" t="s">
        <v>318</v>
      </c>
      <c r="B6082" t="s">
        <v>287</v>
      </c>
      <c r="C6082">
        <v>8</v>
      </c>
      <c r="D6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2">
        <v>11</v>
      </c>
      <c r="AJ6082" t="s">
        <v>318</v>
      </c>
      <c r="AK6082" t="s">
        <v>427</v>
      </c>
      <c r="AL6082" t="s">
        <v>287</v>
      </c>
      <c r="AM6082">
        <v>2</v>
      </c>
      <c r="AN6082">
        <v>8</v>
      </c>
      <c r="AO6082">
        <v>0</v>
      </c>
      <c r="AP6082">
        <v>1.5526559000000001E-2</v>
      </c>
      <c r="AQ6082">
        <v>2.2792336E-2</v>
      </c>
      <c r="AR6082" s="281">
        <v>1.4219277000000001E-2</v>
      </c>
      <c r="AS6082" s="281">
        <v>4.2621335000000003E-2</v>
      </c>
      <c r="AT6082">
        <v>0</v>
      </c>
    </row>
    <row r="6083" spans="1:46" hidden="1" x14ac:dyDescent="0.25">
      <c r="A6083" t="s">
        <v>318</v>
      </c>
      <c r="B6083" t="s">
        <v>287</v>
      </c>
      <c r="C6083">
        <v>9</v>
      </c>
      <c r="D6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0.120801216</v>
      </c>
      <c r="E6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2.9562954999999998E-2</v>
      </c>
      <c r="AI6083">
        <v>11</v>
      </c>
      <c r="AJ6083" t="s">
        <v>318</v>
      </c>
      <c r="AK6083" t="s">
        <v>427</v>
      </c>
      <c r="AL6083" t="s">
        <v>287</v>
      </c>
      <c r="AM6083">
        <v>2</v>
      </c>
      <c r="AN6083">
        <v>9</v>
      </c>
      <c r="AO6083">
        <v>2.9562954999999998E-2</v>
      </c>
      <c r="AP6083">
        <v>8.5346831999999997E-2</v>
      </c>
      <c r="AQ6083">
        <v>0.120801216</v>
      </c>
      <c r="AR6083">
        <v>8.4678482999999999E-2</v>
      </c>
      <c r="AS6083">
        <v>0.21334235700000001</v>
      </c>
      <c r="AT6083">
        <v>6.4570039999999997E-3</v>
      </c>
    </row>
    <row r="6084" spans="1:46" hidden="1" x14ac:dyDescent="0.25">
      <c r="A6084" t="s">
        <v>318</v>
      </c>
      <c r="B6084" t="s">
        <v>287</v>
      </c>
      <c r="C6084">
        <v>10</v>
      </c>
      <c r="D6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0.25429560299999998</v>
      </c>
      <c r="E6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0.25429560299999998</v>
      </c>
      <c r="AI6084">
        <v>11</v>
      </c>
      <c r="AJ6084" t="s">
        <v>318</v>
      </c>
      <c r="AK6084" t="s">
        <v>427</v>
      </c>
      <c r="AL6084" t="s">
        <v>287</v>
      </c>
      <c r="AM6084">
        <v>2</v>
      </c>
      <c r="AN6084">
        <v>10</v>
      </c>
      <c r="AO6084">
        <v>0.12569775599999999</v>
      </c>
      <c r="AP6084">
        <v>0.17034179799999999</v>
      </c>
      <c r="AQ6084">
        <v>0.25429560299999998</v>
      </c>
      <c r="AR6084">
        <v>0.19337594399999999</v>
      </c>
      <c r="AS6084">
        <v>0.39676889999999998</v>
      </c>
      <c r="AT6084">
        <v>4.1905984E-2</v>
      </c>
    </row>
    <row r="6085" spans="1:46" hidden="1" x14ac:dyDescent="0.25">
      <c r="A6085" t="s">
        <v>318</v>
      </c>
      <c r="B6085" t="s">
        <v>287</v>
      </c>
      <c r="C6085">
        <v>11</v>
      </c>
      <c r="D6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0.381698818</v>
      </c>
      <c r="E6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0.381698818</v>
      </c>
      <c r="AI6085">
        <v>11</v>
      </c>
      <c r="AJ6085" t="s">
        <v>318</v>
      </c>
      <c r="AK6085" t="s">
        <v>427</v>
      </c>
      <c r="AL6085" t="s">
        <v>287</v>
      </c>
      <c r="AM6085">
        <v>2</v>
      </c>
      <c r="AN6085">
        <v>11</v>
      </c>
      <c r="AO6085">
        <v>0.22727636600000001</v>
      </c>
      <c r="AP6085">
        <v>0.28528139299999999</v>
      </c>
      <c r="AQ6085">
        <v>0.381698818</v>
      </c>
      <c r="AR6085">
        <v>0.30785052200000002</v>
      </c>
      <c r="AS6085">
        <v>0.57191877800000002</v>
      </c>
      <c r="AT6085">
        <v>8.8629035999999994E-2</v>
      </c>
    </row>
    <row r="6086" spans="1:46" hidden="1" x14ac:dyDescent="0.25">
      <c r="A6086" t="s">
        <v>318</v>
      </c>
      <c r="B6086" t="s">
        <v>287</v>
      </c>
      <c r="C6086">
        <v>12</v>
      </c>
      <c r="D6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0.49904334299999997</v>
      </c>
      <c r="E6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0.49904334299999997</v>
      </c>
      <c r="AI6086">
        <v>11</v>
      </c>
      <c r="AJ6086" t="s">
        <v>318</v>
      </c>
      <c r="AK6086" t="s">
        <v>427</v>
      </c>
      <c r="AL6086" t="s">
        <v>287</v>
      </c>
      <c r="AM6086">
        <v>2</v>
      </c>
      <c r="AN6086">
        <v>12</v>
      </c>
      <c r="AO6086">
        <v>0.30383748700000002</v>
      </c>
      <c r="AP6086">
        <v>0.390770385</v>
      </c>
      <c r="AQ6086">
        <v>0.49904334299999997</v>
      </c>
      <c r="AR6086">
        <v>0.40948959899999998</v>
      </c>
      <c r="AS6086">
        <v>0.72239151999999995</v>
      </c>
      <c r="AT6086">
        <v>0.12376111200000001</v>
      </c>
    </row>
    <row r="6087" spans="1:46" hidden="1" x14ac:dyDescent="0.25">
      <c r="A6087" t="s">
        <v>318</v>
      </c>
      <c r="B6087" t="s">
        <v>287</v>
      </c>
      <c r="C6087">
        <v>13</v>
      </c>
      <c r="D6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0.58174351999999996</v>
      </c>
      <c r="E6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0.58174351999999996</v>
      </c>
      <c r="AI6087">
        <v>11</v>
      </c>
      <c r="AJ6087" t="s">
        <v>318</v>
      </c>
      <c r="AK6087" t="s">
        <v>427</v>
      </c>
      <c r="AL6087" t="s">
        <v>287</v>
      </c>
      <c r="AM6087">
        <v>2</v>
      </c>
      <c r="AN6087">
        <v>13</v>
      </c>
      <c r="AO6087">
        <v>0.36640799299999999</v>
      </c>
      <c r="AP6087">
        <v>0.46711408900000001</v>
      </c>
      <c r="AQ6087">
        <v>0.58174351999999996</v>
      </c>
      <c r="AR6087">
        <v>0.47153198400000002</v>
      </c>
      <c r="AS6087">
        <v>0.82126983200000003</v>
      </c>
      <c r="AT6087">
        <v>0.15839682299999999</v>
      </c>
    </row>
    <row r="6088" spans="1:46" hidden="1" x14ac:dyDescent="0.25">
      <c r="A6088" t="s">
        <v>318</v>
      </c>
      <c r="B6088" t="s">
        <v>287</v>
      </c>
      <c r="C6088">
        <v>14</v>
      </c>
      <c r="D6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0.58838616499999996</v>
      </c>
      <c r="E6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0.58838616499999996</v>
      </c>
      <c r="AI6088">
        <v>11</v>
      </c>
      <c r="AJ6088" t="s">
        <v>318</v>
      </c>
      <c r="AK6088" t="s">
        <v>427</v>
      </c>
      <c r="AL6088" t="s">
        <v>287</v>
      </c>
      <c r="AM6088">
        <v>2</v>
      </c>
      <c r="AN6088">
        <v>14</v>
      </c>
      <c r="AO6088">
        <v>0.41000044099999999</v>
      </c>
      <c r="AP6088">
        <v>0.52091502499999998</v>
      </c>
      <c r="AQ6088">
        <v>0.58838616499999996</v>
      </c>
      <c r="AR6088">
        <v>0.50314232400000003</v>
      </c>
      <c r="AS6088">
        <v>0.82580217199999995</v>
      </c>
      <c r="AT6088">
        <v>0.162378774</v>
      </c>
    </row>
    <row r="6089" spans="1:46" hidden="1" x14ac:dyDescent="0.25">
      <c r="A6089" t="s">
        <v>318</v>
      </c>
      <c r="B6089" t="s">
        <v>287</v>
      </c>
      <c r="C6089">
        <v>15</v>
      </c>
      <c r="D6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0.58168222800000002</v>
      </c>
      <c r="E6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0.58168222800000002</v>
      </c>
      <c r="AI6089">
        <v>11</v>
      </c>
      <c r="AJ6089" t="s">
        <v>318</v>
      </c>
      <c r="AK6089" t="s">
        <v>427</v>
      </c>
      <c r="AL6089" t="s">
        <v>287</v>
      </c>
      <c r="AM6089">
        <v>2</v>
      </c>
      <c r="AN6089">
        <v>15</v>
      </c>
      <c r="AO6089">
        <v>0.41137436100000002</v>
      </c>
      <c r="AP6089">
        <v>0.50368190300000004</v>
      </c>
      <c r="AQ6089">
        <v>0.58168222800000002</v>
      </c>
      <c r="AR6089">
        <v>0.49192162499999997</v>
      </c>
      <c r="AS6089">
        <v>0.76146021600000002</v>
      </c>
      <c r="AT6089">
        <v>0.180909402</v>
      </c>
    </row>
    <row r="6090" spans="1:46" hidden="1" x14ac:dyDescent="0.25">
      <c r="A6090" t="s">
        <v>318</v>
      </c>
      <c r="B6090" t="s">
        <v>287</v>
      </c>
      <c r="C6090">
        <v>16</v>
      </c>
      <c r="D6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0.53149057700000002</v>
      </c>
      <c r="E6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0.53149057700000002</v>
      </c>
      <c r="AI6090">
        <v>11</v>
      </c>
      <c r="AJ6090" t="s">
        <v>318</v>
      </c>
      <c r="AK6090" t="s">
        <v>427</v>
      </c>
      <c r="AL6090" t="s">
        <v>287</v>
      </c>
      <c r="AM6090">
        <v>2</v>
      </c>
      <c r="AN6090">
        <v>16</v>
      </c>
      <c r="AO6090">
        <v>0.379929825</v>
      </c>
      <c r="AP6090">
        <v>0.45711955100000001</v>
      </c>
      <c r="AQ6090">
        <v>0.53149057700000002</v>
      </c>
      <c r="AR6090">
        <v>0.44998974000000003</v>
      </c>
      <c r="AS6090">
        <v>0.71230338299999996</v>
      </c>
      <c r="AT6090">
        <v>0.108281356</v>
      </c>
    </row>
    <row r="6091" spans="1:46" hidden="1" x14ac:dyDescent="0.25">
      <c r="A6091" t="s">
        <v>318</v>
      </c>
      <c r="B6091" t="s">
        <v>287</v>
      </c>
      <c r="C6091">
        <v>17</v>
      </c>
      <c r="D6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0.43181842100000001</v>
      </c>
      <c r="E6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0.43181842100000001</v>
      </c>
      <c r="AI6091">
        <v>11</v>
      </c>
      <c r="AJ6091" t="s">
        <v>318</v>
      </c>
      <c r="AK6091" t="s">
        <v>427</v>
      </c>
      <c r="AL6091" t="s">
        <v>287</v>
      </c>
      <c r="AM6091">
        <v>2</v>
      </c>
      <c r="AN6091">
        <v>17</v>
      </c>
      <c r="AO6091">
        <v>0.30974764900000001</v>
      </c>
      <c r="AP6091">
        <v>0.37476303900000002</v>
      </c>
      <c r="AQ6091">
        <v>0.43181842100000001</v>
      </c>
      <c r="AR6091">
        <v>0.37217362799999998</v>
      </c>
      <c r="AS6091">
        <v>0.61063192099999997</v>
      </c>
      <c r="AT6091">
        <v>0.13042680100000001</v>
      </c>
    </row>
    <row r="6092" spans="1:46" hidden="1" x14ac:dyDescent="0.25">
      <c r="A6092" t="s">
        <v>318</v>
      </c>
      <c r="B6092" t="s">
        <v>287</v>
      </c>
      <c r="C6092">
        <v>18</v>
      </c>
      <c r="D6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0.296702191</v>
      </c>
      <c r="E6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0.296702191</v>
      </c>
      <c r="AI6092">
        <v>11</v>
      </c>
      <c r="AJ6092" t="s">
        <v>318</v>
      </c>
      <c r="AK6092" t="s">
        <v>427</v>
      </c>
      <c r="AL6092" t="s">
        <v>287</v>
      </c>
      <c r="AM6092">
        <v>2</v>
      </c>
      <c r="AN6092">
        <v>18</v>
      </c>
      <c r="AO6092">
        <v>0.203939648</v>
      </c>
      <c r="AP6092">
        <v>0.24757220099999999</v>
      </c>
      <c r="AQ6092">
        <v>0.296702191</v>
      </c>
      <c r="AR6092">
        <v>0.26068846899999998</v>
      </c>
      <c r="AS6092">
        <v>0.48027185900000002</v>
      </c>
      <c r="AT6092">
        <v>9.7494955999999994E-2</v>
      </c>
    </row>
    <row r="6093" spans="1:46" hidden="1" x14ac:dyDescent="0.25">
      <c r="A6093" t="s">
        <v>318</v>
      </c>
      <c r="B6093" t="s">
        <v>287</v>
      </c>
      <c r="C6093">
        <v>19</v>
      </c>
      <c r="D6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0.17642295599999999</v>
      </c>
      <c r="E6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0.17642295599999999</v>
      </c>
      <c r="AI6093">
        <v>11</v>
      </c>
      <c r="AJ6093" t="s">
        <v>318</v>
      </c>
      <c r="AK6093" t="s">
        <v>427</v>
      </c>
      <c r="AL6093" t="s">
        <v>287</v>
      </c>
      <c r="AM6093">
        <v>2</v>
      </c>
      <c r="AN6093">
        <v>19</v>
      </c>
      <c r="AO6093">
        <v>8.8745661000000003E-2</v>
      </c>
      <c r="AP6093">
        <v>0.11303841000000001</v>
      </c>
      <c r="AQ6093">
        <v>0.17642295599999999</v>
      </c>
      <c r="AR6093">
        <v>0.137773531</v>
      </c>
      <c r="AS6093">
        <v>0.338045647</v>
      </c>
      <c r="AT6093">
        <v>4.0640853999999997E-2</v>
      </c>
    </row>
    <row r="6094" spans="1:46" hidden="1" x14ac:dyDescent="0.25">
      <c r="A6094" t="s">
        <v>318</v>
      </c>
      <c r="B6094" t="s">
        <v>287</v>
      </c>
      <c r="C6094">
        <v>20</v>
      </c>
      <c r="D6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7.8621250000000004E-2</v>
      </c>
      <c r="E6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7.8621250000000004E-2</v>
      </c>
      <c r="AI6094">
        <v>11</v>
      </c>
      <c r="AJ6094" t="s">
        <v>318</v>
      </c>
      <c r="AK6094" t="s">
        <v>427</v>
      </c>
      <c r="AL6094" t="s">
        <v>287</v>
      </c>
      <c r="AM6094">
        <v>2</v>
      </c>
      <c r="AN6094">
        <v>20</v>
      </c>
      <c r="AO6094">
        <v>9.2205280000000004E-3</v>
      </c>
      <c r="AP6094">
        <v>1.2054304E-2</v>
      </c>
      <c r="AQ6094">
        <v>7.8621250000000004E-2</v>
      </c>
      <c r="AR6094">
        <v>3.8149151999999999E-2</v>
      </c>
      <c r="AS6094">
        <v>0.14427991700000001</v>
      </c>
      <c r="AT6094">
        <v>3.6736529999999998E-3</v>
      </c>
    </row>
    <row r="6095" spans="1:46" hidden="1" x14ac:dyDescent="0.25">
      <c r="A6095" t="s">
        <v>318</v>
      </c>
      <c r="B6095" t="s">
        <v>287</v>
      </c>
      <c r="C6095">
        <v>21</v>
      </c>
      <c r="D6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9.1826760000000007E-3</v>
      </c>
      <c r="E6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9.1826760000000007E-3</v>
      </c>
      <c r="AI6095">
        <v>11</v>
      </c>
      <c r="AJ6095" t="s">
        <v>318</v>
      </c>
      <c r="AK6095" t="s">
        <v>427</v>
      </c>
      <c r="AL6095" t="s">
        <v>287</v>
      </c>
      <c r="AM6095">
        <v>2</v>
      </c>
      <c r="AN6095">
        <v>21</v>
      </c>
      <c r="AO6095">
        <v>0</v>
      </c>
      <c r="AP6095">
        <v>0</v>
      </c>
      <c r="AQ6095">
        <v>9.1826760000000007E-3</v>
      </c>
      <c r="AR6095">
        <v>3.701111E-3</v>
      </c>
      <c r="AS6095">
        <v>1.7030801000000002E-2</v>
      </c>
      <c r="AT6095">
        <v>0</v>
      </c>
    </row>
    <row r="6096" spans="1:46" hidden="1" x14ac:dyDescent="0.25">
      <c r="A6096" t="s">
        <v>318</v>
      </c>
      <c r="B6096" t="s">
        <v>287</v>
      </c>
      <c r="C6096">
        <v>22</v>
      </c>
      <c r="D6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6">
        <v>11</v>
      </c>
      <c r="AJ6096" t="s">
        <v>318</v>
      </c>
      <c r="AK6096" t="s">
        <v>427</v>
      </c>
      <c r="AL6096" t="s">
        <v>287</v>
      </c>
      <c r="AM6096">
        <v>2</v>
      </c>
      <c r="AN6096">
        <v>22</v>
      </c>
      <c r="AO6096">
        <v>0</v>
      </c>
      <c r="AP6096">
        <v>0</v>
      </c>
      <c r="AQ6096">
        <v>0</v>
      </c>
      <c r="AR6096">
        <v>0</v>
      </c>
      <c r="AS6096">
        <v>0</v>
      </c>
      <c r="AT6096">
        <v>0</v>
      </c>
    </row>
    <row r="6097" spans="1:46" hidden="1" x14ac:dyDescent="0.25">
      <c r="A6097" t="s">
        <v>318</v>
      </c>
      <c r="B6097" t="s">
        <v>287</v>
      </c>
      <c r="C6097">
        <v>23</v>
      </c>
      <c r="D6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7">
        <v>11</v>
      </c>
      <c r="AJ6097" t="s">
        <v>318</v>
      </c>
      <c r="AK6097" t="s">
        <v>427</v>
      </c>
      <c r="AL6097" t="s">
        <v>287</v>
      </c>
      <c r="AM6097">
        <v>2</v>
      </c>
      <c r="AN6097">
        <v>23</v>
      </c>
      <c r="AO6097">
        <v>0</v>
      </c>
      <c r="AP6097">
        <v>0</v>
      </c>
      <c r="AQ6097">
        <v>0</v>
      </c>
      <c r="AR6097">
        <v>0</v>
      </c>
      <c r="AS6097">
        <v>0</v>
      </c>
      <c r="AT6097">
        <v>0</v>
      </c>
    </row>
    <row r="6098" spans="1:46" hidden="1" x14ac:dyDescent="0.25">
      <c r="A6098" t="s">
        <v>318</v>
      </c>
      <c r="B6098" t="s">
        <v>287</v>
      </c>
      <c r="C6098">
        <v>24</v>
      </c>
      <c r="D6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8">
        <v>11</v>
      </c>
      <c r="AJ6098" t="s">
        <v>318</v>
      </c>
      <c r="AK6098" t="s">
        <v>427</v>
      </c>
      <c r="AL6098" t="s">
        <v>287</v>
      </c>
      <c r="AM6098">
        <v>2</v>
      </c>
      <c r="AN6098">
        <v>24</v>
      </c>
      <c r="AO6098">
        <v>0</v>
      </c>
      <c r="AP6098">
        <v>0</v>
      </c>
      <c r="AQ6098">
        <v>0</v>
      </c>
      <c r="AR6098">
        <v>0</v>
      </c>
      <c r="AS6098">
        <v>0</v>
      </c>
      <c r="AT6098">
        <v>0</v>
      </c>
    </row>
    <row r="6099" spans="1:46" hidden="1" x14ac:dyDescent="0.25">
      <c r="A6099" t="s">
        <v>318</v>
      </c>
      <c r="B6099" t="s">
        <v>288</v>
      </c>
      <c r="C6099">
        <v>1</v>
      </c>
      <c r="D6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9">
        <v>11</v>
      </c>
      <c r="AJ6099" t="s">
        <v>318</v>
      </c>
      <c r="AK6099" t="s">
        <v>427</v>
      </c>
      <c r="AL6099" t="s">
        <v>288</v>
      </c>
      <c r="AM6099">
        <v>3</v>
      </c>
      <c r="AN6099">
        <v>1</v>
      </c>
      <c r="AO6099">
        <v>0</v>
      </c>
      <c r="AP6099">
        <v>0</v>
      </c>
      <c r="AQ6099">
        <v>0</v>
      </c>
      <c r="AR6099">
        <v>0</v>
      </c>
      <c r="AS6099">
        <v>0</v>
      </c>
      <c r="AT6099">
        <v>0</v>
      </c>
    </row>
    <row r="6100" spans="1:46" hidden="1" x14ac:dyDescent="0.25">
      <c r="A6100" t="s">
        <v>318</v>
      </c>
      <c r="B6100" t="s">
        <v>288</v>
      </c>
      <c r="C6100">
        <v>2</v>
      </c>
      <c r="D6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0">
        <v>11</v>
      </c>
      <c r="AJ6100" t="s">
        <v>318</v>
      </c>
      <c r="AK6100" t="s">
        <v>427</v>
      </c>
      <c r="AL6100" t="s">
        <v>288</v>
      </c>
      <c r="AM6100">
        <v>3</v>
      </c>
      <c r="AN6100">
        <v>2</v>
      </c>
      <c r="AO6100">
        <v>0</v>
      </c>
      <c r="AP6100">
        <v>0</v>
      </c>
      <c r="AQ6100">
        <v>0</v>
      </c>
      <c r="AR6100">
        <v>0</v>
      </c>
      <c r="AS6100">
        <v>0</v>
      </c>
      <c r="AT6100">
        <v>0</v>
      </c>
    </row>
    <row r="6101" spans="1:46" hidden="1" x14ac:dyDescent="0.25">
      <c r="A6101" t="s">
        <v>318</v>
      </c>
      <c r="B6101" t="s">
        <v>288</v>
      </c>
      <c r="C6101">
        <v>3</v>
      </c>
      <c r="D6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1">
        <v>11</v>
      </c>
      <c r="AJ6101" t="s">
        <v>318</v>
      </c>
      <c r="AK6101" t="s">
        <v>427</v>
      </c>
      <c r="AL6101" t="s">
        <v>288</v>
      </c>
      <c r="AM6101">
        <v>3</v>
      </c>
      <c r="AN6101">
        <v>3</v>
      </c>
      <c r="AO6101">
        <v>0</v>
      </c>
      <c r="AP6101">
        <v>0</v>
      </c>
      <c r="AQ6101">
        <v>0</v>
      </c>
      <c r="AR6101">
        <v>0</v>
      </c>
      <c r="AS6101">
        <v>0</v>
      </c>
      <c r="AT6101">
        <v>0</v>
      </c>
    </row>
    <row r="6102" spans="1:46" hidden="1" x14ac:dyDescent="0.25">
      <c r="A6102" t="s">
        <v>318</v>
      </c>
      <c r="B6102" t="s">
        <v>288</v>
      </c>
      <c r="C6102">
        <v>4</v>
      </c>
      <c r="D6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2">
        <v>11</v>
      </c>
      <c r="AJ6102" t="s">
        <v>318</v>
      </c>
      <c r="AK6102" t="s">
        <v>427</v>
      </c>
      <c r="AL6102" t="s">
        <v>288</v>
      </c>
      <c r="AM6102">
        <v>3</v>
      </c>
      <c r="AN6102">
        <v>4</v>
      </c>
      <c r="AO6102">
        <v>0</v>
      </c>
      <c r="AP6102">
        <v>0</v>
      </c>
      <c r="AQ6102">
        <v>0</v>
      </c>
      <c r="AR6102">
        <v>0</v>
      </c>
      <c r="AS6102">
        <v>0</v>
      </c>
      <c r="AT6102">
        <v>0</v>
      </c>
    </row>
    <row r="6103" spans="1:46" hidden="1" x14ac:dyDescent="0.25">
      <c r="A6103" t="s">
        <v>318</v>
      </c>
      <c r="B6103" t="s">
        <v>288</v>
      </c>
      <c r="C6103">
        <v>5</v>
      </c>
      <c r="D6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3">
        <v>11</v>
      </c>
      <c r="AJ6103" t="s">
        <v>318</v>
      </c>
      <c r="AK6103" t="s">
        <v>427</v>
      </c>
      <c r="AL6103" t="s">
        <v>288</v>
      </c>
      <c r="AM6103">
        <v>3</v>
      </c>
      <c r="AN6103">
        <v>5</v>
      </c>
      <c r="AO6103">
        <v>0</v>
      </c>
      <c r="AP6103">
        <v>0</v>
      </c>
      <c r="AQ6103">
        <v>0</v>
      </c>
      <c r="AR6103">
        <v>0</v>
      </c>
      <c r="AS6103">
        <v>0</v>
      </c>
      <c r="AT6103">
        <v>0</v>
      </c>
    </row>
    <row r="6104" spans="1:46" hidden="1" x14ac:dyDescent="0.25">
      <c r="A6104" t="s">
        <v>318</v>
      </c>
      <c r="B6104" t="s">
        <v>288</v>
      </c>
      <c r="C6104">
        <v>6</v>
      </c>
      <c r="D6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4">
        <v>11</v>
      </c>
      <c r="AJ6104" t="s">
        <v>318</v>
      </c>
      <c r="AK6104" t="s">
        <v>427</v>
      </c>
      <c r="AL6104" t="s">
        <v>288</v>
      </c>
      <c r="AM6104">
        <v>3</v>
      </c>
      <c r="AN6104">
        <v>6</v>
      </c>
      <c r="AO6104">
        <v>0</v>
      </c>
      <c r="AP6104">
        <v>0</v>
      </c>
      <c r="AQ6104">
        <v>0</v>
      </c>
      <c r="AR6104">
        <v>0</v>
      </c>
      <c r="AS6104">
        <v>0</v>
      </c>
      <c r="AT6104">
        <v>0</v>
      </c>
    </row>
    <row r="6105" spans="1:46" hidden="1" x14ac:dyDescent="0.25">
      <c r="A6105" t="s">
        <v>318</v>
      </c>
      <c r="B6105" t="s">
        <v>288</v>
      </c>
      <c r="C6105">
        <v>7</v>
      </c>
      <c r="D6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5">
        <v>11</v>
      </c>
      <c r="AJ6105" t="s">
        <v>318</v>
      </c>
      <c r="AK6105" t="s">
        <v>427</v>
      </c>
      <c r="AL6105" t="s">
        <v>288</v>
      </c>
      <c r="AM6105">
        <v>3</v>
      </c>
      <c r="AN6105">
        <v>7</v>
      </c>
      <c r="AO6105">
        <v>0</v>
      </c>
      <c r="AP6105">
        <v>0</v>
      </c>
      <c r="AQ6105">
        <v>0</v>
      </c>
      <c r="AR6105">
        <v>0</v>
      </c>
      <c r="AS6105">
        <v>0</v>
      </c>
      <c r="AT6105">
        <v>0</v>
      </c>
    </row>
    <row r="6106" spans="1:46" hidden="1" x14ac:dyDescent="0.25">
      <c r="A6106" t="s">
        <v>318</v>
      </c>
      <c r="B6106" t="s">
        <v>288</v>
      </c>
      <c r="C6106">
        <v>8</v>
      </c>
      <c r="D6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1.5678352999999999E-2</v>
      </c>
      <c r="E6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1.5678352999999999E-2</v>
      </c>
      <c r="AI6106">
        <v>11</v>
      </c>
      <c r="AJ6106" t="s">
        <v>318</v>
      </c>
      <c r="AK6106" t="s">
        <v>427</v>
      </c>
      <c r="AL6106" t="s">
        <v>288</v>
      </c>
      <c r="AM6106">
        <v>3</v>
      </c>
      <c r="AN6106">
        <v>8</v>
      </c>
      <c r="AO6106">
        <v>1.5678352999999999E-2</v>
      </c>
      <c r="AP6106">
        <v>2.0868663999999999E-2</v>
      </c>
      <c r="AQ6106">
        <v>2.4180561999999999E-2</v>
      </c>
      <c r="AR6106">
        <v>2.0007192E-2</v>
      </c>
      <c r="AS6106">
        <v>3.2742413999999997E-2</v>
      </c>
      <c r="AT6106">
        <v>4.7367169999999997E-3</v>
      </c>
    </row>
    <row r="6107" spans="1:46" hidden="1" x14ac:dyDescent="0.25">
      <c r="A6107" t="s">
        <v>318</v>
      </c>
      <c r="B6107" t="s">
        <v>288</v>
      </c>
      <c r="C6107">
        <v>9</v>
      </c>
      <c r="D6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0.151218307</v>
      </c>
      <c r="E6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9.7782664000000005E-2</v>
      </c>
      <c r="AI6107">
        <v>11</v>
      </c>
      <c r="AJ6107" t="s">
        <v>318</v>
      </c>
      <c r="AK6107" t="s">
        <v>427</v>
      </c>
      <c r="AL6107" t="s">
        <v>288</v>
      </c>
      <c r="AM6107">
        <v>3</v>
      </c>
      <c r="AN6107">
        <v>9</v>
      </c>
      <c r="AO6107">
        <v>9.7782664000000005E-2</v>
      </c>
      <c r="AP6107">
        <v>0.12677476800000001</v>
      </c>
      <c r="AQ6107">
        <v>0.151218307</v>
      </c>
      <c r="AR6107">
        <v>0.122779442</v>
      </c>
      <c r="AS6107">
        <v>0.19726574099999999</v>
      </c>
      <c r="AT6107">
        <v>3.4198500999999999E-2</v>
      </c>
    </row>
    <row r="6108" spans="1:46" hidden="1" x14ac:dyDescent="0.25">
      <c r="A6108" t="s">
        <v>318</v>
      </c>
      <c r="B6108" t="s">
        <v>288</v>
      </c>
      <c r="C6108">
        <v>10</v>
      </c>
      <c r="D6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0.317999213</v>
      </c>
      <c r="E6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0.317999213</v>
      </c>
      <c r="AI6108">
        <v>11</v>
      </c>
      <c r="AJ6108" t="s">
        <v>318</v>
      </c>
      <c r="AK6108" t="s">
        <v>427</v>
      </c>
      <c r="AL6108" t="s">
        <v>288</v>
      </c>
      <c r="AM6108">
        <v>3</v>
      </c>
      <c r="AN6108">
        <v>10</v>
      </c>
      <c r="AO6108">
        <v>0.194425771</v>
      </c>
      <c r="AP6108">
        <v>0.26564843599999999</v>
      </c>
      <c r="AQ6108">
        <v>0.317999213</v>
      </c>
      <c r="AR6108">
        <v>0.25818848599999999</v>
      </c>
      <c r="AS6108">
        <v>0.39794232099999999</v>
      </c>
      <c r="AT6108">
        <v>8.5814715999999999E-2</v>
      </c>
    </row>
    <row r="6109" spans="1:46" hidden="1" x14ac:dyDescent="0.25">
      <c r="A6109" t="s">
        <v>318</v>
      </c>
      <c r="B6109" t="s">
        <v>288</v>
      </c>
      <c r="C6109">
        <v>11</v>
      </c>
      <c r="D6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0.470224274</v>
      </c>
      <c r="E6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0.470224274</v>
      </c>
      <c r="AI6109">
        <v>11</v>
      </c>
      <c r="AJ6109" t="s">
        <v>318</v>
      </c>
      <c r="AK6109" t="s">
        <v>427</v>
      </c>
      <c r="AL6109" t="s">
        <v>288</v>
      </c>
      <c r="AM6109">
        <v>3</v>
      </c>
      <c r="AN6109">
        <v>11</v>
      </c>
      <c r="AO6109">
        <v>0.31040792499999997</v>
      </c>
      <c r="AP6109">
        <v>0.39861342</v>
      </c>
      <c r="AQ6109">
        <v>0.470224274</v>
      </c>
      <c r="AR6109">
        <v>0.38739895000000002</v>
      </c>
      <c r="AS6109">
        <v>0.57890165599999999</v>
      </c>
      <c r="AT6109">
        <v>0.113926941</v>
      </c>
    </row>
    <row r="6110" spans="1:46" hidden="1" x14ac:dyDescent="0.25">
      <c r="A6110" t="s">
        <v>318</v>
      </c>
      <c r="B6110" t="s">
        <v>288</v>
      </c>
      <c r="C6110">
        <v>12</v>
      </c>
      <c r="D6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0.59995887599999997</v>
      </c>
      <c r="E6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0.59995887599999997</v>
      </c>
      <c r="AI6110">
        <v>11</v>
      </c>
      <c r="AJ6110" t="s">
        <v>318</v>
      </c>
      <c r="AK6110" t="s">
        <v>427</v>
      </c>
      <c r="AL6110" t="s">
        <v>288</v>
      </c>
      <c r="AM6110">
        <v>3</v>
      </c>
      <c r="AN6110">
        <v>12</v>
      </c>
      <c r="AO6110">
        <v>0.402224095</v>
      </c>
      <c r="AP6110">
        <v>0.50356317699999997</v>
      </c>
      <c r="AQ6110">
        <v>0.59995887599999997</v>
      </c>
      <c r="AR6110">
        <v>0.49392899299999998</v>
      </c>
      <c r="AS6110">
        <v>0.72224257300000005</v>
      </c>
      <c r="AT6110">
        <v>0.15561916100000001</v>
      </c>
    </row>
    <row r="6111" spans="1:46" hidden="1" x14ac:dyDescent="0.25">
      <c r="A6111" t="s">
        <v>318</v>
      </c>
      <c r="B6111" t="s">
        <v>288</v>
      </c>
      <c r="C6111">
        <v>13</v>
      </c>
      <c r="D6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0.65101496999999997</v>
      </c>
      <c r="E6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0.65101496999999997</v>
      </c>
      <c r="AI6111">
        <v>11</v>
      </c>
      <c r="AJ6111" t="s">
        <v>318</v>
      </c>
      <c r="AK6111" t="s">
        <v>427</v>
      </c>
      <c r="AL6111" t="s">
        <v>288</v>
      </c>
      <c r="AM6111">
        <v>3</v>
      </c>
      <c r="AN6111">
        <v>13</v>
      </c>
      <c r="AO6111">
        <v>0.47360109900000003</v>
      </c>
      <c r="AP6111">
        <v>0.56036499299999998</v>
      </c>
      <c r="AQ6111">
        <v>0.65101496999999997</v>
      </c>
      <c r="AR6111">
        <v>0.55417117599999999</v>
      </c>
      <c r="AS6111">
        <v>0.80081453999999996</v>
      </c>
      <c r="AT6111">
        <v>0.19051116700000001</v>
      </c>
    </row>
    <row r="6112" spans="1:46" hidden="1" x14ac:dyDescent="0.25">
      <c r="A6112" t="s">
        <v>318</v>
      </c>
      <c r="B6112" t="s">
        <v>288</v>
      </c>
      <c r="C6112">
        <v>14</v>
      </c>
      <c r="D6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0.65233387899999995</v>
      </c>
      <c r="E6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0.65233387899999995</v>
      </c>
      <c r="AI6112">
        <v>11</v>
      </c>
      <c r="AJ6112" t="s">
        <v>318</v>
      </c>
      <c r="AK6112" t="s">
        <v>427</v>
      </c>
      <c r="AL6112" t="s">
        <v>288</v>
      </c>
      <c r="AM6112">
        <v>3</v>
      </c>
      <c r="AN6112">
        <v>14</v>
      </c>
      <c r="AO6112">
        <v>0.481406897</v>
      </c>
      <c r="AP6112">
        <v>0.57731544800000001</v>
      </c>
      <c r="AQ6112">
        <v>0.65233387899999995</v>
      </c>
      <c r="AR6112">
        <v>0.56383718500000002</v>
      </c>
      <c r="AS6112">
        <v>0.80642159199999996</v>
      </c>
      <c r="AT6112">
        <v>0.190911783</v>
      </c>
    </row>
    <row r="6113" spans="1:46" hidden="1" x14ac:dyDescent="0.25">
      <c r="A6113" t="s">
        <v>318</v>
      </c>
      <c r="B6113" t="s">
        <v>288</v>
      </c>
      <c r="C6113">
        <v>15</v>
      </c>
      <c r="D6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0.58741137600000004</v>
      </c>
      <c r="E6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0.58741137600000004</v>
      </c>
      <c r="AI6113">
        <v>11</v>
      </c>
      <c r="AJ6113" t="s">
        <v>318</v>
      </c>
      <c r="AK6113" t="s">
        <v>427</v>
      </c>
      <c r="AL6113" t="s">
        <v>288</v>
      </c>
      <c r="AM6113">
        <v>3</v>
      </c>
      <c r="AN6113">
        <v>15</v>
      </c>
      <c r="AO6113">
        <v>0.45283621099999999</v>
      </c>
      <c r="AP6113">
        <v>0.51570435000000003</v>
      </c>
      <c r="AQ6113">
        <v>0.58741137600000004</v>
      </c>
      <c r="AR6113">
        <v>0.51396159200000002</v>
      </c>
      <c r="AS6113">
        <v>0.74433443600000004</v>
      </c>
      <c r="AT6113">
        <v>0.23235477299999999</v>
      </c>
    </row>
    <row r="6114" spans="1:46" hidden="1" x14ac:dyDescent="0.25">
      <c r="A6114" t="s">
        <v>318</v>
      </c>
      <c r="B6114" t="s">
        <v>288</v>
      </c>
      <c r="C6114">
        <v>16</v>
      </c>
      <c r="D6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0.51666434999999999</v>
      </c>
      <c r="E6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0.51666434999999999</v>
      </c>
      <c r="AI6114">
        <v>11</v>
      </c>
      <c r="AJ6114" t="s">
        <v>318</v>
      </c>
      <c r="AK6114" t="s">
        <v>427</v>
      </c>
      <c r="AL6114" t="s">
        <v>288</v>
      </c>
      <c r="AM6114">
        <v>3</v>
      </c>
      <c r="AN6114">
        <v>16</v>
      </c>
      <c r="AO6114">
        <v>0.39884756799999999</v>
      </c>
      <c r="AP6114">
        <v>0.461881402</v>
      </c>
      <c r="AQ6114">
        <v>0.51666434999999999</v>
      </c>
      <c r="AR6114">
        <v>0.45364466399999998</v>
      </c>
      <c r="AS6114">
        <v>0.63725110100000004</v>
      </c>
      <c r="AT6114">
        <v>0.17288736699999999</v>
      </c>
    </row>
    <row r="6115" spans="1:46" hidden="1" x14ac:dyDescent="0.25">
      <c r="A6115" t="s">
        <v>318</v>
      </c>
      <c r="B6115" t="s">
        <v>288</v>
      </c>
      <c r="C6115">
        <v>17</v>
      </c>
      <c r="D6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0.38416293000000001</v>
      </c>
      <c r="E6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0.38416293000000001</v>
      </c>
      <c r="AI6115">
        <v>11</v>
      </c>
      <c r="AJ6115" t="s">
        <v>318</v>
      </c>
      <c r="AK6115" t="s">
        <v>427</v>
      </c>
      <c r="AL6115" t="s">
        <v>288</v>
      </c>
      <c r="AM6115">
        <v>3</v>
      </c>
      <c r="AN6115">
        <v>17</v>
      </c>
      <c r="AO6115">
        <v>0.29064377200000002</v>
      </c>
      <c r="AP6115">
        <v>0.34902343899999999</v>
      </c>
      <c r="AQ6115">
        <v>0.38416293000000001</v>
      </c>
      <c r="AR6115">
        <v>0.33817711900000003</v>
      </c>
      <c r="AS6115">
        <v>0.49048940600000002</v>
      </c>
      <c r="AT6115">
        <v>0.112031879</v>
      </c>
    </row>
    <row r="6116" spans="1:46" hidden="1" x14ac:dyDescent="0.25">
      <c r="A6116" t="s">
        <v>318</v>
      </c>
      <c r="B6116" t="s">
        <v>288</v>
      </c>
      <c r="C6116">
        <v>18</v>
      </c>
      <c r="D6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0.23214906799999999</v>
      </c>
      <c r="E6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0.23214906799999999</v>
      </c>
      <c r="AI6116">
        <v>11</v>
      </c>
      <c r="AJ6116" t="s">
        <v>318</v>
      </c>
      <c r="AK6116" t="s">
        <v>427</v>
      </c>
      <c r="AL6116" t="s">
        <v>288</v>
      </c>
      <c r="AM6116">
        <v>3</v>
      </c>
      <c r="AN6116">
        <v>18</v>
      </c>
      <c r="AO6116">
        <v>0.17119504799999999</v>
      </c>
      <c r="AP6116">
        <v>0.205195039</v>
      </c>
      <c r="AQ6116">
        <v>0.23214906799999999</v>
      </c>
      <c r="AR6116">
        <v>0.20121162400000001</v>
      </c>
      <c r="AS6116">
        <v>0.30922886199999999</v>
      </c>
      <c r="AT6116">
        <v>7.5964859999999995E-2</v>
      </c>
    </row>
    <row r="6117" spans="1:46" hidden="1" x14ac:dyDescent="0.25">
      <c r="A6117" t="s">
        <v>318</v>
      </c>
      <c r="B6117" t="s">
        <v>288</v>
      </c>
      <c r="C6117">
        <v>19</v>
      </c>
      <c r="D6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8.8899978000000004E-2</v>
      </c>
      <c r="E6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8.8899978000000004E-2</v>
      </c>
      <c r="AI6117">
        <v>11</v>
      </c>
      <c r="AJ6117" t="s">
        <v>318</v>
      </c>
      <c r="AK6117" t="s">
        <v>427</v>
      </c>
      <c r="AL6117" t="s">
        <v>288</v>
      </c>
      <c r="AM6117">
        <v>3</v>
      </c>
      <c r="AN6117">
        <v>19</v>
      </c>
      <c r="AO6117">
        <v>6.2125995000000003E-2</v>
      </c>
      <c r="AP6117">
        <v>7.7047022000000007E-2</v>
      </c>
      <c r="AQ6117">
        <v>8.8899978000000004E-2</v>
      </c>
      <c r="AR6117">
        <v>7.5541385000000003E-2</v>
      </c>
      <c r="AS6117">
        <v>0.120013338</v>
      </c>
      <c r="AT6117">
        <v>2.9947047000000001E-2</v>
      </c>
    </row>
    <row r="6118" spans="1:46" hidden="1" x14ac:dyDescent="0.25">
      <c r="A6118" t="s">
        <v>318</v>
      </c>
      <c r="B6118" t="s">
        <v>288</v>
      </c>
      <c r="C6118">
        <v>20</v>
      </c>
      <c r="D6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5.552235E-3</v>
      </c>
      <c r="E6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5.552235E-3</v>
      </c>
      <c r="AI6118">
        <v>11</v>
      </c>
      <c r="AJ6118" t="s">
        <v>318</v>
      </c>
      <c r="AK6118" t="s">
        <v>427</v>
      </c>
      <c r="AL6118" t="s">
        <v>288</v>
      </c>
      <c r="AM6118">
        <v>3</v>
      </c>
      <c r="AN6118">
        <v>20</v>
      </c>
      <c r="AO6118">
        <v>1.9493970000000001E-3</v>
      </c>
      <c r="AP6118">
        <v>3.418225E-3</v>
      </c>
      <c r="AQ6118">
        <v>5.552235E-3</v>
      </c>
      <c r="AR6118">
        <v>3.8410499999999999E-3</v>
      </c>
      <c r="AS6118">
        <v>9.6572900000000007E-3</v>
      </c>
      <c r="AT6118">
        <v>7.4291099999999996E-4</v>
      </c>
    </row>
    <row r="6119" spans="1:46" hidden="1" x14ac:dyDescent="0.25">
      <c r="A6119" t="s">
        <v>318</v>
      </c>
      <c r="B6119" t="s">
        <v>288</v>
      </c>
      <c r="C6119">
        <v>21</v>
      </c>
      <c r="D6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19">
        <v>11</v>
      </c>
      <c r="AJ6119" t="s">
        <v>318</v>
      </c>
      <c r="AK6119" t="s">
        <v>427</v>
      </c>
      <c r="AL6119" t="s">
        <v>288</v>
      </c>
      <c r="AM6119">
        <v>3</v>
      </c>
      <c r="AN6119">
        <v>21</v>
      </c>
      <c r="AO6119">
        <v>0</v>
      </c>
      <c r="AP6119">
        <v>0</v>
      </c>
      <c r="AQ6119">
        <v>0</v>
      </c>
      <c r="AR6119">
        <v>0</v>
      </c>
      <c r="AS6119">
        <v>0</v>
      </c>
      <c r="AT6119">
        <v>0</v>
      </c>
    </row>
    <row r="6120" spans="1:46" hidden="1" x14ac:dyDescent="0.25">
      <c r="A6120" t="s">
        <v>318</v>
      </c>
      <c r="B6120" t="s">
        <v>288</v>
      </c>
      <c r="C6120">
        <v>22</v>
      </c>
      <c r="D6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0">
        <v>11</v>
      </c>
      <c r="AJ6120" t="s">
        <v>318</v>
      </c>
      <c r="AK6120" t="s">
        <v>427</v>
      </c>
      <c r="AL6120" t="s">
        <v>288</v>
      </c>
      <c r="AM6120">
        <v>3</v>
      </c>
      <c r="AN6120">
        <v>22</v>
      </c>
      <c r="AO6120">
        <v>0</v>
      </c>
      <c r="AP6120">
        <v>0</v>
      </c>
      <c r="AQ6120">
        <v>0</v>
      </c>
      <c r="AR6120">
        <v>0</v>
      </c>
      <c r="AS6120">
        <v>0</v>
      </c>
      <c r="AT6120">
        <v>0</v>
      </c>
    </row>
    <row r="6121" spans="1:46" hidden="1" x14ac:dyDescent="0.25">
      <c r="A6121" t="s">
        <v>318</v>
      </c>
      <c r="B6121" t="s">
        <v>288</v>
      </c>
      <c r="C6121">
        <v>23</v>
      </c>
      <c r="D6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1">
        <v>11</v>
      </c>
      <c r="AJ6121" t="s">
        <v>318</v>
      </c>
      <c r="AK6121" t="s">
        <v>427</v>
      </c>
      <c r="AL6121" t="s">
        <v>288</v>
      </c>
      <c r="AM6121">
        <v>3</v>
      </c>
      <c r="AN6121">
        <v>23</v>
      </c>
      <c r="AO6121">
        <v>0</v>
      </c>
      <c r="AP6121">
        <v>0</v>
      </c>
      <c r="AQ6121">
        <v>0</v>
      </c>
      <c r="AR6121">
        <v>0</v>
      </c>
      <c r="AS6121">
        <v>0</v>
      </c>
      <c r="AT6121">
        <v>0</v>
      </c>
    </row>
    <row r="6122" spans="1:46" hidden="1" x14ac:dyDescent="0.25">
      <c r="A6122" t="s">
        <v>318</v>
      </c>
      <c r="B6122" t="s">
        <v>288</v>
      </c>
      <c r="C6122">
        <v>24</v>
      </c>
      <c r="D6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2">
        <v>11</v>
      </c>
      <c r="AJ6122" t="s">
        <v>318</v>
      </c>
      <c r="AK6122" t="s">
        <v>427</v>
      </c>
      <c r="AL6122" t="s">
        <v>288</v>
      </c>
      <c r="AM6122">
        <v>3</v>
      </c>
      <c r="AN6122">
        <v>24</v>
      </c>
      <c r="AO6122">
        <v>0</v>
      </c>
      <c r="AP6122">
        <v>0</v>
      </c>
      <c r="AQ6122">
        <v>0</v>
      </c>
      <c r="AR6122">
        <v>0</v>
      </c>
      <c r="AS6122">
        <v>0</v>
      </c>
      <c r="AT6122">
        <v>0</v>
      </c>
    </row>
    <row r="6123" spans="1:46" hidden="1" x14ac:dyDescent="0.25">
      <c r="A6123" t="s">
        <v>318</v>
      </c>
      <c r="B6123" t="s">
        <v>289</v>
      </c>
      <c r="C6123">
        <v>1</v>
      </c>
      <c r="D6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3">
        <v>11</v>
      </c>
      <c r="AJ6123" t="s">
        <v>318</v>
      </c>
      <c r="AK6123" t="s">
        <v>427</v>
      </c>
      <c r="AL6123" t="s">
        <v>289</v>
      </c>
      <c r="AM6123">
        <v>4</v>
      </c>
      <c r="AN6123">
        <v>1</v>
      </c>
      <c r="AO6123">
        <v>0</v>
      </c>
      <c r="AP6123">
        <v>0</v>
      </c>
      <c r="AQ6123">
        <v>0</v>
      </c>
      <c r="AR6123">
        <v>0</v>
      </c>
      <c r="AS6123">
        <v>0</v>
      </c>
      <c r="AT6123">
        <v>0</v>
      </c>
    </row>
    <row r="6124" spans="1:46" hidden="1" x14ac:dyDescent="0.25">
      <c r="A6124" t="s">
        <v>318</v>
      </c>
      <c r="B6124" t="s">
        <v>289</v>
      </c>
      <c r="C6124">
        <v>2</v>
      </c>
      <c r="D6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4">
        <v>11</v>
      </c>
      <c r="AJ6124" t="s">
        <v>318</v>
      </c>
      <c r="AK6124" t="s">
        <v>427</v>
      </c>
      <c r="AL6124" t="s">
        <v>289</v>
      </c>
      <c r="AM6124">
        <v>4</v>
      </c>
      <c r="AN6124">
        <v>2</v>
      </c>
      <c r="AO6124">
        <v>0</v>
      </c>
      <c r="AP6124">
        <v>0</v>
      </c>
      <c r="AQ6124">
        <v>0</v>
      </c>
      <c r="AR6124">
        <v>0</v>
      </c>
      <c r="AS6124">
        <v>0</v>
      </c>
      <c r="AT6124">
        <v>0</v>
      </c>
    </row>
    <row r="6125" spans="1:46" hidden="1" x14ac:dyDescent="0.25">
      <c r="A6125" t="s">
        <v>318</v>
      </c>
      <c r="B6125" t="s">
        <v>289</v>
      </c>
      <c r="C6125">
        <v>3</v>
      </c>
      <c r="D6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5">
        <v>11</v>
      </c>
      <c r="AJ6125" t="s">
        <v>318</v>
      </c>
      <c r="AK6125" t="s">
        <v>427</v>
      </c>
      <c r="AL6125" t="s">
        <v>289</v>
      </c>
      <c r="AM6125">
        <v>4</v>
      </c>
      <c r="AN6125">
        <v>3</v>
      </c>
      <c r="AO6125">
        <v>0</v>
      </c>
      <c r="AP6125">
        <v>0</v>
      </c>
      <c r="AQ6125">
        <v>0</v>
      </c>
      <c r="AR6125">
        <v>0</v>
      </c>
      <c r="AS6125">
        <v>0</v>
      </c>
      <c r="AT6125">
        <v>0</v>
      </c>
    </row>
    <row r="6126" spans="1:46" hidden="1" x14ac:dyDescent="0.25">
      <c r="A6126" t="s">
        <v>318</v>
      </c>
      <c r="B6126" t="s">
        <v>289</v>
      </c>
      <c r="C6126">
        <v>4</v>
      </c>
      <c r="D6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6">
        <v>11</v>
      </c>
      <c r="AJ6126" t="s">
        <v>318</v>
      </c>
      <c r="AK6126" t="s">
        <v>427</v>
      </c>
      <c r="AL6126" t="s">
        <v>289</v>
      </c>
      <c r="AM6126">
        <v>4</v>
      </c>
      <c r="AN6126">
        <v>4</v>
      </c>
      <c r="AO6126">
        <v>0</v>
      </c>
      <c r="AP6126">
        <v>0</v>
      </c>
      <c r="AQ6126">
        <v>0</v>
      </c>
      <c r="AR6126">
        <v>0</v>
      </c>
      <c r="AS6126">
        <v>0</v>
      </c>
      <c r="AT6126">
        <v>0</v>
      </c>
    </row>
    <row r="6127" spans="1:46" hidden="1" x14ac:dyDescent="0.25">
      <c r="A6127" t="s">
        <v>318</v>
      </c>
      <c r="B6127" t="s">
        <v>289</v>
      </c>
      <c r="C6127">
        <v>5</v>
      </c>
      <c r="D6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7">
        <v>11</v>
      </c>
      <c r="AJ6127" t="s">
        <v>318</v>
      </c>
      <c r="AK6127" t="s">
        <v>427</v>
      </c>
      <c r="AL6127" t="s">
        <v>289</v>
      </c>
      <c r="AM6127">
        <v>4</v>
      </c>
      <c r="AN6127">
        <v>5</v>
      </c>
      <c r="AO6127">
        <v>0</v>
      </c>
      <c r="AP6127">
        <v>0</v>
      </c>
      <c r="AQ6127">
        <v>0</v>
      </c>
      <c r="AR6127">
        <v>0</v>
      </c>
      <c r="AS6127">
        <v>0</v>
      </c>
      <c r="AT6127">
        <v>0</v>
      </c>
    </row>
    <row r="6128" spans="1:46" hidden="1" x14ac:dyDescent="0.25">
      <c r="A6128" t="s">
        <v>318</v>
      </c>
      <c r="B6128" t="s">
        <v>289</v>
      </c>
      <c r="C6128">
        <v>6</v>
      </c>
      <c r="D6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8">
        <v>11</v>
      </c>
      <c r="AJ6128" t="s">
        <v>318</v>
      </c>
      <c r="AK6128" t="s">
        <v>427</v>
      </c>
      <c r="AL6128" t="s">
        <v>289</v>
      </c>
      <c r="AM6128">
        <v>4</v>
      </c>
      <c r="AN6128">
        <v>6</v>
      </c>
      <c r="AO6128">
        <v>0</v>
      </c>
      <c r="AP6128">
        <v>0</v>
      </c>
      <c r="AQ6128">
        <v>0</v>
      </c>
      <c r="AR6128">
        <v>0</v>
      </c>
      <c r="AS6128">
        <v>0</v>
      </c>
      <c r="AT6128">
        <v>0</v>
      </c>
    </row>
    <row r="6129" spans="1:46" hidden="1" x14ac:dyDescent="0.25">
      <c r="A6129" t="s">
        <v>318</v>
      </c>
      <c r="B6129" t="s">
        <v>289</v>
      </c>
      <c r="C6129">
        <v>7</v>
      </c>
      <c r="D6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9">
        <v>11</v>
      </c>
      <c r="AJ6129" t="s">
        <v>318</v>
      </c>
      <c r="AK6129" t="s">
        <v>427</v>
      </c>
      <c r="AL6129" t="s">
        <v>289</v>
      </c>
      <c r="AM6129">
        <v>4</v>
      </c>
      <c r="AN6129">
        <v>7</v>
      </c>
      <c r="AO6129">
        <v>0</v>
      </c>
      <c r="AP6129">
        <v>0</v>
      </c>
      <c r="AQ6129">
        <v>0</v>
      </c>
      <c r="AR6129">
        <v>0</v>
      </c>
      <c r="AS6129">
        <v>0</v>
      </c>
      <c r="AT6129">
        <v>0</v>
      </c>
    </row>
    <row r="6130" spans="1:46" hidden="1" x14ac:dyDescent="0.25">
      <c r="A6130" t="s">
        <v>318</v>
      </c>
      <c r="B6130" t="s">
        <v>289</v>
      </c>
      <c r="C6130">
        <v>8</v>
      </c>
      <c r="D6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1.749415E-2</v>
      </c>
      <c r="E6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1.749415E-2</v>
      </c>
      <c r="AI6130">
        <v>11</v>
      </c>
      <c r="AJ6130" t="s">
        <v>318</v>
      </c>
      <c r="AK6130" t="s">
        <v>427</v>
      </c>
      <c r="AL6130" t="s">
        <v>289</v>
      </c>
      <c r="AM6130">
        <v>4</v>
      </c>
      <c r="AN6130">
        <v>8</v>
      </c>
      <c r="AO6130">
        <v>1.749415E-2</v>
      </c>
      <c r="AP6130">
        <v>2.1906069E-2</v>
      </c>
      <c r="AQ6130">
        <v>2.5791905E-2</v>
      </c>
      <c r="AR6130">
        <v>2.1447587000000001E-2</v>
      </c>
      <c r="AS6130">
        <v>3.3481056000000002E-2</v>
      </c>
      <c r="AT6130">
        <v>5.5895809999999997E-3</v>
      </c>
    </row>
    <row r="6131" spans="1:46" hidden="1" x14ac:dyDescent="0.25">
      <c r="A6131" t="s">
        <v>318</v>
      </c>
      <c r="B6131" t="s">
        <v>289</v>
      </c>
      <c r="C6131">
        <v>9</v>
      </c>
      <c r="D6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0.15820996500000001</v>
      </c>
      <c r="E6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0.110870545</v>
      </c>
      <c r="AI6131">
        <v>11</v>
      </c>
      <c r="AJ6131" t="s">
        <v>318</v>
      </c>
      <c r="AK6131" t="s">
        <v>427</v>
      </c>
      <c r="AL6131" t="s">
        <v>289</v>
      </c>
      <c r="AM6131">
        <v>4</v>
      </c>
      <c r="AN6131">
        <v>9</v>
      </c>
      <c r="AO6131">
        <v>0.110870545</v>
      </c>
      <c r="AP6131">
        <v>0.13659942899999999</v>
      </c>
      <c r="AQ6131">
        <v>0.15820996500000001</v>
      </c>
      <c r="AR6131">
        <v>0.13348474399999999</v>
      </c>
      <c r="AS6131">
        <v>0.192083804</v>
      </c>
      <c r="AT6131">
        <v>3.4961812000000002E-2</v>
      </c>
    </row>
    <row r="6132" spans="1:46" hidden="1" x14ac:dyDescent="0.25">
      <c r="A6132" t="s">
        <v>318</v>
      </c>
      <c r="B6132" t="s">
        <v>289</v>
      </c>
      <c r="C6132">
        <v>10</v>
      </c>
      <c r="D6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0.338356818</v>
      </c>
      <c r="E6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0.338356818</v>
      </c>
      <c r="AI6132">
        <v>11</v>
      </c>
      <c r="AJ6132" t="s">
        <v>318</v>
      </c>
      <c r="AK6132" t="s">
        <v>427</v>
      </c>
      <c r="AL6132" t="s">
        <v>289</v>
      </c>
      <c r="AM6132">
        <v>4</v>
      </c>
      <c r="AN6132">
        <v>10</v>
      </c>
      <c r="AO6132">
        <v>0.244524677</v>
      </c>
      <c r="AP6132">
        <v>0.28784694100000002</v>
      </c>
      <c r="AQ6132">
        <v>0.338356818</v>
      </c>
      <c r="AR6132">
        <v>0.28375460299999999</v>
      </c>
      <c r="AS6132">
        <v>0.39066588600000002</v>
      </c>
      <c r="AT6132">
        <v>8.3880464000000002E-2</v>
      </c>
    </row>
    <row r="6133" spans="1:46" hidden="1" x14ac:dyDescent="0.25">
      <c r="A6133" t="s">
        <v>318</v>
      </c>
      <c r="B6133" t="s">
        <v>289</v>
      </c>
      <c r="C6133">
        <v>11</v>
      </c>
      <c r="D6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0.49719148099999999</v>
      </c>
      <c r="E6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0.49719148099999999</v>
      </c>
      <c r="AI6133">
        <v>11</v>
      </c>
      <c r="AJ6133" t="s">
        <v>318</v>
      </c>
      <c r="AK6133" t="s">
        <v>427</v>
      </c>
      <c r="AL6133" t="s">
        <v>289</v>
      </c>
      <c r="AM6133">
        <v>4</v>
      </c>
      <c r="AN6133">
        <v>11</v>
      </c>
      <c r="AO6133">
        <v>0.36546979000000002</v>
      </c>
      <c r="AP6133">
        <v>0.42800738900000002</v>
      </c>
      <c r="AQ6133">
        <v>0.49719148099999999</v>
      </c>
      <c r="AR6133">
        <v>0.419359969</v>
      </c>
      <c r="AS6133">
        <v>0.583887767</v>
      </c>
      <c r="AT6133">
        <v>0.11488596</v>
      </c>
    </row>
    <row r="6134" spans="1:46" hidden="1" x14ac:dyDescent="0.25">
      <c r="A6134" t="s">
        <v>318</v>
      </c>
      <c r="B6134" t="s">
        <v>289</v>
      </c>
      <c r="C6134">
        <v>12</v>
      </c>
      <c r="D6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0.60828921700000005</v>
      </c>
      <c r="E6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0.60828921700000005</v>
      </c>
      <c r="AI6134">
        <v>11</v>
      </c>
      <c r="AJ6134" t="s">
        <v>318</v>
      </c>
      <c r="AK6134" t="s">
        <v>427</v>
      </c>
      <c r="AL6134" t="s">
        <v>289</v>
      </c>
      <c r="AM6134">
        <v>4</v>
      </c>
      <c r="AN6134">
        <v>12</v>
      </c>
      <c r="AO6134">
        <v>0.452270695</v>
      </c>
      <c r="AP6134">
        <v>0.54100926900000001</v>
      </c>
      <c r="AQ6134">
        <v>0.60828921700000005</v>
      </c>
      <c r="AR6134">
        <v>0.520371904</v>
      </c>
      <c r="AS6134">
        <v>0.69110170699999995</v>
      </c>
      <c r="AT6134">
        <v>0.19067363800000001</v>
      </c>
    </row>
    <row r="6135" spans="1:46" hidden="1" x14ac:dyDescent="0.25">
      <c r="A6135" t="s">
        <v>318</v>
      </c>
      <c r="B6135" t="s">
        <v>289</v>
      </c>
      <c r="C6135">
        <v>13</v>
      </c>
      <c r="D6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0.64526119100000001</v>
      </c>
      <c r="E6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0.64526119100000001</v>
      </c>
      <c r="AI6135">
        <v>11</v>
      </c>
      <c r="AJ6135" t="s">
        <v>318</v>
      </c>
      <c r="AK6135" t="s">
        <v>427</v>
      </c>
      <c r="AL6135" t="s">
        <v>289</v>
      </c>
      <c r="AM6135">
        <v>4</v>
      </c>
      <c r="AN6135">
        <v>13</v>
      </c>
      <c r="AO6135">
        <v>0.50249039299999998</v>
      </c>
      <c r="AP6135">
        <v>0.58699168700000004</v>
      </c>
      <c r="AQ6135">
        <v>0.64526119100000001</v>
      </c>
      <c r="AR6135">
        <v>0.56942289899999998</v>
      </c>
      <c r="AS6135">
        <v>0.76361923799999998</v>
      </c>
      <c r="AT6135">
        <v>0.24223868300000001</v>
      </c>
    </row>
    <row r="6136" spans="1:46" hidden="1" x14ac:dyDescent="0.25">
      <c r="A6136" t="s">
        <v>318</v>
      </c>
      <c r="B6136" t="s">
        <v>289</v>
      </c>
      <c r="C6136">
        <v>14</v>
      </c>
      <c r="D6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0.64305238099999995</v>
      </c>
      <c r="E6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0.64305238099999995</v>
      </c>
      <c r="AI6136">
        <v>11</v>
      </c>
      <c r="AJ6136" t="s">
        <v>318</v>
      </c>
      <c r="AK6136" t="s">
        <v>427</v>
      </c>
      <c r="AL6136" t="s">
        <v>289</v>
      </c>
      <c r="AM6136">
        <v>4</v>
      </c>
      <c r="AN6136">
        <v>14</v>
      </c>
      <c r="AO6136">
        <v>0.49579960299999998</v>
      </c>
      <c r="AP6136">
        <v>0.58337455900000001</v>
      </c>
      <c r="AQ6136">
        <v>0.64305238099999995</v>
      </c>
      <c r="AR6136">
        <v>0.56371497800000003</v>
      </c>
      <c r="AS6136">
        <v>0.75514324200000005</v>
      </c>
      <c r="AT6136">
        <v>0.251346336</v>
      </c>
    </row>
    <row r="6137" spans="1:46" hidden="1" x14ac:dyDescent="0.25">
      <c r="A6137" t="s">
        <v>318</v>
      </c>
      <c r="B6137" t="s">
        <v>289</v>
      </c>
      <c r="C6137">
        <v>15</v>
      </c>
      <c r="D6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0.57547082100000002</v>
      </c>
      <c r="E6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0.57547082100000002</v>
      </c>
      <c r="AI6137">
        <v>11</v>
      </c>
      <c r="AJ6137" t="s">
        <v>318</v>
      </c>
      <c r="AK6137" t="s">
        <v>427</v>
      </c>
      <c r="AL6137" t="s">
        <v>289</v>
      </c>
      <c r="AM6137">
        <v>4</v>
      </c>
      <c r="AN6137">
        <v>15</v>
      </c>
      <c r="AO6137">
        <v>0.45604990699999998</v>
      </c>
      <c r="AP6137">
        <v>0.51842035200000003</v>
      </c>
      <c r="AQ6137">
        <v>0.57547082100000002</v>
      </c>
      <c r="AR6137">
        <v>0.50969969199999998</v>
      </c>
      <c r="AS6137">
        <v>0.69148518599999997</v>
      </c>
      <c r="AT6137">
        <v>0.25582417600000001</v>
      </c>
    </row>
    <row r="6138" spans="1:46" hidden="1" x14ac:dyDescent="0.25">
      <c r="A6138" t="s">
        <v>318</v>
      </c>
      <c r="B6138" t="s">
        <v>289</v>
      </c>
      <c r="C6138">
        <v>16</v>
      </c>
      <c r="D6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0.48527388399999999</v>
      </c>
      <c r="E6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0.48527388399999999</v>
      </c>
      <c r="AI6138">
        <v>11</v>
      </c>
      <c r="AJ6138" t="s">
        <v>318</v>
      </c>
      <c r="AK6138" t="s">
        <v>427</v>
      </c>
      <c r="AL6138" t="s">
        <v>289</v>
      </c>
      <c r="AM6138">
        <v>4</v>
      </c>
      <c r="AN6138">
        <v>16</v>
      </c>
      <c r="AO6138">
        <v>0.37715725</v>
      </c>
      <c r="AP6138">
        <v>0.43805704699999998</v>
      </c>
      <c r="AQ6138">
        <v>0.48527388399999999</v>
      </c>
      <c r="AR6138">
        <v>0.427373012</v>
      </c>
      <c r="AS6138">
        <v>0.57555607099999995</v>
      </c>
      <c r="AT6138">
        <v>0.17346529499999999</v>
      </c>
    </row>
    <row r="6139" spans="1:46" hidden="1" x14ac:dyDescent="0.25">
      <c r="A6139" t="s">
        <v>318</v>
      </c>
      <c r="B6139" t="s">
        <v>289</v>
      </c>
      <c r="C6139">
        <v>17</v>
      </c>
      <c r="D6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0.34138985199999999</v>
      </c>
      <c r="E6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0.34138985199999999</v>
      </c>
      <c r="AI6139">
        <v>11</v>
      </c>
      <c r="AJ6139" t="s">
        <v>318</v>
      </c>
      <c r="AK6139" t="s">
        <v>427</v>
      </c>
      <c r="AL6139" t="s">
        <v>289</v>
      </c>
      <c r="AM6139">
        <v>4</v>
      </c>
      <c r="AN6139">
        <v>17</v>
      </c>
      <c r="AO6139">
        <v>0.27074268299999998</v>
      </c>
      <c r="AP6139">
        <v>0.30748217100000003</v>
      </c>
      <c r="AQ6139">
        <v>0.34138985199999999</v>
      </c>
      <c r="AR6139">
        <v>0.30159623499999999</v>
      </c>
      <c r="AS6139">
        <v>0.43357544100000001</v>
      </c>
      <c r="AT6139">
        <v>0.107169587</v>
      </c>
    </row>
    <row r="6140" spans="1:46" hidden="1" x14ac:dyDescent="0.25">
      <c r="A6140" t="s">
        <v>318</v>
      </c>
      <c r="B6140" t="s">
        <v>289</v>
      </c>
      <c r="C6140">
        <v>18</v>
      </c>
      <c r="D6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0.19311062700000001</v>
      </c>
      <c r="E6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0.19311062700000001</v>
      </c>
      <c r="AI6140">
        <v>11</v>
      </c>
      <c r="AJ6140" t="s">
        <v>318</v>
      </c>
      <c r="AK6140" t="s">
        <v>427</v>
      </c>
      <c r="AL6140" t="s">
        <v>289</v>
      </c>
      <c r="AM6140">
        <v>4</v>
      </c>
      <c r="AN6140">
        <v>18</v>
      </c>
      <c r="AO6140">
        <v>0.14380495800000001</v>
      </c>
      <c r="AP6140">
        <v>0.171877258</v>
      </c>
      <c r="AQ6140">
        <v>0.19311062700000001</v>
      </c>
      <c r="AR6140">
        <v>0.16721911</v>
      </c>
      <c r="AS6140">
        <v>0.24699860800000001</v>
      </c>
      <c r="AT6140">
        <v>7.4613744999999995E-2</v>
      </c>
    </row>
    <row r="6141" spans="1:46" hidden="1" x14ac:dyDescent="0.25">
      <c r="A6141" t="s">
        <v>318</v>
      </c>
      <c r="B6141" t="s">
        <v>289</v>
      </c>
      <c r="C6141">
        <v>19</v>
      </c>
      <c r="D6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5.5879289999999998E-2</v>
      </c>
      <c r="E6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5.5879289999999998E-2</v>
      </c>
      <c r="AI6141">
        <v>11</v>
      </c>
      <c r="AJ6141" t="s">
        <v>318</v>
      </c>
      <c r="AK6141" t="s">
        <v>427</v>
      </c>
      <c r="AL6141" t="s">
        <v>289</v>
      </c>
      <c r="AM6141">
        <v>4</v>
      </c>
      <c r="AN6141">
        <v>19</v>
      </c>
      <c r="AO6141">
        <v>3.9284251999999999E-2</v>
      </c>
      <c r="AP6141">
        <v>4.7323149000000002E-2</v>
      </c>
      <c r="AQ6141">
        <v>5.5879289999999998E-2</v>
      </c>
      <c r="AR6141">
        <v>4.7836460999999997E-2</v>
      </c>
      <c r="AS6141">
        <v>7.9088424000000004E-2</v>
      </c>
      <c r="AT6141">
        <v>1.9549978999999999E-2</v>
      </c>
    </row>
    <row r="6142" spans="1:46" hidden="1" x14ac:dyDescent="0.25">
      <c r="A6142" t="s">
        <v>318</v>
      </c>
      <c r="B6142" t="s">
        <v>289</v>
      </c>
      <c r="C6142">
        <v>20</v>
      </c>
      <c r="D6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4.1600300000000002E-4</v>
      </c>
      <c r="E6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4.1600300000000002E-4</v>
      </c>
      <c r="AI6142">
        <v>11</v>
      </c>
      <c r="AJ6142" t="s">
        <v>318</v>
      </c>
      <c r="AK6142" t="s">
        <v>427</v>
      </c>
      <c r="AL6142" t="s">
        <v>289</v>
      </c>
      <c r="AM6142">
        <v>4</v>
      </c>
      <c r="AN6142">
        <v>20</v>
      </c>
      <c r="AO6142">
        <v>5.7500000000000002E-5</v>
      </c>
      <c r="AP6142">
        <v>1.5297299999999999E-4</v>
      </c>
      <c r="AQ6142">
        <v>4.1600300000000002E-4</v>
      </c>
      <c r="AR6142">
        <v>2.6811800000000002E-4</v>
      </c>
      <c r="AS6142">
        <v>1.1863749999999999E-3</v>
      </c>
      <c r="AT6142">
        <v>1.11E-5</v>
      </c>
    </row>
    <row r="6143" spans="1:46" hidden="1" x14ac:dyDescent="0.25">
      <c r="A6143" t="s">
        <v>318</v>
      </c>
      <c r="B6143" t="s">
        <v>289</v>
      </c>
      <c r="C6143">
        <v>21</v>
      </c>
      <c r="D6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3">
        <v>11</v>
      </c>
      <c r="AJ6143" t="s">
        <v>318</v>
      </c>
      <c r="AK6143" t="s">
        <v>427</v>
      </c>
      <c r="AL6143" t="s">
        <v>289</v>
      </c>
      <c r="AM6143">
        <v>4</v>
      </c>
      <c r="AN6143">
        <v>21</v>
      </c>
      <c r="AO6143" s="281">
        <v>0</v>
      </c>
      <c r="AP6143">
        <v>0</v>
      </c>
      <c r="AQ6143">
        <v>0</v>
      </c>
      <c r="AR6143">
        <v>0</v>
      </c>
      <c r="AS6143">
        <v>0</v>
      </c>
      <c r="AT6143" s="281">
        <v>0</v>
      </c>
    </row>
    <row r="6144" spans="1:46" hidden="1" x14ac:dyDescent="0.25">
      <c r="A6144" t="s">
        <v>318</v>
      </c>
      <c r="B6144" t="s">
        <v>289</v>
      </c>
      <c r="C6144">
        <v>22</v>
      </c>
      <c r="D6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4">
        <v>11</v>
      </c>
      <c r="AJ6144" t="s">
        <v>318</v>
      </c>
      <c r="AK6144" t="s">
        <v>427</v>
      </c>
      <c r="AL6144" t="s">
        <v>289</v>
      </c>
      <c r="AM6144">
        <v>4</v>
      </c>
      <c r="AN6144">
        <v>22</v>
      </c>
      <c r="AO6144">
        <v>0</v>
      </c>
      <c r="AP6144">
        <v>0</v>
      </c>
      <c r="AQ6144">
        <v>0</v>
      </c>
      <c r="AR6144">
        <v>0</v>
      </c>
      <c r="AS6144">
        <v>0</v>
      </c>
      <c r="AT6144">
        <v>0</v>
      </c>
    </row>
    <row r="6145" spans="1:46" hidden="1" x14ac:dyDescent="0.25">
      <c r="A6145" t="s">
        <v>318</v>
      </c>
      <c r="B6145" t="s">
        <v>289</v>
      </c>
      <c r="C6145">
        <v>23</v>
      </c>
      <c r="D6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5">
        <v>11</v>
      </c>
      <c r="AJ6145" t="s">
        <v>318</v>
      </c>
      <c r="AK6145" t="s">
        <v>427</v>
      </c>
      <c r="AL6145" t="s">
        <v>289</v>
      </c>
      <c r="AM6145">
        <v>4</v>
      </c>
      <c r="AN6145">
        <v>23</v>
      </c>
      <c r="AO6145">
        <v>0</v>
      </c>
      <c r="AP6145">
        <v>0</v>
      </c>
      <c r="AQ6145">
        <v>0</v>
      </c>
      <c r="AR6145">
        <v>0</v>
      </c>
      <c r="AS6145">
        <v>0</v>
      </c>
      <c r="AT6145">
        <v>0</v>
      </c>
    </row>
    <row r="6146" spans="1:46" hidden="1" x14ac:dyDescent="0.25">
      <c r="A6146" t="s">
        <v>318</v>
      </c>
      <c r="B6146" t="s">
        <v>289</v>
      </c>
      <c r="C6146">
        <v>24</v>
      </c>
      <c r="D6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6">
        <v>11</v>
      </c>
      <c r="AJ6146" t="s">
        <v>318</v>
      </c>
      <c r="AK6146" t="s">
        <v>427</v>
      </c>
      <c r="AL6146" t="s">
        <v>289</v>
      </c>
      <c r="AM6146">
        <v>4</v>
      </c>
      <c r="AN6146">
        <v>24</v>
      </c>
      <c r="AO6146">
        <v>0</v>
      </c>
      <c r="AP6146">
        <v>0</v>
      </c>
      <c r="AQ6146">
        <v>0</v>
      </c>
      <c r="AR6146">
        <v>0</v>
      </c>
      <c r="AS6146">
        <v>0</v>
      </c>
      <c r="AT6146">
        <v>0</v>
      </c>
    </row>
    <row r="6147" spans="1:46" hidden="1" x14ac:dyDescent="0.25">
      <c r="A6147" t="s">
        <v>318</v>
      </c>
      <c r="B6147" t="s">
        <v>290</v>
      </c>
      <c r="C6147">
        <v>1</v>
      </c>
      <c r="D6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7">
        <v>11</v>
      </c>
      <c r="AJ6147" t="s">
        <v>318</v>
      </c>
      <c r="AK6147" t="s">
        <v>427</v>
      </c>
      <c r="AL6147" t="s">
        <v>290</v>
      </c>
      <c r="AM6147">
        <v>5</v>
      </c>
      <c r="AN6147">
        <v>1</v>
      </c>
      <c r="AO6147">
        <v>0</v>
      </c>
      <c r="AP6147">
        <v>0</v>
      </c>
      <c r="AQ6147">
        <v>0</v>
      </c>
      <c r="AR6147">
        <v>0</v>
      </c>
      <c r="AS6147">
        <v>0</v>
      </c>
      <c r="AT6147">
        <v>0</v>
      </c>
    </row>
    <row r="6148" spans="1:46" hidden="1" x14ac:dyDescent="0.25">
      <c r="A6148" t="s">
        <v>318</v>
      </c>
      <c r="B6148" t="s">
        <v>290</v>
      </c>
      <c r="C6148">
        <v>2</v>
      </c>
      <c r="D6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8">
        <v>11</v>
      </c>
      <c r="AJ6148" t="s">
        <v>318</v>
      </c>
      <c r="AK6148" t="s">
        <v>427</v>
      </c>
      <c r="AL6148" t="s">
        <v>290</v>
      </c>
      <c r="AM6148">
        <v>5</v>
      </c>
      <c r="AN6148">
        <v>2</v>
      </c>
      <c r="AO6148">
        <v>0</v>
      </c>
      <c r="AP6148">
        <v>0</v>
      </c>
      <c r="AQ6148">
        <v>0</v>
      </c>
      <c r="AR6148">
        <v>0</v>
      </c>
      <c r="AS6148">
        <v>0</v>
      </c>
      <c r="AT6148">
        <v>0</v>
      </c>
    </row>
    <row r="6149" spans="1:46" hidden="1" x14ac:dyDescent="0.25">
      <c r="A6149" t="s">
        <v>318</v>
      </c>
      <c r="B6149" t="s">
        <v>290</v>
      </c>
      <c r="C6149">
        <v>3</v>
      </c>
      <c r="D6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9">
        <v>11</v>
      </c>
      <c r="AJ6149" t="s">
        <v>318</v>
      </c>
      <c r="AK6149" t="s">
        <v>427</v>
      </c>
      <c r="AL6149" t="s">
        <v>290</v>
      </c>
      <c r="AM6149">
        <v>5</v>
      </c>
      <c r="AN6149">
        <v>3</v>
      </c>
      <c r="AO6149">
        <v>0</v>
      </c>
      <c r="AP6149">
        <v>0</v>
      </c>
      <c r="AQ6149">
        <v>0</v>
      </c>
      <c r="AR6149">
        <v>0</v>
      </c>
      <c r="AS6149">
        <v>0</v>
      </c>
      <c r="AT6149">
        <v>0</v>
      </c>
    </row>
    <row r="6150" spans="1:46" hidden="1" x14ac:dyDescent="0.25">
      <c r="A6150" t="s">
        <v>318</v>
      </c>
      <c r="B6150" t="s">
        <v>290</v>
      </c>
      <c r="C6150">
        <v>4</v>
      </c>
      <c r="D6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0">
        <v>11</v>
      </c>
      <c r="AJ6150" t="s">
        <v>318</v>
      </c>
      <c r="AK6150" t="s">
        <v>427</v>
      </c>
      <c r="AL6150" t="s">
        <v>290</v>
      </c>
      <c r="AM6150">
        <v>5</v>
      </c>
      <c r="AN6150">
        <v>4</v>
      </c>
      <c r="AO6150">
        <v>0</v>
      </c>
      <c r="AP6150">
        <v>0</v>
      </c>
      <c r="AQ6150">
        <v>0</v>
      </c>
      <c r="AR6150">
        <v>0</v>
      </c>
      <c r="AS6150">
        <v>0</v>
      </c>
      <c r="AT6150">
        <v>0</v>
      </c>
    </row>
    <row r="6151" spans="1:46" hidden="1" x14ac:dyDescent="0.25">
      <c r="A6151" t="s">
        <v>318</v>
      </c>
      <c r="B6151" t="s">
        <v>290</v>
      </c>
      <c r="C6151">
        <v>5</v>
      </c>
      <c r="D6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1">
        <v>11</v>
      </c>
      <c r="AJ6151" t="s">
        <v>318</v>
      </c>
      <c r="AK6151" t="s">
        <v>427</v>
      </c>
      <c r="AL6151" t="s">
        <v>290</v>
      </c>
      <c r="AM6151">
        <v>5</v>
      </c>
      <c r="AN6151">
        <v>5</v>
      </c>
      <c r="AO6151">
        <v>0</v>
      </c>
      <c r="AP6151">
        <v>0</v>
      </c>
      <c r="AQ6151">
        <v>0</v>
      </c>
      <c r="AR6151">
        <v>0</v>
      </c>
      <c r="AS6151">
        <v>0</v>
      </c>
      <c r="AT6151">
        <v>0</v>
      </c>
    </row>
    <row r="6152" spans="1:46" hidden="1" x14ac:dyDescent="0.25">
      <c r="A6152" t="s">
        <v>318</v>
      </c>
      <c r="B6152" t="s">
        <v>290</v>
      </c>
      <c r="C6152">
        <v>6</v>
      </c>
      <c r="D6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2">
        <v>11</v>
      </c>
      <c r="AJ6152" t="s">
        <v>318</v>
      </c>
      <c r="AK6152" t="s">
        <v>427</v>
      </c>
      <c r="AL6152" t="s">
        <v>290</v>
      </c>
      <c r="AM6152">
        <v>5</v>
      </c>
      <c r="AN6152">
        <v>6</v>
      </c>
      <c r="AO6152">
        <v>0</v>
      </c>
      <c r="AP6152">
        <v>0</v>
      </c>
      <c r="AQ6152">
        <v>0</v>
      </c>
      <c r="AR6152">
        <v>0</v>
      </c>
      <c r="AS6152">
        <v>0</v>
      </c>
      <c r="AT6152">
        <v>0</v>
      </c>
    </row>
    <row r="6153" spans="1:46" hidden="1" x14ac:dyDescent="0.25">
      <c r="A6153" t="s">
        <v>318</v>
      </c>
      <c r="B6153" t="s">
        <v>290</v>
      </c>
      <c r="C6153">
        <v>7</v>
      </c>
      <c r="D6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3">
        <v>11</v>
      </c>
      <c r="AJ6153" t="s">
        <v>318</v>
      </c>
      <c r="AK6153" t="s">
        <v>427</v>
      </c>
      <c r="AL6153" t="s">
        <v>290</v>
      </c>
      <c r="AM6153">
        <v>5</v>
      </c>
      <c r="AN6153">
        <v>7</v>
      </c>
      <c r="AO6153">
        <v>0</v>
      </c>
      <c r="AP6153">
        <v>0</v>
      </c>
      <c r="AQ6153">
        <v>0</v>
      </c>
      <c r="AR6153">
        <v>0</v>
      </c>
      <c r="AS6153">
        <v>0</v>
      </c>
      <c r="AT6153">
        <v>0</v>
      </c>
    </row>
    <row r="6154" spans="1:46" hidden="1" x14ac:dyDescent="0.25">
      <c r="A6154" t="s">
        <v>318</v>
      </c>
      <c r="B6154" t="s">
        <v>290</v>
      </c>
      <c r="C6154">
        <v>8</v>
      </c>
      <c r="D6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1.5566187E-2</v>
      </c>
      <c r="E6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1.5566187E-2</v>
      </c>
      <c r="AI6154">
        <v>11</v>
      </c>
      <c r="AJ6154" t="s">
        <v>318</v>
      </c>
      <c r="AK6154" t="s">
        <v>427</v>
      </c>
      <c r="AL6154" t="s">
        <v>290</v>
      </c>
      <c r="AM6154">
        <v>5</v>
      </c>
      <c r="AN6154">
        <v>8</v>
      </c>
      <c r="AO6154">
        <v>1.5566187E-2</v>
      </c>
      <c r="AP6154">
        <v>1.8353060000000001E-2</v>
      </c>
      <c r="AQ6154">
        <v>2.0771015E-2</v>
      </c>
      <c r="AR6154">
        <v>1.8188640999999998E-2</v>
      </c>
      <c r="AS6154">
        <v>2.6397664000000001E-2</v>
      </c>
      <c r="AT6154">
        <v>4.6400080000000002E-3</v>
      </c>
    </row>
    <row r="6155" spans="1:46" hidden="1" x14ac:dyDescent="0.25">
      <c r="A6155" t="s">
        <v>318</v>
      </c>
      <c r="B6155" t="s">
        <v>290</v>
      </c>
      <c r="C6155">
        <v>9</v>
      </c>
      <c r="D6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0.15171205400000001</v>
      </c>
      <c r="E6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0.116749037</v>
      </c>
      <c r="AI6155">
        <v>11</v>
      </c>
      <c r="AJ6155" t="s">
        <v>318</v>
      </c>
      <c r="AK6155" t="s">
        <v>427</v>
      </c>
      <c r="AL6155" t="s">
        <v>290</v>
      </c>
      <c r="AM6155">
        <v>5</v>
      </c>
      <c r="AN6155">
        <v>9</v>
      </c>
      <c r="AO6155">
        <v>0.116749037</v>
      </c>
      <c r="AP6155">
        <v>0.136400088</v>
      </c>
      <c r="AQ6155">
        <v>0.15171205400000001</v>
      </c>
      <c r="AR6155">
        <v>0.13246623399999999</v>
      </c>
      <c r="AS6155">
        <v>0.17787088300000001</v>
      </c>
      <c r="AT6155">
        <v>4.3406083999999998E-2</v>
      </c>
    </row>
    <row r="6156" spans="1:46" hidden="1" x14ac:dyDescent="0.25">
      <c r="A6156" t="s">
        <v>318</v>
      </c>
      <c r="B6156" t="s">
        <v>290</v>
      </c>
      <c r="C6156">
        <v>10</v>
      </c>
      <c r="D6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0.329086131</v>
      </c>
      <c r="E6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0.329086131</v>
      </c>
      <c r="AI6156">
        <v>11</v>
      </c>
      <c r="AJ6156" t="s">
        <v>318</v>
      </c>
      <c r="AK6156" t="s">
        <v>427</v>
      </c>
      <c r="AL6156" t="s">
        <v>290</v>
      </c>
      <c r="AM6156">
        <v>5</v>
      </c>
      <c r="AN6156">
        <v>10</v>
      </c>
      <c r="AO6156">
        <v>0.26966310300000002</v>
      </c>
      <c r="AP6156">
        <v>0.30382264399999998</v>
      </c>
      <c r="AQ6156">
        <v>0.329086131</v>
      </c>
      <c r="AR6156">
        <v>0.29313082800000001</v>
      </c>
      <c r="AS6156">
        <v>0.36494851499999997</v>
      </c>
      <c r="AT6156">
        <v>0.11673486399999999</v>
      </c>
    </row>
    <row r="6157" spans="1:46" hidden="1" x14ac:dyDescent="0.25">
      <c r="A6157" t="s">
        <v>318</v>
      </c>
      <c r="B6157" t="s">
        <v>290</v>
      </c>
      <c r="C6157">
        <v>11</v>
      </c>
      <c r="D6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0.49611639899999999</v>
      </c>
      <c r="E6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0.49611639899999999</v>
      </c>
      <c r="AI6157">
        <v>11</v>
      </c>
      <c r="AJ6157" t="s">
        <v>318</v>
      </c>
      <c r="AK6157" t="s">
        <v>427</v>
      </c>
      <c r="AL6157" t="s">
        <v>290</v>
      </c>
      <c r="AM6157">
        <v>5</v>
      </c>
      <c r="AN6157">
        <v>11</v>
      </c>
      <c r="AO6157">
        <v>0.41543178600000003</v>
      </c>
      <c r="AP6157">
        <v>0.46764672000000002</v>
      </c>
      <c r="AQ6157">
        <v>0.49611639899999999</v>
      </c>
      <c r="AR6157">
        <v>0.44292424899999999</v>
      </c>
      <c r="AS6157">
        <v>0.53976264100000004</v>
      </c>
      <c r="AT6157">
        <v>0.17458981300000001</v>
      </c>
    </row>
    <row r="6158" spans="1:46" hidden="1" x14ac:dyDescent="0.25">
      <c r="A6158" t="s">
        <v>318</v>
      </c>
      <c r="B6158" t="s">
        <v>290</v>
      </c>
      <c r="C6158">
        <v>12</v>
      </c>
      <c r="D6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0.60833962100000005</v>
      </c>
      <c r="E6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0.60833962100000005</v>
      </c>
      <c r="AI6158">
        <v>11</v>
      </c>
      <c r="AJ6158" t="s">
        <v>318</v>
      </c>
      <c r="AK6158" t="s">
        <v>427</v>
      </c>
      <c r="AL6158" t="s">
        <v>290</v>
      </c>
      <c r="AM6158">
        <v>5</v>
      </c>
      <c r="AN6158">
        <v>12</v>
      </c>
      <c r="AO6158">
        <v>0.50922704600000002</v>
      </c>
      <c r="AP6158">
        <v>0.57048527000000004</v>
      </c>
      <c r="AQ6158">
        <v>0.60833962100000005</v>
      </c>
      <c r="AR6158">
        <v>0.54496064</v>
      </c>
      <c r="AS6158">
        <v>0.66223976600000001</v>
      </c>
      <c r="AT6158">
        <v>0.248584851</v>
      </c>
    </row>
    <row r="6159" spans="1:46" hidden="1" x14ac:dyDescent="0.25">
      <c r="A6159" t="s">
        <v>318</v>
      </c>
      <c r="B6159" t="s">
        <v>290</v>
      </c>
      <c r="C6159">
        <v>13</v>
      </c>
      <c r="D6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0.65415230700000004</v>
      </c>
      <c r="E6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0.65415230700000004</v>
      </c>
      <c r="AI6159">
        <v>11</v>
      </c>
      <c r="AJ6159" t="s">
        <v>318</v>
      </c>
      <c r="AK6159" t="s">
        <v>427</v>
      </c>
      <c r="AL6159" t="s">
        <v>290</v>
      </c>
      <c r="AM6159">
        <v>5</v>
      </c>
      <c r="AN6159">
        <v>13</v>
      </c>
      <c r="AO6159">
        <v>0.55039221900000002</v>
      </c>
      <c r="AP6159">
        <v>0.60074877599999998</v>
      </c>
      <c r="AQ6159">
        <v>0.65415230700000004</v>
      </c>
      <c r="AR6159">
        <v>0.58590380099999995</v>
      </c>
      <c r="AS6159">
        <v>0.72094764600000005</v>
      </c>
      <c r="AT6159">
        <v>0.32144412100000003</v>
      </c>
    </row>
    <row r="6160" spans="1:46" hidden="1" x14ac:dyDescent="0.25">
      <c r="A6160" t="s">
        <v>318</v>
      </c>
      <c r="B6160" t="s">
        <v>290</v>
      </c>
      <c r="C6160">
        <v>14</v>
      </c>
      <c r="D6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0.63092495199999998</v>
      </c>
      <c r="E6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0.63092495199999998</v>
      </c>
      <c r="AI6160">
        <v>11</v>
      </c>
      <c r="AJ6160" t="s">
        <v>318</v>
      </c>
      <c r="AK6160" t="s">
        <v>427</v>
      </c>
      <c r="AL6160" t="s">
        <v>290</v>
      </c>
      <c r="AM6160">
        <v>5</v>
      </c>
      <c r="AN6160">
        <v>14</v>
      </c>
      <c r="AO6160">
        <v>0.52532435099999997</v>
      </c>
      <c r="AP6160">
        <v>0.58380577700000003</v>
      </c>
      <c r="AQ6160">
        <v>0.63092495199999998</v>
      </c>
      <c r="AR6160">
        <v>0.56936188600000004</v>
      </c>
      <c r="AS6160">
        <v>0.72527251599999998</v>
      </c>
      <c r="AT6160">
        <v>0.28590062700000002</v>
      </c>
    </row>
    <row r="6161" spans="1:46" hidden="1" x14ac:dyDescent="0.25">
      <c r="A6161" t="s">
        <v>318</v>
      </c>
      <c r="B6161" t="s">
        <v>290</v>
      </c>
      <c r="C6161">
        <v>15</v>
      </c>
      <c r="D6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0.56823229099999994</v>
      </c>
      <c r="E6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0.56823229099999994</v>
      </c>
      <c r="AI6161">
        <v>11</v>
      </c>
      <c r="AJ6161" t="s">
        <v>318</v>
      </c>
      <c r="AK6161" t="s">
        <v>427</v>
      </c>
      <c r="AL6161" t="s">
        <v>290</v>
      </c>
      <c r="AM6161">
        <v>5</v>
      </c>
      <c r="AN6161">
        <v>15</v>
      </c>
      <c r="AO6161">
        <v>0.46010889500000002</v>
      </c>
      <c r="AP6161">
        <v>0.51323342299999997</v>
      </c>
      <c r="AQ6161">
        <v>0.56823229099999994</v>
      </c>
      <c r="AR6161">
        <v>0.50960142500000005</v>
      </c>
      <c r="AS6161">
        <v>0.66755703700000002</v>
      </c>
      <c r="AT6161">
        <v>0.28197297999999998</v>
      </c>
    </row>
    <row r="6162" spans="1:46" hidden="1" x14ac:dyDescent="0.25">
      <c r="A6162" t="s">
        <v>318</v>
      </c>
      <c r="B6162" t="s">
        <v>290</v>
      </c>
      <c r="C6162">
        <v>16</v>
      </c>
      <c r="D6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0.46648091800000002</v>
      </c>
      <c r="E6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0.46648091800000002</v>
      </c>
      <c r="AI6162">
        <v>11</v>
      </c>
      <c r="AJ6162" t="s">
        <v>318</v>
      </c>
      <c r="AK6162" t="s">
        <v>427</v>
      </c>
      <c r="AL6162" t="s">
        <v>290</v>
      </c>
      <c r="AM6162">
        <v>5</v>
      </c>
      <c r="AN6162">
        <v>16</v>
      </c>
      <c r="AO6162">
        <v>0.37808472799999998</v>
      </c>
      <c r="AP6162">
        <v>0.42454844600000002</v>
      </c>
      <c r="AQ6162">
        <v>0.46648091800000002</v>
      </c>
      <c r="AR6162">
        <v>0.41541361999999998</v>
      </c>
      <c r="AS6162">
        <v>0.54506373600000002</v>
      </c>
      <c r="AT6162">
        <v>0.120600348</v>
      </c>
    </row>
    <row r="6163" spans="1:46" hidden="1" x14ac:dyDescent="0.25">
      <c r="A6163" t="s">
        <v>318</v>
      </c>
      <c r="B6163" t="s">
        <v>290</v>
      </c>
      <c r="C6163">
        <v>17</v>
      </c>
      <c r="D6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0.321853948</v>
      </c>
      <c r="E6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0.321853948</v>
      </c>
      <c r="AI6163">
        <v>11</v>
      </c>
      <c r="AJ6163" t="s">
        <v>318</v>
      </c>
      <c r="AK6163" t="s">
        <v>427</v>
      </c>
      <c r="AL6163" t="s">
        <v>290</v>
      </c>
      <c r="AM6163">
        <v>5</v>
      </c>
      <c r="AN6163">
        <v>17</v>
      </c>
      <c r="AO6163">
        <v>0.26282726299999998</v>
      </c>
      <c r="AP6163">
        <v>0.29202923200000003</v>
      </c>
      <c r="AQ6163">
        <v>0.321853948</v>
      </c>
      <c r="AR6163">
        <v>0.28859810699999999</v>
      </c>
      <c r="AS6163">
        <v>0.38611864499999998</v>
      </c>
      <c r="AT6163">
        <v>0.112176341</v>
      </c>
    </row>
    <row r="6164" spans="1:46" hidden="1" x14ac:dyDescent="0.25">
      <c r="A6164" t="s">
        <v>318</v>
      </c>
      <c r="B6164" t="s">
        <v>290</v>
      </c>
      <c r="C6164">
        <v>18</v>
      </c>
      <c r="D6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0.16604701199999999</v>
      </c>
      <c r="E6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0.16604701199999999</v>
      </c>
      <c r="AI6164">
        <v>11</v>
      </c>
      <c r="AJ6164" t="s">
        <v>318</v>
      </c>
      <c r="AK6164" t="s">
        <v>427</v>
      </c>
      <c r="AL6164" t="s">
        <v>290</v>
      </c>
      <c r="AM6164">
        <v>5</v>
      </c>
      <c r="AN6164">
        <v>18</v>
      </c>
      <c r="AO6164">
        <v>0.133876368</v>
      </c>
      <c r="AP6164">
        <v>0.15040994699999999</v>
      </c>
      <c r="AQ6164">
        <v>0.16604701199999999</v>
      </c>
      <c r="AR6164">
        <v>0.14847376000000001</v>
      </c>
      <c r="AS6164">
        <v>0.20911712299999999</v>
      </c>
      <c r="AT6164">
        <v>6.3189470999999997E-2</v>
      </c>
    </row>
    <row r="6165" spans="1:46" hidden="1" x14ac:dyDescent="0.25">
      <c r="A6165" t="s">
        <v>318</v>
      </c>
      <c r="B6165" t="s">
        <v>290</v>
      </c>
      <c r="C6165">
        <v>19</v>
      </c>
      <c r="D6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3.6232331999999999E-2</v>
      </c>
      <c r="E6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3.6232331999999999E-2</v>
      </c>
      <c r="AI6165">
        <v>11</v>
      </c>
      <c r="AJ6165" t="s">
        <v>318</v>
      </c>
      <c r="AK6165" t="s">
        <v>427</v>
      </c>
      <c r="AL6165" t="s">
        <v>290</v>
      </c>
      <c r="AM6165">
        <v>5</v>
      </c>
      <c r="AN6165">
        <v>19</v>
      </c>
      <c r="AO6165">
        <v>2.8486590999999999E-2</v>
      </c>
      <c r="AP6165">
        <v>3.2107196999999997E-2</v>
      </c>
      <c r="AQ6165">
        <v>3.6232331999999999E-2</v>
      </c>
      <c r="AR6165">
        <v>3.2141648000000002E-2</v>
      </c>
      <c r="AS6165">
        <v>4.8439005E-2</v>
      </c>
      <c r="AT6165">
        <v>1.1791536E-2</v>
      </c>
    </row>
    <row r="6166" spans="1:46" hidden="1" x14ac:dyDescent="0.25">
      <c r="A6166" t="s">
        <v>318</v>
      </c>
      <c r="B6166" t="s">
        <v>290</v>
      </c>
      <c r="C6166">
        <v>20</v>
      </c>
      <c r="D6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5.6099999999999997E-6</v>
      </c>
      <c r="E6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5.6099999999999997E-6</v>
      </c>
      <c r="AI6166">
        <v>11</v>
      </c>
      <c r="AJ6166" t="s">
        <v>318</v>
      </c>
      <c r="AK6166" t="s">
        <v>427</v>
      </c>
      <c r="AL6166" t="s">
        <v>290</v>
      </c>
      <c r="AM6166">
        <v>5</v>
      </c>
      <c r="AN6166">
        <v>20</v>
      </c>
      <c r="AO6166">
        <v>2.8799999999999998E-7</v>
      </c>
      <c r="AP6166">
        <v>9.7100000000000011E-7</v>
      </c>
      <c r="AQ6166">
        <v>5.6099999999999997E-6</v>
      </c>
      <c r="AR6166">
        <v>3.6399999999999999E-6</v>
      </c>
      <c r="AS6166">
        <v>2.62E-5</v>
      </c>
      <c r="AT6166">
        <v>0</v>
      </c>
    </row>
    <row r="6167" spans="1:46" hidden="1" x14ac:dyDescent="0.25">
      <c r="A6167" t="s">
        <v>318</v>
      </c>
      <c r="B6167" t="s">
        <v>290</v>
      </c>
      <c r="C6167">
        <v>21</v>
      </c>
      <c r="D6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7">
        <v>11</v>
      </c>
      <c r="AJ6167" t="s">
        <v>318</v>
      </c>
      <c r="AK6167" t="s">
        <v>427</v>
      </c>
      <c r="AL6167" t="s">
        <v>290</v>
      </c>
      <c r="AM6167">
        <v>5</v>
      </c>
      <c r="AN6167">
        <v>21</v>
      </c>
      <c r="AO6167" s="281">
        <v>0</v>
      </c>
      <c r="AP6167" s="281">
        <v>0</v>
      </c>
      <c r="AQ6167" s="281">
        <v>0</v>
      </c>
      <c r="AR6167" s="281">
        <v>0</v>
      </c>
      <c r="AS6167" s="281">
        <v>0</v>
      </c>
      <c r="AT6167">
        <v>0</v>
      </c>
    </row>
    <row r="6168" spans="1:46" hidden="1" x14ac:dyDescent="0.25">
      <c r="A6168" t="s">
        <v>318</v>
      </c>
      <c r="B6168" t="s">
        <v>290</v>
      </c>
      <c r="C6168">
        <v>22</v>
      </c>
      <c r="D6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8">
        <v>11</v>
      </c>
      <c r="AJ6168" t="s">
        <v>318</v>
      </c>
      <c r="AK6168" t="s">
        <v>427</v>
      </c>
      <c r="AL6168" t="s">
        <v>290</v>
      </c>
      <c r="AM6168">
        <v>5</v>
      </c>
      <c r="AN6168">
        <v>22</v>
      </c>
      <c r="AO6168">
        <v>0</v>
      </c>
      <c r="AP6168">
        <v>0</v>
      </c>
      <c r="AQ6168">
        <v>0</v>
      </c>
      <c r="AR6168">
        <v>0</v>
      </c>
      <c r="AS6168">
        <v>0</v>
      </c>
      <c r="AT6168">
        <v>0</v>
      </c>
    </row>
    <row r="6169" spans="1:46" hidden="1" x14ac:dyDescent="0.25">
      <c r="A6169" t="s">
        <v>318</v>
      </c>
      <c r="B6169" t="s">
        <v>290</v>
      </c>
      <c r="C6169">
        <v>23</v>
      </c>
      <c r="D6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9">
        <v>11</v>
      </c>
      <c r="AJ6169" t="s">
        <v>318</v>
      </c>
      <c r="AK6169" t="s">
        <v>427</v>
      </c>
      <c r="AL6169" t="s">
        <v>290</v>
      </c>
      <c r="AM6169">
        <v>5</v>
      </c>
      <c r="AN6169">
        <v>23</v>
      </c>
      <c r="AO6169">
        <v>0</v>
      </c>
      <c r="AP6169">
        <v>0</v>
      </c>
      <c r="AQ6169">
        <v>0</v>
      </c>
      <c r="AR6169">
        <v>0</v>
      </c>
      <c r="AS6169">
        <v>0</v>
      </c>
      <c r="AT6169">
        <v>0</v>
      </c>
    </row>
    <row r="6170" spans="1:46" hidden="1" x14ac:dyDescent="0.25">
      <c r="A6170" t="s">
        <v>318</v>
      </c>
      <c r="B6170" t="s">
        <v>290</v>
      </c>
      <c r="C6170">
        <v>24</v>
      </c>
      <c r="D6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0">
        <v>11</v>
      </c>
      <c r="AJ6170" t="s">
        <v>318</v>
      </c>
      <c r="AK6170" t="s">
        <v>427</v>
      </c>
      <c r="AL6170" t="s">
        <v>290</v>
      </c>
      <c r="AM6170">
        <v>5</v>
      </c>
      <c r="AN6170">
        <v>24</v>
      </c>
      <c r="AO6170">
        <v>0</v>
      </c>
      <c r="AP6170">
        <v>0</v>
      </c>
      <c r="AQ6170">
        <v>0</v>
      </c>
      <c r="AR6170">
        <v>0</v>
      </c>
      <c r="AS6170">
        <v>0</v>
      </c>
      <c r="AT6170">
        <v>0</v>
      </c>
    </row>
    <row r="6171" spans="1:46" hidden="1" x14ac:dyDescent="0.25">
      <c r="A6171" t="s">
        <v>318</v>
      </c>
      <c r="B6171" t="s">
        <v>291</v>
      </c>
      <c r="C6171">
        <v>1</v>
      </c>
      <c r="D6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1">
        <v>11</v>
      </c>
      <c r="AJ6171" t="s">
        <v>318</v>
      </c>
      <c r="AK6171" t="s">
        <v>427</v>
      </c>
      <c r="AL6171" t="s">
        <v>291</v>
      </c>
      <c r="AM6171">
        <v>6</v>
      </c>
      <c r="AN6171">
        <v>1</v>
      </c>
      <c r="AO6171">
        <v>0</v>
      </c>
      <c r="AP6171">
        <v>0</v>
      </c>
      <c r="AQ6171">
        <v>0</v>
      </c>
      <c r="AR6171">
        <v>0</v>
      </c>
      <c r="AS6171">
        <v>0</v>
      </c>
      <c r="AT6171">
        <v>0</v>
      </c>
    </row>
    <row r="6172" spans="1:46" hidden="1" x14ac:dyDescent="0.25">
      <c r="A6172" t="s">
        <v>318</v>
      </c>
      <c r="B6172" t="s">
        <v>291</v>
      </c>
      <c r="C6172">
        <v>2</v>
      </c>
      <c r="D6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2">
        <v>11</v>
      </c>
      <c r="AJ6172" t="s">
        <v>318</v>
      </c>
      <c r="AK6172" t="s">
        <v>427</v>
      </c>
      <c r="AL6172" t="s">
        <v>291</v>
      </c>
      <c r="AM6172">
        <v>6</v>
      </c>
      <c r="AN6172">
        <v>2</v>
      </c>
      <c r="AO6172">
        <v>0</v>
      </c>
      <c r="AP6172">
        <v>0</v>
      </c>
      <c r="AQ6172">
        <v>0</v>
      </c>
      <c r="AR6172">
        <v>0</v>
      </c>
      <c r="AS6172">
        <v>0</v>
      </c>
      <c r="AT6172">
        <v>0</v>
      </c>
    </row>
    <row r="6173" spans="1:46" hidden="1" x14ac:dyDescent="0.25">
      <c r="A6173" t="s">
        <v>318</v>
      </c>
      <c r="B6173" t="s">
        <v>291</v>
      </c>
      <c r="C6173">
        <v>3</v>
      </c>
      <c r="D6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3">
        <v>11</v>
      </c>
      <c r="AJ6173" t="s">
        <v>318</v>
      </c>
      <c r="AK6173" t="s">
        <v>427</v>
      </c>
      <c r="AL6173" t="s">
        <v>291</v>
      </c>
      <c r="AM6173">
        <v>6</v>
      </c>
      <c r="AN6173">
        <v>3</v>
      </c>
      <c r="AO6173">
        <v>0</v>
      </c>
      <c r="AP6173">
        <v>0</v>
      </c>
      <c r="AQ6173">
        <v>0</v>
      </c>
      <c r="AR6173">
        <v>0</v>
      </c>
      <c r="AS6173">
        <v>0</v>
      </c>
      <c r="AT6173">
        <v>0</v>
      </c>
    </row>
    <row r="6174" spans="1:46" hidden="1" x14ac:dyDescent="0.25">
      <c r="A6174" t="s">
        <v>318</v>
      </c>
      <c r="B6174" t="s">
        <v>291</v>
      </c>
      <c r="C6174">
        <v>4</v>
      </c>
      <c r="D6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4">
        <v>11</v>
      </c>
      <c r="AJ6174" t="s">
        <v>318</v>
      </c>
      <c r="AK6174" t="s">
        <v>427</v>
      </c>
      <c r="AL6174" t="s">
        <v>291</v>
      </c>
      <c r="AM6174">
        <v>6</v>
      </c>
      <c r="AN6174">
        <v>4</v>
      </c>
      <c r="AO6174">
        <v>0</v>
      </c>
      <c r="AP6174">
        <v>0</v>
      </c>
      <c r="AQ6174">
        <v>0</v>
      </c>
      <c r="AR6174">
        <v>0</v>
      </c>
      <c r="AS6174">
        <v>0</v>
      </c>
      <c r="AT6174">
        <v>0</v>
      </c>
    </row>
    <row r="6175" spans="1:46" hidden="1" x14ac:dyDescent="0.25">
      <c r="A6175" t="s">
        <v>318</v>
      </c>
      <c r="B6175" t="s">
        <v>291</v>
      </c>
      <c r="C6175">
        <v>5</v>
      </c>
      <c r="D6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5">
        <v>11</v>
      </c>
      <c r="AJ6175" t="s">
        <v>318</v>
      </c>
      <c r="AK6175" t="s">
        <v>427</v>
      </c>
      <c r="AL6175" t="s">
        <v>291</v>
      </c>
      <c r="AM6175">
        <v>6</v>
      </c>
      <c r="AN6175">
        <v>5</v>
      </c>
      <c r="AO6175">
        <v>0</v>
      </c>
      <c r="AP6175">
        <v>0</v>
      </c>
      <c r="AQ6175">
        <v>0</v>
      </c>
      <c r="AR6175">
        <v>0</v>
      </c>
      <c r="AS6175">
        <v>0</v>
      </c>
      <c r="AT6175">
        <v>0</v>
      </c>
    </row>
    <row r="6176" spans="1:46" hidden="1" x14ac:dyDescent="0.25">
      <c r="A6176" t="s">
        <v>318</v>
      </c>
      <c r="B6176" t="s">
        <v>291</v>
      </c>
      <c r="C6176">
        <v>6</v>
      </c>
      <c r="D6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6">
        <v>11</v>
      </c>
      <c r="AJ6176" t="s">
        <v>318</v>
      </c>
      <c r="AK6176" t="s">
        <v>427</v>
      </c>
      <c r="AL6176" t="s">
        <v>291</v>
      </c>
      <c r="AM6176">
        <v>6</v>
      </c>
      <c r="AN6176">
        <v>6</v>
      </c>
      <c r="AO6176">
        <v>0</v>
      </c>
      <c r="AP6176">
        <v>0</v>
      </c>
      <c r="AQ6176">
        <v>0</v>
      </c>
      <c r="AR6176">
        <v>0</v>
      </c>
      <c r="AS6176">
        <v>0</v>
      </c>
      <c r="AT6176">
        <v>0</v>
      </c>
    </row>
    <row r="6177" spans="1:46" hidden="1" x14ac:dyDescent="0.25">
      <c r="A6177" t="s">
        <v>318</v>
      </c>
      <c r="B6177" t="s">
        <v>291</v>
      </c>
      <c r="C6177">
        <v>7</v>
      </c>
      <c r="D6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7">
        <v>11</v>
      </c>
      <c r="AJ6177" t="s">
        <v>318</v>
      </c>
      <c r="AK6177" t="s">
        <v>427</v>
      </c>
      <c r="AL6177" t="s">
        <v>291</v>
      </c>
      <c r="AM6177">
        <v>6</v>
      </c>
      <c r="AN6177">
        <v>7</v>
      </c>
      <c r="AO6177">
        <v>0</v>
      </c>
      <c r="AP6177">
        <v>0</v>
      </c>
      <c r="AQ6177">
        <v>0</v>
      </c>
      <c r="AR6177">
        <v>0</v>
      </c>
      <c r="AS6177">
        <v>0</v>
      </c>
      <c r="AT6177">
        <v>0</v>
      </c>
    </row>
    <row r="6178" spans="1:46" hidden="1" x14ac:dyDescent="0.25">
      <c r="A6178" t="s">
        <v>318</v>
      </c>
      <c r="B6178" t="s">
        <v>291</v>
      </c>
      <c r="C6178">
        <v>8</v>
      </c>
      <c r="D6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1.0250351E-2</v>
      </c>
      <c r="E6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1.0250351E-2</v>
      </c>
      <c r="AI6178">
        <v>11</v>
      </c>
      <c r="AJ6178" t="s">
        <v>318</v>
      </c>
      <c r="AK6178" t="s">
        <v>427</v>
      </c>
      <c r="AL6178" t="s">
        <v>291</v>
      </c>
      <c r="AM6178">
        <v>6</v>
      </c>
      <c r="AN6178">
        <v>8</v>
      </c>
      <c r="AO6178">
        <v>1.0250351E-2</v>
      </c>
      <c r="AP6178">
        <v>1.1091122E-2</v>
      </c>
      <c r="AQ6178">
        <v>1.2306426000000001E-2</v>
      </c>
      <c r="AR6178">
        <v>1.1306457000000001E-2</v>
      </c>
      <c r="AS6178">
        <v>1.6547099999999999E-2</v>
      </c>
      <c r="AT6178">
        <v>4.3496580000000002E-3</v>
      </c>
    </row>
    <row r="6179" spans="1:46" hidden="1" x14ac:dyDescent="0.25">
      <c r="A6179" t="s">
        <v>318</v>
      </c>
      <c r="B6179" t="s">
        <v>291</v>
      </c>
      <c r="C6179">
        <v>9</v>
      </c>
      <c r="D6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0.128304686</v>
      </c>
      <c r="E6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0.113129246</v>
      </c>
      <c r="AI6179">
        <v>11</v>
      </c>
      <c r="AJ6179" t="s">
        <v>318</v>
      </c>
      <c r="AK6179" t="s">
        <v>427</v>
      </c>
      <c r="AL6179" t="s">
        <v>291</v>
      </c>
      <c r="AM6179">
        <v>6</v>
      </c>
      <c r="AN6179">
        <v>9</v>
      </c>
      <c r="AO6179">
        <v>0.113129246</v>
      </c>
      <c r="AP6179">
        <v>0.123813256</v>
      </c>
      <c r="AQ6179">
        <v>0.128304686</v>
      </c>
      <c r="AR6179">
        <v>0.118533285</v>
      </c>
      <c r="AS6179">
        <v>0.14567219000000001</v>
      </c>
      <c r="AT6179">
        <v>3.5325769999999999E-2</v>
      </c>
    </row>
    <row r="6180" spans="1:46" hidden="1" x14ac:dyDescent="0.25">
      <c r="A6180" t="s">
        <v>318</v>
      </c>
      <c r="B6180" t="s">
        <v>291</v>
      </c>
      <c r="C6180">
        <v>10</v>
      </c>
      <c r="D6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0.30000481299999998</v>
      </c>
      <c r="E6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0.30000481299999998</v>
      </c>
      <c r="AI6180">
        <v>11</v>
      </c>
      <c r="AJ6180" t="s">
        <v>318</v>
      </c>
      <c r="AK6180" t="s">
        <v>427</v>
      </c>
      <c r="AL6180" t="s">
        <v>291</v>
      </c>
      <c r="AM6180">
        <v>6</v>
      </c>
      <c r="AN6180">
        <v>10</v>
      </c>
      <c r="AO6180">
        <v>0.26416792300000003</v>
      </c>
      <c r="AP6180">
        <v>0.29071412400000002</v>
      </c>
      <c r="AQ6180">
        <v>0.30000481299999998</v>
      </c>
      <c r="AR6180">
        <v>0.27638810800000002</v>
      </c>
      <c r="AS6180">
        <v>0.31980136300000001</v>
      </c>
      <c r="AT6180">
        <v>7.7009042999999999E-2</v>
      </c>
    </row>
    <row r="6181" spans="1:46" hidden="1" x14ac:dyDescent="0.25">
      <c r="A6181" t="s">
        <v>318</v>
      </c>
      <c r="B6181" t="s">
        <v>291</v>
      </c>
      <c r="C6181">
        <v>11</v>
      </c>
      <c r="D6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0.45919863</v>
      </c>
      <c r="E6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0.45919863</v>
      </c>
      <c r="AI6181">
        <v>11</v>
      </c>
      <c r="AJ6181" t="s">
        <v>318</v>
      </c>
      <c r="AK6181" t="s">
        <v>427</v>
      </c>
      <c r="AL6181" t="s">
        <v>291</v>
      </c>
      <c r="AM6181">
        <v>6</v>
      </c>
      <c r="AN6181">
        <v>11</v>
      </c>
      <c r="AO6181">
        <v>0.416539094</v>
      </c>
      <c r="AP6181">
        <v>0.44737510400000002</v>
      </c>
      <c r="AQ6181">
        <v>0.45919863</v>
      </c>
      <c r="AR6181">
        <v>0.428001032</v>
      </c>
      <c r="AS6181">
        <v>0.47854076400000001</v>
      </c>
      <c r="AT6181">
        <v>9.7910055999999995E-2</v>
      </c>
    </row>
    <row r="6182" spans="1:46" hidden="1" x14ac:dyDescent="0.25">
      <c r="A6182" t="s">
        <v>318</v>
      </c>
      <c r="B6182" t="s">
        <v>291</v>
      </c>
      <c r="C6182">
        <v>12</v>
      </c>
      <c r="D6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0.58036253599999998</v>
      </c>
      <c r="E6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0.58036253599999998</v>
      </c>
      <c r="AI6182">
        <v>11</v>
      </c>
      <c r="AJ6182" t="s">
        <v>318</v>
      </c>
      <c r="AK6182" t="s">
        <v>427</v>
      </c>
      <c r="AL6182" t="s">
        <v>291</v>
      </c>
      <c r="AM6182">
        <v>6</v>
      </c>
      <c r="AN6182">
        <v>12</v>
      </c>
      <c r="AO6182">
        <v>0.52146916899999995</v>
      </c>
      <c r="AP6182">
        <v>0.56694022099999997</v>
      </c>
      <c r="AQ6182">
        <v>0.58036253599999998</v>
      </c>
      <c r="AR6182">
        <v>0.54020500400000004</v>
      </c>
      <c r="AS6182">
        <v>0.59988413399999996</v>
      </c>
      <c r="AT6182">
        <v>0.126843871</v>
      </c>
    </row>
    <row r="6183" spans="1:46" hidden="1" x14ac:dyDescent="0.25">
      <c r="A6183" t="s">
        <v>318</v>
      </c>
      <c r="B6183" t="s">
        <v>291</v>
      </c>
      <c r="C6183">
        <v>13</v>
      </c>
      <c r="D6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0.643569901</v>
      </c>
      <c r="E6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0.643569901</v>
      </c>
      <c r="AI6183">
        <v>11</v>
      </c>
      <c r="AJ6183" t="s">
        <v>318</v>
      </c>
      <c r="AK6183" t="s">
        <v>427</v>
      </c>
      <c r="AL6183" t="s">
        <v>291</v>
      </c>
      <c r="AM6183">
        <v>6</v>
      </c>
      <c r="AN6183">
        <v>13</v>
      </c>
      <c r="AO6183">
        <v>0.56498709300000005</v>
      </c>
      <c r="AP6183">
        <v>0.60940855800000004</v>
      </c>
      <c r="AQ6183">
        <v>0.643569901</v>
      </c>
      <c r="AR6183">
        <v>0.58786746700000003</v>
      </c>
      <c r="AS6183">
        <v>0.66420319100000003</v>
      </c>
      <c r="AT6183">
        <v>0.11317985899999999</v>
      </c>
    </row>
    <row r="6184" spans="1:46" hidden="1" x14ac:dyDescent="0.25">
      <c r="A6184" t="s">
        <v>318</v>
      </c>
      <c r="B6184" t="s">
        <v>291</v>
      </c>
      <c r="C6184">
        <v>14</v>
      </c>
      <c r="D6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0.64061805000000005</v>
      </c>
      <c r="E6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0.64061805000000005</v>
      </c>
      <c r="AI6184">
        <v>11</v>
      </c>
      <c r="AJ6184" t="s">
        <v>318</v>
      </c>
      <c r="AK6184" t="s">
        <v>427</v>
      </c>
      <c r="AL6184" t="s">
        <v>291</v>
      </c>
      <c r="AM6184">
        <v>6</v>
      </c>
      <c r="AN6184">
        <v>14</v>
      </c>
      <c r="AO6184">
        <v>0.54610666799999996</v>
      </c>
      <c r="AP6184">
        <v>0.58878967000000004</v>
      </c>
      <c r="AQ6184">
        <v>0.64061805000000005</v>
      </c>
      <c r="AR6184">
        <v>0.576836707</v>
      </c>
      <c r="AS6184">
        <v>0.67719248899999995</v>
      </c>
      <c r="AT6184">
        <v>0.15040911000000001</v>
      </c>
    </row>
    <row r="6185" spans="1:46" hidden="1" x14ac:dyDescent="0.25">
      <c r="A6185" t="s">
        <v>318</v>
      </c>
      <c r="B6185" t="s">
        <v>291</v>
      </c>
      <c r="C6185">
        <v>15</v>
      </c>
      <c r="D6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0.57859618700000004</v>
      </c>
      <c r="E6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0.57859618700000004</v>
      </c>
      <c r="AI6185">
        <v>11</v>
      </c>
      <c r="AJ6185" t="s">
        <v>318</v>
      </c>
      <c r="AK6185" t="s">
        <v>427</v>
      </c>
      <c r="AL6185" t="s">
        <v>291</v>
      </c>
      <c r="AM6185">
        <v>6</v>
      </c>
      <c r="AN6185">
        <v>15</v>
      </c>
      <c r="AO6185">
        <v>0.47566608199999999</v>
      </c>
      <c r="AP6185">
        <v>0.53259184699999995</v>
      </c>
      <c r="AQ6185">
        <v>0.57859618700000004</v>
      </c>
      <c r="AR6185">
        <v>0.51983806700000001</v>
      </c>
      <c r="AS6185">
        <v>0.63009382700000005</v>
      </c>
      <c r="AT6185">
        <v>0.13759480499999999</v>
      </c>
    </row>
    <row r="6186" spans="1:46" hidden="1" x14ac:dyDescent="0.25">
      <c r="A6186" t="s">
        <v>318</v>
      </c>
      <c r="B6186" t="s">
        <v>291</v>
      </c>
      <c r="C6186">
        <v>16</v>
      </c>
      <c r="D6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0.47148286900000003</v>
      </c>
      <c r="E6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0.47148286900000003</v>
      </c>
      <c r="AI6186">
        <v>11</v>
      </c>
      <c r="AJ6186" t="s">
        <v>318</v>
      </c>
      <c r="AK6186" t="s">
        <v>427</v>
      </c>
      <c r="AL6186" t="s">
        <v>291</v>
      </c>
      <c r="AM6186">
        <v>6</v>
      </c>
      <c r="AN6186">
        <v>16</v>
      </c>
      <c r="AO6186">
        <v>0.39010089199999998</v>
      </c>
      <c r="AP6186">
        <v>0.42793988199999999</v>
      </c>
      <c r="AQ6186">
        <v>0.47148286900000003</v>
      </c>
      <c r="AR6186">
        <v>0.42013834500000002</v>
      </c>
      <c r="AS6186">
        <v>0.52751332100000003</v>
      </c>
      <c r="AT6186">
        <v>0.108316891</v>
      </c>
    </row>
    <row r="6187" spans="1:46" hidden="1" x14ac:dyDescent="0.25">
      <c r="A6187" t="s">
        <v>318</v>
      </c>
      <c r="B6187" t="s">
        <v>291</v>
      </c>
      <c r="C6187">
        <v>17</v>
      </c>
      <c r="D6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0.32718495600000003</v>
      </c>
      <c r="E6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0.32718495600000003</v>
      </c>
      <c r="AI6187">
        <v>11</v>
      </c>
      <c r="AJ6187" t="s">
        <v>318</v>
      </c>
      <c r="AK6187" t="s">
        <v>427</v>
      </c>
      <c r="AL6187" t="s">
        <v>291</v>
      </c>
      <c r="AM6187">
        <v>6</v>
      </c>
      <c r="AN6187">
        <v>17</v>
      </c>
      <c r="AO6187">
        <v>0.26430051999999998</v>
      </c>
      <c r="AP6187">
        <v>0.298192497</v>
      </c>
      <c r="AQ6187">
        <v>0.32718495600000003</v>
      </c>
      <c r="AR6187">
        <v>0.293442812</v>
      </c>
      <c r="AS6187">
        <v>0.37814278699999998</v>
      </c>
      <c r="AT6187">
        <v>6.8236570999999996E-2</v>
      </c>
    </row>
    <row r="6188" spans="1:46" hidden="1" x14ac:dyDescent="0.25">
      <c r="A6188" t="s">
        <v>318</v>
      </c>
      <c r="B6188" t="s">
        <v>291</v>
      </c>
      <c r="C6188">
        <v>18</v>
      </c>
      <c r="D6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0.17045336</v>
      </c>
      <c r="E6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0.17045336</v>
      </c>
      <c r="AI6188">
        <v>11</v>
      </c>
      <c r="AJ6188" t="s">
        <v>318</v>
      </c>
      <c r="AK6188" t="s">
        <v>427</v>
      </c>
      <c r="AL6188" t="s">
        <v>291</v>
      </c>
      <c r="AM6188">
        <v>6</v>
      </c>
      <c r="AN6188">
        <v>18</v>
      </c>
      <c r="AO6188">
        <v>0.1381638</v>
      </c>
      <c r="AP6188">
        <v>0.15450546100000001</v>
      </c>
      <c r="AQ6188">
        <v>0.17045336</v>
      </c>
      <c r="AR6188">
        <v>0.15399790699999999</v>
      </c>
      <c r="AS6188">
        <v>0.20330973999999999</v>
      </c>
      <c r="AT6188">
        <v>3.8569572000000003E-2</v>
      </c>
    </row>
    <row r="6189" spans="1:46" hidden="1" x14ac:dyDescent="0.25">
      <c r="A6189" t="s">
        <v>318</v>
      </c>
      <c r="B6189" t="s">
        <v>291</v>
      </c>
      <c r="C6189">
        <v>19</v>
      </c>
      <c r="D6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3.6599228999999997E-2</v>
      </c>
      <c r="E6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3.6599228999999997E-2</v>
      </c>
      <c r="AI6189">
        <v>11</v>
      </c>
      <c r="AJ6189" t="s">
        <v>318</v>
      </c>
      <c r="AK6189" t="s">
        <v>427</v>
      </c>
      <c r="AL6189" t="s">
        <v>291</v>
      </c>
      <c r="AM6189">
        <v>6</v>
      </c>
      <c r="AN6189">
        <v>19</v>
      </c>
      <c r="AO6189">
        <v>2.9590519999999999E-2</v>
      </c>
      <c r="AP6189">
        <v>3.3017231000000001E-2</v>
      </c>
      <c r="AQ6189">
        <v>3.6599228999999997E-2</v>
      </c>
      <c r="AR6189">
        <v>3.3126530000000001E-2</v>
      </c>
      <c r="AS6189">
        <v>4.6092936000000001E-2</v>
      </c>
      <c r="AT6189">
        <v>8.6707420000000004E-3</v>
      </c>
    </row>
    <row r="6190" spans="1:46" hidden="1" x14ac:dyDescent="0.25">
      <c r="A6190" t="s">
        <v>318</v>
      </c>
      <c r="B6190" t="s">
        <v>291</v>
      </c>
      <c r="C6190">
        <v>20</v>
      </c>
      <c r="D6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E6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AI6190">
        <v>11</v>
      </c>
      <c r="AJ6190" t="s">
        <v>318</v>
      </c>
      <c r="AK6190" t="s">
        <v>427</v>
      </c>
      <c r="AL6190" t="s">
        <v>291</v>
      </c>
      <c r="AM6190">
        <v>6</v>
      </c>
      <c r="AN6190">
        <v>20</v>
      </c>
      <c r="AO6190">
        <v>8.3799999999999996E-7</v>
      </c>
      <c r="AP6190">
        <v>2.8499999999999998E-6</v>
      </c>
      <c r="AQ6190">
        <v>1.04E-5</v>
      </c>
      <c r="AR6190">
        <v>6.4999999999999996E-6</v>
      </c>
      <c r="AS6190">
        <v>3.5899999999999998E-5</v>
      </c>
      <c r="AT6190">
        <v>0</v>
      </c>
    </row>
    <row r="6191" spans="1:46" hidden="1" x14ac:dyDescent="0.25">
      <c r="A6191" t="s">
        <v>318</v>
      </c>
      <c r="B6191" t="s">
        <v>291</v>
      </c>
      <c r="C6191">
        <v>21</v>
      </c>
      <c r="D6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1">
        <v>11</v>
      </c>
      <c r="AJ6191" t="s">
        <v>318</v>
      </c>
      <c r="AK6191" t="s">
        <v>427</v>
      </c>
      <c r="AL6191" t="s">
        <v>291</v>
      </c>
      <c r="AM6191">
        <v>6</v>
      </c>
      <c r="AN6191">
        <v>21</v>
      </c>
      <c r="AO6191" s="281">
        <v>0</v>
      </c>
      <c r="AP6191" s="281">
        <v>0</v>
      </c>
      <c r="AQ6191" s="281">
        <v>0</v>
      </c>
      <c r="AR6191" s="281">
        <v>0</v>
      </c>
      <c r="AS6191" s="281">
        <v>0</v>
      </c>
      <c r="AT6191">
        <v>0</v>
      </c>
    </row>
    <row r="6192" spans="1:46" hidden="1" x14ac:dyDescent="0.25">
      <c r="A6192" t="s">
        <v>318</v>
      </c>
      <c r="B6192" t="s">
        <v>291</v>
      </c>
      <c r="C6192">
        <v>22</v>
      </c>
      <c r="D6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2">
        <v>11</v>
      </c>
      <c r="AJ6192" t="s">
        <v>318</v>
      </c>
      <c r="AK6192" t="s">
        <v>427</v>
      </c>
      <c r="AL6192" t="s">
        <v>291</v>
      </c>
      <c r="AM6192">
        <v>6</v>
      </c>
      <c r="AN6192">
        <v>22</v>
      </c>
      <c r="AO6192">
        <v>0</v>
      </c>
      <c r="AP6192">
        <v>0</v>
      </c>
      <c r="AQ6192">
        <v>0</v>
      </c>
      <c r="AR6192">
        <v>0</v>
      </c>
      <c r="AS6192">
        <v>0</v>
      </c>
      <c r="AT6192">
        <v>0</v>
      </c>
    </row>
    <row r="6193" spans="1:46" hidden="1" x14ac:dyDescent="0.25">
      <c r="A6193" t="s">
        <v>318</v>
      </c>
      <c r="B6193" t="s">
        <v>291</v>
      </c>
      <c r="C6193">
        <v>23</v>
      </c>
      <c r="D6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3">
        <v>11</v>
      </c>
      <c r="AJ6193" t="s">
        <v>318</v>
      </c>
      <c r="AK6193" t="s">
        <v>427</v>
      </c>
      <c r="AL6193" t="s">
        <v>291</v>
      </c>
      <c r="AM6193">
        <v>6</v>
      </c>
      <c r="AN6193">
        <v>23</v>
      </c>
      <c r="AO6193">
        <v>0</v>
      </c>
      <c r="AP6193">
        <v>0</v>
      </c>
      <c r="AQ6193">
        <v>0</v>
      </c>
      <c r="AR6193">
        <v>0</v>
      </c>
      <c r="AS6193">
        <v>0</v>
      </c>
      <c r="AT6193">
        <v>0</v>
      </c>
    </row>
    <row r="6194" spans="1:46" hidden="1" x14ac:dyDescent="0.25">
      <c r="A6194" t="s">
        <v>318</v>
      </c>
      <c r="B6194" t="s">
        <v>291</v>
      </c>
      <c r="C6194">
        <v>24</v>
      </c>
      <c r="D6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4">
        <v>11</v>
      </c>
      <c r="AJ6194" t="s">
        <v>318</v>
      </c>
      <c r="AK6194" t="s">
        <v>427</v>
      </c>
      <c r="AL6194" t="s">
        <v>291</v>
      </c>
      <c r="AM6194">
        <v>6</v>
      </c>
      <c r="AN6194">
        <v>24</v>
      </c>
      <c r="AO6194">
        <v>0</v>
      </c>
      <c r="AP6194">
        <v>0</v>
      </c>
      <c r="AQ6194">
        <v>0</v>
      </c>
      <c r="AR6194">
        <v>0</v>
      </c>
      <c r="AS6194">
        <v>0</v>
      </c>
      <c r="AT6194">
        <v>0</v>
      </c>
    </row>
    <row r="6195" spans="1:46" hidden="1" x14ac:dyDescent="0.25">
      <c r="A6195" t="s">
        <v>318</v>
      </c>
      <c r="B6195" t="s">
        <v>292</v>
      </c>
      <c r="C6195">
        <v>1</v>
      </c>
      <c r="D6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5">
        <v>11</v>
      </c>
      <c r="AJ6195" t="s">
        <v>318</v>
      </c>
      <c r="AK6195" t="s">
        <v>427</v>
      </c>
      <c r="AL6195" t="s">
        <v>292</v>
      </c>
      <c r="AM6195">
        <v>7</v>
      </c>
      <c r="AN6195">
        <v>1</v>
      </c>
      <c r="AO6195">
        <v>0</v>
      </c>
      <c r="AP6195">
        <v>0</v>
      </c>
      <c r="AQ6195">
        <v>0</v>
      </c>
      <c r="AR6195">
        <v>0</v>
      </c>
      <c r="AS6195">
        <v>0</v>
      </c>
      <c r="AT6195">
        <v>0</v>
      </c>
    </row>
    <row r="6196" spans="1:46" hidden="1" x14ac:dyDescent="0.25">
      <c r="A6196" t="s">
        <v>318</v>
      </c>
      <c r="B6196" t="s">
        <v>292</v>
      </c>
      <c r="C6196">
        <v>2</v>
      </c>
      <c r="D6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6">
        <v>11</v>
      </c>
      <c r="AJ6196" t="s">
        <v>318</v>
      </c>
      <c r="AK6196" t="s">
        <v>427</v>
      </c>
      <c r="AL6196" t="s">
        <v>292</v>
      </c>
      <c r="AM6196">
        <v>7</v>
      </c>
      <c r="AN6196">
        <v>2</v>
      </c>
      <c r="AO6196">
        <v>0</v>
      </c>
      <c r="AP6196">
        <v>0</v>
      </c>
      <c r="AQ6196">
        <v>0</v>
      </c>
      <c r="AR6196">
        <v>0</v>
      </c>
      <c r="AS6196">
        <v>0</v>
      </c>
      <c r="AT6196">
        <v>0</v>
      </c>
    </row>
    <row r="6197" spans="1:46" hidden="1" x14ac:dyDescent="0.25">
      <c r="A6197" t="s">
        <v>318</v>
      </c>
      <c r="B6197" t="s">
        <v>292</v>
      </c>
      <c r="C6197">
        <v>3</v>
      </c>
      <c r="D6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7">
        <v>11</v>
      </c>
      <c r="AJ6197" t="s">
        <v>318</v>
      </c>
      <c r="AK6197" t="s">
        <v>427</v>
      </c>
      <c r="AL6197" t="s">
        <v>292</v>
      </c>
      <c r="AM6197">
        <v>7</v>
      </c>
      <c r="AN6197">
        <v>3</v>
      </c>
      <c r="AO6197">
        <v>0</v>
      </c>
      <c r="AP6197">
        <v>0</v>
      </c>
      <c r="AQ6197">
        <v>0</v>
      </c>
      <c r="AR6197">
        <v>0</v>
      </c>
      <c r="AS6197">
        <v>0</v>
      </c>
      <c r="AT6197">
        <v>0</v>
      </c>
    </row>
    <row r="6198" spans="1:46" hidden="1" x14ac:dyDescent="0.25">
      <c r="A6198" t="s">
        <v>318</v>
      </c>
      <c r="B6198" t="s">
        <v>292</v>
      </c>
      <c r="C6198">
        <v>4</v>
      </c>
      <c r="D6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8">
        <v>11</v>
      </c>
      <c r="AJ6198" t="s">
        <v>318</v>
      </c>
      <c r="AK6198" t="s">
        <v>427</v>
      </c>
      <c r="AL6198" t="s">
        <v>292</v>
      </c>
      <c r="AM6198">
        <v>7</v>
      </c>
      <c r="AN6198">
        <v>4</v>
      </c>
      <c r="AO6198">
        <v>0</v>
      </c>
      <c r="AP6198">
        <v>0</v>
      </c>
      <c r="AQ6198">
        <v>0</v>
      </c>
      <c r="AR6198">
        <v>0</v>
      </c>
      <c r="AS6198">
        <v>0</v>
      </c>
      <c r="AT6198">
        <v>0</v>
      </c>
    </row>
    <row r="6199" spans="1:46" hidden="1" x14ac:dyDescent="0.25">
      <c r="A6199" t="s">
        <v>318</v>
      </c>
      <c r="B6199" t="s">
        <v>292</v>
      </c>
      <c r="C6199">
        <v>5</v>
      </c>
      <c r="D6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9">
        <v>11</v>
      </c>
      <c r="AJ6199" t="s">
        <v>318</v>
      </c>
      <c r="AK6199" t="s">
        <v>427</v>
      </c>
      <c r="AL6199" t="s">
        <v>292</v>
      </c>
      <c r="AM6199">
        <v>7</v>
      </c>
      <c r="AN6199">
        <v>5</v>
      </c>
      <c r="AO6199">
        <v>0</v>
      </c>
      <c r="AP6199">
        <v>0</v>
      </c>
      <c r="AQ6199">
        <v>0</v>
      </c>
      <c r="AR6199">
        <v>0</v>
      </c>
      <c r="AS6199">
        <v>0</v>
      </c>
      <c r="AT6199">
        <v>0</v>
      </c>
    </row>
    <row r="6200" spans="1:46" hidden="1" x14ac:dyDescent="0.25">
      <c r="A6200" t="s">
        <v>318</v>
      </c>
      <c r="B6200" t="s">
        <v>292</v>
      </c>
      <c r="C6200">
        <v>6</v>
      </c>
      <c r="D6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0">
        <v>11</v>
      </c>
      <c r="AJ6200" t="s">
        <v>318</v>
      </c>
      <c r="AK6200" t="s">
        <v>427</v>
      </c>
      <c r="AL6200" t="s">
        <v>292</v>
      </c>
      <c r="AM6200">
        <v>7</v>
      </c>
      <c r="AN6200">
        <v>6</v>
      </c>
      <c r="AO6200">
        <v>0</v>
      </c>
      <c r="AP6200">
        <v>0</v>
      </c>
      <c r="AQ6200">
        <v>0</v>
      </c>
      <c r="AR6200">
        <v>0</v>
      </c>
      <c r="AS6200">
        <v>0</v>
      </c>
      <c r="AT6200">
        <v>0</v>
      </c>
    </row>
    <row r="6201" spans="1:46" hidden="1" x14ac:dyDescent="0.25">
      <c r="A6201" t="s">
        <v>318</v>
      </c>
      <c r="B6201" t="s">
        <v>292</v>
      </c>
      <c r="C6201">
        <v>7</v>
      </c>
      <c r="D6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1">
        <v>11</v>
      </c>
      <c r="AJ6201" t="s">
        <v>318</v>
      </c>
      <c r="AK6201" t="s">
        <v>427</v>
      </c>
      <c r="AL6201" t="s">
        <v>292</v>
      </c>
      <c r="AM6201">
        <v>7</v>
      </c>
      <c r="AN6201">
        <v>7</v>
      </c>
      <c r="AO6201">
        <v>0</v>
      </c>
      <c r="AP6201">
        <v>0</v>
      </c>
      <c r="AQ6201">
        <v>0</v>
      </c>
      <c r="AR6201">
        <v>0</v>
      </c>
      <c r="AS6201">
        <v>0</v>
      </c>
      <c r="AT6201">
        <v>0</v>
      </c>
    </row>
    <row r="6202" spans="1:46" hidden="1" x14ac:dyDescent="0.25">
      <c r="A6202" t="s">
        <v>318</v>
      </c>
      <c r="B6202" t="s">
        <v>292</v>
      </c>
      <c r="C6202">
        <v>8</v>
      </c>
      <c r="D6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9.0271399999999995E-3</v>
      </c>
      <c r="E6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9.0271399999999995E-3</v>
      </c>
      <c r="AI6202">
        <v>11</v>
      </c>
      <c r="AJ6202" t="s">
        <v>318</v>
      </c>
      <c r="AK6202" t="s">
        <v>427</v>
      </c>
      <c r="AL6202" t="s">
        <v>292</v>
      </c>
      <c r="AM6202">
        <v>7</v>
      </c>
      <c r="AN6202">
        <v>8</v>
      </c>
      <c r="AO6202">
        <v>9.0271399999999995E-3</v>
      </c>
      <c r="AP6202">
        <v>9.5522999999999997E-3</v>
      </c>
      <c r="AQ6202">
        <v>1.0114987000000001E-2</v>
      </c>
      <c r="AR6202">
        <v>9.5767549999999993E-3</v>
      </c>
      <c r="AS6202">
        <v>1.1998422E-2</v>
      </c>
      <c r="AT6202">
        <v>6.7002509999999999E-3</v>
      </c>
    </row>
    <row r="6203" spans="1:46" hidden="1" x14ac:dyDescent="0.25">
      <c r="A6203" t="s">
        <v>318</v>
      </c>
      <c r="B6203" t="s">
        <v>292</v>
      </c>
      <c r="C6203">
        <v>9</v>
      </c>
      <c r="D6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0.12819038699999999</v>
      </c>
      <c r="E6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0.11797852</v>
      </c>
      <c r="AI6203">
        <v>11</v>
      </c>
      <c r="AJ6203" t="s">
        <v>318</v>
      </c>
      <c r="AK6203" t="s">
        <v>427</v>
      </c>
      <c r="AL6203" t="s">
        <v>292</v>
      </c>
      <c r="AM6203">
        <v>7</v>
      </c>
      <c r="AN6203">
        <v>9</v>
      </c>
      <c r="AO6203">
        <v>0.11797852</v>
      </c>
      <c r="AP6203">
        <v>0.12429272299999999</v>
      </c>
      <c r="AQ6203">
        <v>0.12819038699999999</v>
      </c>
      <c r="AR6203">
        <v>0.12222733700000001</v>
      </c>
      <c r="AS6203">
        <v>0.13863357900000001</v>
      </c>
      <c r="AT6203">
        <v>7.7284932000000001E-2</v>
      </c>
    </row>
    <row r="6204" spans="1:46" hidden="1" x14ac:dyDescent="0.25">
      <c r="A6204" t="s">
        <v>318</v>
      </c>
      <c r="B6204" t="s">
        <v>292</v>
      </c>
      <c r="C6204">
        <v>10</v>
      </c>
      <c r="D6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0.30660310699999999</v>
      </c>
      <c r="E6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0.30660310699999999</v>
      </c>
      <c r="AI6204">
        <v>11</v>
      </c>
      <c r="AJ6204" t="s">
        <v>318</v>
      </c>
      <c r="AK6204" t="s">
        <v>427</v>
      </c>
      <c r="AL6204" t="s">
        <v>292</v>
      </c>
      <c r="AM6204">
        <v>7</v>
      </c>
      <c r="AN6204">
        <v>10</v>
      </c>
      <c r="AO6204">
        <v>0.28745076800000002</v>
      </c>
      <c r="AP6204">
        <v>0.29897064000000001</v>
      </c>
      <c r="AQ6204">
        <v>0.30660310699999999</v>
      </c>
      <c r="AR6204">
        <v>0.29310436699999998</v>
      </c>
      <c r="AS6204">
        <v>0.32422416500000001</v>
      </c>
      <c r="AT6204">
        <v>0.18922214700000001</v>
      </c>
    </row>
    <row r="6205" spans="1:46" hidden="1" x14ac:dyDescent="0.25">
      <c r="A6205" t="s">
        <v>318</v>
      </c>
      <c r="B6205" t="s">
        <v>292</v>
      </c>
      <c r="C6205">
        <v>11</v>
      </c>
      <c r="D6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0.473221848</v>
      </c>
      <c r="E6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0.473221848</v>
      </c>
      <c r="AI6205">
        <v>11</v>
      </c>
      <c r="AJ6205" t="s">
        <v>318</v>
      </c>
      <c r="AK6205" t="s">
        <v>427</v>
      </c>
      <c r="AL6205" t="s">
        <v>292</v>
      </c>
      <c r="AM6205">
        <v>7</v>
      </c>
      <c r="AN6205">
        <v>11</v>
      </c>
      <c r="AO6205">
        <v>0.44629247300000002</v>
      </c>
      <c r="AP6205">
        <v>0.462374173</v>
      </c>
      <c r="AQ6205">
        <v>0.473221848</v>
      </c>
      <c r="AR6205">
        <v>0.45562274800000002</v>
      </c>
      <c r="AS6205">
        <v>0.496507643</v>
      </c>
      <c r="AT6205">
        <v>0.316304849</v>
      </c>
    </row>
    <row r="6206" spans="1:46" hidden="1" x14ac:dyDescent="0.25">
      <c r="A6206" t="s">
        <v>318</v>
      </c>
      <c r="B6206" t="s">
        <v>292</v>
      </c>
      <c r="C6206">
        <v>12</v>
      </c>
      <c r="D6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0.60183310999999995</v>
      </c>
      <c r="E6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0.60183310999999995</v>
      </c>
      <c r="AI6206">
        <v>11</v>
      </c>
      <c r="AJ6206" t="s">
        <v>318</v>
      </c>
      <c r="AK6206" t="s">
        <v>427</v>
      </c>
      <c r="AL6206" t="s">
        <v>292</v>
      </c>
      <c r="AM6206">
        <v>7</v>
      </c>
      <c r="AN6206">
        <v>12</v>
      </c>
      <c r="AO6206">
        <v>0.56999776400000002</v>
      </c>
      <c r="AP6206">
        <v>0.58834509499999998</v>
      </c>
      <c r="AQ6206">
        <v>0.60183310999999995</v>
      </c>
      <c r="AR6206">
        <v>0.58085836400000002</v>
      </c>
      <c r="AS6206">
        <v>0.62908207699999996</v>
      </c>
      <c r="AT6206">
        <v>0.34402406200000002</v>
      </c>
    </row>
    <row r="6207" spans="1:46" hidden="1" x14ac:dyDescent="0.25">
      <c r="A6207" t="s">
        <v>318</v>
      </c>
      <c r="B6207" t="s">
        <v>292</v>
      </c>
      <c r="C6207">
        <v>13</v>
      </c>
      <c r="D6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0.67615360800000002</v>
      </c>
      <c r="E6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0.67615360800000002</v>
      </c>
      <c r="AI6207">
        <v>11</v>
      </c>
      <c r="AJ6207" t="s">
        <v>318</v>
      </c>
      <c r="AK6207" t="s">
        <v>427</v>
      </c>
      <c r="AL6207" t="s">
        <v>292</v>
      </c>
      <c r="AM6207">
        <v>7</v>
      </c>
      <c r="AN6207">
        <v>13</v>
      </c>
      <c r="AO6207">
        <v>0.63458068199999995</v>
      </c>
      <c r="AP6207">
        <v>0.65704003600000005</v>
      </c>
      <c r="AQ6207">
        <v>0.67615360800000002</v>
      </c>
      <c r="AR6207">
        <v>0.64845497200000002</v>
      </c>
      <c r="AS6207">
        <v>0.70795217200000005</v>
      </c>
      <c r="AT6207">
        <v>0.42644329199999997</v>
      </c>
    </row>
    <row r="6208" spans="1:46" hidden="1" x14ac:dyDescent="0.25">
      <c r="A6208" t="s">
        <v>318</v>
      </c>
      <c r="B6208" t="s">
        <v>292</v>
      </c>
      <c r="C6208">
        <v>14</v>
      </c>
      <c r="D6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0.69029952299999997</v>
      </c>
      <c r="E6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0.69029952299999997</v>
      </c>
      <c r="AI6208">
        <v>11</v>
      </c>
      <c r="AJ6208" t="s">
        <v>318</v>
      </c>
      <c r="AK6208" t="s">
        <v>427</v>
      </c>
      <c r="AL6208" t="s">
        <v>292</v>
      </c>
      <c r="AM6208">
        <v>7</v>
      </c>
      <c r="AN6208">
        <v>14</v>
      </c>
      <c r="AO6208">
        <v>0.63032194500000005</v>
      </c>
      <c r="AP6208">
        <v>0.66665510699999997</v>
      </c>
      <c r="AQ6208">
        <v>0.69029952299999997</v>
      </c>
      <c r="AR6208">
        <v>0.65244846099999998</v>
      </c>
      <c r="AS6208">
        <v>0.72605911999999995</v>
      </c>
      <c r="AT6208">
        <v>0.46811162899999997</v>
      </c>
    </row>
    <row r="6209" spans="1:46" hidden="1" x14ac:dyDescent="0.25">
      <c r="A6209" t="s">
        <v>318</v>
      </c>
      <c r="B6209" t="s">
        <v>292</v>
      </c>
      <c r="C6209">
        <v>15</v>
      </c>
      <c r="D6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0.642546438</v>
      </c>
      <c r="E6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0.642546438</v>
      </c>
      <c r="AI6209">
        <v>11</v>
      </c>
      <c r="AJ6209" t="s">
        <v>318</v>
      </c>
      <c r="AK6209" t="s">
        <v>427</v>
      </c>
      <c r="AL6209" t="s">
        <v>292</v>
      </c>
      <c r="AM6209">
        <v>7</v>
      </c>
      <c r="AN6209">
        <v>15</v>
      </c>
      <c r="AO6209">
        <v>0.58302852100000002</v>
      </c>
      <c r="AP6209">
        <v>0.61848138100000005</v>
      </c>
      <c r="AQ6209">
        <v>0.642546438</v>
      </c>
      <c r="AR6209">
        <v>0.60335668499999995</v>
      </c>
      <c r="AS6209">
        <v>0.67813840700000005</v>
      </c>
      <c r="AT6209">
        <v>0.415232667</v>
      </c>
    </row>
    <row r="6210" spans="1:46" hidden="1" x14ac:dyDescent="0.25">
      <c r="A6210" t="s">
        <v>318</v>
      </c>
      <c r="B6210" t="s">
        <v>292</v>
      </c>
      <c r="C6210">
        <v>16</v>
      </c>
      <c r="D6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0.53933265100000005</v>
      </c>
      <c r="E6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0.53933265100000005</v>
      </c>
      <c r="AI6210">
        <v>11</v>
      </c>
      <c r="AJ6210" t="s">
        <v>318</v>
      </c>
      <c r="AK6210" t="s">
        <v>427</v>
      </c>
      <c r="AL6210" t="s">
        <v>292</v>
      </c>
      <c r="AM6210">
        <v>7</v>
      </c>
      <c r="AN6210">
        <v>16</v>
      </c>
      <c r="AO6210">
        <v>0.46052822399999999</v>
      </c>
      <c r="AP6210">
        <v>0.50682235899999994</v>
      </c>
      <c r="AQ6210">
        <v>0.53933265100000005</v>
      </c>
      <c r="AR6210">
        <v>0.49481878699999998</v>
      </c>
      <c r="AS6210">
        <v>0.57205676999999999</v>
      </c>
      <c r="AT6210">
        <v>0.32644358800000001</v>
      </c>
    </row>
    <row r="6211" spans="1:46" hidden="1" x14ac:dyDescent="0.25">
      <c r="A6211" t="s">
        <v>318</v>
      </c>
      <c r="B6211" t="s">
        <v>292</v>
      </c>
      <c r="C6211">
        <v>17</v>
      </c>
      <c r="D6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0.38798703600000001</v>
      </c>
      <c r="E6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0.38798703600000001</v>
      </c>
      <c r="AI6211">
        <v>11</v>
      </c>
      <c r="AJ6211" t="s">
        <v>318</v>
      </c>
      <c r="AK6211" t="s">
        <v>427</v>
      </c>
      <c r="AL6211" t="s">
        <v>292</v>
      </c>
      <c r="AM6211">
        <v>7</v>
      </c>
      <c r="AN6211">
        <v>17</v>
      </c>
      <c r="AO6211">
        <v>0.32730816400000001</v>
      </c>
      <c r="AP6211">
        <v>0.36473729199999999</v>
      </c>
      <c r="AQ6211">
        <v>0.38798703600000001</v>
      </c>
      <c r="AR6211">
        <v>0.35525171500000002</v>
      </c>
      <c r="AS6211">
        <v>0.41878663799999999</v>
      </c>
      <c r="AT6211">
        <v>0.220867119</v>
      </c>
    </row>
    <row r="6212" spans="1:46" hidden="1" x14ac:dyDescent="0.25">
      <c r="A6212" t="s">
        <v>318</v>
      </c>
      <c r="B6212" t="s">
        <v>292</v>
      </c>
      <c r="C6212">
        <v>18</v>
      </c>
      <c r="D6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0.21527557899999999</v>
      </c>
      <c r="E6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0.21527557899999999</v>
      </c>
      <c r="AI6212">
        <v>11</v>
      </c>
      <c r="AJ6212" t="s">
        <v>318</v>
      </c>
      <c r="AK6212" t="s">
        <v>427</v>
      </c>
      <c r="AL6212" t="s">
        <v>292</v>
      </c>
      <c r="AM6212">
        <v>7</v>
      </c>
      <c r="AN6212">
        <v>18</v>
      </c>
      <c r="AO6212">
        <v>0.172742913</v>
      </c>
      <c r="AP6212">
        <v>0.19849439999999999</v>
      </c>
      <c r="AQ6212">
        <v>0.21527557899999999</v>
      </c>
      <c r="AR6212">
        <v>0.193804529</v>
      </c>
      <c r="AS6212">
        <v>0.23598044100000001</v>
      </c>
      <c r="AT6212">
        <v>0.106311274</v>
      </c>
    </row>
    <row r="6213" spans="1:46" hidden="1" x14ac:dyDescent="0.25">
      <c r="A6213" t="s">
        <v>318</v>
      </c>
      <c r="B6213" t="s">
        <v>292</v>
      </c>
      <c r="C6213">
        <v>19</v>
      </c>
      <c r="D6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5.4864867999999997E-2</v>
      </c>
      <c r="E6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5.4864867999999997E-2</v>
      </c>
      <c r="AI6213">
        <v>11</v>
      </c>
      <c r="AJ6213" t="s">
        <v>318</v>
      </c>
      <c r="AK6213" t="s">
        <v>427</v>
      </c>
      <c r="AL6213" t="s">
        <v>292</v>
      </c>
      <c r="AM6213">
        <v>7</v>
      </c>
      <c r="AN6213">
        <v>19</v>
      </c>
      <c r="AO6213">
        <v>4.4798329999999997E-2</v>
      </c>
      <c r="AP6213">
        <v>4.9070880999999997E-2</v>
      </c>
      <c r="AQ6213">
        <v>5.4864867999999997E-2</v>
      </c>
      <c r="AR6213">
        <v>4.9173029E-2</v>
      </c>
      <c r="AS6213">
        <v>6.3703003999999994E-2</v>
      </c>
      <c r="AT6213">
        <v>2.8799551999999999E-2</v>
      </c>
    </row>
    <row r="6214" spans="1:46" hidden="1" x14ac:dyDescent="0.25">
      <c r="A6214" t="s">
        <v>318</v>
      </c>
      <c r="B6214" t="s">
        <v>292</v>
      </c>
      <c r="C6214">
        <v>20</v>
      </c>
      <c r="D6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1.5659199999999999E-4</v>
      </c>
      <c r="E6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1.5659199999999999E-4</v>
      </c>
      <c r="AI6214">
        <v>11</v>
      </c>
      <c r="AJ6214" t="s">
        <v>318</v>
      </c>
      <c r="AK6214" t="s">
        <v>427</v>
      </c>
      <c r="AL6214" t="s">
        <v>292</v>
      </c>
      <c r="AM6214">
        <v>7</v>
      </c>
      <c r="AN6214">
        <v>20</v>
      </c>
      <c r="AO6214">
        <v>5.3100000000000003E-5</v>
      </c>
      <c r="AP6214">
        <v>8.7000000000000001E-5</v>
      </c>
      <c r="AQ6214">
        <v>1.5659199999999999E-4</v>
      </c>
      <c r="AR6214">
        <v>1.06947E-4</v>
      </c>
      <c r="AS6214">
        <v>2.7770099999999999E-4</v>
      </c>
      <c r="AT6214">
        <v>2.1999999999999999E-5</v>
      </c>
    </row>
    <row r="6215" spans="1:46" hidden="1" x14ac:dyDescent="0.25">
      <c r="A6215" t="s">
        <v>318</v>
      </c>
      <c r="B6215" t="s">
        <v>292</v>
      </c>
      <c r="C6215">
        <v>21</v>
      </c>
      <c r="D6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5">
        <v>11</v>
      </c>
      <c r="AJ6215" t="s">
        <v>318</v>
      </c>
      <c r="AK6215" t="s">
        <v>427</v>
      </c>
      <c r="AL6215" t="s">
        <v>292</v>
      </c>
      <c r="AM6215">
        <v>7</v>
      </c>
      <c r="AN6215">
        <v>21</v>
      </c>
      <c r="AO6215" s="281">
        <v>0</v>
      </c>
      <c r="AP6215" s="281">
        <v>0</v>
      </c>
      <c r="AQ6215">
        <v>0</v>
      </c>
      <c r="AR6215">
        <v>0</v>
      </c>
      <c r="AS6215">
        <v>0</v>
      </c>
      <c r="AT6215" s="281">
        <v>0</v>
      </c>
    </row>
    <row r="6216" spans="1:46" hidden="1" x14ac:dyDescent="0.25">
      <c r="A6216" t="s">
        <v>318</v>
      </c>
      <c r="B6216" t="s">
        <v>292</v>
      </c>
      <c r="C6216">
        <v>22</v>
      </c>
      <c r="D6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6">
        <v>11</v>
      </c>
      <c r="AJ6216" t="s">
        <v>318</v>
      </c>
      <c r="AK6216" t="s">
        <v>427</v>
      </c>
      <c r="AL6216" t="s">
        <v>292</v>
      </c>
      <c r="AM6216">
        <v>7</v>
      </c>
      <c r="AN6216">
        <v>22</v>
      </c>
      <c r="AO6216">
        <v>0</v>
      </c>
      <c r="AP6216">
        <v>0</v>
      </c>
      <c r="AQ6216">
        <v>0</v>
      </c>
      <c r="AR6216">
        <v>0</v>
      </c>
      <c r="AS6216">
        <v>0</v>
      </c>
      <c r="AT6216">
        <v>0</v>
      </c>
    </row>
    <row r="6217" spans="1:46" hidden="1" x14ac:dyDescent="0.25">
      <c r="A6217" t="s">
        <v>318</v>
      </c>
      <c r="B6217" t="s">
        <v>292</v>
      </c>
      <c r="C6217">
        <v>23</v>
      </c>
      <c r="D6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7">
        <v>11</v>
      </c>
      <c r="AJ6217" t="s">
        <v>318</v>
      </c>
      <c r="AK6217" t="s">
        <v>427</v>
      </c>
      <c r="AL6217" t="s">
        <v>292</v>
      </c>
      <c r="AM6217">
        <v>7</v>
      </c>
      <c r="AN6217">
        <v>23</v>
      </c>
      <c r="AO6217">
        <v>0</v>
      </c>
      <c r="AP6217">
        <v>0</v>
      </c>
      <c r="AQ6217">
        <v>0</v>
      </c>
      <c r="AR6217">
        <v>0</v>
      </c>
      <c r="AS6217">
        <v>0</v>
      </c>
      <c r="AT6217">
        <v>0</v>
      </c>
    </row>
    <row r="6218" spans="1:46" hidden="1" x14ac:dyDescent="0.25">
      <c r="A6218" t="s">
        <v>318</v>
      </c>
      <c r="B6218" t="s">
        <v>292</v>
      </c>
      <c r="C6218">
        <v>24</v>
      </c>
      <c r="D6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8">
        <v>11</v>
      </c>
      <c r="AJ6218" t="s">
        <v>318</v>
      </c>
      <c r="AK6218" t="s">
        <v>427</v>
      </c>
      <c r="AL6218" t="s">
        <v>292</v>
      </c>
      <c r="AM6218">
        <v>7</v>
      </c>
      <c r="AN6218">
        <v>24</v>
      </c>
      <c r="AO6218">
        <v>0</v>
      </c>
      <c r="AP6218">
        <v>0</v>
      </c>
      <c r="AQ6218">
        <v>0</v>
      </c>
      <c r="AR6218">
        <v>0</v>
      </c>
      <c r="AS6218">
        <v>0</v>
      </c>
      <c r="AT6218">
        <v>0</v>
      </c>
    </row>
    <row r="6219" spans="1:46" hidden="1" x14ac:dyDescent="0.25">
      <c r="A6219" t="s">
        <v>318</v>
      </c>
      <c r="B6219" t="s">
        <v>293</v>
      </c>
      <c r="C6219">
        <v>1</v>
      </c>
      <c r="D6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9">
        <v>11</v>
      </c>
      <c r="AJ6219" t="s">
        <v>318</v>
      </c>
      <c r="AK6219" t="s">
        <v>427</v>
      </c>
      <c r="AL6219" t="s">
        <v>293</v>
      </c>
      <c r="AM6219">
        <v>8</v>
      </c>
      <c r="AN6219">
        <v>1</v>
      </c>
      <c r="AO6219">
        <v>0</v>
      </c>
      <c r="AP6219">
        <v>0</v>
      </c>
      <c r="AQ6219">
        <v>0</v>
      </c>
      <c r="AR6219">
        <v>0</v>
      </c>
      <c r="AS6219">
        <v>0</v>
      </c>
      <c r="AT6219">
        <v>0</v>
      </c>
    </row>
    <row r="6220" spans="1:46" hidden="1" x14ac:dyDescent="0.25">
      <c r="A6220" t="s">
        <v>318</v>
      </c>
      <c r="B6220" t="s">
        <v>293</v>
      </c>
      <c r="C6220">
        <v>2</v>
      </c>
      <c r="D6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0">
        <v>11</v>
      </c>
      <c r="AJ6220" t="s">
        <v>318</v>
      </c>
      <c r="AK6220" t="s">
        <v>427</v>
      </c>
      <c r="AL6220" t="s">
        <v>293</v>
      </c>
      <c r="AM6220">
        <v>8</v>
      </c>
      <c r="AN6220">
        <v>2</v>
      </c>
      <c r="AO6220">
        <v>0</v>
      </c>
      <c r="AP6220">
        <v>0</v>
      </c>
      <c r="AQ6220">
        <v>0</v>
      </c>
      <c r="AR6220">
        <v>0</v>
      </c>
      <c r="AS6220">
        <v>0</v>
      </c>
      <c r="AT6220">
        <v>0</v>
      </c>
    </row>
    <row r="6221" spans="1:46" hidden="1" x14ac:dyDescent="0.25">
      <c r="A6221" t="s">
        <v>318</v>
      </c>
      <c r="B6221" t="s">
        <v>293</v>
      </c>
      <c r="C6221">
        <v>3</v>
      </c>
      <c r="D6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1">
        <v>11</v>
      </c>
      <c r="AJ6221" t="s">
        <v>318</v>
      </c>
      <c r="AK6221" t="s">
        <v>427</v>
      </c>
      <c r="AL6221" t="s">
        <v>293</v>
      </c>
      <c r="AM6221">
        <v>8</v>
      </c>
      <c r="AN6221">
        <v>3</v>
      </c>
      <c r="AO6221">
        <v>0</v>
      </c>
      <c r="AP6221">
        <v>0</v>
      </c>
      <c r="AQ6221">
        <v>0</v>
      </c>
      <c r="AR6221">
        <v>0</v>
      </c>
      <c r="AS6221">
        <v>0</v>
      </c>
      <c r="AT6221">
        <v>0</v>
      </c>
    </row>
    <row r="6222" spans="1:46" hidden="1" x14ac:dyDescent="0.25">
      <c r="A6222" t="s">
        <v>318</v>
      </c>
      <c r="B6222" t="s">
        <v>293</v>
      </c>
      <c r="C6222">
        <v>4</v>
      </c>
      <c r="D6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2">
        <v>11</v>
      </c>
      <c r="AJ6222" t="s">
        <v>318</v>
      </c>
      <c r="AK6222" t="s">
        <v>427</v>
      </c>
      <c r="AL6222" t="s">
        <v>293</v>
      </c>
      <c r="AM6222">
        <v>8</v>
      </c>
      <c r="AN6222">
        <v>4</v>
      </c>
      <c r="AO6222">
        <v>0</v>
      </c>
      <c r="AP6222">
        <v>0</v>
      </c>
      <c r="AQ6222">
        <v>0</v>
      </c>
      <c r="AR6222">
        <v>0</v>
      </c>
      <c r="AS6222">
        <v>0</v>
      </c>
      <c r="AT6222">
        <v>0</v>
      </c>
    </row>
    <row r="6223" spans="1:46" hidden="1" x14ac:dyDescent="0.25">
      <c r="A6223" t="s">
        <v>318</v>
      </c>
      <c r="B6223" t="s">
        <v>293</v>
      </c>
      <c r="C6223">
        <v>5</v>
      </c>
      <c r="D6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3">
        <v>11</v>
      </c>
      <c r="AJ6223" t="s">
        <v>318</v>
      </c>
      <c r="AK6223" t="s">
        <v>427</v>
      </c>
      <c r="AL6223" t="s">
        <v>293</v>
      </c>
      <c r="AM6223">
        <v>8</v>
      </c>
      <c r="AN6223">
        <v>5</v>
      </c>
      <c r="AO6223">
        <v>0</v>
      </c>
      <c r="AP6223">
        <v>0</v>
      </c>
      <c r="AQ6223">
        <v>0</v>
      </c>
      <c r="AR6223">
        <v>0</v>
      </c>
      <c r="AS6223">
        <v>0</v>
      </c>
      <c r="AT6223">
        <v>0</v>
      </c>
    </row>
    <row r="6224" spans="1:46" hidden="1" x14ac:dyDescent="0.25">
      <c r="A6224" t="s">
        <v>318</v>
      </c>
      <c r="B6224" t="s">
        <v>293</v>
      </c>
      <c r="C6224">
        <v>6</v>
      </c>
      <c r="D6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4">
        <v>11</v>
      </c>
      <c r="AJ6224" t="s">
        <v>318</v>
      </c>
      <c r="AK6224" t="s">
        <v>427</v>
      </c>
      <c r="AL6224" t="s">
        <v>293</v>
      </c>
      <c r="AM6224">
        <v>8</v>
      </c>
      <c r="AN6224">
        <v>6</v>
      </c>
      <c r="AO6224">
        <v>0</v>
      </c>
      <c r="AP6224">
        <v>0</v>
      </c>
      <c r="AQ6224">
        <v>0</v>
      </c>
      <c r="AR6224">
        <v>0</v>
      </c>
      <c r="AS6224">
        <v>0</v>
      </c>
      <c r="AT6224">
        <v>0</v>
      </c>
    </row>
    <row r="6225" spans="1:46" hidden="1" x14ac:dyDescent="0.25">
      <c r="A6225" t="s">
        <v>318</v>
      </c>
      <c r="B6225" t="s">
        <v>293</v>
      </c>
      <c r="C6225">
        <v>7</v>
      </c>
      <c r="D6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5">
        <v>11</v>
      </c>
      <c r="AJ6225" t="s">
        <v>318</v>
      </c>
      <c r="AK6225" t="s">
        <v>427</v>
      </c>
      <c r="AL6225" t="s">
        <v>293</v>
      </c>
      <c r="AM6225">
        <v>8</v>
      </c>
      <c r="AN6225">
        <v>7</v>
      </c>
      <c r="AO6225">
        <v>0</v>
      </c>
      <c r="AP6225">
        <v>0</v>
      </c>
      <c r="AQ6225">
        <v>0</v>
      </c>
      <c r="AR6225">
        <v>0</v>
      </c>
      <c r="AS6225">
        <v>0</v>
      </c>
      <c r="AT6225">
        <v>0</v>
      </c>
    </row>
    <row r="6226" spans="1:46" hidden="1" x14ac:dyDescent="0.25">
      <c r="A6226" t="s">
        <v>318</v>
      </c>
      <c r="B6226" t="s">
        <v>293</v>
      </c>
      <c r="C6226">
        <v>8</v>
      </c>
      <c r="D6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1.3344681000000001E-2</v>
      </c>
      <c r="E6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1.3344681000000001E-2</v>
      </c>
      <c r="AI6226">
        <v>11</v>
      </c>
      <c r="AJ6226" t="s">
        <v>318</v>
      </c>
      <c r="AK6226" t="s">
        <v>427</v>
      </c>
      <c r="AL6226" t="s">
        <v>293</v>
      </c>
      <c r="AM6226">
        <v>8</v>
      </c>
      <c r="AN6226">
        <v>8</v>
      </c>
      <c r="AO6226">
        <v>1.3344681000000001E-2</v>
      </c>
      <c r="AP6226">
        <v>1.6100126999999999E-2</v>
      </c>
      <c r="AQ6226">
        <v>2.0981103000000001E-2</v>
      </c>
      <c r="AR6226">
        <v>1.7291443E-2</v>
      </c>
      <c r="AS6226">
        <v>2.8899441000000001E-2</v>
      </c>
      <c r="AT6226">
        <v>8.1970500000000009E-3</v>
      </c>
    </row>
    <row r="6227" spans="1:46" hidden="1" x14ac:dyDescent="0.25">
      <c r="A6227" t="s">
        <v>318</v>
      </c>
      <c r="B6227" t="s">
        <v>293</v>
      </c>
      <c r="C6227">
        <v>9</v>
      </c>
      <c r="D6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0.15677792800000001</v>
      </c>
      <c r="E6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0.136620624</v>
      </c>
      <c r="AI6227">
        <v>11</v>
      </c>
      <c r="AJ6227" t="s">
        <v>318</v>
      </c>
      <c r="AK6227" t="s">
        <v>427</v>
      </c>
      <c r="AL6227" t="s">
        <v>293</v>
      </c>
      <c r="AM6227">
        <v>8</v>
      </c>
      <c r="AN6227">
        <v>9</v>
      </c>
      <c r="AO6227">
        <v>0.136620624</v>
      </c>
      <c r="AP6227">
        <v>0.14431202700000001</v>
      </c>
      <c r="AQ6227">
        <v>0.15677792800000001</v>
      </c>
      <c r="AR6227">
        <v>0.144850163</v>
      </c>
      <c r="AS6227">
        <v>0.18332797000000001</v>
      </c>
      <c r="AT6227">
        <v>7.5795509999999996E-2</v>
      </c>
    </row>
    <row r="6228" spans="1:46" hidden="1" x14ac:dyDescent="0.25">
      <c r="A6228" t="s">
        <v>318</v>
      </c>
      <c r="B6228" t="s">
        <v>293</v>
      </c>
      <c r="C6228">
        <v>10</v>
      </c>
      <c r="D6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0.34513485700000002</v>
      </c>
      <c r="E6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0.34513485700000002</v>
      </c>
      <c r="AI6228">
        <v>11</v>
      </c>
      <c r="AJ6228" t="s">
        <v>318</v>
      </c>
      <c r="AK6228" t="s">
        <v>427</v>
      </c>
      <c r="AL6228" t="s">
        <v>293</v>
      </c>
      <c r="AM6228">
        <v>8</v>
      </c>
      <c r="AN6228">
        <v>10</v>
      </c>
      <c r="AO6228">
        <v>0.307990975</v>
      </c>
      <c r="AP6228">
        <v>0.32834224899999997</v>
      </c>
      <c r="AQ6228">
        <v>0.34513485700000002</v>
      </c>
      <c r="AR6228">
        <v>0.32120641599999999</v>
      </c>
      <c r="AS6228">
        <v>0.38113108499999998</v>
      </c>
      <c r="AT6228">
        <v>0.141236366</v>
      </c>
    </row>
    <row r="6229" spans="1:46" hidden="1" x14ac:dyDescent="0.25">
      <c r="A6229" t="s">
        <v>318</v>
      </c>
      <c r="B6229" t="s">
        <v>293</v>
      </c>
      <c r="C6229">
        <v>11</v>
      </c>
      <c r="D6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0.51653791400000004</v>
      </c>
      <c r="E6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0.51653791400000004</v>
      </c>
      <c r="AI6229">
        <v>11</v>
      </c>
      <c r="AJ6229" t="s">
        <v>318</v>
      </c>
      <c r="AK6229" t="s">
        <v>427</v>
      </c>
      <c r="AL6229" t="s">
        <v>293</v>
      </c>
      <c r="AM6229">
        <v>8</v>
      </c>
      <c r="AN6229">
        <v>11</v>
      </c>
      <c r="AO6229">
        <v>0.47112734699999997</v>
      </c>
      <c r="AP6229">
        <v>0.50040509</v>
      </c>
      <c r="AQ6229">
        <v>0.51653791400000004</v>
      </c>
      <c r="AR6229">
        <v>0.48537762800000001</v>
      </c>
      <c r="AS6229">
        <v>0.55776386600000005</v>
      </c>
      <c r="AT6229">
        <v>0.26595138899999998</v>
      </c>
    </row>
    <row r="6230" spans="1:46" hidden="1" x14ac:dyDescent="0.25">
      <c r="A6230" t="s">
        <v>318</v>
      </c>
      <c r="B6230" t="s">
        <v>293</v>
      </c>
      <c r="C6230">
        <v>12</v>
      </c>
      <c r="D6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0.646571848</v>
      </c>
      <c r="E6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0.646571848</v>
      </c>
      <c r="AI6230">
        <v>11</v>
      </c>
      <c r="AJ6230" t="s">
        <v>318</v>
      </c>
      <c r="AK6230" t="s">
        <v>427</v>
      </c>
      <c r="AL6230" t="s">
        <v>293</v>
      </c>
      <c r="AM6230">
        <v>8</v>
      </c>
      <c r="AN6230">
        <v>12</v>
      </c>
      <c r="AO6230">
        <v>0.59422377800000004</v>
      </c>
      <c r="AP6230">
        <v>0.62935254600000001</v>
      </c>
      <c r="AQ6230">
        <v>0.646571848</v>
      </c>
      <c r="AR6230">
        <v>0.61230530500000002</v>
      </c>
      <c r="AS6230">
        <v>0.69018475599999995</v>
      </c>
      <c r="AT6230">
        <v>0.37840310999999999</v>
      </c>
    </row>
    <row r="6231" spans="1:46" hidden="1" x14ac:dyDescent="0.25">
      <c r="A6231" t="s">
        <v>318</v>
      </c>
      <c r="B6231" t="s">
        <v>293</v>
      </c>
      <c r="C6231">
        <v>13</v>
      </c>
      <c r="D6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0.71207698399999997</v>
      </c>
      <c r="E6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0.71207698399999997</v>
      </c>
      <c r="AI6231">
        <v>11</v>
      </c>
      <c r="AJ6231" t="s">
        <v>318</v>
      </c>
      <c r="AK6231" t="s">
        <v>427</v>
      </c>
      <c r="AL6231" t="s">
        <v>293</v>
      </c>
      <c r="AM6231">
        <v>8</v>
      </c>
      <c r="AN6231">
        <v>13</v>
      </c>
      <c r="AO6231">
        <v>0.63261475199999995</v>
      </c>
      <c r="AP6231">
        <v>0.69516237700000005</v>
      </c>
      <c r="AQ6231">
        <v>0.71207698399999997</v>
      </c>
      <c r="AR6231">
        <v>0.670600796</v>
      </c>
      <c r="AS6231">
        <v>0.76200584299999996</v>
      </c>
      <c r="AT6231">
        <v>0.39894839999999998</v>
      </c>
    </row>
    <row r="6232" spans="1:46" hidden="1" x14ac:dyDescent="0.25">
      <c r="A6232" t="s">
        <v>318</v>
      </c>
      <c r="B6232" t="s">
        <v>293</v>
      </c>
      <c r="C6232">
        <v>14</v>
      </c>
      <c r="D6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0.71987268800000004</v>
      </c>
      <c r="E6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0.71987268800000004</v>
      </c>
      <c r="AI6232">
        <v>11</v>
      </c>
      <c r="AJ6232" t="s">
        <v>318</v>
      </c>
      <c r="AK6232" t="s">
        <v>427</v>
      </c>
      <c r="AL6232" t="s">
        <v>293</v>
      </c>
      <c r="AM6232">
        <v>8</v>
      </c>
      <c r="AN6232">
        <v>14</v>
      </c>
      <c r="AO6232">
        <v>0.63003793799999996</v>
      </c>
      <c r="AP6232">
        <v>0.69150736000000002</v>
      </c>
      <c r="AQ6232">
        <v>0.71987268800000004</v>
      </c>
      <c r="AR6232">
        <v>0.67057993500000002</v>
      </c>
      <c r="AS6232">
        <v>0.76945437699999997</v>
      </c>
      <c r="AT6232">
        <v>0.42254644400000002</v>
      </c>
    </row>
    <row r="6233" spans="1:46" hidden="1" x14ac:dyDescent="0.25">
      <c r="A6233" t="s">
        <v>318</v>
      </c>
      <c r="B6233" t="s">
        <v>293</v>
      </c>
      <c r="C6233">
        <v>15</v>
      </c>
      <c r="D6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0.66645933300000004</v>
      </c>
      <c r="E6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0.66645933300000004</v>
      </c>
      <c r="AI6233">
        <v>11</v>
      </c>
      <c r="AJ6233" t="s">
        <v>318</v>
      </c>
      <c r="AK6233" t="s">
        <v>427</v>
      </c>
      <c r="AL6233" t="s">
        <v>293</v>
      </c>
      <c r="AM6233">
        <v>8</v>
      </c>
      <c r="AN6233">
        <v>15</v>
      </c>
      <c r="AO6233">
        <v>0.57207880300000002</v>
      </c>
      <c r="AP6233">
        <v>0.63032223799999998</v>
      </c>
      <c r="AQ6233">
        <v>0.66645933300000004</v>
      </c>
      <c r="AR6233">
        <v>0.61466799599999999</v>
      </c>
      <c r="AS6233">
        <v>0.71492196900000005</v>
      </c>
      <c r="AT6233">
        <v>0.38214100400000001</v>
      </c>
    </row>
    <row r="6234" spans="1:46" hidden="1" x14ac:dyDescent="0.25">
      <c r="A6234" t="s">
        <v>318</v>
      </c>
      <c r="B6234" t="s">
        <v>293</v>
      </c>
      <c r="C6234">
        <v>16</v>
      </c>
      <c r="D6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0.55137860900000002</v>
      </c>
      <c r="E6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0.55137860900000002</v>
      </c>
      <c r="AI6234">
        <v>11</v>
      </c>
      <c r="AJ6234" t="s">
        <v>318</v>
      </c>
      <c r="AK6234" t="s">
        <v>427</v>
      </c>
      <c r="AL6234" t="s">
        <v>293</v>
      </c>
      <c r="AM6234">
        <v>8</v>
      </c>
      <c r="AN6234">
        <v>16</v>
      </c>
      <c r="AO6234">
        <v>0.456182647</v>
      </c>
      <c r="AP6234">
        <v>0.51648513299999999</v>
      </c>
      <c r="AQ6234">
        <v>0.55137860900000002</v>
      </c>
      <c r="AR6234">
        <v>0.50222762899999995</v>
      </c>
      <c r="AS6234">
        <v>0.60086469899999995</v>
      </c>
      <c r="AT6234">
        <v>0.30057837900000001</v>
      </c>
    </row>
    <row r="6235" spans="1:46" hidden="1" x14ac:dyDescent="0.25">
      <c r="A6235" t="s">
        <v>318</v>
      </c>
      <c r="B6235" t="s">
        <v>293</v>
      </c>
      <c r="C6235">
        <v>17</v>
      </c>
      <c r="D6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0.398806249</v>
      </c>
      <c r="E6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0.398806249</v>
      </c>
      <c r="AI6235">
        <v>11</v>
      </c>
      <c r="AJ6235" t="s">
        <v>318</v>
      </c>
      <c r="AK6235" t="s">
        <v>427</v>
      </c>
      <c r="AL6235" t="s">
        <v>293</v>
      </c>
      <c r="AM6235">
        <v>8</v>
      </c>
      <c r="AN6235">
        <v>17</v>
      </c>
      <c r="AO6235">
        <v>0.33744697000000001</v>
      </c>
      <c r="AP6235">
        <v>0.37417555200000002</v>
      </c>
      <c r="AQ6235">
        <v>0.398806249</v>
      </c>
      <c r="AR6235">
        <v>0.36369299799999999</v>
      </c>
      <c r="AS6235">
        <v>0.439421442</v>
      </c>
      <c r="AT6235">
        <v>0.19594452700000001</v>
      </c>
    </row>
    <row r="6236" spans="1:46" hidden="1" x14ac:dyDescent="0.25">
      <c r="A6236" t="s">
        <v>318</v>
      </c>
      <c r="B6236" t="s">
        <v>293</v>
      </c>
      <c r="C6236">
        <v>18</v>
      </c>
      <c r="D6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0.22520144</v>
      </c>
      <c r="E6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0.22520144</v>
      </c>
      <c r="AI6236">
        <v>11</v>
      </c>
      <c r="AJ6236" t="s">
        <v>318</v>
      </c>
      <c r="AK6236" t="s">
        <v>427</v>
      </c>
      <c r="AL6236" t="s">
        <v>293</v>
      </c>
      <c r="AM6236">
        <v>8</v>
      </c>
      <c r="AN6236">
        <v>18</v>
      </c>
      <c r="AO6236">
        <v>0.17718103399999999</v>
      </c>
      <c r="AP6236">
        <v>0.20871441399999999</v>
      </c>
      <c r="AQ6236">
        <v>0.22520144</v>
      </c>
      <c r="AR6236">
        <v>0.20007059099999999</v>
      </c>
      <c r="AS6236">
        <v>0.24871786300000001</v>
      </c>
      <c r="AT6236">
        <v>0.10029629800000001</v>
      </c>
    </row>
    <row r="6237" spans="1:46" hidden="1" x14ac:dyDescent="0.25">
      <c r="A6237" t="s">
        <v>318</v>
      </c>
      <c r="B6237" t="s">
        <v>293</v>
      </c>
      <c r="C6237">
        <v>19</v>
      </c>
      <c r="D6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6.2240028000000003E-2</v>
      </c>
      <c r="E6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6.2240028000000003E-2</v>
      </c>
      <c r="AI6237">
        <v>11</v>
      </c>
      <c r="AJ6237" t="s">
        <v>318</v>
      </c>
      <c r="AK6237" t="s">
        <v>427</v>
      </c>
      <c r="AL6237" t="s">
        <v>293</v>
      </c>
      <c r="AM6237">
        <v>8</v>
      </c>
      <c r="AN6237">
        <v>19</v>
      </c>
      <c r="AO6237">
        <v>4.9918914000000002E-2</v>
      </c>
      <c r="AP6237">
        <v>5.7250260999999997E-2</v>
      </c>
      <c r="AQ6237">
        <v>6.2240028000000003E-2</v>
      </c>
      <c r="AR6237">
        <v>5.5587818999999997E-2</v>
      </c>
      <c r="AS6237">
        <v>7.0774607000000003E-2</v>
      </c>
      <c r="AT6237">
        <v>2.6824361000000001E-2</v>
      </c>
    </row>
    <row r="6238" spans="1:46" hidden="1" x14ac:dyDescent="0.25">
      <c r="A6238" t="s">
        <v>318</v>
      </c>
      <c r="B6238" t="s">
        <v>293</v>
      </c>
      <c r="C6238">
        <v>20</v>
      </c>
      <c r="D6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3.0657599999999997E-4</v>
      </c>
      <c r="E6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3.0657599999999997E-4</v>
      </c>
      <c r="AI6238">
        <v>11</v>
      </c>
      <c r="AJ6238" t="s">
        <v>318</v>
      </c>
      <c r="AK6238" t="s">
        <v>427</v>
      </c>
      <c r="AL6238" t="s">
        <v>293</v>
      </c>
      <c r="AM6238">
        <v>8</v>
      </c>
      <c r="AN6238">
        <v>20</v>
      </c>
      <c r="AO6238">
        <v>2.42654E-4</v>
      </c>
      <c r="AP6238">
        <v>2.7640599999999998E-4</v>
      </c>
      <c r="AQ6238">
        <v>3.0657599999999997E-4</v>
      </c>
      <c r="AR6238">
        <v>2.7593300000000002E-4</v>
      </c>
      <c r="AS6238">
        <v>3.9160099999999999E-4</v>
      </c>
      <c r="AT6238">
        <v>1.50295E-4</v>
      </c>
    </row>
    <row r="6239" spans="1:46" hidden="1" x14ac:dyDescent="0.25">
      <c r="A6239" t="s">
        <v>318</v>
      </c>
      <c r="B6239" t="s">
        <v>293</v>
      </c>
      <c r="C6239">
        <v>21</v>
      </c>
      <c r="D6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9">
        <v>11</v>
      </c>
      <c r="AJ6239" t="s">
        <v>318</v>
      </c>
      <c r="AK6239" t="s">
        <v>427</v>
      </c>
      <c r="AL6239" t="s">
        <v>293</v>
      </c>
      <c r="AM6239">
        <v>8</v>
      </c>
      <c r="AN6239">
        <v>21</v>
      </c>
      <c r="AO6239">
        <v>0</v>
      </c>
      <c r="AP6239">
        <v>0</v>
      </c>
      <c r="AQ6239">
        <v>0</v>
      </c>
      <c r="AR6239">
        <v>0</v>
      </c>
      <c r="AS6239">
        <v>0</v>
      </c>
      <c r="AT6239">
        <v>0</v>
      </c>
    </row>
    <row r="6240" spans="1:46" hidden="1" x14ac:dyDescent="0.25">
      <c r="A6240" t="s">
        <v>318</v>
      </c>
      <c r="B6240" t="s">
        <v>293</v>
      </c>
      <c r="C6240">
        <v>22</v>
      </c>
      <c r="D6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0">
        <v>11</v>
      </c>
      <c r="AJ6240" t="s">
        <v>318</v>
      </c>
      <c r="AK6240" t="s">
        <v>427</v>
      </c>
      <c r="AL6240" t="s">
        <v>293</v>
      </c>
      <c r="AM6240">
        <v>8</v>
      </c>
      <c r="AN6240">
        <v>22</v>
      </c>
      <c r="AO6240">
        <v>0</v>
      </c>
      <c r="AP6240">
        <v>0</v>
      </c>
      <c r="AQ6240">
        <v>0</v>
      </c>
      <c r="AR6240">
        <v>0</v>
      </c>
      <c r="AS6240">
        <v>0</v>
      </c>
      <c r="AT6240">
        <v>0</v>
      </c>
    </row>
    <row r="6241" spans="1:46" hidden="1" x14ac:dyDescent="0.25">
      <c r="A6241" t="s">
        <v>318</v>
      </c>
      <c r="B6241" t="s">
        <v>293</v>
      </c>
      <c r="C6241">
        <v>23</v>
      </c>
      <c r="D6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1">
        <v>11</v>
      </c>
      <c r="AJ6241" t="s">
        <v>318</v>
      </c>
      <c r="AK6241" t="s">
        <v>427</v>
      </c>
      <c r="AL6241" t="s">
        <v>293</v>
      </c>
      <c r="AM6241">
        <v>8</v>
      </c>
      <c r="AN6241">
        <v>23</v>
      </c>
      <c r="AO6241">
        <v>0</v>
      </c>
      <c r="AP6241">
        <v>0</v>
      </c>
      <c r="AQ6241">
        <v>0</v>
      </c>
      <c r="AR6241">
        <v>0</v>
      </c>
      <c r="AS6241">
        <v>0</v>
      </c>
      <c r="AT6241">
        <v>0</v>
      </c>
    </row>
    <row r="6242" spans="1:46" hidden="1" x14ac:dyDescent="0.25">
      <c r="A6242" t="s">
        <v>318</v>
      </c>
      <c r="B6242" t="s">
        <v>293</v>
      </c>
      <c r="C6242">
        <v>24</v>
      </c>
      <c r="D6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2">
        <v>11</v>
      </c>
      <c r="AJ6242" t="s">
        <v>318</v>
      </c>
      <c r="AK6242" t="s">
        <v>427</v>
      </c>
      <c r="AL6242" t="s">
        <v>293</v>
      </c>
      <c r="AM6242">
        <v>8</v>
      </c>
      <c r="AN6242">
        <v>24</v>
      </c>
      <c r="AO6242">
        <v>0</v>
      </c>
      <c r="AP6242">
        <v>0</v>
      </c>
      <c r="AQ6242">
        <v>0</v>
      </c>
      <c r="AR6242">
        <v>0</v>
      </c>
      <c r="AS6242">
        <v>0</v>
      </c>
      <c r="AT6242">
        <v>0</v>
      </c>
    </row>
    <row r="6243" spans="1:46" hidden="1" x14ac:dyDescent="0.25">
      <c r="A6243" t="s">
        <v>318</v>
      </c>
      <c r="B6243" t="s">
        <v>294</v>
      </c>
      <c r="C6243">
        <v>1</v>
      </c>
      <c r="D6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3">
        <v>11</v>
      </c>
      <c r="AJ6243" t="s">
        <v>318</v>
      </c>
      <c r="AK6243" t="s">
        <v>427</v>
      </c>
      <c r="AL6243" t="s">
        <v>294</v>
      </c>
      <c r="AM6243">
        <v>9</v>
      </c>
      <c r="AN6243">
        <v>1</v>
      </c>
      <c r="AO6243">
        <v>0</v>
      </c>
      <c r="AP6243">
        <v>0</v>
      </c>
      <c r="AQ6243">
        <v>0</v>
      </c>
      <c r="AR6243">
        <v>0</v>
      </c>
      <c r="AS6243">
        <v>0</v>
      </c>
      <c r="AT6243">
        <v>0</v>
      </c>
    </row>
    <row r="6244" spans="1:46" hidden="1" x14ac:dyDescent="0.25">
      <c r="A6244" t="s">
        <v>318</v>
      </c>
      <c r="B6244" t="s">
        <v>294</v>
      </c>
      <c r="C6244">
        <v>2</v>
      </c>
      <c r="D6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4">
        <v>11</v>
      </c>
      <c r="AJ6244" t="s">
        <v>318</v>
      </c>
      <c r="AK6244" t="s">
        <v>427</v>
      </c>
      <c r="AL6244" t="s">
        <v>294</v>
      </c>
      <c r="AM6244">
        <v>9</v>
      </c>
      <c r="AN6244">
        <v>2</v>
      </c>
      <c r="AO6244">
        <v>0</v>
      </c>
      <c r="AP6244">
        <v>0</v>
      </c>
      <c r="AQ6244">
        <v>0</v>
      </c>
      <c r="AR6244">
        <v>0</v>
      </c>
      <c r="AS6244">
        <v>0</v>
      </c>
      <c r="AT6244">
        <v>0</v>
      </c>
    </row>
    <row r="6245" spans="1:46" hidden="1" x14ac:dyDescent="0.25">
      <c r="A6245" t="s">
        <v>318</v>
      </c>
      <c r="B6245" t="s">
        <v>294</v>
      </c>
      <c r="C6245">
        <v>3</v>
      </c>
      <c r="D6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5">
        <v>11</v>
      </c>
      <c r="AJ6245" t="s">
        <v>318</v>
      </c>
      <c r="AK6245" t="s">
        <v>427</v>
      </c>
      <c r="AL6245" t="s">
        <v>294</v>
      </c>
      <c r="AM6245">
        <v>9</v>
      </c>
      <c r="AN6245">
        <v>3</v>
      </c>
      <c r="AO6245">
        <v>0</v>
      </c>
      <c r="AP6245">
        <v>0</v>
      </c>
      <c r="AQ6245">
        <v>0</v>
      </c>
      <c r="AR6245">
        <v>0</v>
      </c>
      <c r="AS6245">
        <v>0</v>
      </c>
      <c r="AT6245">
        <v>0</v>
      </c>
    </row>
    <row r="6246" spans="1:46" hidden="1" x14ac:dyDescent="0.25">
      <c r="A6246" t="s">
        <v>318</v>
      </c>
      <c r="B6246" t="s">
        <v>294</v>
      </c>
      <c r="C6246">
        <v>4</v>
      </c>
      <c r="D6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6">
        <v>11</v>
      </c>
      <c r="AJ6246" t="s">
        <v>318</v>
      </c>
      <c r="AK6246" t="s">
        <v>427</v>
      </c>
      <c r="AL6246" t="s">
        <v>294</v>
      </c>
      <c r="AM6246">
        <v>9</v>
      </c>
      <c r="AN6246">
        <v>4</v>
      </c>
      <c r="AO6246">
        <v>0</v>
      </c>
      <c r="AP6246">
        <v>0</v>
      </c>
      <c r="AQ6246">
        <v>0</v>
      </c>
      <c r="AR6246">
        <v>0</v>
      </c>
      <c r="AS6246">
        <v>0</v>
      </c>
      <c r="AT6246">
        <v>0</v>
      </c>
    </row>
    <row r="6247" spans="1:46" hidden="1" x14ac:dyDescent="0.25">
      <c r="A6247" t="s">
        <v>318</v>
      </c>
      <c r="B6247" t="s">
        <v>294</v>
      </c>
      <c r="C6247">
        <v>5</v>
      </c>
      <c r="D6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7">
        <v>11</v>
      </c>
      <c r="AJ6247" t="s">
        <v>318</v>
      </c>
      <c r="AK6247" t="s">
        <v>427</v>
      </c>
      <c r="AL6247" t="s">
        <v>294</v>
      </c>
      <c r="AM6247">
        <v>9</v>
      </c>
      <c r="AN6247">
        <v>5</v>
      </c>
      <c r="AO6247">
        <v>0</v>
      </c>
      <c r="AP6247">
        <v>0</v>
      </c>
      <c r="AQ6247">
        <v>0</v>
      </c>
      <c r="AR6247">
        <v>0</v>
      </c>
      <c r="AS6247">
        <v>0</v>
      </c>
      <c r="AT6247">
        <v>0</v>
      </c>
    </row>
    <row r="6248" spans="1:46" hidden="1" x14ac:dyDescent="0.25">
      <c r="A6248" t="s">
        <v>318</v>
      </c>
      <c r="B6248" t="s">
        <v>294</v>
      </c>
      <c r="C6248">
        <v>6</v>
      </c>
      <c r="D6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8">
        <v>11</v>
      </c>
      <c r="AJ6248" t="s">
        <v>318</v>
      </c>
      <c r="AK6248" t="s">
        <v>427</v>
      </c>
      <c r="AL6248" t="s">
        <v>294</v>
      </c>
      <c r="AM6248">
        <v>9</v>
      </c>
      <c r="AN6248">
        <v>6</v>
      </c>
      <c r="AO6248">
        <v>0</v>
      </c>
      <c r="AP6248">
        <v>0</v>
      </c>
      <c r="AQ6248">
        <v>0</v>
      </c>
      <c r="AR6248">
        <v>0</v>
      </c>
      <c r="AS6248">
        <v>0</v>
      </c>
      <c r="AT6248">
        <v>0</v>
      </c>
    </row>
    <row r="6249" spans="1:46" hidden="1" x14ac:dyDescent="0.25">
      <c r="A6249" t="s">
        <v>318</v>
      </c>
      <c r="B6249" t="s">
        <v>294</v>
      </c>
      <c r="C6249">
        <v>7</v>
      </c>
      <c r="D6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9">
        <v>11</v>
      </c>
      <c r="AJ6249" t="s">
        <v>318</v>
      </c>
      <c r="AK6249" t="s">
        <v>427</v>
      </c>
      <c r="AL6249" t="s">
        <v>294</v>
      </c>
      <c r="AM6249">
        <v>9</v>
      </c>
      <c r="AN6249">
        <v>7</v>
      </c>
      <c r="AO6249">
        <v>0</v>
      </c>
      <c r="AP6249">
        <v>1.0699999999999999E-6</v>
      </c>
      <c r="AQ6249">
        <v>3.7700000000000002E-5</v>
      </c>
      <c r="AR6249">
        <v>3.3300000000000003E-5</v>
      </c>
      <c r="AS6249">
        <v>2.9609299999999999E-4</v>
      </c>
      <c r="AT6249">
        <v>0</v>
      </c>
    </row>
    <row r="6250" spans="1:46" hidden="1" x14ac:dyDescent="0.25">
      <c r="A6250" t="s">
        <v>318</v>
      </c>
      <c r="B6250" t="s">
        <v>294</v>
      </c>
      <c r="C6250">
        <v>8</v>
      </c>
      <c r="D6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3.4771154999999998E-2</v>
      </c>
      <c r="E6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3.4771154999999998E-2</v>
      </c>
      <c r="AI6250">
        <v>11</v>
      </c>
      <c r="AJ6250" t="s">
        <v>318</v>
      </c>
      <c r="AK6250" t="s">
        <v>427</v>
      </c>
      <c r="AL6250" t="s">
        <v>294</v>
      </c>
      <c r="AM6250">
        <v>9</v>
      </c>
      <c r="AN6250">
        <v>8</v>
      </c>
      <c r="AO6250">
        <v>3.4771154999999998E-2</v>
      </c>
      <c r="AP6250" s="281">
        <v>4.1605859000000002E-2</v>
      </c>
      <c r="AQ6250" s="281">
        <v>5.1197807999999997E-2</v>
      </c>
      <c r="AR6250" s="281">
        <v>4.2965672000000003E-2</v>
      </c>
      <c r="AS6250">
        <v>6.9411516000000006E-2</v>
      </c>
      <c r="AT6250">
        <v>1.7646247E-2</v>
      </c>
    </row>
    <row r="6251" spans="1:46" hidden="1" x14ac:dyDescent="0.25">
      <c r="A6251" t="s">
        <v>318</v>
      </c>
      <c r="B6251" t="s">
        <v>294</v>
      </c>
      <c r="C6251">
        <v>9</v>
      </c>
      <c r="D6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0.21736798500000001</v>
      </c>
      <c r="E6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0.17797179299999999</v>
      </c>
      <c r="AI6251">
        <v>11</v>
      </c>
      <c r="AJ6251" t="s">
        <v>318</v>
      </c>
      <c r="AK6251" t="s">
        <v>427</v>
      </c>
      <c r="AL6251" t="s">
        <v>294</v>
      </c>
      <c r="AM6251">
        <v>9</v>
      </c>
      <c r="AN6251">
        <v>9</v>
      </c>
      <c r="AO6251">
        <v>0.17797179299999999</v>
      </c>
      <c r="AP6251">
        <v>0.20311627800000001</v>
      </c>
      <c r="AQ6251">
        <v>0.21736798500000001</v>
      </c>
      <c r="AR6251">
        <v>0.19654317199999999</v>
      </c>
      <c r="AS6251">
        <v>0.25204326399999999</v>
      </c>
      <c r="AT6251">
        <v>8.4407483000000005E-2</v>
      </c>
    </row>
    <row r="6252" spans="1:46" hidden="1" x14ac:dyDescent="0.25">
      <c r="A6252" t="s">
        <v>318</v>
      </c>
      <c r="B6252" t="s">
        <v>294</v>
      </c>
      <c r="C6252">
        <v>10</v>
      </c>
      <c r="D6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0.40961258499999997</v>
      </c>
      <c r="E6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0.40961258499999997</v>
      </c>
      <c r="AI6252">
        <v>11</v>
      </c>
      <c r="AJ6252" t="s">
        <v>318</v>
      </c>
      <c r="AK6252" t="s">
        <v>427</v>
      </c>
      <c r="AL6252" t="s">
        <v>294</v>
      </c>
      <c r="AM6252">
        <v>9</v>
      </c>
      <c r="AN6252">
        <v>10</v>
      </c>
      <c r="AO6252">
        <v>0.35547713399999997</v>
      </c>
      <c r="AP6252">
        <v>0.39365572999999998</v>
      </c>
      <c r="AQ6252">
        <v>0.40961258499999997</v>
      </c>
      <c r="AR6252">
        <v>0.37872867399999999</v>
      </c>
      <c r="AS6252">
        <v>0.44609156</v>
      </c>
      <c r="AT6252">
        <v>0.161143487</v>
      </c>
    </row>
    <row r="6253" spans="1:46" hidden="1" x14ac:dyDescent="0.25">
      <c r="A6253" t="s">
        <v>318</v>
      </c>
      <c r="B6253" t="s">
        <v>294</v>
      </c>
      <c r="C6253">
        <v>11</v>
      </c>
      <c r="D6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0.58599031800000001</v>
      </c>
      <c r="E6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0.58599031800000001</v>
      </c>
      <c r="AI6253">
        <v>11</v>
      </c>
      <c r="AJ6253" t="s">
        <v>318</v>
      </c>
      <c r="AK6253" t="s">
        <v>427</v>
      </c>
      <c r="AL6253" t="s">
        <v>294</v>
      </c>
      <c r="AM6253">
        <v>9</v>
      </c>
      <c r="AN6253">
        <v>11</v>
      </c>
      <c r="AO6253">
        <v>0.51679285500000005</v>
      </c>
      <c r="AP6253">
        <v>0.56859907200000004</v>
      </c>
      <c r="AQ6253">
        <v>0.58599031800000001</v>
      </c>
      <c r="AR6253">
        <v>0.53969111599999997</v>
      </c>
      <c r="AS6253">
        <v>0.61986786500000002</v>
      </c>
      <c r="AT6253">
        <v>0.23768309300000001</v>
      </c>
    </row>
    <row r="6254" spans="1:46" hidden="1" x14ac:dyDescent="0.25">
      <c r="A6254" t="s">
        <v>318</v>
      </c>
      <c r="B6254" t="s">
        <v>294</v>
      </c>
      <c r="C6254">
        <v>12</v>
      </c>
      <c r="D6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0.710946403</v>
      </c>
      <c r="E6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0.710946403</v>
      </c>
      <c r="AI6254">
        <v>11</v>
      </c>
      <c r="AJ6254" t="s">
        <v>318</v>
      </c>
      <c r="AK6254" t="s">
        <v>427</v>
      </c>
      <c r="AL6254" t="s">
        <v>294</v>
      </c>
      <c r="AM6254">
        <v>9</v>
      </c>
      <c r="AN6254">
        <v>12</v>
      </c>
      <c r="AO6254">
        <v>0.64724844400000003</v>
      </c>
      <c r="AP6254">
        <v>0.68888191899999995</v>
      </c>
      <c r="AQ6254">
        <v>0.710946403</v>
      </c>
      <c r="AR6254">
        <v>0.65755216000000005</v>
      </c>
      <c r="AS6254">
        <v>0.74810811600000005</v>
      </c>
      <c r="AT6254">
        <v>0.29902278399999999</v>
      </c>
    </row>
    <row r="6255" spans="1:46" hidden="1" x14ac:dyDescent="0.25">
      <c r="A6255" t="s">
        <v>318</v>
      </c>
      <c r="B6255" t="s">
        <v>294</v>
      </c>
      <c r="C6255">
        <v>13</v>
      </c>
      <c r="D6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0.756940787</v>
      </c>
      <c r="E6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0.756940787</v>
      </c>
      <c r="AI6255">
        <v>11</v>
      </c>
      <c r="AJ6255" t="s">
        <v>318</v>
      </c>
      <c r="AK6255" t="s">
        <v>427</v>
      </c>
      <c r="AL6255" t="s">
        <v>294</v>
      </c>
      <c r="AM6255">
        <v>9</v>
      </c>
      <c r="AN6255">
        <v>13</v>
      </c>
      <c r="AO6255">
        <v>0.66505615299999998</v>
      </c>
      <c r="AP6255">
        <v>0.71836307099999996</v>
      </c>
      <c r="AQ6255">
        <v>0.756940787</v>
      </c>
      <c r="AR6255">
        <v>0.70060685099999997</v>
      </c>
      <c r="AS6255">
        <v>0.81273534199999997</v>
      </c>
      <c r="AT6255">
        <v>0.31653068200000001</v>
      </c>
    </row>
    <row r="6256" spans="1:46" hidden="1" x14ac:dyDescent="0.25">
      <c r="A6256" t="s">
        <v>318</v>
      </c>
      <c r="B6256" t="s">
        <v>294</v>
      </c>
      <c r="C6256">
        <v>14</v>
      </c>
      <c r="D6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0.73492289</v>
      </c>
      <c r="E6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0.73492289</v>
      </c>
      <c r="AI6256">
        <v>11</v>
      </c>
      <c r="AJ6256" t="s">
        <v>318</v>
      </c>
      <c r="AK6256" t="s">
        <v>427</v>
      </c>
      <c r="AL6256" t="s">
        <v>294</v>
      </c>
      <c r="AM6256">
        <v>9</v>
      </c>
      <c r="AN6256">
        <v>14</v>
      </c>
      <c r="AO6256">
        <v>0.64700254300000004</v>
      </c>
      <c r="AP6256">
        <v>0.68803636800000001</v>
      </c>
      <c r="AQ6256">
        <v>0.73492289</v>
      </c>
      <c r="AR6256">
        <v>0.68024298299999997</v>
      </c>
      <c r="AS6256">
        <v>0.820158626</v>
      </c>
      <c r="AT6256">
        <v>0.31317252400000001</v>
      </c>
    </row>
    <row r="6257" spans="1:46" hidden="1" x14ac:dyDescent="0.25">
      <c r="A6257" t="s">
        <v>318</v>
      </c>
      <c r="B6257" t="s">
        <v>294</v>
      </c>
      <c r="C6257">
        <v>15</v>
      </c>
      <c r="D6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0.65228757400000004</v>
      </c>
      <c r="E6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0.65228757400000004</v>
      </c>
      <c r="AI6257">
        <v>11</v>
      </c>
      <c r="AJ6257" t="s">
        <v>318</v>
      </c>
      <c r="AK6257" t="s">
        <v>427</v>
      </c>
      <c r="AL6257" t="s">
        <v>294</v>
      </c>
      <c r="AM6257">
        <v>9</v>
      </c>
      <c r="AN6257">
        <v>15</v>
      </c>
      <c r="AO6257">
        <v>0.565467685</v>
      </c>
      <c r="AP6257">
        <v>0.61270958200000003</v>
      </c>
      <c r="AQ6257">
        <v>0.65228757400000004</v>
      </c>
      <c r="AR6257">
        <v>0.60332808900000001</v>
      </c>
      <c r="AS6257">
        <v>0.76171522899999999</v>
      </c>
      <c r="AT6257">
        <v>0.239588935</v>
      </c>
    </row>
    <row r="6258" spans="1:46" hidden="1" x14ac:dyDescent="0.25">
      <c r="A6258" t="s">
        <v>318</v>
      </c>
      <c r="B6258" t="s">
        <v>294</v>
      </c>
      <c r="C6258">
        <v>16</v>
      </c>
      <c r="D6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0.53813144800000001</v>
      </c>
      <c r="E6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0.53813144800000001</v>
      </c>
      <c r="AI6258">
        <v>11</v>
      </c>
      <c r="AJ6258" t="s">
        <v>318</v>
      </c>
      <c r="AK6258" t="s">
        <v>427</v>
      </c>
      <c r="AL6258" t="s">
        <v>294</v>
      </c>
      <c r="AM6258">
        <v>9</v>
      </c>
      <c r="AN6258">
        <v>16</v>
      </c>
      <c r="AO6258">
        <v>0.47143121100000002</v>
      </c>
      <c r="AP6258">
        <v>0.50672203999999998</v>
      </c>
      <c r="AQ6258">
        <v>0.53813144800000001</v>
      </c>
      <c r="AR6258">
        <v>0.50104434799999997</v>
      </c>
      <c r="AS6258">
        <v>0.64005588899999999</v>
      </c>
      <c r="AT6258">
        <v>0.210946512</v>
      </c>
    </row>
    <row r="6259" spans="1:46" hidden="1" x14ac:dyDescent="0.25">
      <c r="A6259" t="s">
        <v>318</v>
      </c>
      <c r="B6259" t="s">
        <v>294</v>
      </c>
      <c r="C6259">
        <v>17</v>
      </c>
      <c r="D6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0.38677073200000001</v>
      </c>
      <c r="E6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0.38677073200000001</v>
      </c>
      <c r="AI6259">
        <v>11</v>
      </c>
      <c r="AJ6259" t="s">
        <v>318</v>
      </c>
      <c r="AK6259" t="s">
        <v>427</v>
      </c>
      <c r="AL6259" t="s">
        <v>294</v>
      </c>
      <c r="AM6259">
        <v>9</v>
      </c>
      <c r="AN6259">
        <v>17</v>
      </c>
      <c r="AO6259">
        <v>0.33178653000000002</v>
      </c>
      <c r="AP6259">
        <v>0.35895173200000002</v>
      </c>
      <c r="AQ6259">
        <v>0.38677073200000001</v>
      </c>
      <c r="AR6259">
        <v>0.356914701</v>
      </c>
      <c r="AS6259">
        <v>0.47039724399999999</v>
      </c>
      <c r="AT6259">
        <v>0.17951557400000001</v>
      </c>
    </row>
    <row r="6260" spans="1:46" hidden="1" x14ac:dyDescent="0.25">
      <c r="A6260" t="s">
        <v>318</v>
      </c>
      <c r="B6260" t="s">
        <v>294</v>
      </c>
      <c r="C6260">
        <v>18</v>
      </c>
      <c r="D6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0.21169232700000001</v>
      </c>
      <c r="E6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0.21169232700000001</v>
      </c>
      <c r="AI6260">
        <v>11</v>
      </c>
      <c r="AJ6260" t="s">
        <v>318</v>
      </c>
      <c r="AK6260" t="s">
        <v>427</v>
      </c>
      <c r="AL6260" t="s">
        <v>294</v>
      </c>
      <c r="AM6260">
        <v>9</v>
      </c>
      <c r="AN6260">
        <v>18</v>
      </c>
      <c r="AO6260">
        <v>0.17502488799999999</v>
      </c>
      <c r="AP6260">
        <v>0.19161366599999999</v>
      </c>
      <c r="AQ6260">
        <v>0.21169232700000001</v>
      </c>
      <c r="AR6260">
        <v>0.19214935899999999</v>
      </c>
      <c r="AS6260">
        <v>0.26803799499999997</v>
      </c>
      <c r="AT6260">
        <v>8.6911962999999995E-2</v>
      </c>
    </row>
    <row r="6261" spans="1:46" hidden="1" x14ac:dyDescent="0.25">
      <c r="A6261" t="s">
        <v>318</v>
      </c>
      <c r="B6261" t="s">
        <v>294</v>
      </c>
      <c r="C6261">
        <v>19</v>
      </c>
      <c r="D6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5.7998301000000002E-2</v>
      </c>
      <c r="E6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5.7998301000000002E-2</v>
      </c>
      <c r="AI6261">
        <v>11</v>
      </c>
      <c r="AJ6261" t="s">
        <v>318</v>
      </c>
      <c r="AK6261" t="s">
        <v>427</v>
      </c>
      <c r="AL6261" t="s">
        <v>294</v>
      </c>
      <c r="AM6261">
        <v>9</v>
      </c>
      <c r="AN6261">
        <v>19</v>
      </c>
      <c r="AO6261">
        <v>4.7929148999999997E-2</v>
      </c>
      <c r="AP6261">
        <v>5.3316232999999998E-2</v>
      </c>
      <c r="AQ6261">
        <v>5.7998301000000002E-2</v>
      </c>
      <c r="AR6261">
        <v>5.3234168999999998E-2</v>
      </c>
      <c r="AS6261">
        <v>7.5018218999999997E-2</v>
      </c>
      <c r="AT6261">
        <v>2.2552675000000001E-2</v>
      </c>
    </row>
    <row r="6262" spans="1:46" hidden="1" x14ac:dyDescent="0.25">
      <c r="A6262" t="s">
        <v>318</v>
      </c>
      <c r="B6262" t="s">
        <v>294</v>
      </c>
      <c r="C6262">
        <v>20</v>
      </c>
      <c r="D6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2.4654700000000001E-4</v>
      </c>
      <c r="E6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2.4654700000000001E-4</v>
      </c>
      <c r="AI6262">
        <v>11</v>
      </c>
      <c r="AJ6262" t="s">
        <v>318</v>
      </c>
      <c r="AK6262" t="s">
        <v>427</v>
      </c>
      <c r="AL6262" t="s">
        <v>294</v>
      </c>
      <c r="AM6262">
        <v>9</v>
      </c>
      <c r="AN6262">
        <v>20</v>
      </c>
      <c r="AO6262">
        <v>1.7625599999999999E-4</v>
      </c>
      <c r="AP6262">
        <v>2.0689100000000001E-4</v>
      </c>
      <c r="AQ6262">
        <v>2.4654700000000001E-4</v>
      </c>
      <c r="AR6262">
        <v>2.1428800000000001E-4</v>
      </c>
      <c r="AS6262">
        <v>3.7424499999999999E-4</v>
      </c>
      <c r="AT6262">
        <v>1.0105700000000001E-4</v>
      </c>
    </row>
    <row r="6263" spans="1:46" hidden="1" x14ac:dyDescent="0.25">
      <c r="A6263" t="s">
        <v>318</v>
      </c>
      <c r="B6263" t="s">
        <v>294</v>
      </c>
      <c r="C6263">
        <v>21</v>
      </c>
      <c r="D6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3">
        <v>11</v>
      </c>
      <c r="AJ6263" t="s">
        <v>318</v>
      </c>
      <c r="AK6263" t="s">
        <v>427</v>
      </c>
      <c r="AL6263" t="s">
        <v>294</v>
      </c>
      <c r="AM6263">
        <v>9</v>
      </c>
      <c r="AN6263">
        <v>21</v>
      </c>
      <c r="AO6263">
        <v>0</v>
      </c>
      <c r="AP6263">
        <v>0</v>
      </c>
      <c r="AQ6263">
        <v>0</v>
      </c>
      <c r="AR6263">
        <v>0</v>
      </c>
      <c r="AS6263">
        <v>0</v>
      </c>
      <c r="AT6263">
        <v>0</v>
      </c>
    </row>
    <row r="6264" spans="1:46" hidden="1" x14ac:dyDescent="0.25">
      <c r="A6264" t="s">
        <v>318</v>
      </c>
      <c r="B6264" t="s">
        <v>294</v>
      </c>
      <c r="C6264">
        <v>22</v>
      </c>
      <c r="D6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4">
        <v>11</v>
      </c>
      <c r="AJ6264" t="s">
        <v>318</v>
      </c>
      <c r="AK6264" t="s">
        <v>427</v>
      </c>
      <c r="AL6264" t="s">
        <v>294</v>
      </c>
      <c r="AM6264">
        <v>9</v>
      </c>
      <c r="AN6264">
        <v>22</v>
      </c>
      <c r="AO6264">
        <v>0</v>
      </c>
      <c r="AP6264">
        <v>0</v>
      </c>
      <c r="AQ6264">
        <v>0</v>
      </c>
      <c r="AR6264">
        <v>0</v>
      </c>
      <c r="AS6264">
        <v>0</v>
      </c>
      <c r="AT6264">
        <v>0</v>
      </c>
    </row>
    <row r="6265" spans="1:46" hidden="1" x14ac:dyDescent="0.25">
      <c r="A6265" t="s">
        <v>318</v>
      </c>
      <c r="B6265" t="s">
        <v>294</v>
      </c>
      <c r="C6265">
        <v>23</v>
      </c>
      <c r="D6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5">
        <v>11</v>
      </c>
      <c r="AJ6265" t="s">
        <v>318</v>
      </c>
      <c r="AK6265" t="s">
        <v>427</v>
      </c>
      <c r="AL6265" t="s">
        <v>294</v>
      </c>
      <c r="AM6265">
        <v>9</v>
      </c>
      <c r="AN6265">
        <v>23</v>
      </c>
      <c r="AO6265">
        <v>0</v>
      </c>
      <c r="AP6265">
        <v>0</v>
      </c>
      <c r="AQ6265">
        <v>0</v>
      </c>
      <c r="AR6265">
        <v>0</v>
      </c>
      <c r="AS6265">
        <v>0</v>
      </c>
      <c r="AT6265">
        <v>0</v>
      </c>
    </row>
    <row r="6266" spans="1:46" hidden="1" x14ac:dyDescent="0.25">
      <c r="A6266" t="s">
        <v>318</v>
      </c>
      <c r="B6266" t="s">
        <v>294</v>
      </c>
      <c r="C6266">
        <v>24</v>
      </c>
      <c r="D6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6">
        <v>11</v>
      </c>
      <c r="AJ6266" t="s">
        <v>318</v>
      </c>
      <c r="AK6266" t="s">
        <v>427</v>
      </c>
      <c r="AL6266" t="s">
        <v>294</v>
      </c>
      <c r="AM6266">
        <v>9</v>
      </c>
      <c r="AN6266">
        <v>24</v>
      </c>
      <c r="AO6266">
        <v>0</v>
      </c>
      <c r="AP6266">
        <v>0</v>
      </c>
      <c r="AQ6266">
        <v>0</v>
      </c>
      <c r="AR6266">
        <v>0</v>
      </c>
      <c r="AS6266">
        <v>0</v>
      </c>
      <c r="AT6266">
        <v>0</v>
      </c>
    </row>
    <row r="6267" spans="1:46" hidden="1" x14ac:dyDescent="0.25">
      <c r="A6267" t="s">
        <v>318</v>
      </c>
      <c r="B6267" t="s">
        <v>295</v>
      </c>
      <c r="C6267">
        <v>1</v>
      </c>
      <c r="D6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7">
        <v>11</v>
      </c>
      <c r="AJ6267" t="s">
        <v>318</v>
      </c>
      <c r="AK6267" t="s">
        <v>427</v>
      </c>
      <c r="AL6267" t="s">
        <v>295</v>
      </c>
      <c r="AM6267">
        <v>10</v>
      </c>
      <c r="AN6267">
        <v>1</v>
      </c>
      <c r="AO6267">
        <v>0</v>
      </c>
      <c r="AP6267">
        <v>0</v>
      </c>
      <c r="AQ6267">
        <v>0</v>
      </c>
      <c r="AR6267">
        <v>0</v>
      </c>
      <c r="AS6267">
        <v>0</v>
      </c>
      <c r="AT6267">
        <v>0</v>
      </c>
    </row>
    <row r="6268" spans="1:46" hidden="1" x14ac:dyDescent="0.25">
      <c r="A6268" t="s">
        <v>318</v>
      </c>
      <c r="B6268" t="s">
        <v>295</v>
      </c>
      <c r="C6268">
        <v>2</v>
      </c>
      <c r="D6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8">
        <v>11</v>
      </c>
      <c r="AJ6268" t="s">
        <v>318</v>
      </c>
      <c r="AK6268" t="s">
        <v>427</v>
      </c>
      <c r="AL6268" t="s">
        <v>295</v>
      </c>
      <c r="AM6268">
        <v>10</v>
      </c>
      <c r="AN6268">
        <v>2</v>
      </c>
      <c r="AO6268">
        <v>0</v>
      </c>
      <c r="AP6268">
        <v>0</v>
      </c>
      <c r="AQ6268">
        <v>0</v>
      </c>
      <c r="AR6268">
        <v>0</v>
      </c>
      <c r="AS6268">
        <v>0</v>
      </c>
      <c r="AT6268">
        <v>0</v>
      </c>
    </row>
    <row r="6269" spans="1:46" hidden="1" x14ac:dyDescent="0.25">
      <c r="A6269" t="s">
        <v>318</v>
      </c>
      <c r="B6269" t="s">
        <v>295</v>
      </c>
      <c r="C6269">
        <v>3</v>
      </c>
      <c r="D6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9">
        <v>11</v>
      </c>
      <c r="AJ6269" t="s">
        <v>318</v>
      </c>
      <c r="AK6269" t="s">
        <v>427</v>
      </c>
      <c r="AL6269" t="s">
        <v>295</v>
      </c>
      <c r="AM6269">
        <v>10</v>
      </c>
      <c r="AN6269">
        <v>3</v>
      </c>
      <c r="AO6269">
        <v>0</v>
      </c>
      <c r="AP6269">
        <v>0</v>
      </c>
      <c r="AQ6269">
        <v>0</v>
      </c>
      <c r="AR6269">
        <v>0</v>
      </c>
      <c r="AS6269">
        <v>0</v>
      </c>
      <c r="AT6269">
        <v>0</v>
      </c>
    </row>
    <row r="6270" spans="1:46" hidden="1" x14ac:dyDescent="0.25">
      <c r="A6270" t="s">
        <v>318</v>
      </c>
      <c r="B6270" t="s">
        <v>295</v>
      </c>
      <c r="C6270">
        <v>4</v>
      </c>
      <c r="D6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0">
        <v>11</v>
      </c>
      <c r="AJ6270" t="s">
        <v>318</v>
      </c>
      <c r="AK6270" t="s">
        <v>427</v>
      </c>
      <c r="AL6270" t="s">
        <v>295</v>
      </c>
      <c r="AM6270">
        <v>10</v>
      </c>
      <c r="AN6270">
        <v>4</v>
      </c>
      <c r="AO6270">
        <v>0</v>
      </c>
      <c r="AP6270">
        <v>0</v>
      </c>
      <c r="AQ6270">
        <v>0</v>
      </c>
      <c r="AR6270">
        <v>0</v>
      </c>
      <c r="AS6270">
        <v>0</v>
      </c>
      <c r="AT6270">
        <v>0</v>
      </c>
    </row>
    <row r="6271" spans="1:46" hidden="1" x14ac:dyDescent="0.25">
      <c r="A6271" t="s">
        <v>318</v>
      </c>
      <c r="B6271" t="s">
        <v>295</v>
      </c>
      <c r="C6271">
        <v>5</v>
      </c>
      <c r="D6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1">
        <v>11</v>
      </c>
      <c r="AJ6271" t="s">
        <v>318</v>
      </c>
      <c r="AK6271" t="s">
        <v>427</v>
      </c>
      <c r="AL6271" t="s">
        <v>295</v>
      </c>
      <c r="AM6271">
        <v>10</v>
      </c>
      <c r="AN6271">
        <v>5</v>
      </c>
      <c r="AO6271">
        <v>0</v>
      </c>
      <c r="AP6271">
        <v>0</v>
      </c>
      <c r="AQ6271">
        <v>0</v>
      </c>
      <c r="AR6271">
        <v>0</v>
      </c>
      <c r="AS6271">
        <v>0</v>
      </c>
      <c r="AT6271">
        <v>0</v>
      </c>
    </row>
    <row r="6272" spans="1:46" hidden="1" x14ac:dyDescent="0.25">
      <c r="A6272" t="s">
        <v>318</v>
      </c>
      <c r="B6272" t="s">
        <v>295</v>
      </c>
      <c r="C6272">
        <v>6</v>
      </c>
      <c r="D6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2">
        <v>11</v>
      </c>
      <c r="AJ6272" t="s">
        <v>318</v>
      </c>
      <c r="AK6272" t="s">
        <v>427</v>
      </c>
      <c r="AL6272" t="s">
        <v>295</v>
      </c>
      <c r="AM6272">
        <v>10</v>
      </c>
      <c r="AN6272">
        <v>6</v>
      </c>
      <c r="AO6272">
        <v>0</v>
      </c>
      <c r="AP6272">
        <v>0</v>
      </c>
      <c r="AQ6272">
        <v>0</v>
      </c>
      <c r="AR6272">
        <v>0</v>
      </c>
      <c r="AS6272">
        <v>0</v>
      </c>
      <c r="AT6272">
        <v>0</v>
      </c>
    </row>
    <row r="6273" spans="1:46" hidden="1" x14ac:dyDescent="0.25">
      <c r="A6273" t="s">
        <v>318</v>
      </c>
      <c r="B6273" t="s">
        <v>295</v>
      </c>
      <c r="C6273">
        <v>7</v>
      </c>
      <c r="D6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5.3775299999999997E-4</v>
      </c>
      <c r="E6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5.3775299999999997E-4</v>
      </c>
      <c r="AI6273">
        <v>11</v>
      </c>
      <c r="AJ6273" t="s">
        <v>318</v>
      </c>
      <c r="AK6273" t="s">
        <v>427</v>
      </c>
      <c r="AL6273" t="s">
        <v>295</v>
      </c>
      <c r="AM6273">
        <v>10</v>
      </c>
      <c r="AN6273">
        <v>7</v>
      </c>
      <c r="AO6273">
        <v>5.3775299999999997E-4</v>
      </c>
      <c r="AP6273">
        <v>1.1905259999999999E-3</v>
      </c>
      <c r="AQ6273">
        <v>2.157487E-3</v>
      </c>
      <c r="AR6273">
        <v>1.483212E-3</v>
      </c>
      <c r="AS6273">
        <v>4.9297710000000003E-3</v>
      </c>
      <c r="AT6273">
        <v>0</v>
      </c>
    </row>
    <row r="6274" spans="1:46" hidden="1" x14ac:dyDescent="0.25">
      <c r="A6274" t="s">
        <v>318</v>
      </c>
      <c r="B6274" t="s">
        <v>295</v>
      </c>
      <c r="C6274">
        <v>8</v>
      </c>
      <c r="D6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5.4035595999999998E-2</v>
      </c>
      <c r="E6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5.4035595999999998E-2</v>
      </c>
      <c r="AI6274">
        <v>11</v>
      </c>
      <c r="AJ6274" t="s">
        <v>318</v>
      </c>
      <c r="AK6274" t="s">
        <v>427</v>
      </c>
      <c r="AL6274" t="s">
        <v>295</v>
      </c>
      <c r="AM6274">
        <v>10</v>
      </c>
      <c r="AN6274">
        <v>8</v>
      </c>
      <c r="AO6274">
        <v>5.4035595999999998E-2</v>
      </c>
      <c r="AP6274">
        <v>7.0978669999999994E-2</v>
      </c>
      <c r="AQ6274">
        <v>8.4482193999999997E-2</v>
      </c>
      <c r="AR6274">
        <v>6.5322461999999998E-2</v>
      </c>
      <c r="AS6274">
        <v>0.118579104</v>
      </c>
      <c r="AT6274">
        <v>1.2377200000000001E-3</v>
      </c>
    </row>
    <row r="6275" spans="1:46" hidden="1" x14ac:dyDescent="0.25">
      <c r="A6275" t="s">
        <v>318</v>
      </c>
      <c r="B6275" t="s">
        <v>295</v>
      </c>
      <c r="C6275">
        <v>9</v>
      </c>
      <c r="D6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0.266034416</v>
      </c>
      <c r="E6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0.17169957799999999</v>
      </c>
      <c r="AI6275">
        <v>11</v>
      </c>
      <c r="AJ6275" t="s">
        <v>318</v>
      </c>
      <c r="AK6275" t="s">
        <v>427</v>
      </c>
      <c r="AL6275" t="s">
        <v>295</v>
      </c>
      <c r="AM6275">
        <v>10</v>
      </c>
      <c r="AN6275">
        <v>9</v>
      </c>
      <c r="AO6275">
        <v>0.17169957799999999</v>
      </c>
      <c r="AP6275">
        <v>0.22433545599999999</v>
      </c>
      <c r="AQ6275">
        <v>0.266034416</v>
      </c>
      <c r="AR6275">
        <v>0.210634767</v>
      </c>
      <c r="AS6275">
        <v>0.31970369300000001</v>
      </c>
      <c r="AT6275">
        <v>3.9532202000000002E-2</v>
      </c>
    </row>
    <row r="6276" spans="1:46" hidden="1" x14ac:dyDescent="0.25">
      <c r="A6276" t="s">
        <v>318</v>
      </c>
      <c r="B6276" t="s">
        <v>295</v>
      </c>
      <c r="C6276">
        <v>10</v>
      </c>
      <c r="D6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0.45320032700000001</v>
      </c>
      <c r="E6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0.45320032700000001</v>
      </c>
      <c r="AI6276">
        <v>11</v>
      </c>
      <c r="AJ6276" t="s">
        <v>318</v>
      </c>
      <c r="AK6276" t="s">
        <v>427</v>
      </c>
      <c r="AL6276" t="s">
        <v>295</v>
      </c>
      <c r="AM6276">
        <v>10</v>
      </c>
      <c r="AN6276">
        <v>10</v>
      </c>
      <c r="AO6276">
        <v>0.299393666</v>
      </c>
      <c r="AP6276">
        <v>0.40200581899999999</v>
      </c>
      <c r="AQ6276">
        <v>0.45320032700000001</v>
      </c>
      <c r="AR6276">
        <v>0.37460777000000001</v>
      </c>
      <c r="AS6276">
        <v>0.52413213199999997</v>
      </c>
      <c r="AT6276">
        <v>0.12160715900000001</v>
      </c>
    </row>
    <row r="6277" spans="1:46" hidden="1" x14ac:dyDescent="0.25">
      <c r="A6277" t="s">
        <v>318</v>
      </c>
      <c r="B6277" t="s">
        <v>295</v>
      </c>
      <c r="C6277">
        <v>11</v>
      </c>
      <c r="D6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0.62272406199999997</v>
      </c>
      <c r="E6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0.62272406199999997</v>
      </c>
      <c r="AI6277">
        <v>11</v>
      </c>
      <c r="AJ6277" t="s">
        <v>318</v>
      </c>
      <c r="AK6277" t="s">
        <v>427</v>
      </c>
      <c r="AL6277" t="s">
        <v>295</v>
      </c>
      <c r="AM6277">
        <v>10</v>
      </c>
      <c r="AN6277">
        <v>11</v>
      </c>
      <c r="AO6277">
        <v>0.42966153000000001</v>
      </c>
      <c r="AP6277">
        <v>0.55286599199999997</v>
      </c>
      <c r="AQ6277">
        <v>0.62272406199999997</v>
      </c>
      <c r="AR6277">
        <v>0.52269828200000001</v>
      </c>
      <c r="AS6277">
        <v>0.68738852900000003</v>
      </c>
      <c r="AT6277">
        <v>0.16305218199999999</v>
      </c>
    </row>
    <row r="6278" spans="1:46" hidden="1" x14ac:dyDescent="0.25">
      <c r="A6278" t="s">
        <v>318</v>
      </c>
      <c r="B6278" t="s">
        <v>295</v>
      </c>
      <c r="C6278">
        <v>12</v>
      </c>
      <c r="D6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0.73054701700000002</v>
      </c>
      <c r="E6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0.73054701700000002</v>
      </c>
      <c r="AI6278">
        <v>11</v>
      </c>
      <c r="AJ6278" t="s">
        <v>318</v>
      </c>
      <c r="AK6278" t="s">
        <v>427</v>
      </c>
      <c r="AL6278" t="s">
        <v>295</v>
      </c>
      <c r="AM6278">
        <v>10</v>
      </c>
      <c r="AN6278">
        <v>12</v>
      </c>
      <c r="AO6278">
        <v>0.53269282399999995</v>
      </c>
      <c r="AP6278">
        <v>0.66851494700000003</v>
      </c>
      <c r="AQ6278">
        <v>0.73054701700000002</v>
      </c>
      <c r="AR6278">
        <v>0.62560125600000005</v>
      </c>
      <c r="AS6278">
        <v>0.79450834599999998</v>
      </c>
      <c r="AT6278">
        <v>0.18829138600000001</v>
      </c>
    </row>
    <row r="6279" spans="1:46" hidden="1" x14ac:dyDescent="0.25">
      <c r="A6279" t="s">
        <v>318</v>
      </c>
      <c r="B6279" t="s">
        <v>295</v>
      </c>
      <c r="C6279">
        <v>13</v>
      </c>
      <c r="D6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0.76712976300000002</v>
      </c>
      <c r="E6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0.76712976300000002</v>
      </c>
      <c r="AI6279">
        <v>11</v>
      </c>
      <c r="AJ6279" t="s">
        <v>318</v>
      </c>
      <c r="AK6279" t="s">
        <v>427</v>
      </c>
      <c r="AL6279" t="s">
        <v>295</v>
      </c>
      <c r="AM6279">
        <v>10</v>
      </c>
      <c r="AN6279">
        <v>13</v>
      </c>
      <c r="AO6279">
        <v>0.59326069000000003</v>
      </c>
      <c r="AP6279">
        <v>0.69998932400000002</v>
      </c>
      <c r="AQ6279">
        <v>0.76712976300000002</v>
      </c>
      <c r="AR6279">
        <v>0.66853219200000003</v>
      </c>
      <c r="AS6279">
        <v>0.84459471200000003</v>
      </c>
      <c r="AT6279">
        <v>0.23269631299999999</v>
      </c>
    </row>
    <row r="6280" spans="1:46" hidden="1" x14ac:dyDescent="0.25">
      <c r="A6280" t="s">
        <v>318</v>
      </c>
      <c r="B6280" t="s">
        <v>295</v>
      </c>
      <c r="C6280">
        <v>14</v>
      </c>
      <c r="D6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0.74651244999999999</v>
      </c>
      <c r="E6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0.74651244999999999</v>
      </c>
      <c r="AI6280">
        <v>11</v>
      </c>
      <c r="AJ6280" t="s">
        <v>318</v>
      </c>
      <c r="AK6280" t="s">
        <v>427</v>
      </c>
      <c r="AL6280" t="s">
        <v>295</v>
      </c>
      <c r="AM6280">
        <v>10</v>
      </c>
      <c r="AN6280">
        <v>14</v>
      </c>
      <c r="AO6280">
        <v>0.58000291000000004</v>
      </c>
      <c r="AP6280">
        <v>0.67829065399999999</v>
      </c>
      <c r="AQ6280">
        <v>0.74651244999999999</v>
      </c>
      <c r="AR6280">
        <v>0.65329561300000005</v>
      </c>
      <c r="AS6280">
        <v>0.829917452</v>
      </c>
      <c r="AT6280">
        <v>0.25607866200000001</v>
      </c>
    </row>
    <row r="6281" spans="1:46" hidden="1" x14ac:dyDescent="0.25">
      <c r="A6281" t="s">
        <v>318</v>
      </c>
      <c r="B6281" t="s">
        <v>295</v>
      </c>
      <c r="C6281">
        <v>15</v>
      </c>
      <c r="D6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0.65999227400000005</v>
      </c>
      <c r="E6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0.65999227400000005</v>
      </c>
      <c r="AI6281">
        <v>11</v>
      </c>
      <c r="AJ6281" t="s">
        <v>318</v>
      </c>
      <c r="AK6281" t="s">
        <v>427</v>
      </c>
      <c r="AL6281" t="s">
        <v>295</v>
      </c>
      <c r="AM6281">
        <v>10</v>
      </c>
      <c r="AN6281">
        <v>15</v>
      </c>
      <c r="AO6281">
        <v>0.50277440299999998</v>
      </c>
      <c r="AP6281">
        <v>0.60584404000000003</v>
      </c>
      <c r="AQ6281">
        <v>0.65999227400000005</v>
      </c>
      <c r="AR6281">
        <v>0.57945886899999999</v>
      </c>
      <c r="AS6281">
        <v>0.77079495499999995</v>
      </c>
      <c r="AT6281">
        <v>0.30921871899999998</v>
      </c>
    </row>
    <row r="6282" spans="1:46" hidden="1" x14ac:dyDescent="0.25">
      <c r="A6282" t="s">
        <v>318</v>
      </c>
      <c r="B6282" t="s">
        <v>295</v>
      </c>
      <c r="C6282">
        <v>16</v>
      </c>
      <c r="D6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0.54391165900000005</v>
      </c>
      <c r="E6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0.54391165900000005</v>
      </c>
      <c r="AI6282">
        <v>11</v>
      </c>
      <c r="AJ6282" t="s">
        <v>318</v>
      </c>
      <c r="AK6282" t="s">
        <v>427</v>
      </c>
      <c r="AL6282" t="s">
        <v>295</v>
      </c>
      <c r="AM6282">
        <v>10</v>
      </c>
      <c r="AN6282">
        <v>16</v>
      </c>
      <c r="AO6282">
        <v>0.447600475</v>
      </c>
      <c r="AP6282">
        <v>0.50419048099999997</v>
      </c>
      <c r="AQ6282">
        <v>0.54391165900000005</v>
      </c>
      <c r="AR6282">
        <v>0.486870205</v>
      </c>
      <c r="AS6282">
        <v>0.68704326800000004</v>
      </c>
      <c r="AT6282">
        <v>0.19314790000000001</v>
      </c>
    </row>
    <row r="6283" spans="1:46" hidden="1" x14ac:dyDescent="0.25">
      <c r="A6283" t="s">
        <v>318</v>
      </c>
      <c r="B6283" t="s">
        <v>295</v>
      </c>
      <c r="C6283">
        <v>17</v>
      </c>
      <c r="D6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0.387846464</v>
      </c>
      <c r="E6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0.387846464</v>
      </c>
      <c r="AI6283">
        <v>11</v>
      </c>
      <c r="AJ6283" t="s">
        <v>318</v>
      </c>
      <c r="AK6283" t="s">
        <v>427</v>
      </c>
      <c r="AL6283" t="s">
        <v>295</v>
      </c>
      <c r="AM6283">
        <v>10</v>
      </c>
      <c r="AN6283">
        <v>17</v>
      </c>
      <c r="AO6283">
        <v>0.30673972399999999</v>
      </c>
      <c r="AP6283">
        <v>0.35821660700000002</v>
      </c>
      <c r="AQ6283">
        <v>0.387846464</v>
      </c>
      <c r="AR6283">
        <v>0.35211100699999998</v>
      </c>
      <c r="AS6283">
        <v>0.59889718599999997</v>
      </c>
      <c r="AT6283">
        <v>0.140010098</v>
      </c>
    </row>
    <row r="6284" spans="1:46" hidden="1" x14ac:dyDescent="0.25">
      <c r="A6284" t="s">
        <v>318</v>
      </c>
      <c r="B6284" t="s">
        <v>295</v>
      </c>
      <c r="C6284">
        <v>18</v>
      </c>
      <c r="D6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0.20627158800000001</v>
      </c>
      <c r="E6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0.20627158800000001</v>
      </c>
      <c r="AI6284">
        <v>11</v>
      </c>
      <c r="AJ6284" t="s">
        <v>318</v>
      </c>
      <c r="AK6284" t="s">
        <v>427</v>
      </c>
      <c r="AL6284" t="s">
        <v>295</v>
      </c>
      <c r="AM6284">
        <v>10</v>
      </c>
      <c r="AN6284">
        <v>18</v>
      </c>
      <c r="AO6284">
        <v>0.16119915200000001</v>
      </c>
      <c r="AP6284">
        <v>0.18573900700000001</v>
      </c>
      <c r="AQ6284">
        <v>0.20627158800000001</v>
      </c>
      <c r="AR6284">
        <v>0.191928141</v>
      </c>
      <c r="AS6284">
        <v>0.421118889</v>
      </c>
      <c r="AT6284">
        <v>6.7560365999999997E-2</v>
      </c>
    </row>
    <row r="6285" spans="1:46" hidden="1" x14ac:dyDescent="0.25">
      <c r="A6285" t="s">
        <v>318</v>
      </c>
      <c r="B6285" t="s">
        <v>295</v>
      </c>
      <c r="C6285">
        <v>19</v>
      </c>
      <c r="D6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5.8351843E-2</v>
      </c>
      <c r="E6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5.8351843E-2</v>
      </c>
      <c r="AI6285">
        <v>11</v>
      </c>
      <c r="AJ6285" t="s">
        <v>318</v>
      </c>
      <c r="AK6285" t="s">
        <v>427</v>
      </c>
      <c r="AL6285" t="s">
        <v>295</v>
      </c>
      <c r="AM6285">
        <v>10</v>
      </c>
      <c r="AN6285">
        <v>19</v>
      </c>
      <c r="AO6285">
        <v>4.5268125999999999E-2</v>
      </c>
      <c r="AP6285">
        <v>5.2910806999999997E-2</v>
      </c>
      <c r="AQ6285">
        <v>5.8351843E-2</v>
      </c>
      <c r="AR6285">
        <v>6.3203319999999993E-2</v>
      </c>
      <c r="AS6285">
        <v>0.23276844299999999</v>
      </c>
      <c r="AT6285">
        <v>2.1187116999999998E-2</v>
      </c>
    </row>
    <row r="6286" spans="1:46" hidden="1" x14ac:dyDescent="0.25">
      <c r="A6286" t="s">
        <v>318</v>
      </c>
      <c r="B6286" t="s">
        <v>295</v>
      </c>
      <c r="C6286">
        <v>20</v>
      </c>
      <c r="D6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2.0900399999999999E-4</v>
      </c>
      <c r="E6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2.0900399999999999E-4</v>
      </c>
      <c r="AI6286">
        <v>11</v>
      </c>
      <c r="AJ6286" t="s">
        <v>318</v>
      </c>
      <c r="AK6286" t="s">
        <v>427</v>
      </c>
      <c r="AL6286" t="s">
        <v>295</v>
      </c>
      <c r="AM6286">
        <v>10</v>
      </c>
      <c r="AN6286">
        <v>20</v>
      </c>
      <c r="AO6286">
        <v>1.50488E-4</v>
      </c>
      <c r="AP6286">
        <v>1.7139299999999999E-4</v>
      </c>
      <c r="AQ6286">
        <v>2.0900399999999999E-4</v>
      </c>
      <c r="AR6286">
        <v>5.5472170000000001E-3</v>
      </c>
      <c r="AS6286">
        <v>6.2556403999999996E-2</v>
      </c>
      <c r="AT6286">
        <v>7.5799999999999999E-5</v>
      </c>
    </row>
    <row r="6287" spans="1:46" hidden="1" x14ac:dyDescent="0.25">
      <c r="A6287" t="s">
        <v>318</v>
      </c>
      <c r="B6287" t="s">
        <v>295</v>
      </c>
      <c r="C6287">
        <v>21</v>
      </c>
      <c r="D6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7">
        <v>11</v>
      </c>
      <c r="AJ6287" t="s">
        <v>318</v>
      </c>
      <c r="AK6287" t="s">
        <v>427</v>
      </c>
      <c r="AL6287" t="s">
        <v>295</v>
      </c>
      <c r="AM6287">
        <v>10</v>
      </c>
      <c r="AN6287">
        <v>21</v>
      </c>
      <c r="AO6287">
        <v>0</v>
      </c>
      <c r="AP6287">
        <v>0</v>
      </c>
      <c r="AQ6287">
        <v>0</v>
      </c>
      <c r="AR6287">
        <v>2.44E-5</v>
      </c>
      <c r="AS6287">
        <v>3.4061699999999998E-4</v>
      </c>
      <c r="AT6287" s="281">
        <v>0</v>
      </c>
    </row>
    <row r="6288" spans="1:46" hidden="1" x14ac:dyDescent="0.25">
      <c r="A6288" t="s">
        <v>318</v>
      </c>
      <c r="B6288" t="s">
        <v>295</v>
      </c>
      <c r="C6288">
        <v>22</v>
      </c>
      <c r="D6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8">
        <v>11</v>
      </c>
      <c r="AJ6288" t="s">
        <v>318</v>
      </c>
      <c r="AK6288" t="s">
        <v>427</v>
      </c>
      <c r="AL6288" t="s">
        <v>295</v>
      </c>
      <c r="AM6288">
        <v>10</v>
      </c>
      <c r="AN6288">
        <v>22</v>
      </c>
      <c r="AO6288">
        <v>0</v>
      </c>
      <c r="AP6288">
        <v>0</v>
      </c>
      <c r="AQ6288">
        <v>0</v>
      </c>
      <c r="AR6288" s="281">
        <v>0</v>
      </c>
      <c r="AS6288">
        <v>0</v>
      </c>
      <c r="AT6288">
        <v>0</v>
      </c>
    </row>
    <row r="6289" spans="1:46" hidden="1" x14ac:dyDescent="0.25">
      <c r="A6289" t="s">
        <v>318</v>
      </c>
      <c r="B6289" t="s">
        <v>295</v>
      </c>
      <c r="C6289">
        <v>23</v>
      </c>
      <c r="D6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9">
        <v>11</v>
      </c>
      <c r="AJ6289" t="s">
        <v>318</v>
      </c>
      <c r="AK6289" t="s">
        <v>427</v>
      </c>
      <c r="AL6289" t="s">
        <v>295</v>
      </c>
      <c r="AM6289">
        <v>10</v>
      </c>
      <c r="AN6289">
        <v>23</v>
      </c>
      <c r="AO6289">
        <v>0</v>
      </c>
      <c r="AP6289">
        <v>0</v>
      </c>
      <c r="AQ6289">
        <v>0</v>
      </c>
      <c r="AR6289">
        <v>0</v>
      </c>
      <c r="AS6289">
        <v>0</v>
      </c>
      <c r="AT6289">
        <v>0</v>
      </c>
    </row>
    <row r="6290" spans="1:46" hidden="1" x14ac:dyDescent="0.25">
      <c r="A6290" t="s">
        <v>318</v>
      </c>
      <c r="B6290" t="s">
        <v>295</v>
      </c>
      <c r="C6290">
        <v>24</v>
      </c>
      <c r="D6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0">
        <v>11</v>
      </c>
      <c r="AJ6290" t="s">
        <v>318</v>
      </c>
      <c r="AK6290" t="s">
        <v>427</v>
      </c>
      <c r="AL6290" t="s">
        <v>295</v>
      </c>
      <c r="AM6290">
        <v>10</v>
      </c>
      <c r="AN6290">
        <v>24</v>
      </c>
      <c r="AO6290">
        <v>0</v>
      </c>
      <c r="AP6290">
        <v>0</v>
      </c>
      <c r="AQ6290">
        <v>0</v>
      </c>
      <c r="AR6290">
        <v>0</v>
      </c>
      <c r="AS6290">
        <v>0</v>
      </c>
      <c r="AT6290">
        <v>0</v>
      </c>
    </row>
    <row r="6291" spans="1:46" hidden="1" x14ac:dyDescent="0.25">
      <c r="A6291" t="s">
        <v>318</v>
      </c>
      <c r="B6291" t="s">
        <v>296</v>
      </c>
      <c r="C6291">
        <v>1</v>
      </c>
      <c r="D6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1">
        <v>11</v>
      </c>
      <c r="AJ6291" t="s">
        <v>318</v>
      </c>
      <c r="AK6291" t="s">
        <v>427</v>
      </c>
      <c r="AL6291" t="s">
        <v>296</v>
      </c>
      <c r="AM6291">
        <v>11</v>
      </c>
      <c r="AN6291">
        <v>1</v>
      </c>
      <c r="AO6291">
        <v>0</v>
      </c>
      <c r="AP6291">
        <v>0</v>
      </c>
      <c r="AQ6291">
        <v>0</v>
      </c>
      <c r="AR6291">
        <v>0</v>
      </c>
      <c r="AS6291">
        <v>0</v>
      </c>
      <c r="AT6291">
        <v>0</v>
      </c>
    </row>
    <row r="6292" spans="1:46" hidden="1" x14ac:dyDescent="0.25">
      <c r="A6292" t="s">
        <v>318</v>
      </c>
      <c r="B6292" t="s">
        <v>296</v>
      </c>
      <c r="C6292">
        <v>2</v>
      </c>
      <c r="D6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2">
        <v>11</v>
      </c>
      <c r="AJ6292" t="s">
        <v>318</v>
      </c>
      <c r="AK6292" t="s">
        <v>427</v>
      </c>
      <c r="AL6292" t="s">
        <v>296</v>
      </c>
      <c r="AM6292">
        <v>11</v>
      </c>
      <c r="AN6292">
        <v>2</v>
      </c>
      <c r="AO6292">
        <v>0</v>
      </c>
      <c r="AP6292">
        <v>0</v>
      </c>
      <c r="AQ6292">
        <v>0</v>
      </c>
      <c r="AR6292">
        <v>0</v>
      </c>
      <c r="AS6292">
        <v>0</v>
      </c>
      <c r="AT6292">
        <v>0</v>
      </c>
    </row>
    <row r="6293" spans="1:46" hidden="1" x14ac:dyDescent="0.25">
      <c r="A6293" t="s">
        <v>318</v>
      </c>
      <c r="B6293" t="s">
        <v>296</v>
      </c>
      <c r="C6293">
        <v>3</v>
      </c>
      <c r="D6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3">
        <v>11</v>
      </c>
      <c r="AJ6293" t="s">
        <v>318</v>
      </c>
      <c r="AK6293" t="s">
        <v>427</v>
      </c>
      <c r="AL6293" t="s">
        <v>296</v>
      </c>
      <c r="AM6293">
        <v>11</v>
      </c>
      <c r="AN6293">
        <v>3</v>
      </c>
      <c r="AO6293">
        <v>0</v>
      </c>
      <c r="AP6293">
        <v>0</v>
      </c>
      <c r="AQ6293">
        <v>0</v>
      </c>
      <c r="AR6293">
        <v>0</v>
      </c>
      <c r="AS6293">
        <v>0</v>
      </c>
      <c r="AT6293">
        <v>0</v>
      </c>
    </row>
    <row r="6294" spans="1:46" hidden="1" x14ac:dyDescent="0.25">
      <c r="A6294" t="s">
        <v>318</v>
      </c>
      <c r="B6294" t="s">
        <v>296</v>
      </c>
      <c r="C6294">
        <v>4</v>
      </c>
      <c r="D6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4">
        <v>11</v>
      </c>
      <c r="AJ6294" t="s">
        <v>318</v>
      </c>
      <c r="AK6294" t="s">
        <v>427</v>
      </c>
      <c r="AL6294" t="s">
        <v>296</v>
      </c>
      <c r="AM6294">
        <v>11</v>
      </c>
      <c r="AN6294">
        <v>4</v>
      </c>
      <c r="AO6294">
        <v>0</v>
      </c>
      <c r="AP6294">
        <v>0</v>
      </c>
      <c r="AQ6294">
        <v>0</v>
      </c>
      <c r="AR6294">
        <v>0</v>
      </c>
      <c r="AS6294">
        <v>0</v>
      </c>
      <c r="AT6294">
        <v>0</v>
      </c>
    </row>
    <row r="6295" spans="1:46" hidden="1" x14ac:dyDescent="0.25">
      <c r="A6295" t="s">
        <v>318</v>
      </c>
      <c r="B6295" t="s">
        <v>296</v>
      </c>
      <c r="C6295">
        <v>5</v>
      </c>
      <c r="D6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5">
        <v>11</v>
      </c>
      <c r="AJ6295" t="s">
        <v>318</v>
      </c>
      <c r="AK6295" t="s">
        <v>427</v>
      </c>
      <c r="AL6295" t="s">
        <v>296</v>
      </c>
      <c r="AM6295">
        <v>11</v>
      </c>
      <c r="AN6295">
        <v>5</v>
      </c>
      <c r="AO6295">
        <v>0</v>
      </c>
      <c r="AP6295">
        <v>0</v>
      </c>
      <c r="AQ6295">
        <v>0</v>
      </c>
      <c r="AR6295">
        <v>0</v>
      </c>
      <c r="AS6295">
        <v>0</v>
      </c>
      <c r="AT6295">
        <v>0</v>
      </c>
    </row>
    <row r="6296" spans="1:46" hidden="1" x14ac:dyDescent="0.25">
      <c r="A6296" t="s">
        <v>318</v>
      </c>
      <c r="B6296" t="s">
        <v>296</v>
      </c>
      <c r="C6296">
        <v>6</v>
      </c>
      <c r="D6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6">
        <v>11</v>
      </c>
      <c r="AJ6296" t="s">
        <v>318</v>
      </c>
      <c r="AK6296" t="s">
        <v>427</v>
      </c>
      <c r="AL6296" t="s">
        <v>296</v>
      </c>
      <c r="AM6296">
        <v>11</v>
      </c>
      <c r="AN6296">
        <v>6</v>
      </c>
      <c r="AO6296">
        <v>0</v>
      </c>
      <c r="AP6296">
        <v>0</v>
      </c>
      <c r="AQ6296">
        <v>0</v>
      </c>
      <c r="AR6296">
        <v>0</v>
      </c>
      <c r="AS6296">
        <v>0</v>
      </c>
      <c r="AT6296">
        <v>0</v>
      </c>
    </row>
    <row r="6297" spans="1:46" hidden="1" x14ac:dyDescent="0.25">
      <c r="A6297" t="s">
        <v>318</v>
      </c>
      <c r="B6297" t="s">
        <v>296</v>
      </c>
      <c r="C6297">
        <v>7</v>
      </c>
      <c r="D6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7">
        <v>11</v>
      </c>
      <c r="AJ6297" t="s">
        <v>318</v>
      </c>
      <c r="AK6297" t="s">
        <v>427</v>
      </c>
      <c r="AL6297" t="s">
        <v>296</v>
      </c>
      <c r="AM6297">
        <v>11</v>
      </c>
      <c r="AN6297">
        <v>7</v>
      </c>
      <c r="AO6297">
        <v>0</v>
      </c>
      <c r="AP6297">
        <v>2.9257150000000002E-3</v>
      </c>
      <c r="AQ6297">
        <v>4.3276770000000003E-3</v>
      </c>
      <c r="AR6297">
        <v>2.5465549999999998E-3</v>
      </c>
      <c r="AS6297">
        <v>7.0685990000000001E-3</v>
      </c>
      <c r="AT6297">
        <v>0</v>
      </c>
    </row>
    <row r="6298" spans="1:46" hidden="1" x14ac:dyDescent="0.25">
      <c r="A6298" t="s">
        <v>318</v>
      </c>
      <c r="B6298" t="s">
        <v>296</v>
      </c>
      <c r="C6298">
        <v>8</v>
      </c>
      <c r="D6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4.1556919999999999E-3</v>
      </c>
      <c r="E6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4.1556919999999999E-3</v>
      </c>
      <c r="AI6298">
        <v>11</v>
      </c>
      <c r="AJ6298" t="s">
        <v>318</v>
      </c>
      <c r="AK6298" t="s">
        <v>427</v>
      </c>
      <c r="AL6298" t="s">
        <v>296</v>
      </c>
      <c r="AM6298">
        <v>11</v>
      </c>
      <c r="AN6298">
        <v>8</v>
      </c>
      <c r="AO6298">
        <v>4.1556919999999999E-3</v>
      </c>
      <c r="AP6298">
        <v>5.2914416999999998E-2</v>
      </c>
      <c r="AQ6298">
        <v>8.3666663000000002E-2</v>
      </c>
      <c r="AR6298">
        <v>4.8890929999999999E-2</v>
      </c>
      <c r="AS6298">
        <v>0.126893858</v>
      </c>
      <c r="AT6298">
        <v>1.3738590000000001E-3</v>
      </c>
    </row>
    <row r="6299" spans="1:46" hidden="1" x14ac:dyDescent="0.25">
      <c r="A6299" t="s">
        <v>318</v>
      </c>
      <c r="B6299" t="s">
        <v>296</v>
      </c>
      <c r="C6299">
        <v>9</v>
      </c>
      <c r="D6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0.22544865</v>
      </c>
      <c r="E6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7.9357960000000005E-2</v>
      </c>
      <c r="AI6299">
        <v>11</v>
      </c>
      <c r="AJ6299" t="s">
        <v>318</v>
      </c>
      <c r="AK6299" t="s">
        <v>427</v>
      </c>
      <c r="AL6299" t="s">
        <v>296</v>
      </c>
      <c r="AM6299">
        <v>11</v>
      </c>
      <c r="AN6299">
        <v>9</v>
      </c>
      <c r="AO6299">
        <v>7.9357960000000005E-2</v>
      </c>
      <c r="AP6299">
        <v>0.14838268199999999</v>
      </c>
      <c r="AQ6299">
        <v>0.22544865</v>
      </c>
      <c r="AR6299">
        <v>0.15729241599999999</v>
      </c>
      <c r="AS6299">
        <v>0.31543336700000002</v>
      </c>
      <c r="AT6299">
        <v>2.5430217000000001E-2</v>
      </c>
    </row>
    <row r="6300" spans="1:46" hidden="1" x14ac:dyDescent="0.25">
      <c r="A6300" t="s">
        <v>318</v>
      </c>
      <c r="B6300" t="s">
        <v>296</v>
      </c>
      <c r="C6300">
        <v>10</v>
      </c>
      <c r="D6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0.381328952</v>
      </c>
      <c r="E6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0.381328952</v>
      </c>
      <c r="AI6300">
        <v>11</v>
      </c>
      <c r="AJ6300" t="s">
        <v>318</v>
      </c>
      <c r="AK6300" t="s">
        <v>427</v>
      </c>
      <c r="AL6300" t="s">
        <v>296</v>
      </c>
      <c r="AM6300">
        <v>11</v>
      </c>
      <c r="AN6300">
        <v>10</v>
      </c>
      <c r="AO6300">
        <v>0.205374213</v>
      </c>
      <c r="AP6300">
        <v>0.278152018</v>
      </c>
      <c r="AQ6300">
        <v>0.381328952</v>
      </c>
      <c r="AR6300">
        <v>0.29280178400000001</v>
      </c>
      <c r="AS6300">
        <v>0.51399953899999995</v>
      </c>
      <c r="AT6300">
        <v>6.4107537000000006E-2</v>
      </c>
    </row>
    <row r="6301" spans="1:46" hidden="1" x14ac:dyDescent="0.25">
      <c r="A6301" t="s">
        <v>318</v>
      </c>
      <c r="B6301" t="s">
        <v>296</v>
      </c>
      <c r="C6301">
        <v>11</v>
      </c>
      <c r="D6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0.51633257300000002</v>
      </c>
      <c r="E6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0.51633257300000002</v>
      </c>
      <c r="AI6301">
        <v>11</v>
      </c>
      <c r="AJ6301" t="s">
        <v>318</v>
      </c>
      <c r="AK6301" t="s">
        <v>427</v>
      </c>
      <c r="AL6301" t="s">
        <v>296</v>
      </c>
      <c r="AM6301">
        <v>11</v>
      </c>
      <c r="AN6301">
        <v>11</v>
      </c>
      <c r="AO6301">
        <v>0.32700159000000001</v>
      </c>
      <c r="AP6301">
        <v>0.41374006899999999</v>
      </c>
      <c r="AQ6301">
        <v>0.51633257300000002</v>
      </c>
      <c r="AR6301">
        <v>0.42127792200000003</v>
      </c>
      <c r="AS6301">
        <v>0.67601863600000001</v>
      </c>
      <c r="AT6301">
        <v>9.4741654999999994E-2</v>
      </c>
    </row>
    <row r="6302" spans="1:46" hidden="1" x14ac:dyDescent="0.25">
      <c r="A6302" t="s">
        <v>318</v>
      </c>
      <c r="B6302" t="s">
        <v>296</v>
      </c>
      <c r="C6302">
        <v>12</v>
      </c>
      <c r="D6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0.61985406600000004</v>
      </c>
      <c r="E6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0.61985406600000004</v>
      </c>
      <c r="AI6302">
        <v>11</v>
      </c>
      <c r="AJ6302" t="s">
        <v>318</v>
      </c>
      <c r="AK6302" t="s">
        <v>427</v>
      </c>
      <c r="AL6302" t="s">
        <v>296</v>
      </c>
      <c r="AM6302">
        <v>11</v>
      </c>
      <c r="AN6302">
        <v>12</v>
      </c>
      <c r="AO6302">
        <v>0.42835048199999998</v>
      </c>
      <c r="AP6302">
        <v>0.52291204300000005</v>
      </c>
      <c r="AQ6302">
        <v>0.61985406600000004</v>
      </c>
      <c r="AR6302">
        <v>0.51655664300000004</v>
      </c>
      <c r="AS6302">
        <v>0.78307580099999996</v>
      </c>
      <c r="AT6302">
        <v>0.123286753</v>
      </c>
    </row>
    <row r="6303" spans="1:46" hidden="1" x14ac:dyDescent="0.25">
      <c r="A6303" t="s">
        <v>318</v>
      </c>
      <c r="B6303" t="s">
        <v>296</v>
      </c>
      <c r="C6303">
        <v>13</v>
      </c>
      <c r="D6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0.66951109200000003</v>
      </c>
      <c r="E6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0.66951109200000003</v>
      </c>
      <c r="AI6303">
        <v>11</v>
      </c>
      <c r="AJ6303" t="s">
        <v>318</v>
      </c>
      <c r="AK6303" t="s">
        <v>427</v>
      </c>
      <c r="AL6303" t="s">
        <v>296</v>
      </c>
      <c r="AM6303">
        <v>11</v>
      </c>
      <c r="AN6303">
        <v>13</v>
      </c>
      <c r="AO6303">
        <v>0.46631562300000001</v>
      </c>
      <c r="AP6303">
        <v>0.58486974599999997</v>
      </c>
      <c r="AQ6303">
        <v>0.66951109200000003</v>
      </c>
      <c r="AR6303">
        <v>0.56990861800000003</v>
      </c>
      <c r="AS6303">
        <v>0.83421716599999995</v>
      </c>
      <c r="AT6303">
        <v>0.186978486</v>
      </c>
    </row>
    <row r="6304" spans="1:46" hidden="1" x14ac:dyDescent="0.25">
      <c r="A6304" t="s">
        <v>318</v>
      </c>
      <c r="B6304" t="s">
        <v>296</v>
      </c>
      <c r="C6304">
        <v>14</v>
      </c>
      <c r="D6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0.67413982800000005</v>
      </c>
      <c r="E6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0.67413982800000005</v>
      </c>
      <c r="AI6304">
        <v>11</v>
      </c>
      <c r="AJ6304" t="s">
        <v>318</v>
      </c>
      <c r="AK6304" t="s">
        <v>427</v>
      </c>
      <c r="AL6304" t="s">
        <v>296</v>
      </c>
      <c r="AM6304">
        <v>11</v>
      </c>
      <c r="AN6304">
        <v>14</v>
      </c>
      <c r="AO6304">
        <v>0.482757679</v>
      </c>
      <c r="AP6304">
        <v>0.57673639700000001</v>
      </c>
      <c r="AQ6304">
        <v>0.67413982800000005</v>
      </c>
      <c r="AR6304">
        <v>0.56959380299999995</v>
      </c>
      <c r="AS6304">
        <v>0.80532095199999998</v>
      </c>
      <c r="AT6304">
        <v>0.22637764799999999</v>
      </c>
    </row>
    <row r="6305" spans="1:46" hidden="1" x14ac:dyDescent="0.25">
      <c r="A6305" t="s">
        <v>318</v>
      </c>
      <c r="B6305" t="s">
        <v>296</v>
      </c>
      <c r="C6305">
        <v>15</v>
      </c>
      <c r="D6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0.60509374500000002</v>
      </c>
      <c r="E6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0.60509374500000002</v>
      </c>
      <c r="AI6305">
        <v>11</v>
      </c>
      <c r="AJ6305" t="s">
        <v>318</v>
      </c>
      <c r="AK6305" t="s">
        <v>427</v>
      </c>
      <c r="AL6305" t="s">
        <v>296</v>
      </c>
      <c r="AM6305">
        <v>11</v>
      </c>
      <c r="AN6305">
        <v>15</v>
      </c>
      <c r="AO6305">
        <v>0.43181629500000002</v>
      </c>
      <c r="AP6305">
        <v>0.52777670799999998</v>
      </c>
      <c r="AQ6305">
        <v>0.60509374500000002</v>
      </c>
      <c r="AR6305">
        <v>0.52157314499999996</v>
      </c>
      <c r="AS6305">
        <v>0.78642754699999995</v>
      </c>
      <c r="AT6305">
        <v>0.162552736</v>
      </c>
    </row>
    <row r="6306" spans="1:46" hidden="1" x14ac:dyDescent="0.25">
      <c r="A6306" t="s">
        <v>318</v>
      </c>
      <c r="B6306" t="s">
        <v>296</v>
      </c>
      <c r="C6306">
        <v>16</v>
      </c>
      <c r="D6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0.53399089200000005</v>
      </c>
      <c r="E6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0.53399089200000005</v>
      </c>
      <c r="AI6306">
        <v>11</v>
      </c>
      <c r="AJ6306" t="s">
        <v>318</v>
      </c>
      <c r="AK6306" t="s">
        <v>427</v>
      </c>
      <c r="AL6306" t="s">
        <v>296</v>
      </c>
      <c r="AM6306">
        <v>11</v>
      </c>
      <c r="AN6306">
        <v>16</v>
      </c>
      <c r="AO6306">
        <v>0.40432060800000003</v>
      </c>
      <c r="AP6306">
        <v>0.47330357699999998</v>
      </c>
      <c r="AQ6306">
        <v>0.53399089200000005</v>
      </c>
      <c r="AR6306">
        <v>0.46247072700000003</v>
      </c>
      <c r="AS6306">
        <v>0.70421731600000004</v>
      </c>
      <c r="AT6306">
        <v>0.14286921899999999</v>
      </c>
    </row>
    <row r="6307" spans="1:46" hidden="1" x14ac:dyDescent="0.25">
      <c r="A6307" t="s">
        <v>318</v>
      </c>
      <c r="B6307" t="s">
        <v>296</v>
      </c>
      <c r="C6307">
        <v>17</v>
      </c>
      <c r="D6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0.41187741900000002</v>
      </c>
      <c r="E6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0.41187741900000002</v>
      </c>
      <c r="AI6307">
        <v>11</v>
      </c>
      <c r="AJ6307" t="s">
        <v>318</v>
      </c>
      <c r="AK6307" t="s">
        <v>427</v>
      </c>
      <c r="AL6307" t="s">
        <v>296</v>
      </c>
      <c r="AM6307">
        <v>11</v>
      </c>
      <c r="AN6307">
        <v>17</v>
      </c>
      <c r="AO6307">
        <v>0.29101353699999999</v>
      </c>
      <c r="AP6307">
        <v>0.347100872</v>
      </c>
      <c r="AQ6307">
        <v>0.41187741900000002</v>
      </c>
      <c r="AR6307">
        <v>0.35229939199999999</v>
      </c>
      <c r="AS6307">
        <v>0.56296397300000001</v>
      </c>
      <c r="AT6307">
        <v>0.118797288</v>
      </c>
    </row>
    <row r="6308" spans="1:46" hidden="1" x14ac:dyDescent="0.25">
      <c r="A6308" t="s">
        <v>318</v>
      </c>
      <c r="B6308" t="s">
        <v>296</v>
      </c>
      <c r="C6308">
        <v>18</v>
      </c>
      <c r="D6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0.27642059400000002</v>
      </c>
      <c r="E6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0.27642059400000002</v>
      </c>
      <c r="AI6308">
        <v>11</v>
      </c>
      <c r="AJ6308" t="s">
        <v>318</v>
      </c>
      <c r="AK6308" t="s">
        <v>427</v>
      </c>
      <c r="AL6308" t="s">
        <v>296</v>
      </c>
      <c r="AM6308">
        <v>11</v>
      </c>
      <c r="AN6308">
        <v>18</v>
      </c>
      <c r="AO6308">
        <v>0.16586205000000001</v>
      </c>
      <c r="AP6308">
        <v>0.20039300600000001</v>
      </c>
      <c r="AQ6308">
        <v>0.27642059400000002</v>
      </c>
      <c r="AR6308">
        <v>0.22022825400000001</v>
      </c>
      <c r="AS6308">
        <v>0.41909422400000002</v>
      </c>
      <c r="AT6308">
        <v>7.8725794000000002E-2</v>
      </c>
    </row>
    <row r="6309" spans="1:46" hidden="1" x14ac:dyDescent="0.25">
      <c r="A6309" t="s">
        <v>318</v>
      </c>
      <c r="B6309" t="s">
        <v>296</v>
      </c>
      <c r="C6309">
        <v>19</v>
      </c>
      <c r="D6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0.14561417800000001</v>
      </c>
      <c r="E6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0.14561417800000001</v>
      </c>
      <c r="AI6309">
        <v>11</v>
      </c>
      <c r="AJ6309" t="s">
        <v>318</v>
      </c>
      <c r="AK6309" t="s">
        <v>427</v>
      </c>
      <c r="AL6309" t="s">
        <v>296</v>
      </c>
      <c r="AM6309">
        <v>11</v>
      </c>
      <c r="AN6309">
        <v>19</v>
      </c>
      <c r="AO6309">
        <v>5.1072742999999997E-2</v>
      </c>
      <c r="AP6309">
        <v>6.9384907999999995E-2</v>
      </c>
      <c r="AQ6309">
        <v>0.14561417800000001</v>
      </c>
      <c r="AR6309">
        <v>9.6774607999999998E-2</v>
      </c>
      <c r="AS6309">
        <v>0.241136344</v>
      </c>
      <c r="AT6309">
        <v>2.2532692E-2</v>
      </c>
    </row>
    <row r="6310" spans="1:46" hidden="1" x14ac:dyDescent="0.25">
      <c r="A6310" t="s">
        <v>318</v>
      </c>
      <c r="B6310" t="s">
        <v>296</v>
      </c>
      <c r="C6310">
        <v>20</v>
      </c>
      <c r="D6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4.6135021999999998E-2</v>
      </c>
      <c r="E6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4.6135021999999998E-2</v>
      </c>
      <c r="AI6310">
        <v>11</v>
      </c>
      <c r="AJ6310" t="s">
        <v>318</v>
      </c>
      <c r="AK6310" t="s">
        <v>427</v>
      </c>
      <c r="AL6310" t="s">
        <v>296</v>
      </c>
      <c r="AM6310">
        <v>11</v>
      </c>
      <c r="AN6310">
        <v>20</v>
      </c>
      <c r="AO6310">
        <v>5.35861E-4</v>
      </c>
      <c r="AP6310">
        <v>1.568226E-3</v>
      </c>
      <c r="AQ6310">
        <v>4.6135021999999998E-2</v>
      </c>
      <c r="AR6310">
        <v>2.0731520999999999E-2</v>
      </c>
      <c r="AS6310">
        <v>8.8911928000000001E-2</v>
      </c>
      <c r="AT6310">
        <v>2.4361599999999999E-4</v>
      </c>
    </row>
    <row r="6311" spans="1:46" hidden="1" x14ac:dyDescent="0.25">
      <c r="A6311" t="s">
        <v>318</v>
      </c>
      <c r="B6311" t="s">
        <v>296</v>
      </c>
      <c r="C6311">
        <v>21</v>
      </c>
      <c r="D6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6.0694099999999995E-4</v>
      </c>
      <c r="E6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6.0694099999999995E-4</v>
      </c>
      <c r="AI6311">
        <v>11</v>
      </c>
      <c r="AJ6311" t="s">
        <v>318</v>
      </c>
      <c r="AK6311" t="s">
        <v>427</v>
      </c>
      <c r="AL6311" t="s">
        <v>296</v>
      </c>
      <c r="AM6311">
        <v>11</v>
      </c>
      <c r="AN6311">
        <v>21</v>
      </c>
      <c r="AO6311">
        <v>0</v>
      </c>
      <c r="AP6311">
        <v>0</v>
      </c>
      <c r="AQ6311">
        <v>6.0694099999999995E-4</v>
      </c>
      <c r="AR6311">
        <v>3.6336700000000002E-4</v>
      </c>
      <c r="AS6311">
        <v>2.4927970000000002E-3</v>
      </c>
      <c r="AT6311">
        <v>0</v>
      </c>
    </row>
    <row r="6312" spans="1:46" hidden="1" x14ac:dyDescent="0.25">
      <c r="A6312" t="s">
        <v>318</v>
      </c>
      <c r="B6312" t="s">
        <v>296</v>
      </c>
      <c r="C6312">
        <v>22</v>
      </c>
      <c r="D6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2">
        <v>11</v>
      </c>
      <c r="AJ6312" t="s">
        <v>318</v>
      </c>
      <c r="AK6312" t="s">
        <v>427</v>
      </c>
      <c r="AL6312" t="s">
        <v>296</v>
      </c>
      <c r="AM6312">
        <v>11</v>
      </c>
      <c r="AN6312">
        <v>22</v>
      </c>
      <c r="AO6312">
        <v>0</v>
      </c>
      <c r="AP6312">
        <v>0</v>
      </c>
      <c r="AQ6312">
        <v>0</v>
      </c>
      <c r="AR6312">
        <v>0</v>
      </c>
      <c r="AS6312">
        <v>0</v>
      </c>
      <c r="AT6312">
        <v>0</v>
      </c>
    </row>
    <row r="6313" spans="1:46" hidden="1" x14ac:dyDescent="0.25">
      <c r="A6313" t="s">
        <v>318</v>
      </c>
      <c r="B6313" t="s">
        <v>296</v>
      </c>
      <c r="C6313">
        <v>23</v>
      </c>
      <c r="D6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3">
        <v>11</v>
      </c>
      <c r="AJ6313" t="s">
        <v>318</v>
      </c>
      <c r="AK6313" t="s">
        <v>427</v>
      </c>
      <c r="AL6313" t="s">
        <v>296</v>
      </c>
      <c r="AM6313">
        <v>11</v>
      </c>
      <c r="AN6313">
        <v>23</v>
      </c>
      <c r="AO6313">
        <v>0</v>
      </c>
      <c r="AP6313">
        <v>0</v>
      </c>
      <c r="AQ6313">
        <v>0</v>
      </c>
      <c r="AR6313">
        <v>0</v>
      </c>
      <c r="AS6313">
        <v>0</v>
      </c>
      <c r="AT6313">
        <v>0</v>
      </c>
    </row>
    <row r="6314" spans="1:46" hidden="1" x14ac:dyDescent="0.25">
      <c r="A6314" t="s">
        <v>318</v>
      </c>
      <c r="B6314" t="s">
        <v>296</v>
      </c>
      <c r="C6314">
        <v>24</v>
      </c>
      <c r="D6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4">
        <v>11</v>
      </c>
      <c r="AJ6314" t="s">
        <v>318</v>
      </c>
      <c r="AK6314" t="s">
        <v>427</v>
      </c>
      <c r="AL6314" t="s">
        <v>296</v>
      </c>
      <c r="AM6314">
        <v>11</v>
      </c>
      <c r="AN6314">
        <v>24</v>
      </c>
      <c r="AO6314">
        <v>0</v>
      </c>
      <c r="AP6314">
        <v>0</v>
      </c>
      <c r="AQ6314">
        <v>0</v>
      </c>
      <c r="AR6314">
        <v>0</v>
      </c>
      <c r="AS6314">
        <v>0</v>
      </c>
      <c r="AT6314">
        <v>0</v>
      </c>
    </row>
    <row r="6315" spans="1:46" hidden="1" x14ac:dyDescent="0.25">
      <c r="A6315" t="s">
        <v>318</v>
      </c>
      <c r="B6315" t="s">
        <v>297</v>
      </c>
      <c r="C6315">
        <v>1</v>
      </c>
      <c r="D6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5">
        <v>11</v>
      </c>
      <c r="AJ6315" t="s">
        <v>318</v>
      </c>
      <c r="AK6315" t="s">
        <v>427</v>
      </c>
      <c r="AL6315" t="s">
        <v>297</v>
      </c>
      <c r="AM6315">
        <v>12</v>
      </c>
      <c r="AN6315">
        <v>1</v>
      </c>
      <c r="AO6315">
        <v>0</v>
      </c>
      <c r="AP6315">
        <v>0</v>
      </c>
      <c r="AQ6315">
        <v>0</v>
      </c>
      <c r="AR6315">
        <v>0</v>
      </c>
      <c r="AS6315">
        <v>0</v>
      </c>
      <c r="AT6315">
        <v>0</v>
      </c>
    </row>
    <row r="6316" spans="1:46" hidden="1" x14ac:dyDescent="0.25">
      <c r="A6316" t="s">
        <v>318</v>
      </c>
      <c r="B6316" t="s">
        <v>297</v>
      </c>
      <c r="C6316">
        <v>2</v>
      </c>
      <c r="D6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6">
        <v>11</v>
      </c>
      <c r="AJ6316" t="s">
        <v>318</v>
      </c>
      <c r="AK6316" t="s">
        <v>427</v>
      </c>
      <c r="AL6316" t="s">
        <v>297</v>
      </c>
      <c r="AM6316">
        <v>12</v>
      </c>
      <c r="AN6316">
        <v>2</v>
      </c>
      <c r="AO6316">
        <v>0</v>
      </c>
      <c r="AP6316">
        <v>0</v>
      </c>
      <c r="AQ6316">
        <v>0</v>
      </c>
      <c r="AR6316">
        <v>0</v>
      </c>
      <c r="AS6316">
        <v>0</v>
      </c>
      <c r="AT6316">
        <v>0</v>
      </c>
    </row>
    <row r="6317" spans="1:46" hidden="1" x14ac:dyDescent="0.25">
      <c r="A6317" t="s">
        <v>318</v>
      </c>
      <c r="B6317" t="s">
        <v>297</v>
      </c>
      <c r="C6317">
        <v>3</v>
      </c>
      <c r="D6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7">
        <v>11</v>
      </c>
      <c r="AJ6317" t="s">
        <v>318</v>
      </c>
      <c r="AK6317" t="s">
        <v>427</v>
      </c>
      <c r="AL6317" t="s">
        <v>297</v>
      </c>
      <c r="AM6317">
        <v>12</v>
      </c>
      <c r="AN6317">
        <v>3</v>
      </c>
      <c r="AO6317">
        <v>0</v>
      </c>
      <c r="AP6317">
        <v>0</v>
      </c>
      <c r="AQ6317">
        <v>0</v>
      </c>
      <c r="AR6317">
        <v>0</v>
      </c>
      <c r="AS6317">
        <v>0</v>
      </c>
      <c r="AT6317">
        <v>0</v>
      </c>
    </row>
    <row r="6318" spans="1:46" hidden="1" x14ac:dyDescent="0.25">
      <c r="A6318" t="s">
        <v>318</v>
      </c>
      <c r="B6318" t="s">
        <v>297</v>
      </c>
      <c r="C6318">
        <v>4</v>
      </c>
      <c r="D6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8">
        <v>11</v>
      </c>
      <c r="AJ6318" t="s">
        <v>318</v>
      </c>
      <c r="AK6318" t="s">
        <v>427</v>
      </c>
      <c r="AL6318" t="s">
        <v>297</v>
      </c>
      <c r="AM6318">
        <v>12</v>
      </c>
      <c r="AN6318">
        <v>4</v>
      </c>
      <c r="AO6318">
        <v>0</v>
      </c>
      <c r="AP6318">
        <v>0</v>
      </c>
      <c r="AQ6318">
        <v>0</v>
      </c>
      <c r="AR6318">
        <v>0</v>
      </c>
      <c r="AS6318">
        <v>0</v>
      </c>
      <c r="AT6318">
        <v>0</v>
      </c>
    </row>
    <row r="6319" spans="1:46" hidden="1" x14ac:dyDescent="0.25">
      <c r="A6319" t="s">
        <v>318</v>
      </c>
      <c r="B6319" t="s">
        <v>297</v>
      </c>
      <c r="C6319">
        <v>5</v>
      </c>
      <c r="D6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9">
        <v>11</v>
      </c>
      <c r="AJ6319" t="s">
        <v>318</v>
      </c>
      <c r="AK6319" t="s">
        <v>427</v>
      </c>
      <c r="AL6319" t="s">
        <v>297</v>
      </c>
      <c r="AM6319">
        <v>12</v>
      </c>
      <c r="AN6319">
        <v>5</v>
      </c>
      <c r="AO6319">
        <v>0</v>
      </c>
      <c r="AP6319">
        <v>0</v>
      </c>
      <c r="AQ6319">
        <v>0</v>
      </c>
      <c r="AR6319">
        <v>0</v>
      </c>
      <c r="AS6319">
        <v>0</v>
      </c>
      <c r="AT6319">
        <v>0</v>
      </c>
    </row>
    <row r="6320" spans="1:46" hidden="1" x14ac:dyDescent="0.25">
      <c r="A6320" t="s">
        <v>318</v>
      </c>
      <c r="B6320" t="s">
        <v>297</v>
      </c>
      <c r="C6320">
        <v>6</v>
      </c>
      <c r="D6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0">
        <v>11</v>
      </c>
      <c r="AJ6320" t="s">
        <v>318</v>
      </c>
      <c r="AK6320" t="s">
        <v>427</v>
      </c>
      <c r="AL6320" t="s">
        <v>297</v>
      </c>
      <c r="AM6320">
        <v>12</v>
      </c>
      <c r="AN6320">
        <v>6</v>
      </c>
      <c r="AO6320">
        <v>0</v>
      </c>
      <c r="AP6320">
        <v>0</v>
      </c>
      <c r="AQ6320">
        <v>0</v>
      </c>
      <c r="AR6320">
        <v>0</v>
      </c>
      <c r="AS6320">
        <v>0</v>
      </c>
      <c r="AT6320">
        <v>0</v>
      </c>
    </row>
    <row r="6321" spans="1:46" hidden="1" x14ac:dyDescent="0.25">
      <c r="A6321" t="s">
        <v>318</v>
      </c>
      <c r="B6321" t="s">
        <v>297</v>
      </c>
      <c r="C6321">
        <v>7</v>
      </c>
      <c r="D6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1">
        <v>11</v>
      </c>
      <c r="AJ6321" t="s">
        <v>318</v>
      </c>
      <c r="AK6321" t="s">
        <v>427</v>
      </c>
      <c r="AL6321" t="s">
        <v>297</v>
      </c>
      <c r="AM6321">
        <v>12</v>
      </c>
      <c r="AN6321">
        <v>7</v>
      </c>
      <c r="AO6321">
        <v>0</v>
      </c>
      <c r="AP6321">
        <v>8.7078299999999997E-4</v>
      </c>
      <c r="AQ6321">
        <v>2.1870549999999998E-3</v>
      </c>
      <c r="AR6321">
        <v>1.2547420000000001E-3</v>
      </c>
      <c r="AS6321">
        <v>5.4723840000000003E-3</v>
      </c>
      <c r="AT6321">
        <v>0</v>
      </c>
    </row>
    <row r="6322" spans="1:46" hidden="1" x14ac:dyDescent="0.25">
      <c r="A6322" t="s">
        <v>318</v>
      </c>
      <c r="B6322" t="s">
        <v>297</v>
      </c>
      <c r="C6322">
        <v>8</v>
      </c>
      <c r="D6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1.795954E-3</v>
      </c>
      <c r="E6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1.795954E-3</v>
      </c>
      <c r="AI6322">
        <v>11</v>
      </c>
      <c r="AJ6322" t="s">
        <v>318</v>
      </c>
      <c r="AK6322" t="s">
        <v>427</v>
      </c>
      <c r="AL6322" t="s">
        <v>297</v>
      </c>
      <c r="AM6322">
        <v>12</v>
      </c>
      <c r="AN6322">
        <v>8</v>
      </c>
      <c r="AO6322">
        <v>1.795954E-3</v>
      </c>
      <c r="AP6322">
        <v>4.0900976999999998E-2</v>
      </c>
      <c r="AQ6322">
        <v>6.2981269000000006E-2</v>
      </c>
      <c r="AR6322">
        <v>3.6984489000000002E-2</v>
      </c>
      <c r="AS6322">
        <v>0.114142678</v>
      </c>
      <c r="AT6322">
        <v>3.16132E-4</v>
      </c>
    </row>
    <row r="6323" spans="1:46" hidden="1" x14ac:dyDescent="0.25">
      <c r="A6323" t="s">
        <v>318</v>
      </c>
      <c r="B6323" t="s">
        <v>297</v>
      </c>
      <c r="C6323">
        <v>9</v>
      </c>
      <c r="D6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0.19270913000000001</v>
      </c>
      <c r="E6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5.6550357000000002E-2</v>
      </c>
      <c r="AI6323">
        <v>11</v>
      </c>
      <c r="AJ6323" t="s">
        <v>318</v>
      </c>
      <c r="AK6323" t="s">
        <v>427</v>
      </c>
      <c r="AL6323" t="s">
        <v>297</v>
      </c>
      <c r="AM6323">
        <v>12</v>
      </c>
      <c r="AN6323">
        <v>9</v>
      </c>
      <c r="AO6323">
        <v>5.6550357000000002E-2</v>
      </c>
      <c r="AP6323">
        <v>0.12596417200000001</v>
      </c>
      <c r="AQ6323">
        <v>0.19270913000000001</v>
      </c>
      <c r="AR6323">
        <v>0.12793419</v>
      </c>
      <c r="AS6323">
        <v>0.30251631699999998</v>
      </c>
      <c r="AT6323">
        <v>1.7183990999999999E-2</v>
      </c>
    </row>
    <row r="6324" spans="1:46" hidden="1" x14ac:dyDescent="0.25">
      <c r="A6324" t="s">
        <v>318</v>
      </c>
      <c r="B6324" t="s">
        <v>297</v>
      </c>
      <c r="C6324">
        <v>10</v>
      </c>
      <c r="D6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0.32397450999999999</v>
      </c>
      <c r="E6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0.32397450999999999</v>
      </c>
      <c r="AI6324">
        <v>11</v>
      </c>
      <c r="AJ6324" t="s">
        <v>318</v>
      </c>
      <c r="AK6324" t="s">
        <v>427</v>
      </c>
      <c r="AL6324" t="s">
        <v>297</v>
      </c>
      <c r="AM6324">
        <v>12</v>
      </c>
      <c r="AN6324">
        <v>10</v>
      </c>
      <c r="AO6324">
        <v>0.15717394400000001</v>
      </c>
      <c r="AP6324">
        <v>0.23886917899999999</v>
      </c>
      <c r="AQ6324">
        <v>0.32397450999999999</v>
      </c>
      <c r="AR6324">
        <v>0.24640793999999999</v>
      </c>
      <c r="AS6324">
        <v>0.48060599399999998</v>
      </c>
      <c r="AT6324">
        <v>6.4361337000000005E-2</v>
      </c>
    </row>
    <row r="6325" spans="1:46" hidden="1" x14ac:dyDescent="0.25">
      <c r="A6325" t="s">
        <v>318</v>
      </c>
      <c r="B6325" t="s">
        <v>297</v>
      </c>
      <c r="C6325">
        <v>11</v>
      </c>
      <c r="D6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0.45102753000000001</v>
      </c>
      <c r="E6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0.45102753000000001</v>
      </c>
      <c r="AI6325">
        <v>11</v>
      </c>
      <c r="AJ6325" t="s">
        <v>318</v>
      </c>
      <c r="AK6325" t="s">
        <v>427</v>
      </c>
      <c r="AL6325" t="s">
        <v>297</v>
      </c>
      <c r="AM6325">
        <v>12</v>
      </c>
      <c r="AN6325">
        <v>11</v>
      </c>
      <c r="AO6325">
        <v>0.25166675999999999</v>
      </c>
      <c r="AP6325">
        <v>0.36160431700000001</v>
      </c>
      <c r="AQ6325">
        <v>0.45102753000000001</v>
      </c>
      <c r="AR6325">
        <v>0.359397297</v>
      </c>
      <c r="AS6325">
        <v>0.639351012</v>
      </c>
      <c r="AT6325">
        <v>0.107692698</v>
      </c>
    </row>
    <row r="6326" spans="1:46" hidden="1" x14ac:dyDescent="0.25">
      <c r="A6326" t="s">
        <v>318</v>
      </c>
      <c r="B6326" t="s">
        <v>297</v>
      </c>
      <c r="C6326">
        <v>12</v>
      </c>
      <c r="D6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0.56810783499999995</v>
      </c>
      <c r="E6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0.56810783499999995</v>
      </c>
      <c r="AI6326">
        <v>11</v>
      </c>
      <c r="AJ6326" t="s">
        <v>318</v>
      </c>
      <c r="AK6326" t="s">
        <v>427</v>
      </c>
      <c r="AL6326" t="s">
        <v>297</v>
      </c>
      <c r="AM6326">
        <v>12</v>
      </c>
      <c r="AN6326">
        <v>12</v>
      </c>
      <c r="AO6326">
        <v>0.34634084500000001</v>
      </c>
      <c r="AP6326">
        <v>0.47907857599999998</v>
      </c>
      <c r="AQ6326">
        <v>0.56810783499999995</v>
      </c>
      <c r="AR6326">
        <v>0.455497983</v>
      </c>
      <c r="AS6326">
        <v>0.73615926899999995</v>
      </c>
      <c r="AT6326">
        <v>0.14832551799999999</v>
      </c>
    </row>
    <row r="6327" spans="1:46" hidden="1" x14ac:dyDescent="0.25">
      <c r="A6327" t="s">
        <v>318</v>
      </c>
      <c r="B6327" t="s">
        <v>297</v>
      </c>
      <c r="C6327">
        <v>13</v>
      </c>
      <c r="D6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0.62087207</v>
      </c>
      <c r="E6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0.62087207</v>
      </c>
      <c r="AI6327">
        <v>11</v>
      </c>
      <c r="AJ6327" t="s">
        <v>318</v>
      </c>
      <c r="AK6327" t="s">
        <v>427</v>
      </c>
      <c r="AL6327" t="s">
        <v>297</v>
      </c>
      <c r="AM6327">
        <v>12</v>
      </c>
      <c r="AN6327">
        <v>13</v>
      </c>
      <c r="AO6327">
        <v>0.41050524599999999</v>
      </c>
      <c r="AP6327">
        <v>0.51273514399999998</v>
      </c>
      <c r="AQ6327">
        <v>0.62087207</v>
      </c>
      <c r="AR6327">
        <v>0.50855673400000001</v>
      </c>
      <c r="AS6327">
        <v>0.79046903999999996</v>
      </c>
      <c r="AT6327">
        <v>0.182510055</v>
      </c>
    </row>
    <row r="6328" spans="1:46" hidden="1" x14ac:dyDescent="0.25">
      <c r="A6328" t="s">
        <v>318</v>
      </c>
      <c r="B6328" t="s">
        <v>297</v>
      </c>
      <c r="C6328">
        <v>14</v>
      </c>
      <c r="D6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0.61854326900000001</v>
      </c>
      <c r="E6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0.61854326900000001</v>
      </c>
      <c r="AI6328">
        <v>11</v>
      </c>
      <c r="AJ6328" t="s">
        <v>318</v>
      </c>
      <c r="AK6328" t="s">
        <v>427</v>
      </c>
      <c r="AL6328" t="s">
        <v>297</v>
      </c>
      <c r="AM6328">
        <v>12</v>
      </c>
      <c r="AN6328">
        <v>14</v>
      </c>
      <c r="AO6328">
        <v>0.41590141600000002</v>
      </c>
      <c r="AP6328">
        <v>0.51916114300000005</v>
      </c>
      <c r="AQ6328">
        <v>0.61854326900000001</v>
      </c>
      <c r="AR6328">
        <v>0.52003598500000003</v>
      </c>
      <c r="AS6328">
        <v>0.79677009099999996</v>
      </c>
      <c r="AT6328">
        <v>0.20394832600000001</v>
      </c>
    </row>
    <row r="6329" spans="1:46" hidden="1" x14ac:dyDescent="0.25">
      <c r="A6329" t="s">
        <v>318</v>
      </c>
      <c r="B6329" t="s">
        <v>297</v>
      </c>
      <c r="C6329">
        <v>15</v>
      </c>
      <c r="D6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0.56664399499999996</v>
      </c>
      <c r="E6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0.56664399499999996</v>
      </c>
      <c r="AI6329">
        <v>11</v>
      </c>
      <c r="AJ6329" t="s">
        <v>318</v>
      </c>
      <c r="AK6329" t="s">
        <v>427</v>
      </c>
      <c r="AL6329" t="s">
        <v>297</v>
      </c>
      <c r="AM6329">
        <v>12</v>
      </c>
      <c r="AN6329">
        <v>15</v>
      </c>
      <c r="AO6329">
        <v>0.41857971799999999</v>
      </c>
      <c r="AP6329">
        <v>0.49853857000000001</v>
      </c>
      <c r="AQ6329">
        <v>0.56664399499999996</v>
      </c>
      <c r="AR6329">
        <v>0.49747134599999998</v>
      </c>
      <c r="AS6329">
        <v>0.72838486300000005</v>
      </c>
      <c r="AT6329">
        <v>0.22438670499999999</v>
      </c>
    </row>
    <row r="6330" spans="1:46" hidden="1" x14ac:dyDescent="0.25">
      <c r="A6330" t="s">
        <v>318</v>
      </c>
      <c r="B6330" t="s">
        <v>297</v>
      </c>
      <c r="C6330">
        <v>16</v>
      </c>
      <c r="D6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0.52492748600000005</v>
      </c>
      <c r="E6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0.52492748600000005</v>
      </c>
      <c r="AI6330">
        <v>11</v>
      </c>
      <c r="AJ6330" t="s">
        <v>318</v>
      </c>
      <c r="AK6330" t="s">
        <v>427</v>
      </c>
      <c r="AL6330" t="s">
        <v>297</v>
      </c>
      <c r="AM6330">
        <v>12</v>
      </c>
      <c r="AN6330">
        <v>16</v>
      </c>
      <c r="AO6330">
        <v>0.36503398199999998</v>
      </c>
      <c r="AP6330">
        <v>0.444044842</v>
      </c>
      <c r="AQ6330">
        <v>0.52492748600000005</v>
      </c>
      <c r="AR6330">
        <v>0.44121567699999997</v>
      </c>
      <c r="AS6330">
        <v>0.68515468700000004</v>
      </c>
      <c r="AT6330">
        <v>0.14233794</v>
      </c>
    </row>
    <row r="6331" spans="1:46" hidden="1" x14ac:dyDescent="0.25">
      <c r="A6331" t="s">
        <v>318</v>
      </c>
      <c r="B6331" t="s">
        <v>297</v>
      </c>
      <c r="C6331">
        <v>17</v>
      </c>
      <c r="D6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0.41322093700000001</v>
      </c>
      <c r="E6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0.41322093700000001</v>
      </c>
      <c r="AI6331">
        <v>11</v>
      </c>
      <c r="AJ6331" t="s">
        <v>318</v>
      </c>
      <c r="AK6331" t="s">
        <v>427</v>
      </c>
      <c r="AL6331" t="s">
        <v>297</v>
      </c>
      <c r="AM6331">
        <v>12</v>
      </c>
      <c r="AN6331">
        <v>17</v>
      </c>
      <c r="AO6331">
        <v>0.28117624299999999</v>
      </c>
      <c r="AP6331">
        <v>0.35798956599999998</v>
      </c>
      <c r="AQ6331">
        <v>0.41322093700000001</v>
      </c>
      <c r="AR6331">
        <v>0.35428474399999998</v>
      </c>
      <c r="AS6331">
        <v>0.56921131999999997</v>
      </c>
      <c r="AT6331">
        <v>0.10629575300000001</v>
      </c>
    </row>
    <row r="6332" spans="1:46" hidden="1" x14ac:dyDescent="0.25">
      <c r="A6332" t="s">
        <v>318</v>
      </c>
      <c r="B6332" t="s">
        <v>297</v>
      </c>
      <c r="C6332">
        <v>18</v>
      </c>
      <c r="D6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0.28734785699999998</v>
      </c>
      <c r="E6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0.28734785699999998</v>
      </c>
      <c r="AI6332">
        <v>11</v>
      </c>
      <c r="AJ6332" t="s">
        <v>318</v>
      </c>
      <c r="AK6332" t="s">
        <v>427</v>
      </c>
      <c r="AL6332" t="s">
        <v>297</v>
      </c>
      <c r="AM6332">
        <v>12</v>
      </c>
      <c r="AN6332">
        <v>18</v>
      </c>
      <c r="AO6332">
        <v>0.174836302</v>
      </c>
      <c r="AP6332">
        <v>0.229093249</v>
      </c>
      <c r="AQ6332">
        <v>0.28734785699999998</v>
      </c>
      <c r="AR6332">
        <v>0.23808939000000001</v>
      </c>
      <c r="AS6332">
        <v>0.45532096300000002</v>
      </c>
      <c r="AT6332">
        <v>5.6405403E-2</v>
      </c>
    </row>
    <row r="6333" spans="1:46" hidden="1" x14ac:dyDescent="0.25">
      <c r="A6333" t="s">
        <v>318</v>
      </c>
      <c r="B6333" t="s">
        <v>297</v>
      </c>
      <c r="C6333">
        <v>19</v>
      </c>
      <c r="D6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0.173490755</v>
      </c>
      <c r="E6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0.173490755</v>
      </c>
      <c r="AI6333">
        <v>11</v>
      </c>
      <c r="AJ6333" t="s">
        <v>318</v>
      </c>
      <c r="AK6333" t="s">
        <v>427</v>
      </c>
      <c r="AL6333" t="s">
        <v>297</v>
      </c>
      <c r="AM6333">
        <v>12</v>
      </c>
      <c r="AN6333">
        <v>19</v>
      </c>
      <c r="AO6333">
        <v>7.0578894000000003E-2</v>
      </c>
      <c r="AP6333">
        <v>9.3315480000000006E-2</v>
      </c>
      <c r="AQ6333">
        <v>0.173490755</v>
      </c>
      <c r="AR6333">
        <v>0.122319683</v>
      </c>
      <c r="AS6333">
        <v>0.28289123599999999</v>
      </c>
      <c r="AT6333">
        <v>1.8468717999999999E-2</v>
      </c>
    </row>
    <row r="6334" spans="1:46" hidden="1" x14ac:dyDescent="0.25">
      <c r="A6334" t="s">
        <v>318</v>
      </c>
      <c r="B6334" t="s">
        <v>297</v>
      </c>
      <c r="C6334">
        <v>20</v>
      </c>
      <c r="D6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7.0433786999999998E-2</v>
      </c>
      <c r="E6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7.0433786999999998E-2</v>
      </c>
      <c r="AI6334">
        <v>11</v>
      </c>
      <c r="AJ6334" t="s">
        <v>318</v>
      </c>
      <c r="AK6334" t="s">
        <v>427</v>
      </c>
      <c r="AL6334" t="s">
        <v>297</v>
      </c>
      <c r="AM6334">
        <v>12</v>
      </c>
      <c r="AN6334">
        <v>20</v>
      </c>
      <c r="AO6334">
        <v>4.2882550000000004E-3</v>
      </c>
      <c r="AP6334">
        <v>8.1175959999999995E-3</v>
      </c>
      <c r="AQ6334">
        <v>7.0433786999999998E-2</v>
      </c>
      <c r="AR6334">
        <v>3.3551615999999999E-2</v>
      </c>
      <c r="AS6334">
        <v>0.112300504</v>
      </c>
      <c r="AT6334">
        <v>1.554723E-3</v>
      </c>
    </row>
    <row r="6335" spans="1:46" hidden="1" x14ac:dyDescent="0.25">
      <c r="A6335" t="s">
        <v>318</v>
      </c>
      <c r="B6335" t="s">
        <v>297</v>
      </c>
      <c r="C6335">
        <v>21</v>
      </c>
      <c r="D6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4.6763150000000003E-3</v>
      </c>
      <c r="E6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4.6763150000000003E-3</v>
      </c>
      <c r="AI6335">
        <v>11</v>
      </c>
      <c r="AJ6335" t="s">
        <v>318</v>
      </c>
      <c r="AK6335" t="s">
        <v>427</v>
      </c>
      <c r="AL6335" t="s">
        <v>297</v>
      </c>
      <c r="AM6335">
        <v>12</v>
      </c>
      <c r="AN6335">
        <v>21</v>
      </c>
      <c r="AO6335">
        <v>0</v>
      </c>
      <c r="AP6335">
        <v>0</v>
      </c>
      <c r="AQ6335">
        <v>4.6763150000000003E-3</v>
      </c>
      <c r="AR6335">
        <v>2.208453E-3</v>
      </c>
      <c r="AS6335">
        <v>1.1118932999999999E-2</v>
      </c>
      <c r="AT6335">
        <v>0</v>
      </c>
    </row>
    <row r="6336" spans="1:46" hidden="1" x14ac:dyDescent="0.25">
      <c r="A6336" t="s">
        <v>318</v>
      </c>
      <c r="B6336" t="s">
        <v>297</v>
      </c>
      <c r="C6336">
        <v>22</v>
      </c>
      <c r="D6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6">
        <v>11</v>
      </c>
      <c r="AJ6336" t="s">
        <v>318</v>
      </c>
      <c r="AK6336" t="s">
        <v>427</v>
      </c>
      <c r="AL6336" t="s">
        <v>297</v>
      </c>
      <c r="AM6336">
        <v>12</v>
      </c>
      <c r="AN6336">
        <v>22</v>
      </c>
      <c r="AO6336">
        <v>0</v>
      </c>
      <c r="AP6336">
        <v>0</v>
      </c>
      <c r="AQ6336">
        <v>0</v>
      </c>
      <c r="AR6336">
        <v>0</v>
      </c>
      <c r="AS6336">
        <v>0</v>
      </c>
      <c r="AT6336">
        <v>0</v>
      </c>
    </row>
    <row r="6337" spans="1:46" hidden="1" x14ac:dyDescent="0.25">
      <c r="A6337" t="s">
        <v>318</v>
      </c>
      <c r="B6337" t="s">
        <v>297</v>
      </c>
      <c r="C6337">
        <v>23</v>
      </c>
      <c r="D6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7">
        <v>11</v>
      </c>
      <c r="AJ6337" t="s">
        <v>318</v>
      </c>
      <c r="AK6337" t="s">
        <v>427</v>
      </c>
      <c r="AL6337" t="s">
        <v>297</v>
      </c>
      <c r="AM6337">
        <v>12</v>
      </c>
      <c r="AN6337">
        <v>23</v>
      </c>
      <c r="AO6337">
        <v>0</v>
      </c>
      <c r="AP6337">
        <v>0</v>
      </c>
      <c r="AQ6337">
        <v>0</v>
      </c>
      <c r="AR6337">
        <v>0</v>
      </c>
      <c r="AS6337">
        <v>0</v>
      </c>
      <c r="AT6337">
        <v>0</v>
      </c>
    </row>
    <row r="6338" spans="1:46" hidden="1" x14ac:dyDescent="0.25">
      <c r="A6338" t="s">
        <v>318</v>
      </c>
      <c r="B6338" t="s">
        <v>297</v>
      </c>
      <c r="C6338">
        <v>24</v>
      </c>
      <c r="D6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8">
        <v>11</v>
      </c>
      <c r="AJ6338" t="s">
        <v>318</v>
      </c>
      <c r="AK6338" t="s">
        <v>427</v>
      </c>
      <c r="AL6338" t="s">
        <v>297</v>
      </c>
      <c r="AM6338">
        <v>12</v>
      </c>
      <c r="AN6338">
        <v>24</v>
      </c>
      <c r="AO6338">
        <v>0</v>
      </c>
      <c r="AP6338">
        <v>0</v>
      </c>
      <c r="AQ6338">
        <v>0</v>
      </c>
      <c r="AR6338">
        <v>0</v>
      </c>
      <c r="AS6338">
        <v>0</v>
      </c>
      <c r="AT6338">
        <v>0</v>
      </c>
    </row>
    <row r="6339" spans="1:46" hidden="1" x14ac:dyDescent="0.25">
      <c r="A6339" t="s">
        <v>356</v>
      </c>
      <c r="B6339" t="s">
        <v>286</v>
      </c>
      <c r="C6339">
        <v>1</v>
      </c>
      <c r="D6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9">
        <v>14</v>
      </c>
      <c r="AJ6339" t="s">
        <v>356</v>
      </c>
      <c r="AK6339" t="s">
        <v>428</v>
      </c>
      <c r="AL6339" t="s">
        <v>286</v>
      </c>
      <c r="AM6339">
        <v>1</v>
      </c>
      <c r="AN6339">
        <v>1</v>
      </c>
      <c r="AO6339">
        <v>0</v>
      </c>
      <c r="AP6339">
        <v>0</v>
      </c>
      <c r="AQ6339">
        <v>0</v>
      </c>
      <c r="AR6339">
        <v>0</v>
      </c>
      <c r="AS6339">
        <v>0</v>
      </c>
      <c r="AT6339">
        <v>0</v>
      </c>
    </row>
    <row r="6340" spans="1:46" hidden="1" x14ac:dyDescent="0.25">
      <c r="A6340" t="s">
        <v>356</v>
      </c>
      <c r="B6340" t="s">
        <v>286</v>
      </c>
      <c r="C6340">
        <v>2</v>
      </c>
      <c r="D6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0">
        <v>14</v>
      </c>
      <c r="AJ6340" t="s">
        <v>356</v>
      </c>
      <c r="AK6340" t="s">
        <v>428</v>
      </c>
      <c r="AL6340" t="s">
        <v>286</v>
      </c>
      <c r="AM6340">
        <v>1</v>
      </c>
      <c r="AN6340">
        <v>2</v>
      </c>
      <c r="AO6340">
        <v>0</v>
      </c>
      <c r="AP6340">
        <v>0</v>
      </c>
      <c r="AQ6340">
        <v>0</v>
      </c>
      <c r="AR6340">
        <v>0</v>
      </c>
      <c r="AS6340">
        <v>0</v>
      </c>
      <c r="AT6340">
        <v>0</v>
      </c>
    </row>
    <row r="6341" spans="1:46" hidden="1" x14ac:dyDescent="0.25">
      <c r="A6341" t="s">
        <v>356</v>
      </c>
      <c r="B6341" t="s">
        <v>286</v>
      </c>
      <c r="C6341">
        <v>3</v>
      </c>
      <c r="D6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1">
        <v>14</v>
      </c>
      <c r="AJ6341" t="s">
        <v>356</v>
      </c>
      <c r="AK6341" t="s">
        <v>428</v>
      </c>
      <c r="AL6341" t="s">
        <v>286</v>
      </c>
      <c r="AM6341">
        <v>1</v>
      </c>
      <c r="AN6341">
        <v>3</v>
      </c>
      <c r="AO6341">
        <v>0</v>
      </c>
      <c r="AP6341">
        <v>0</v>
      </c>
      <c r="AQ6341">
        <v>0</v>
      </c>
      <c r="AR6341">
        <v>0</v>
      </c>
      <c r="AS6341">
        <v>0</v>
      </c>
      <c r="AT6341">
        <v>0</v>
      </c>
    </row>
    <row r="6342" spans="1:46" hidden="1" x14ac:dyDescent="0.25">
      <c r="A6342" t="s">
        <v>356</v>
      </c>
      <c r="B6342" t="s">
        <v>286</v>
      </c>
      <c r="C6342">
        <v>4</v>
      </c>
      <c r="D6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2">
        <v>14</v>
      </c>
      <c r="AJ6342" t="s">
        <v>356</v>
      </c>
      <c r="AK6342" t="s">
        <v>428</v>
      </c>
      <c r="AL6342" t="s">
        <v>286</v>
      </c>
      <c r="AM6342">
        <v>1</v>
      </c>
      <c r="AN6342">
        <v>4</v>
      </c>
      <c r="AO6342">
        <v>0</v>
      </c>
      <c r="AP6342">
        <v>0</v>
      </c>
      <c r="AQ6342">
        <v>0</v>
      </c>
      <c r="AR6342">
        <v>0</v>
      </c>
      <c r="AS6342">
        <v>0</v>
      </c>
      <c r="AT6342">
        <v>0</v>
      </c>
    </row>
    <row r="6343" spans="1:46" hidden="1" x14ac:dyDescent="0.25">
      <c r="A6343" t="s">
        <v>356</v>
      </c>
      <c r="B6343" t="s">
        <v>286</v>
      </c>
      <c r="C6343">
        <v>5</v>
      </c>
      <c r="D6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3">
        <v>14</v>
      </c>
      <c r="AJ6343" t="s">
        <v>356</v>
      </c>
      <c r="AK6343" t="s">
        <v>428</v>
      </c>
      <c r="AL6343" t="s">
        <v>286</v>
      </c>
      <c r="AM6343">
        <v>1</v>
      </c>
      <c r="AN6343">
        <v>5</v>
      </c>
      <c r="AO6343">
        <v>0</v>
      </c>
      <c r="AP6343">
        <v>0</v>
      </c>
      <c r="AQ6343">
        <v>0</v>
      </c>
      <c r="AR6343">
        <v>0</v>
      </c>
      <c r="AS6343">
        <v>0</v>
      </c>
      <c r="AT6343">
        <v>0</v>
      </c>
    </row>
    <row r="6344" spans="1:46" hidden="1" x14ac:dyDescent="0.25">
      <c r="A6344" t="s">
        <v>356</v>
      </c>
      <c r="B6344" t="s">
        <v>286</v>
      </c>
      <c r="C6344">
        <v>6</v>
      </c>
      <c r="D6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4">
        <v>14</v>
      </c>
      <c r="AJ6344" t="s">
        <v>356</v>
      </c>
      <c r="AK6344" t="s">
        <v>428</v>
      </c>
      <c r="AL6344" t="s">
        <v>286</v>
      </c>
      <c r="AM6344">
        <v>1</v>
      </c>
      <c r="AN6344">
        <v>6</v>
      </c>
      <c r="AO6344">
        <v>0</v>
      </c>
      <c r="AP6344">
        <v>0</v>
      </c>
      <c r="AQ6344">
        <v>0</v>
      </c>
      <c r="AR6344">
        <v>0</v>
      </c>
      <c r="AS6344">
        <v>0</v>
      </c>
      <c r="AT6344">
        <v>0</v>
      </c>
    </row>
    <row r="6345" spans="1:46" hidden="1" x14ac:dyDescent="0.25">
      <c r="A6345" t="s">
        <v>356</v>
      </c>
      <c r="B6345" t="s">
        <v>286</v>
      </c>
      <c r="C6345">
        <v>7</v>
      </c>
      <c r="D6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5">
        <v>14</v>
      </c>
      <c r="AJ6345" t="s">
        <v>356</v>
      </c>
      <c r="AK6345" t="s">
        <v>428</v>
      </c>
      <c r="AL6345" t="s">
        <v>286</v>
      </c>
      <c r="AM6345">
        <v>1</v>
      </c>
      <c r="AN6345">
        <v>7</v>
      </c>
      <c r="AO6345">
        <v>0</v>
      </c>
      <c r="AP6345">
        <v>0</v>
      </c>
      <c r="AQ6345">
        <v>0</v>
      </c>
      <c r="AR6345">
        <v>0</v>
      </c>
      <c r="AS6345">
        <v>0</v>
      </c>
      <c r="AT6345">
        <v>0</v>
      </c>
    </row>
    <row r="6346" spans="1:46" hidden="1" x14ac:dyDescent="0.25">
      <c r="A6346" t="s">
        <v>356</v>
      </c>
      <c r="B6346" t="s">
        <v>286</v>
      </c>
      <c r="C6346">
        <v>8</v>
      </c>
      <c r="D6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6">
        <v>14</v>
      </c>
      <c r="AJ6346" t="s">
        <v>356</v>
      </c>
      <c r="AK6346" t="s">
        <v>428</v>
      </c>
      <c r="AL6346" t="s">
        <v>286</v>
      </c>
      <c r="AM6346">
        <v>1</v>
      </c>
      <c r="AN6346">
        <v>8</v>
      </c>
      <c r="AO6346">
        <v>0</v>
      </c>
      <c r="AP6346">
        <v>2.1215600000000002E-3</v>
      </c>
      <c r="AQ6346">
        <v>2.4867765E-2</v>
      </c>
      <c r="AR6346">
        <v>1.2352992E-2</v>
      </c>
      <c r="AS6346">
        <v>4.1621465000000003E-2</v>
      </c>
      <c r="AT6346">
        <v>0</v>
      </c>
    </row>
    <row r="6347" spans="1:46" hidden="1" x14ac:dyDescent="0.25">
      <c r="A6347" t="s">
        <v>356</v>
      </c>
      <c r="B6347" t="s">
        <v>286</v>
      </c>
      <c r="C6347">
        <v>9</v>
      </c>
      <c r="D6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0.15923215299999999</v>
      </c>
      <c r="E6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2.3332546999999999E-2</v>
      </c>
      <c r="AI6347">
        <v>14</v>
      </c>
      <c r="AJ6347" t="s">
        <v>356</v>
      </c>
      <c r="AK6347" t="s">
        <v>428</v>
      </c>
      <c r="AL6347" t="s">
        <v>286</v>
      </c>
      <c r="AM6347">
        <v>1</v>
      </c>
      <c r="AN6347">
        <v>9</v>
      </c>
      <c r="AO6347">
        <v>2.3332546999999999E-2</v>
      </c>
      <c r="AP6347">
        <v>3.6278827999999999E-2</v>
      </c>
      <c r="AQ6347">
        <v>0.15923215299999999</v>
      </c>
      <c r="AR6347">
        <v>8.6666376000000003E-2</v>
      </c>
      <c r="AS6347">
        <v>0.21879663099999999</v>
      </c>
      <c r="AT6347">
        <v>4.6471459999999996E-3</v>
      </c>
    </row>
    <row r="6348" spans="1:46" hidden="1" x14ac:dyDescent="0.25">
      <c r="A6348" t="s">
        <v>356</v>
      </c>
      <c r="B6348" t="s">
        <v>286</v>
      </c>
      <c r="C6348">
        <v>10</v>
      </c>
      <c r="D6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0.33285101700000003</v>
      </c>
      <c r="E6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0.33285101700000003</v>
      </c>
      <c r="AI6348">
        <v>14</v>
      </c>
      <c r="AJ6348" t="s">
        <v>356</v>
      </c>
      <c r="AK6348" t="s">
        <v>428</v>
      </c>
      <c r="AL6348" t="s">
        <v>286</v>
      </c>
      <c r="AM6348">
        <v>1</v>
      </c>
      <c r="AN6348">
        <v>10</v>
      </c>
      <c r="AO6348">
        <v>0.14604395000000001</v>
      </c>
      <c r="AP6348">
        <v>0.18795432500000001</v>
      </c>
      <c r="AQ6348">
        <v>0.33285101700000003</v>
      </c>
      <c r="AR6348">
        <v>0.228462058</v>
      </c>
      <c r="AS6348">
        <v>0.42369304400000002</v>
      </c>
      <c r="AT6348">
        <v>2.1170333E-2</v>
      </c>
    </row>
    <row r="6349" spans="1:46" hidden="1" x14ac:dyDescent="0.25">
      <c r="A6349" t="s">
        <v>356</v>
      </c>
      <c r="B6349" t="s">
        <v>286</v>
      </c>
      <c r="C6349">
        <v>11</v>
      </c>
      <c r="D6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0.489692501</v>
      </c>
      <c r="E6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0.489692501</v>
      </c>
      <c r="AI6349">
        <v>14</v>
      </c>
      <c r="AJ6349" t="s">
        <v>356</v>
      </c>
      <c r="AK6349" t="s">
        <v>428</v>
      </c>
      <c r="AL6349" t="s">
        <v>286</v>
      </c>
      <c r="AM6349">
        <v>1</v>
      </c>
      <c r="AN6349">
        <v>11</v>
      </c>
      <c r="AO6349">
        <v>0.30719280100000002</v>
      </c>
      <c r="AP6349">
        <v>0.36965636299999999</v>
      </c>
      <c r="AQ6349">
        <v>0.489692501</v>
      </c>
      <c r="AR6349">
        <v>0.38079582299999998</v>
      </c>
      <c r="AS6349">
        <v>0.60267109399999996</v>
      </c>
      <c r="AT6349">
        <v>3.3249225E-2</v>
      </c>
    </row>
    <row r="6350" spans="1:46" hidden="1" x14ac:dyDescent="0.25">
      <c r="A6350" t="s">
        <v>356</v>
      </c>
      <c r="B6350" t="s">
        <v>286</v>
      </c>
      <c r="C6350">
        <v>12</v>
      </c>
      <c r="D6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0.59422407899999996</v>
      </c>
      <c r="E6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0.59422407899999996</v>
      </c>
      <c r="AI6350">
        <v>14</v>
      </c>
      <c r="AJ6350" t="s">
        <v>356</v>
      </c>
      <c r="AK6350" t="s">
        <v>428</v>
      </c>
      <c r="AL6350" t="s">
        <v>286</v>
      </c>
      <c r="AM6350">
        <v>1</v>
      </c>
      <c r="AN6350">
        <v>12</v>
      </c>
      <c r="AO6350">
        <v>0.41963379200000001</v>
      </c>
      <c r="AP6350">
        <v>0.52695583400000001</v>
      </c>
      <c r="AQ6350">
        <v>0.59422407899999996</v>
      </c>
      <c r="AR6350">
        <v>0.504938573</v>
      </c>
      <c r="AS6350">
        <v>0.737015278</v>
      </c>
      <c r="AT6350">
        <v>6.9522784000000004E-2</v>
      </c>
    </row>
    <row r="6351" spans="1:46" hidden="1" x14ac:dyDescent="0.25">
      <c r="A6351" t="s">
        <v>356</v>
      </c>
      <c r="B6351" t="s">
        <v>286</v>
      </c>
      <c r="C6351">
        <v>13</v>
      </c>
      <c r="D6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0.68496024200000005</v>
      </c>
      <c r="E6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0.68496024200000005</v>
      </c>
      <c r="AI6351">
        <v>14</v>
      </c>
      <c r="AJ6351" t="s">
        <v>356</v>
      </c>
      <c r="AK6351" t="s">
        <v>428</v>
      </c>
      <c r="AL6351" t="s">
        <v>286</v>
      </c>
      <c r="AM6351">
        <v>1</v>
      </c>
      <c r="AN6351">
        <v>13</v>
      </c>
      <c r="AO6351">
        <v>0.50820942199999997</v>
      </c>
      <c r="AP6351">
        <v>0.61516180300000001</v>
      </c>
      <c r="AQ6351">
        <v>0.68496024200000005</v>
      </c>
      <c r="AR6351">
        <v>0.58661099999999999</v>
      </c>
      <c r="AS6351">
        <v>0.80419821700000005</v>
      </c>
      <c r="AT6351">
        <v>8.5529622E-2</v>
      </c>
    </row>
    <row r="6352" spans="1:46" hidden="1" x14ac:dyDescent="0.25">
      <c r="A6352" t="s">
        <v>356</v>
      </c>
      <c r="B6352" t="s">
        <v>286</v>
      </c>
      <c r="C6352">
        <v>14</v>
      </c>
      <c r="D6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0.71730639799999996</v>
      </c>
      <c r="E6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0.71730639799999996</v>
      </c>
      <c r="AI6352">
        <v>14</v>
      </c>
      <c r="AJ6352" t="s">
        <v>356</v>
      </c>
      <c r="AK6352" t="s">
        <v>428</v>
      </c>
      <c r="AL6352" t="s">
        <v>286</v>
      </c>
      <c r="AM6352">
        <v>1</v>
      </c>
      <c r="AN6352">
        <v>14</v>
      </c>
      <c r="AO6352">
        <v>0.52923991500000001</v>
      </c>
      <c r="AP6352">
        <v>0.62797059700000002</v>
      </c>
      <c r="AQ6352">
        <v>0.71730639799999996</v>
      </c>
      <c r="AR6352">
        <v>0.60802355399999997</v>
      </c>
      <c r="AS6352">
        <v>0.81679128899999998</v>
      </c>
      <c r="AT6352">
        <v>9.2186843000000004E-2</v>
      </c>
    </row>
    <row r="6353" spans="1:46" hidden="1" x14ac:dyDescent="0.25">
      <c r="A6353" t="s">
        <v>356</v>
      </c>
      <c r="B6353" t="s">
        <v>286</v>
      </c>
      <c r="C6353">
        <v>15</v>
      </c>
      <c r="D6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0.680153012</v>
      </c>
      <c r="E6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0.680153012</v>
      </c>
      <c r="AI6353">
        <v>14</v>
      </c>
      <c r="AJ6353" t="s">
        <v>356</v>
      </c>
      <c r="AK6353" t="s">
        <v>428</v>
      </c>
      <c r="AL6353" t="s">
        <v>286</v>
      </c>
      <c r="AM6353">
        <v>1</v>
      </c>
      <c r="AN6353">
        <v>15</v>
      </c>
      <c r="AO6353">
        <v>0.52276246900000001</v>
      </c>
      <c r="AP6353">
        <v>0.59214496999999999</v>
      </c>
      <c r="AQ6353">
        <v>0.680153012</v>
      </c>
      <c r="AR6353">
        <v>0.58456560300000004</v>
      </c>
      <c r="AS6353">
        <v>0.83127366599999997</v>
      </c>
      <c r="AT6353">
        <v>0.136113441</v>
      </c>
    </row>
    <row r="6354" spans="1:46" hidden="1" x14ac:dyDescent="0.25">
      <c r="A6354" t="s">
        <v>356</v>
      </c>
      <c r="B6354" t="s">
        <v>286</v>
      </c>
      <c r="C6354">
        <v>16</v>
      </c>
      <c r="D6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0.60559969599999997</v>
      </c>
      <c r="E6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0.60559969599999997</v>
      </c>
      <c r="AI6354">
        <v>14</v>
      </c>
      <c r="AJ6354" t="s">
        <v>356</v>
      </c>
      <c r="AK6354" t="s">
        <v>428</v>
      </c>
      <c r="AL6354" t="s">
        <v>286</v>
      </c>
      <c r="AM6354">
        <v>1</v>
      </c>
      <c r="AN6354">
        <v>16</v>
      </c>
      <c r="AO6354">
        <v>0.42290222999999999</v>
      </c>
      <c r="AP6354">
        <v>0.51261409400000002</v>
      </c>
      <c r="AQ6354">
        <v>0.60559969599999997</v>
      </c>
      <c r="AR6354">
        <v>0.509047472</v>
      </c>
      <c r="AS6354">
        <v>0.77778845399999996</v>
      </c>
      <c r="AT6354">
        <v>0.119608695</v>
      </c>
    </row>
    <row r="6355" spans="1:46" hidden="1" x14ac:dyDescent="0.25">
      <c r="A6355" t="s">
        <v>356</v>
      </c>
      <c r="B6355" t="s">
        <v>286</v>
      </c>
      <c r="C6355">
        <v>17</v>
      </c>
      <c r="D6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0.47818275100000002</v>
      </c>
      <c r="E6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0.47818275100000002</v>
      </c>
      <c r="AI6355">
        <v>14</v>
      </c>
      <c r="AJ6355" t="s">
        <v>356</v>
      </c>
      <c r="AK6355" t="s">
        <v>428</v>
      </c>
      <c r="AL6355" t="s">
        <v>286</v>
      </c>
      <c r="AM6355">
        <v>1</v>
      </c>
      <c r="AN6355">
        <v>17</v>
      </c>
      <c r="AO6355">
        <v>0.32312530699999997</v>
      </c>
      <c r="AP6355">
        <v>0.38154937799999999</v>
      </c>
      <c r="AQ6355">
        <v>0.47818275100000002</v>
      </c>
      <c r="AR6355">
        <v>0.39438873800000002</v>
      </c>
      <c r="AS6355">
        <v>0.61145626900000005</v>
      </c>
      <c r="AT6355">
        <v>0.17038482699999999</v>
      </c>
    </row>
    <row r="6356" spans="1:46" hidden="1" x14ac:dyDescent="0.25">
      <c r="A6356" t="s">
        <v>356</v>
      </c>
      <c r="B6356" t="s">
        <v>286</v>
      </c>
      <c r="C6356">
        <v>18</v>
      </c>
      <c r="D6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0.349538707</v>
      </c>
      <c r="E6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0.349538707</v>
      </c>
      <c r="AI6356">
        <v>14</v>
      </c>
      <c r="AJ6356" t="s">
        <v>356</v>
      </c>
      <c r="AK6356" t="s">
        <v>428</v>
      </c>
      <c r="AL6356" t="s">
        <v>286</v>
      </c>
      <c r="AM6356">
        <v>1</v>
      </c>
      <c r="AN6356">
        <v>18</v>
      </c>
      <c r="AO6356">
        <v>0.20506614000000001</v>
      </c>
      <c r="AP6356">
        <v>0.24685159200000001</v>
      </c>
      <c r="AQ6356">
        <v>0.349538707</v>
      </c>
      <c r="AR6356">
        <v>0.27105074499999998</v>
      </c>
      <c r="AS6356">
        <v>0.44623669300000002</v>
      </c>
      <c r="AT6356">
        <v>0.10881732299999999</v>
      </c>
    </row>
    <row r="6357" spans="1:46" hidden="1" x14ac:dyDescent="0.25">
      <c r="A6357" t="s">
        <v>356</v>
      </c>
      <c r="B6357" t="s">
        <v>286</v>
      </c>
      <c r="C6357">
        <v>19</v>
      </c>
      <c r="D6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0.20470648799999999</v>
      </c>
      <c r="E6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0.20470648799999999</v>
      </c>
      <c r="AI6357">
        <v>14</v>
      </c>
      <c r="AJ6357" t="s">
        <v>356</v>
      </c>
      <c r="AK6357" t="s">
        <v>428</v>
      </c>
      <c r="AL6357" t="s">
        <v>286</v>
      </c>
      <c r="AM6357">
        <v>1</v>
      </c>
      <c r="AN6357">
        <v>19</v>
      </c>
      <c r="AO6357">
        <v>7.1225229000000001E-2</v>
      </c>
      <c r="AP6357">
        <v>9.7322676999999996E-2</v>
      </c>
      <c r="AQ6357">
        <v>0.20470648799999999</v>
      </c>
      <c r="AR6357">
        <v>0.136204346</v>
      </c>
      <c r="AS6357">
        <v>0.28327307400000001</v>
      </c>
      <c r="AT6357">
        <v>2.8665784999999999E-2</v>
      </c>
    </row>
    <row r="6358" spans="1:46" hidden="1" x14ac:dyDescent="0.25">
      <c r="A6358" t="s">
        <v>356</v>
      </c>
      <c r="B6358" t="s">
        <v>286</v>
      </c>
      <c r="C6358">
        <v>20</v>
      </c>
      <c r="D6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6.6430833999999994E-2</v>
      </c>
      <c r="E6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6.6430833999999994E-2</v>
      </c>
      <c r="AI6358">
        <v>14</v>
      </c>
      <c r="AJ6358" t="s">
        <v>356</v>
      </c>
      <c r="AK6358" t="s">
        <v>428</v>
      </c>
      <c r="AL6358" t="s">
        <v>286</v>
      </c>
      <c r="AM6358">
        <v>1</v>
      </c>
      <c r="AN6358">
        <v>20</v>
      </c>
      <c r="AO6358">
        <v>7.6925599999999995E-4</v>
      </c>
      <c r="AP6358">
        <v>1.1628763E-2</v>
      </c>
      <c r="AQ6358">
        <v>6.6430833999999994E-2</v>
      </c>
      <c r="AR6358">
        <v>3.3764993E-2</v>
      </c>
      <c r="AS6358">
        <v>9.5051354000000005E-2</v>
      </c>
      <c r="AT6358">
        <v>8.03E-5</v>
      </c>
    </row>
    <row r="6359" spans="1:46" hidden="1" x14ac:dyDescent="0.25">
      <c r="A6359" t="s">
        <v>356</v>
      </c>
      <c r="B6359" t="s">
        <v>286</v>
      </c>
      <c r="C6359">
        <v>21</v>
      </c>
      <c r="D6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8.1601700000000004E-4</v>
      </c>
      <c r="E6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8.1601700000000004E-4</v>
      </c>
      <c r="AI6359">
        <v>14</v>
      </c>
      <c r="AJ6359" t="s">
        <v>356</v>
      </c>
      <c r="AK6359" t="s">
        <v>428</v>
      </c>
      <c r="AL6359" t="s">
        <v>286</v>
      </c>
      <c r="AM6359">
        <v>1</v>
      </c>
      <c r="AN6359">
        <v>21</v>
      </c>
      <c r="AO6359">
        <v>0</v>
      </c>
      <c r="AP6359">
        <v>2.7699999999999999E-5</v>
      </c>
      <c r="AQ6359">
        <v>8.1601700000000004E-4</v>
      </c>
      <c r="AR6359">
        <v>4.5842399999999997E-4</v>
      </c>
      <c r="AS6359">
        <v>2.6063359999999999E-3</v>
      </c>
      <c r="AT6359" s="281">
        <v>0</v>
      </c>
    </row>
    <row r="6360" spans="1:46" hidden="1" x14ac:dyDescent="0.25">
      <c r="A6360" t="s">
        <v>356</v>
      </c>
      <c r="B6360" t="s">
        <v>286</v>
      </c>
      <c r="C6360">
        <v>22</v>
      </c>
      <c r="D6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0">
        <v>14</v>
      </c>
      <c r="AJ6360" t="s">
        <v>356</v>
      </c>
      <c r="AK6360" t="s">
        <v>428</v>
      </c>
      <c r="AL6360" t="s">
        <v>286</v>
      </c>
      <c r="AM6360">
        <v>1</v>
      </c>
      <c r="AN6360">
        <v>22</v>
      </c>
      <c r="AO6360">
        <v>0</v>
      </c>
      <c r="AP6360" s="281">
        <v>0</v>
      </c>
      <c r="AQ6360">
        <v>0</v>
      </c>
      <c r="AR6360">
        <v>0</v>
      </c>
      <c r="AS6360">
        <v>0</v>
      </c>
      <c r="AT6360">
        <v>0</v>
      </c>
    </row>
    <row r="6361" spans="1:46" hidden="1" x14ac:dyDescent="0.25">
      <c r="A6361" t="s">
        <v>356</v>
      </c>
      <c r="B6361" t="s">
        <v>286</v>
      </c>
      <c r="C6361">
        <v>23</v>
      </c>
      <c r="D6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1">
        <v>14</v>
      </c>
      <c r="AJ6361" t="s">
        <v>356</v>
      </c>
      <c r="AK6361" t="s">
        <v>428</v>
      </c>
      <c r="AL6361" t="s">
        <v>286</v>
      </c>
      <c r="AM6361">
        <v>1</v>
      </c>
      <c r="AN6361">
        <v>23</v>
      </c>
      <c r="AO6361">
        <v>0</v>
      </c>
      <c r="AP6361">
        <v>0</v>
      </c>
      <c r="AQ6361">
        <v>0</v>
      </c>
      <c r="AR6361">
        <v>0</v>
      </c>
      <c r="AS6361">
        <v>0</v>
      </c>
      <c r="AT6361">
        <v>0</v>
      </c>
    </row>
    <row r="6362" spans="1:46" hidden="1" x14ac:dyDescent="0.25">
      <c r="A6362" t="s">
        <v>356</v>
      </c>
      <c r="B6362" t="s">
        <v>286</v>
      </c>
      <c r="C6362">
        <v>24</v>
      </c>
      <c r="D6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2">
        <v>14</v>
      </c>
      <c r="AJ6362" t="s">
        <v>356</v>
      </c>
      <c r="AK6362" t="s">
        <v>428</v>
      </c>
      <c r="AL6362" t="s">
        <v>286</v>
      </c>
      <c r="AM6362">
        <v>1</v>
      </c>
      <c r="AN6362">
        <v>24</v>
      </c>
      <c r="AO6362">
        <v>0</v>
      </c>
      <c r="AP6362">
        <v>0</v>
      </c>
      <c r="AQ6362">
        <v>0</v>
      </c>
      <c r="AR6362">
        <v>0</v>
      </c>
      <c r="AS6362">
        <v>0</v>
      </c>
      <c r="AT6362">
        <v>0</v>
      </c>
    </row>
    <row r="6363" spans="1:46" hidden="1" x14ac:dyDescent="0.25">
      <c r="A6363" t="s">
        <v>356</v>
      </c>
      <c r="B6363" t="s">
        <v>287</v>
      </c>
      <c r="C6363">
        <v>1</v>
      </c>
      <c r="D6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3">
        <v>14</v>
      </c>
      <c r="AJ6363" t="s">
        <v>356</v>
      </c>
      <c r="AK6363" t="s">
        <v>428</v>
      </c>
      <c r="AL6363" t="s">
        <v>287</v>
      </c>
      <c r="AM6363">
        <v>2</v>
      </c>
      <c r="AN6363">
        <v>1</v>
      </c>
      <c r="AO6363">
        <v>0</v>
      </c>
      <c r="AP6363">
        <v>0</v>
      </c>
      <c r="AQ6363">
        <v>0</v>
      </c>
      <c r="AR6363">
        <v>0</v>
      </c>
      <c r="AS6363">
        <v>0</v>
      </c>
      <c r="AT6363">
        <v>0</v>
      </c>
    </row>
    <row r="6364" spans="1:46" hidden="1" x14ac:dyDescent="0.25">
      <c r="A6364" t="s">
        <v>356</v>
      </c>
      <c r="B6364" t="s">
        <v>287</v>
      </c>
      <c r="C6364">
        <v>2</v>
      </c>
      <c r="D6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4">
        <v>14</v>
      </c>
      <c r="AJ6364" t="s">
        <v>356</v>
      </c>
      <c r="AK6364" t="s">
        <v>428</v>
      </c>
      <c r="AL6364" t="s">
        <v>287</v>
      </c>
      <c r="AM6364">
        <v>2</v>
      </c>
      <c r="AN6364">
        <v>2</v>
      </c>
      <c r="AO6364">
        <v>0</v>
      </c>
      <c r="AP6364">
        <v>0</v>
      </c>
      <c r="AQ6364">
        <v>0</v>
      </c>
      <c r="AR6364">
        <v>0</v>
      </c>
      <c r="AS6364">
        <v>0</v>
      </c>
      <c r="AT6364">
        <v>0</v>
      </c>
    </row>
    <row r="6365" spans="1:46" hidden="1" x14ac:dyDescent="0.25">
      <c r="A6365" t="s">
        <v>356</v>
      </c>
      <c r="B6365" t="s">
        <v>287</v>
      </c>
      <c r="C6365">
        <v>3</v>
      </c>
      <c r="D6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5">
        <v>14</v>
      </c>
      <c r="AJ6365" t="s">
        <v>356</v>
      </c>
      <c r="AK6365" t="s">
        <v>428</v>
      </c>
      <c r="AL6365" t="s">
        <v>287</v>
      </c>
      <c r="AM6365">
        <v>2</v>
      </c>
      <c r="AN6365">
        <v>3</v>
      </c>
      <c r="AO6365">
        <v>0</v>
      </c>
      <c r="AP6365">
        <v>0</v>
      </c>
      <c r="AQ6365">
        <v>0</v>
      </c>
      <c r="AR6365">
        <v>0</v>
      </c>
      <c r="AS6365">
        <v>0</v>
      </c>
      <c r="AT6365">
        <v>0</v>
      </c>
    </row>
    <row r="6366" spans="1:46" hidden="1" x14ac:dyDescent="0.25">
      <c r="A6366" t="s">
        <v>356</v>
      </c>
      <c r="B6366" t="s">
        <v>287</v>
      </c>
      <c r="C6366">
        <v>4</v>
      </c>
      <c r="D6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6">
        <v>14</v>
      </c>
      <c r="AJ6366" t="s">
        <v>356</v>
      </c>
      <c r="AK6366" t="s">
        <v>428</v>
      </c>
      <c r="AL6366" t="s">
        <v>287</v>
      </c>
      <c r="AM6366">
        <v>2</v>
      </c>
      <c r="AN6366">
        <v>4</v>
      </c>
      <c r="AO6366">
        <v>0</v>
      </c>
      <c r="AP6366">
        <v>0</v>
      </c>
      <c r="AQ6366">
        <v>0</v>
      </c>
      <c r="AR6366">
        <v>0</v>
      </c>
      <c r="AS6366">
        <v>0</v>
      </c>
      <c r="AT6366">
        <v>0</v>
      </c>
    </row>
    <row r="6367" spans="1:46" hidden="1" x14ac:dyDescent="0.25">
      <c r="A6367" t="s">
        <v>356</v>
      </c>
      <c r="B6367" t="s">
        <v>287</v>
      </c>
      <c r="C6367">
        <v>5</v>
      </c>
      <c r="D6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7">
        <v>14</v>
      </c>
      <c r="AJ6367" t="s">
        <v>356</v>
      </c>
      <c r="AK6367" t="s">
        <v>428</v>
      </c>
      <c r="AL6367" t="s">
        <v>287</v>
      </c>
      <c r="AM6367">
        <v>2</v>
      </c>
      <c r="AN6367">
        <v>5</v>
      </c>
      <c r="AO6367">
        <v>0</v>
      </c>
      <c r="AP6367">
        <v>0</v>
      </c>
      <c r="AQ6367">
        <v>0</v>
      </c>
      <c r="AR6367">
        <v>0</v>
      </c>
      <c r="AS6367">
        <v>0</v>
      </c>
      <c r="AT6367">
        <v>0</v>
      </c>
    </row>
    <row r="6368" spans="1:46" hidden="1" x14ac:dyDescent="0.25">
      <c r="A6368" t="s">
        <v>356</v>
      </c>
      <c r="B6368" t="s">
        <v>287</v>
      </c>
      <c r="C6368">
        <v>6</v>
      </c>
      <c r="D6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8">
        <v>14</v>
      </c>
      <c r="AJ6368" t="s">
        <v>356</v>
      </c>
      <c r="AK6368" t="s">
        <v>428</v>
      </c>
      <c r="AL6368" t="s">
        <v>287</v>
      </c>
      <c r="AM6368">
        <v>2</v>
      </c>
      <c r="AN6368">
        <v>6</v>
      </c>
      <c r="AO6368">
        <v>0</v>
      </c>
      <c r="AP6368">
        <v>0</v>
      </c>
      <c r="AQ6368">
        <v>0</v>
      </c>
      <c r="AR6368">
        <v>0</v>
      </c>
      <c r="AS6368">
        <v>0</v>
      </c>
      <c r="AT6368">
        <v>0</v>
      </c>
    </row>
    <row r="6369" spans="1:46" hidden="1" x14ac:dyDescent="0.25">
      <c r="A6369" t="s">
        <v>356</v>
      </c>
      <c r="B6369" t="s">
        <v>287</v>
      </c>
      <c r="C6369">
        <v>7</v>
      </c>
      <c r="D6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9">
        <v>14</v>
      </c>
      <c r="AJ6369" t="s">
        <v>356</v>
      </c>
      <c r="AK6369" t="s">
        <v>428</v>
      </c>
      <c r="AL6369" t="s">
        <v>287</v>
      </c>
      <c r="AM6369">
        <v>2</v>
      </c>
      <c r="AN6369">
        <v>7</v>
      </c>
      <c r="AO6369">
        <v>0</v>
      </c>
      <c r="AP6369">
        <v>0</v>
      </c>
      <c r="AQ6369">
        <v>0</v>
      </c>
      <c r="AR6369">
        <v>0</v>
      </c>
      <c r="AS6369">
        <v>0</v>
      </c>
      <c r="AT6369">
        <v>0</v>
      </c>
    </row>
    <row r="6370" spans="1:46" hidden="1" x14ac:dyDescent="0.25">
      <c r="A6370" t="s">
        <v>356</v>
      </c>
      <c r="B6370" t="s">
        <v>287</v>
      </c>
      <c r="C6370">
        <v>8</v>
      </c>
      <c r="D6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70">
        <v>14</v>
      </c>
      <c r="AJ6370" t="s">
        <v>356</v>
      </c>
      <c r="AK6370" t="s">
        <v>428</v>
      </c>
      <c r="AL6370" t="s">
        <v>287</v>
      </c>
      <c r="AM6370">
        <v>2</v>
      </c>
      <c r="AN6370">
        <v>8</v>
      </c>
      <c r="AO6370">
        <v>0</v>
      </c>
      <c r="AP6370">
        <v>2.0055673999999999E-2</v>
      </c>
      <c r="AQ6370">
        <v>2.5110572000000001E-2</v>
      </c>
      <c r="AR6370">
        <v>1.5390918999999999E-2</v>
      </c>
      <c r="AS6370">
        <v>3.1250675999999998E-2</v>
      </c>
      <c r="AT6370">
        <v>0</v>
      </c>
    </row>
    <row r="6371" spans="1:46" hidden="1" x14ac:dyDescent="0.25">
      <c r="A6371" t="s">
        <v>356</v>
      </c>
      <c r="B6371" t="s">
        <v>287</v>
      </c>
      <c r="C6371">
        <v>9</v>
      </c>
      <c r="D6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0.176497818</v>
      </c>
      <c r="E6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2.4807831999999998E-2</v>
      </c>
      <c r="AI6371">
        <v>14</v>
      </c>
      <c r="AJ6371" t="s">
        <v>356</v>
      </c>
      <c r="AK6371" t="s">
        <v>428</v>
      </c>
      <c r="AL6371" t="s">
        <v>287</v>
      </c>
      <c r="AM6371">
        <v>2</v>
      </c>
      <c r="AN6371">
        <v>9</v>
      </c>
      <c r="AO6371">
        <v>2.4807831999999998E-2</v>
      </c>
      <c r="AP6371">
        <v>0.14103412900000001</v>
      </c>
      <c r="AQ6371">
        <v>0.176497818</v>
      </c>
      <c r="AR6371">
        <v>0.114253646</v>
      </c>
      <c r="AS6371">
        <v>0.21147742999999999</v>
      </c>
      <c r="AT6371">
        <v>3.9279450000000004E-3</v>
      </c>
    </row>
    <row r="6372" spans="1:46" hidden="1" x14ac:dyDescent="0.25">
      <c r="A6372" t="s">
        <v>356</v>
      </c>
      <c r="B6372" t="s">
        <v>287</v>
      </c>
      <c r="C6372">
        <v>10</v>
      </c>
      <c r="D6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0.37708119299999998</v>
      </c>
      <c r="E6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0.37708119299999998</v>
      </c>
      <c r="AI6372">
        <v>14</v>
      </c>
      <c r="AJ6372" t="s">
        <v>356</v>
      </c>
      <c r="AK6372" t="s">
        <v>428</v>
      </c>
      <c r="AL6372" t="s">
        <v>287</v>
      </c>
      <c r="AM6372">
        <v>2</v>
      </c>
      <c r="AN6372">
        <v>10</v>
      </c>
      <c r="AO6372">
        <v>0.172626733</v>
      </c>
      <c r="AP6372">
        <v>0.30209908800000002</v>
      </c>
      <c r="AQ6372">
        <v>0.37708119299999998</v>
      </c>
      <c r="AR6372">
        <v>0.27479100200000001</v>
      </c>
      <c r="AS6372">
        <v>0.43236901900000002</v>
      </c>
      <c r="AT6372">
        <v>2.8177935000000001E-2</v>
      </c>
    </row>
    <row r="6373" spans="1:46" hidden="1" x14ac:dyDescent="0.25">
      <c r="A6373" t="s">
        <v>356</v>
      </c>
      <c r="B6373" t="s">
        <v>287</v>
      </c>
      <c r="C6373">
        <v>11</v>
      </c>
      <c r="D6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0.55796491000000004</v>
      </c>
      <c r="E6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0.55796491000000004</v>
      </c>
      <c r="AI6373">
        <v>14</v>
      </c>
      <c r="AJ6373" t="s">
        <v>356</v>
      </c>
      <c r="AK6373" t="s">
        <v>428</v>
      </c>
      <c r="AL6373" t="s">
        <v>287</v>
      </c>
      <c r="AM6373">
        <v>2</v>
      </c>
      <c r="AN6373">
        <v>11</v>
      </c>
      <c r="AO6373">
        <v>0.34724509999999997</v>
      </c>
      <c r="AP6373">
        <v>0.43654438099999998</v>
      </c>
      <c r="AQ6373">
        <v>0.55796491000000004</v>
      </c>
      <c r="AR6373">
        <v>0.43479448500000001</v>
      </c>
      <c r="AS6373">
        <v>0.62903366900000002</v>
      </c>
      <c r="AT6373">
        <v>3.4964243999999998E-2</v>
      </c>
    </row>
    <row r="6374" spans="1:46" hidden="1" x14ac:dyDescent="0.25">
      <c r="A6374" t="s">
        <v>356</v>
      </c>
      <c r="B6374" t="s">
        <v>287</v>
      </c>
      <c r="C6374">
        <v>12</v>
      </c>
      <c r="D6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0.67804282699999996</v>
      </c>
      <c r="E6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0.67804282699999996</v>
      </c>
      <c r="AI6374">
        <v>14</v>
      </c>
      <c r="AJ6374" t="s">
        <v>356</v>
      </c>
      <c r="AK6374" t="s">
        <v>428</v>
      </c>
      <c r="AL6374" t="s">
        <v>287</v>
      </c>
      <c r="AM6374">
        <v>2</v>
      </c>
      <c r="AN6374">
        <v>12</v>
      </c>
      <c r="AO6374">
        <v>0.46300883500000001</v>
      </c>
      <c r="AP6374">
        <v>0.57014215400000001</v>
      </c>
      <c r="AQ6374">
        <v>0.67804282699999996</v>
      </c>
      <c r="AR6374">
        <v>0.55762449800000002</v>
      </c>
      <c r="AS6374">
        <v>0.77522053700000004</v>
      </c>
      <c r="AT6374">
        <v>0.13104215</v>
      </c>
    </row>
    <row r="6375" spans="1:46" hidden="1" x14ac:dyDescent="0.25">
      <c r="A6375" t="s">
        <v>356</v>
      </c>
      <c r="B6375" t="s">
        <v>287</v>
      </c>
      <c r="C6375">
        <v>13</v>
      </c>
      <c r="D6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0.73740715000000001</v>
      </c>
      <c r="E6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0.73740715000000001</v>
      </c>
      <c r="AI6375">
        <v>14</v>
      </c>
      <c r="AJ6375" t="s">
        <v>356</v>
      </c>
      <c r="AK6375" t="s">
        <v>428</v>
      </c>
      <c r="AL6375" t="s">
        <v>287</v>
      </c>
      <c r="AM6375">
        <v>2</v>
      </c>
      <c r="AN6375">
        <v>13</v>
      </c>
      <c r="AO6375">
        <v>0.52409176199999996</v>
      </c>
      <c r="AP6375">
        <v>0.64506355800000004</v>
      </c>
      <c r="AQ6375">
        <v>0.73740715000000001</v>
      </c>
      <c r="AR6375">
        <v>0.62131250299999996</v>
      </c>
      <c r="AS6375">
        <v>0.85545757499999997</v>
      </c>
      <c r="AT6375">
        <v>0.15674898300000001</v>
      </c>
    </row>
    <row r="6376" spans="1:46" hidden="1" x14ac:dyDescent="0.25">
      <c r="A6376" t="s">
        <v>356</v>
      </c>
      <c r="B6376" t="s">
        <v>287</v>
      </c>
      <c r="C6376">
        <v>14</v>
      </c>
      <c r="D6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0.75048237200000001</v>
      </c>
      <c r="E6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0.75048237200000001</v>
      </c>
      <c r="AI6376">
        <v>14</v>
      </c>
      <c r="AJ6376" t="s">
        <v>356</v>
      </c>
      <c r="AK6376" t="s">
        <v>428</v>
      </c>
      <c r="AL6376" t="s">
        <v>287</v>
      </c>
      <c r="AM6376">
        <v>2</v>
      </c>
      <c r="AN6376">
        <v>14</v>
      </c>
      <c r="AO6376">
        <v>0.53494586099999997</v>
      </c>
      <c r="AP6376">
        <v>0.64955395500000002</v>
      </c>
      <c r="AQ6376">
        <v>0.75048237200000001</v>
      </c>
      <c r="AR6376">
        <v>0.63278371600000005</v>
      </c>
      <c r="AS6376">
        <v>0.87557676799999995</v>
      </c>
      <c r="AT6376">
        <v>0.19652634299999999</v>
      </c>
    </row>
    <row r="6377" spans="1:46" hidden="1" x14ac:dyDescent="0.25">
      <c r="A6377" t="s">
        <v>356</v>
      </c>
      <c r="B6377" t="s">
        <v>287</v>
      </c>
      <c r="C6377">
        <v>15</v>
      </c>
      <c r="D6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0.70465583300000001</v>
      </c>
      <c r="E6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0.70465583300000001</v>
      </c>
      <c r="AI6377">
        <v>14</v>
      </c>
      <c r="AJ6377" t="s">
        <v>356</v>
      </c>
      <c r="AK6377" t="s">
        <v>428</v>
      </c>
      <c r="AL6377" t="s">
        <v>287</v>
      </c>
      <c r="AM6377">
        <v>2</v>
      </c>
      <c r="AN6377">
        <v>15</v>
      </c>
      <c r="AO6377">
        <v>0.50751017799999998</v>
      </c>
      <c r="AP6377">
        <v>0.63002026600000005</v>
      </c>
      <c r="AQ6377">
        <v>0.70465583300000001</v>
      </c>
      <c r="AR6377">
        <v>0.60401810600000005</v>
      </c>
      <c r="AS6377">
        <v>0.86945894800000001</v>
      </c>
      <c r="AT6377">
        <v>0.196286609</v>
      </c>
    </row>
    <row r="6378" spans="1:46" hidden="1" x14ac:dyDescent="0.25">
      <c r="A6378" t="s">
        <v>356</v>
      </c>
      <c r="B6378" t="s">
        <v>287</v>
      </c>
      <c r="C6378">
        <v>16</v>
      </c>
      <c r="D6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0.59853523500000005</v>
      </c>
      <c r="E6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0.59853523500000005</v>
      </c>
      <c r="AI6378">
        <v>14</v>
      </c>
      <c r="AJ6378" t="s">
        <v>356</v>
      </c>
      <c r="AK6378" t="s">
        <v>428</v>
      </c>
      <c r="AL6378" t="s">
        <v>287</v>
      </c>
      <c r="AM6378">
        <v>2</v>
      </c>
      <c r="AN6378">
        <v>16</v>
      </c>
      <c r="AO6378">
        <v>0.39759533200000002</v>
      </c>
      <c r="AP6378">
        <v>0.51423348000000002</v>
      </c>
      <c r="AQ6378">
        <v>0.59853523500000005</v>
      </c>
      <c r="AR6378">
        <v>0.50411735099999999</v>
      </c>
      <c r="AS6378">
        <v>0.816514674</v>
      </c>
      <c r="AT6378">
        <v>0.19073585100000001</v>
      </c>
    </row>
    <row r="6379" spans="1:46" hidden="1" x14ac:dyDescent="0.25">
      <c r="A6379" t="s">
        <v>356</v>
      </c>
      <c r="B6379" t="s">
        <v>287</v>
      </c>
      <c r="C6379">
        <v>17</v>
      </c>
      <c r="D6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0.44765460600000001</v>
      </c>
      <c r="E6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0.44765460600000001</v>
      </c>
      <c r="AI6379">
        <v>14</v>
      </c>
      <c r="AJ6379" t="s">
        <v>356</v>
      </c>
      <c r="AK6379" t="s">
        <v>428</v>
      </c>
      <c r="AL6379" t="s">
        <v>287</v>
      </c>
      <c r="AM6379">
        <v>2</v>
      </c>
      <c r="AN6379">
        <v>17</v>
      </c>
      <c r="AO6379">
        <v>0.314453647</v>
      </c>
      <c r="AP6379">
        <v>0.37939503400000002</v>
      </c>
      <c r="AQ6379">
        <v>0.44765460600000001</v>
      </c>
      <c r="AR6379">
        <v>0.38646910699999998</v>
      </c>
      <c r="AS6379">
        <v>0.66875877900000003</v>
      </c>
      <c r="AT6379">
        <v>0.15431476399999999</v>
      </c>
    </row>
    <row r="6380" spans="1:46" hidden="1" x14ac:dyDescent="0.25">
      <c r="A6380" t="s">
        <v>356</v>
      </c>
      <c r="B6380" t="s">
        <v>287</v>
      </c>
      <c r="C6380">
        <v>18</v>
      </c>
      <c r="D6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0.30164651399999998</v>
      </c>
      <c r="E6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0.30164651399999998</v>
      </c>
      <c r="AI6380">
        <v>14</v>
      </c>
      <c r="AJ6380" t="s">
        <v>356</v>
      </c>
      <c r="AK6380" t="s">
        <v>428</v>
      </c>
      <c r="AL6380" t="s">
        <v>287</v>
      </c>
      <c r="AM6380">
        <v>2</v>
      </c>
      <c r="AN6380">
        <v>18</v>
      </c>
      <c r="AO6380">
        <v>0.205648519</v>
      </c>
      <c r="AP6380">
        <v>0.240144052</v>
      </c>
      <c r="AQ6380">
        <v>0.30164651399999998</v>
      </c>
      <c r="AR6380">
        <v>0.26150186399999997</v>
      </c>
      <c r="AS6380">
        <v>0.47668287799999998</v>
      </c>
      <c r="AT6380">
        <v>0.112922787</v>
      </c>
    </row>
    <row r="6381" spans="1:46" hidden="1" x14ac:dyDescent="0.25">
      <c r="A6381" t="s">
        <v>356</v>
      </c>
      <c r="B6381" t="s">
        <v>287</v>
      </c>
      <c r="C6381">
        <v>19</v>
      </c>
      <c r="D6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0.153214447</v>
      </c>
      <c r="E6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0.153214447</v>
      </c>
      <c r="AI6381">
        <v>14</v>
      </c>
      <c r="AJ6381" t="s">
        <v>356</v>
      </c>
      <c r="AK6381" t="s">
        <v>428</v>
      </c>
      <c r="AL6381" t="s">
        <v>287</v>
      </c>
      <c r="AM6381">
        <v>2</v>
      </c>
      <c r="AN6381">
        <v>19</v>
      </c>
      <c r="AO6381">
        <v>7.8890841000000003E-2</v>
      </c>
      <c r="AP6381">
        <v>9.3940280000000001E-2</v>
      </c>
      <c r="AQ6381">
        <v>0.153214447</v>
      </c>
      <c r="AR6381">
        <v>0.122084991</v>
      </c>
      <c r="AS6381">
        <v>0.307357094</v>
      </c>
      <c r="AT6381">
        <v>3.5130213E-2</v>
      </c>
    </row>
    <row r="6382" spans="1:46" hidden="1" x14ac:dyDescent="0.25">
      <c r="A6382" t="s">
        <v>356</v>
      </c>
      <c r="B6382" t="s">
        <v>287</v>
      </c>
      <c r="C6382">
        <v>20</v>
      </c>
      <c r="D6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5.9343320999999997E-2</v>
      </c>
      <c r="E6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5.9343320999999997E-2</v>
      </c>
      <c r="AI6382">
        <v>14</v>
      </c>
      <c r="AJ6382" t="s">
        <v>356</v>
      </c>
      <c r="AK6382" t="s">
        <v>428</v>
      </c>
      <c r="AL6382" t="s">
        <v>287</v>
      </c>
      <c r="AM6382">
        <v>2</v>
      </c>
      <c r="AN6382">
        <v>20</v>
      </c>
      <c r="AO6382">
        <v>2.162214E-3</v>
      </c>
      <c r="AP6382">
        <v>2.594042E-3</v>
      </c>
      <c r="AQ6382">
        <v>5.9343320999999997E-2</v>
      </c>
      <c r="AR6382">
        <v>2.542113E-2</v>
      </c>
      <c r="AS6382">
        <v>0.111310219</v>
      </c>
      <c r="AT6382">
        <v>1.0595229999999999E-3</v>
      </c>
    </row>
    <row r="6383" spans="1:46" hidden="1" x14ac:dyDescent="0.25">
      <c r="A6383" t="s">
        <v>356</v>
      </c>
      <c r="B6383" t="s">
        <v>287</v>
      </c>
      <c r="C6383">
        <v>21</v>
      </c>
      <c r="D6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1.8072240000000001E-3</v>
      </c>
      <c r="E6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1.8072240000000001E-3</v>
      </c>
      <c r="AI6383">
        <v>14</v>
      </c>
      <c r="AJ6383" t="s">
        <v>356</v>
      </c>
      <c r="AK6383" t="s">
        <v>428</v>
      </c>
      <c r="AL6383" t="s">
        <v>287</v>
      </c>
      <c r="AM6383">
        <v>2</v>
      </c>
      <c r="AN6383">
        <v>21</v>
      </c>
      <c r="AO6383">
        <v>0</v>
      </c>
      <c r="AP6383">
        <v>0</v>
      </c>
      <c r="AQ6383">
        <v>1.8072240000000001E-3</v>
      </c>
      <c r="AR6383">
        <v>6.8991199999999999E-4</v>
      </c>
      <c r="AS6383">
        <v>3.4546249999999998E-3</v>
      </c>
      <c r="AT6383">
        <v>0</v>
      </c>
    </row>
    <row r="6384" spans="1:46" hidden="1" x14ac:dyDescent="0.25">
      <c r="A6384" t="s">
        <v>356</v>
      </c>
      <c r="B6384" t="s">
        <v>287</v>
      </c>
      <c r="C6384">
        <v>22</v>
      </c>
      <c r="D6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4">
        <v>14</v>
      </c>
      <c r="AJ6384" t="s">
        <v>356</v>
      </c>
      <c r="AK6384" t="s">
        <v>428</v>
      </c>
      <c r="AL6384" t="s">
        <v>287</v>
      </c>
      <c r="AM6384">
        <v>2</v>
      </c>
      <c r="AN6384">
        <v>22</v>
      </c>
      <c r="AO6384">
        <v>0</v>
      </c>
      <c r="AP6384">
        <v>0</v>
      </c>
      <c r="AQ6384">
        <v>0</v>
      </c>
      <c r="AR6384">
        <v>0</v>
      </c>
      <c r="AS6384">
        <v>0</v>
      </c>
      <c r="AT6384">
        <v>0</v>
      </c>
    </row>
    <row r="6385" spans="1:46" hidden="1" x14ac:dyDescent="0.25">
      <c r="A6385" t="s">
        <v>356</v>
      </c>
      <c r="B6385" t="s">
        <v>287</v>
      </c>
      <c r="C6385">
        <v>23</v>
      </c>
      <c r="D6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5">
        <v>14</v>
      </c>
      <c r="AJ6385" t="s">
        <v>356</v>
      </c>
      <c r="AK6385" t="s">
        <v>428</v>
      </c>
      <c r="AL6385" t="s">
        <v>287</v>
      </c>
      <c r="AM6385">
        <v>2</v>
      </c>
      <c r="AN6385">
        <v>23</v>
      </c>
      <c r="AO6385">
        <v>0</v>
      </c>
      <c r="AP6385">
        <v>0</v>
      </c>
      <c r="AQ6385">
        <v>0</v>
      </c>
      <c r="AR6385">
        <v>0</v>
      </c>
      <c r="AS6385">
        <v>0</v>
      </c>
      <c r="AT6385">
        <v>0</v>
      </c>
    </row>
    <row r="6386" spans="1:46" hidden="1" x14ac:dyDescent="0.25">
      <c r="A6386" t="s">
        <v>356</v>
      </c>
      <c r="B6386" t="s">
        <v>287</v>
      </c>
      <c r="C6386">
        <v>24</v>
      </c>
      <c r="D6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6">
        <v>14</v>
      </c>
      <c r="AJ6386" t="s">
        <v>356</v>
      </c>
      <c r="AK6386" t="s">
        <v>428</v>
      </c>
      <c r="AL6386" t="s">
        <v>287</v>
      </c>
      <c r="AM6386">
        <v>2</v>
      </c>
      <c r="AN6386">
        <v>24</v>
      </c>
      <c r="AO6386">
        <v>0</v>
      </c>
      <c r="AP6386">
        <v>0</v>
      </c>
      <c r="AQ6386">
        <v>0</v>
      </c>
      <c r="AR6386">
        <v>0</v>
      </c>
      <c r="AS6386">
        <v>0</v>
      </c>
      <c r="AT6386">
        <v>0</v>
      </c>
    </row>
    <row r="6387" spans="1:46" hidden="1" x14ac:dyDescent="0.25">
      <c r="A6387" t="s">
        <v>356</v>
      </c>
      <c r="B6387" t="s">
        <v>288</v>
      </c>
      <c r="C6387">
        <v>1</v>
      </c>
      <c r="D6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7">
        <v>14</v>
      </c>
      <c r="AJ6387" t="s">
        <v>356</v>
      </c>
      <c r="AK6387" t="s">
        <v>428</v>
      </c>
      <c r="AL6387" t="s">
        <v>288</v>
      </c>
      <c r="AM6387">
        <v>3</v>
      </c>
      <c r="AN6387">
        <v>1</v>
      </c>
      <c r="AO6387">
        <v>0</v>
      </c>
      <c r="AP6387">
        <v>0</v>
      </c>
      <c r="AQ6387">
        <v>0</v>
      </c>
      <c r="AR6387">
        <v>0</v>
      </c>
      <c r="AS6387">
        <v>0</v>
      </c>
      <c r="AT6387">
        <v>0</v>
      </c>
    </row>
    <row r="6388" spans="1:46" hidden="1" x14ac:dyDescent="0.25">
      <c r="A6388" t="s">
        <v>356</v>
      </c>
      <c r="B6388" t="s">
        <v>288</v>
      </c>
      <c r="C6388">
        <v>2</v>
      </c>
      <c r="D6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8">
        <v>14</v>
      </c>
      <c r="AJ6388" t="s">
        <v>356</v>
      </c>
      <c r="AK6388" t="s">
        <v>428</v>
      </c>
      <c r="AL6388" t="s">
        <v>288</v>
      </c>
      <c r="AM6388">
        <v>3</v>
      </c>
      <c r="AN6388">
        <v>2</v>
      </c>
      <c r="AO6388">
        <v>0</v>
      </c>
      <c r="AP6388">
        <v>0</v>
      </c>
      <c r="AQ6388">
        <v>0</v>
      </c>
      <c r="AR6388">
        <v>0</v>
      </c>
      <c r="AS6388">
        <v>0</v>
      </c>
      <c r="AT6388">
        <v>0</v>
      </c>
    </row>
    <row r="6389" spans="1:46" hidden="1" x14ac:dyDescent="0.25">
      <c r="A6389" t="s">
        <v>356</v>
      </c>
      <c r="B6389" t="s">
        <v>288</v>
      </c>
      <c r="C6389">
        <v>3</v>
      </c>
      <c r="D6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9">
        <v>14</v>
      </c>
      <c r="AJ6389" t="s">
        <v>356</v>
      </c>
      <c r="AK6389" t="s">
        <v>428</v>
      </c>
      <c r="AL6389" t="s">
        <v>288</v>
      </c>
      <c r="AM6389">
        <v>3</v>
      </c>
      <c r="AN6389">
        <v>3</v>
      </c>
      <c r="AO6389">
        <v>0</v>
      </c>
      <c r="AP6389">
        <v>0</v>
      </c>
      <c r="AQ6389">
        <v>0</v>
      </c>
      <c r="AR6389">
        <v>0</v>
      </c>
      <c r="AS6389">
        <v>0</v>
      </c>
      <c r="AT6389">
        <v>0</v>
      </c>
    </row>
    <row r="6390" spans="1:46" hidden="1" x14ac:dyDescent="0.25">
      <c r="A6390" t="s">
        <v>356</v>
      </c>
      <c r="B6390" t="s">
        <v>288</v>
      </c>
      <c r="C6390">
        <v>4</v>
      </c>
      <c r="D6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0">
        <v>14</v>
      </c>
      <c r="AJ6390" t="s">
        <v>356</v>
      </c>
      <c r="AK6390" t="s">
        <v>428</v>
      </c>
      <c r="AL6390" t="s">
        <v>288</v>
      </c>
      <c r="AM6390">
        <v>3</v>
      </c>
      <c r="AN6390">
        <v>4</v>
      </c>
      <c r="AO6390">
        <v>0</v>
      </c>
      <c r="AP6390">
        <v>0</v>
      </c>
      <c r="AQ6390">
        <v>0</v>
      </c>
      <c r="AR6390">
        <v>0</v>
      </c>
      <c r="AS6390">
        <v>0</v>
      </c>
      <c r="AT6390">
        <v>0</v>
      </c>
    </row>
    <row r="6391" spans="1:46" hidden="1" x14ac:dyDescent="0.25">
      <c r="A6391" t="s">
        <v>356</v>
      </c>
      <c r="B6391" t="s">
        <v>288</v>
      </c>
      <c r="C6391">
        <v>5</v>
      </c>
      <c r="D6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1">
        <v>14</v>
      </c>
      <c r="AJ6391" t="s">
        <v>356</v>
      </c>
      <c r="AK6391" t="s">
        <v>428</v>
      </c>
      <c r="AL6391" t="s">
        <v>288</v>
      </c>
      <c r="AM6391">
        <v>3</v>
      </c>
      <c r="AN6391">
        <v>5</v>
      </c>
      <c r="AO6391">
        <v>0</v>
      </c>
      <c r="AP6391">
        <v>0</v>
      </c>
      <c r="AQ6391">
        <v>0</v>
      </c>
      <c r="AR6391">
        <v>0</v>
      </c>
      <c r="AS6391">
        <v>0</v>
      </c>
      <c r="AT6391">
        <v>0</v>
      </c>
    </row>
    <row r="6392" spans="1:46" hidden="1" x14ac:dyDescent="0.25">
      <c r="A6392" t="s">
        <v>356</v>
      </c>
      <c r="B6392" t="s">
        <v>288</v>
      </c>
      <c r="C6392">
        <v>6</v>
      </c>
      <c r="D6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2">
        <v>14</v>
      </c>
      <c r="AJ6392" t="s">
        <v>356</v>
      </c>
      <c r="AK6392" t="s">
        <v>428</v>
      </c>
      <c r="AL6392" t="s">
        <v>288</v>
      </c>
      <c r="AM6392">
        <v>3</v>
      </c>
      <c r="AN6392">
        <v>6</v>
      </c>
      <c r="AO6392">
        <v>0</v>
      </c>
      <c r="AP6392">
        <v>0</v>
      </c>
      <c r="AQ6392">
        <v>0</v>
      </c>
      <c r="AR6392">
        <v>0</v>
      </c>
      <c r="AS6392">
        <v>0</v>
      </c>
      <c r="AT6392">
        <v>0</v>
      </c>
    </row>
    <row r="6393" spans="1:46" hidden="1" x14ac:dyDescent="0.25">
      <c r="A6393" t="s">
        <v>356</v>
      </c>
      <c r="B6393" t="s">
        <v>288</v>
      </c>
      <c r="C6393">
        <v>7</v>
      </c>
      <c r="D6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3">
        <v>14</v>
      </c>
      <c r="AJ6393" t="s">
        <v>356</v>
      </c>
      <c r="AK6393" t="s">
        <v>428</v>
      </c>
      <c r="AL6393" t="s">
        <v>288</v>
      </c>
      <c r="AM6393">
        <v>3</v>
      </c>
      <c r="AN6393">
        <v>7</v>
      </c>
      <c r="AO6393">
        <v>0</v>
      </c>
      <c r="AP6393">
        <v>0</v>
      </c>
      <c r="AQ6393">
        <v>0</v>
      </c>
      <c r="AR6393">
        <v>0</v>
      </c>
      <c r="AS6393">
        <v>0</v>
      </c>
      <c r="AT6393">
        <v>0</v>
      </c>
    </row>
    <row r="6394" spans="1:46" hidden="1" x14ac:dyDescent="0.25">
      <c r="A6394" t="s">
        <v>356</v>
      </c>
      <c r="B6394" t="s">
        <v>288</v>
      </c>
      <c r="C6394">
        <v>8</v>
      </c>
      <c r="D6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2.3899417999999999E-2</v>
      </c>
      <c r="E6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2.3899417999999999E-2</v>
      </c>
      <c r="AI6394">
        <v>14</v>
      </c>
      <c r="AJ6394" t="s">
        <v>356</v>
      </c>
      <c r="AK6394" t="s">
        <v>428</v>
      </c>
      <c r="AL6394" t="s">
        <v>288</v>
      </c>
      <c r="AM6394">
        <v>3</v>
      </c>
      <c r="AN6394">
        <v>8</v>
      </c>
      <c r="AO6394">
        <v>2.3899417999999999E-2</v>
      </c>
      <c r="AP6394">
        <v>3.1140414000000002E-2</v>
      </c>
      <c r="AQ6394">
        <v>3.6700391999999998E-2</v>
      </c>
      <c r="AR6394">
        <v>3.0009961000000002E-2</v>
      </c>
      <c r="AS6394">
        <v>5.0316423999999998E-2</v>
      </c>
      <c r="AT6394">
        <v>3.9095040000000003E-3</v>
      </c>
    </row>
    <row r="6395" spans="1:46" hidden="1" x14ac:dyDescent="0.25">
      <c r="A6395" t="s">
        <v>356</v>
      </c>
      <c r="B6395" t="s">
        <v>288</v>
      </c>
      <c r="C6395">
        <v>9</v>
      </c>
      <c r="D6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0.20748878300000001</v>
      </c>
      <c r="E6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0.131059438</v>
      </c>
      <c r="AI6395">
        <v>14</v>
      </c>
      <c r="AJ6395" t="s">
        <v>356</v>
      </c>
      <c r="AK6395" t="s">
        <v>428</v>
      </c>
      <c r="AL6395" t="s">
        <v>288</v>
      </c>
      <c r="AM6395">
        <v>3</v>
      </c>
      <c r="AN6395">
        <v>9</v>
      </c>
      <c r="AO6395">
        <v>0.131059438</v>
      </c>
      <c r="AP6395">
        <v>0.17220258899999999</v>
      </c>
      <c r="AQ6395">
        <v>0.20748878300000001</v>
      </c>
      <c r="AR6395">
        <v>0.16492285800000001</v>
      </c>
      <c r="AS6395">
        <v>0.23942229000000001</v>
      </c>
      <c r="AT6395">
        <v>1.971349E-2</v>
      </c>
    </row>
    <row r="6396" spans="1:46" hidden="1" x14ac:dyDescent="0.25">
      <c r="A6396" t="s">
        <v>356</v>
      </c>
      <c r="B6396" t="s">
        <v>288</v>
      </c>
      <c r="C6396">
        <v>10</v>
      </c>
      <c r="D6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0.41111915799999998</v>
      </c>
      <c r="E6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0.41111915799999998</v>
      </c>
      <c r="AI6396">
        <v>14</v>
      </c>
      <c r="AJ6396" t="s">
        <v>356</v>
      </c>
      <c r="AK6396" t="s">
        <v>428</v>
      </c>
      <c r="AL6396" t="s">
        <v>288</v>
      </c>
      <c r="AM6396">
        <v>3</v>
      </c>
      <c r="AN6396">
        <v>10</v>
      </c>
      <c r="AO6396">
        <v>0.28671130700000003</v>
      </c>
      <c r="AP6396">
        <v>0.34804882300000001</v>
      </c>
      <c r="AQ6396">
        <v>0.41111915799999998</v>
      </c>
      <c r="AR6396">
        <v>0.33486076199999998</v>
      </c>
      <c r="AS6396">
        <v>0.45033060800000002</v>
      </c>
      <c r="AT6396">
        <v>7.1809474999999998E-2</v>
      </c>
    </row>
    <row r="6397" spans="1:46" hidden="1" x14ac:dyDescent="0.25">
      <c r="A6397" t="s">
        <v>356</v>
      </c>
      <c r="B6397" t="s">
        <v>288</v>
      </c>
      <c r="C6397">
        <v>11</v>
      </c>
      <c r="D6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0.59271573700000002</v>
      </c>
      <c r="E6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0.59271573700000002</v>
      </c>
      <c r="AI6397">
        <v>14</v>
      </c>
      <c r="AJ6397" t="s">
        <v>356</v>
      </c>
      <c r="AK6397" t="s">
        <v>428</v>
      </c>
      <c r="AL6397" t="s">
        <v>288</v>
      </c>
      <c r="AM6397">
        <v>3</v>
      </c>
      <c r="AN6397">
        <v>11</v>
      </c>
      <c r="AO6397">
        <v>0.421070414</v>
      </c>
      <c r="AP6397">
        <v>0.51488147799999995</v>
      </c>
      <c r="AQ6397">
        <v>0.59271573700000002</v>
      </c>
      <c r="AR6397">
        <v>0.48882923099999998</v>
      </c>
      <c r="AS6397">
        <v>0.64405391000000001</v>
      </c>
      <c r="AT6397">
        <v>9.6409844999999994E-2</v>
      </c>
    </row>
    <row r="6398" spans="1:46" hidden="1" x14ac:dyDescent="0.25">
      <c r="A6398" t="s">
        <v>356</v>
      </c>
      <c r="B6398" t="s">
        <v>288</v>
      </c>
      <c r="C6398">
        <v>12</v>
      </c>
      <c r="D6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0.72623187</v>
      </c>
      <c r="E6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0.72623187</v>
      </c>
      <c r="AI6398">
        <v>14</v>
      </c>
      <c r="AJ6398" t="s">
        <v>356</v>
      </c>
      <c r="AK6398" t="s">
        <v>428</v>
      </c>
      <c r="AL6398" t="s">
        <v>288</v>
      </c>
      <c r="AM6398">
        <v>3</v>
      </c>
      <c r="AN6398">
        <v>12</v>
      </c>
      <c r="AO6398">
        <v>0.53717530700000005</v>
      </c>
      <c r="AP6398">
        <v>0.63009223700000005</v>
      </c>
      <c r="AQ6398">
        <v>0.72623187</v>
      </c>
      <c r="AR6398">
        <v>0.59917927100000001</v>
      </c>
      <c r="AS6398">
        <v>0.78619757599999995</v>
      </c>
      <c r="AT6398">
        <v>0.15982863999999999</v>
      </c>
    </row>
    <row r="6399" spans="1:46" hidden="1" x14ac:dyDescent="0.25">
      <c r="A6399" t="s">
        <v>356</v>
      </c>
      <c r="B6399" t="s">
        <v>288</v>
      </c>
      <c r="C6399">
        <v>13</v>
      </c>
      <c r="D6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0.78115625200000005</v>
      </c>
      <c r="E6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0.78115625200000005</v>
      </c>
      <c r="AI6399">
        <v>14</v>
      </c>
      <c r="AJ6399" t="s">
        <v>356</v>
      </c>
      <c r="AK6399" t="s">
        <v>428</v>
      </c>
      <c r="AL6399" t="s">
        <v>288</v>
      </c>
      <c r="AM6399">
        <v>3</v>
      </c>
      <c r="AN6399">
        <v>13</v>
      </c>
      <c r="AO6399">
        <v>0.55749389400000005</v>
      </c>
      <c r="AP6399">
        <v>0.68271148800000003</v>
      </c>
      <c r="AQ6399">
        <v>0.78115625200000005</v>
      </c>
      <c r="AR6399">
        <v>0.65200467600000001</v>
      </c>
      <c r="AS6399">
        <v>0.86900406799999996</v>
      </c>
      <c r="AT6399">
        <v>0.22359781400000001</v>
      </c>
    </row>
    <row r="6400" spans="1:46" hidden="1" x14ac:dyDescent="0.25">
      <c r="A6400" t="s">
        <v>356</v>
      </c>
      <c r="B6400" t="s">
        <v>288</v>
      </c>
      <c r="C6400">
        <v>14</v>
      </c>
      <c r="D6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0.77584061800000004</v>
      </c>
      <c r="E6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0.77584061800000004</v>
      </c>
      <c r="AI6400">
        <v>14</v>
      </c>
      <c r="AJ6400" t="s">
        <v>356</v>
      </c>
      <c r="AK6400" t="s">
        <v>428</v>
      </c>
      <c r="AL6400" t="s">
        <v>288</v>
      </c>
      <c r="AM6400">
        <v>3</v>
      </c>
      <c r="AN6400">
        <v>14</v>
      </c>
      <c r="AO6400">
        <v>0.555141891</v>
      </c>
      <c r="AP6400">
        <v>0.673219978</v>
      </c>
      <c r="AQ6400">
        <v>0.77584061800000004</v>
      </c>
      <c r="AR6400">
        <v>0.64818986199999995</v>
      </c>
      <c r="AS6400">
        <v>0.88226165199999995</v>
      </c>
      <c r="AT6400">
        <v>0.20071246300000001</v>
      </c>
    </row>
    <row r="6401" spans="1:46" hidden="1" x14ac:dyDescent="0.25">
      <c r="A6401" t="s">
        <v>356</v>
      </c>
      <c r="B6401" t="s">
        <v>288</v>
      </c>
      <c r="C6401">
        <v>15</v>
      </c>
      <c r="D6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0.70024842099999995</v>
      </c>
      <c r="E6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0.70024842099999995</v>
      </c>
      <c r="AI6401">
        <v>14</v>
      </c>
      <c r="AJ6401" t="s">
        <v>356</v>
      </c>
      <c r="AK6401" t="s">
        <v>428</v>
      </c>
      <c r="AL6401" t="s">
        <v>288</v>
      </c>
      <c r="AM6401">
        <v>3</v>
      </c>
      <c r="AN6401">
        <v>15</v>
      </c>
      <c r="AO6401">
        <v>0.50312274300000004</v>
      </c>
      <c r="AP6401">
        <v>0.625354678</v>
      </c>
      <c r="AQ6401">
        <v>0.70024842099999995</v>
      </c>
      <c r="AR6401">
        <v>0.596335595</v>
      </c>
      <c r="AS6401">
        <v>0.81373468400000004</v>
      </c>
      <c r="AT6401">
        <v>0.220536599</v>
      </c>
    </row>
    <row r="6402" spans="1:46" hidden="1" x14ac:dyDescent="0.25">
      <c r="A6402" t="s">
        <v>356</v>
      </c>
      <c r="B6402" t="s">
        <v>288</v>
      </c>
      <c r="C6402">
        <v>16</v>
      </c>
      <c r="D6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0.56464287700000004</v>
      </c>
      <c r="E6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0.56464287700000004</v>
      </c>
      <c r="AI6402">
        <v>14</v>
      </c>
      <c r="AJ6402" t="s">
        <v>356</v>
      </c>
      <c r="AK6402" t="s">
        <v>428</v>
      </c>
      <c r="AL6402" t="s">
        <v>288</v>
      </c>
      <c r="AM6402">
        <v>3</v>
      </c>
      <c r="AN6402">
        <v>16</v>
      </c>
      <c r="AO6402">
        <v>0.41395511099999999</v>
      </c>
      <c r="AP6402">
        <v>0.49813751099999998</v>
      </c>
      <c r="AQ6402">
        <v>0.56464287700000004</v>
      </c>
      <c r="AR6402">
        <v>0.485845894</v>
      </c>
      <c r="AS6402">
        <v>0.68544486199999999</v>
      </c>
      <c r="AT6402">
        <v>0.16716203299999999</v>
      </c>
    </row>
    <row r="6403" spans="1:46" hidden="1" x14ac:dyDescent="0.25">
      <c r="A6403" t="s">
        <v>356</v>
      </c>
      <c r="B6403" t="s">
        <v>288</v>
      </c>
      <c r="C6403">
        <v>17</v>
      </c>
      <c r="D6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0.417936843</v>
      </c>
      <c r="E6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0.417936843</v>
      </c>
      <c r="AI6403">
        <v>14</v>
      </c>
      <c r="AJ6403" t="s">
        <v>356</v>
      </c>
      <c r="AK6403" t="s">
        <v>428</v>
      </c>
      <c r="AL6403" t="s">
        <v>288</v>
      </c>
      <c r="AM6403">
        <v>3</v>
      </c>
      <c r="AN6403">
        <v>17</v>
      </c>
      <c r="AO6403">
        <v>0.31112982700000003</v>
      </c>
      <c r="AP6403">
        <v>0.37451916699999999</v>
      </c>
      <c r="AQ6403">
        <v>0.417936843</v>
      </c>
      <c r="AR6403">
        <v>0.365026462</v>
      </c>
      <c r="AS6403">
        <v>0.51575486699999995</v>
      </c>
      <c r="AT6403">
        <v>0.151209495</v>
      </c>
    </row>
    <row r="6404" spans="1:46" hidden="1" x14ac:dyDescent="0.25">
      <c r="A6404" t="s">
        <v>356</v>
      </c>
      <c r="B6404" t="s">
        <v>288</v>
      </c>
      <c r="C6404">
        <v>18</v>
      </c>
      <c r="D6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0.25657618700000001</v>
      </c>
      <c r="E6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0.25657618700000001</v>
      </c>
      <c r="AI6404">
        <v>14</v>
      </c>
      <c r="AJ6404" t="s">
        <v>356</v>
      </c>
      <c r="AK6404" t="s">
        <v>428</v>
      </c>
      <c r="AL6404" t="s">
        <v>288</v>
      </c>
      <c r="AM6404">
        <v>3</v>
      </c>
      <c r="AN6404">
        <v>18</v>
      </c>
      <c r="AO6404">
        <v>0.18542175299999999</v>
      </c>
      <c r="AP6404">
        <v>0.22203724</v>
      </c>
      <c r="AQ6404">
        <v>0.25657618700000001</v>
      </c>
      <c r="AR6404">
        <v>0.217298665</v>
      </c>
      <c r="AS6404">
        <v>0.31259435400000002</v>
      </c>
      <c r="AT6404">
        <v>7.9381066E-2</v>
      </c>
    </row>
    <row r="6405" spans="1:46" hidden="1" x14ac:dyDescent="0.25">
      <c r="A6405" t="s">
        <v>356</v>
      </c>
      <c r="B6405" t="s">
        <v>288</v>
      </c>
      <c r="C6405">
        <v>19</v>
      </c>
      <c r="D6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8.5953766000000001E-2</v>
      </c>
      <c r="E6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8.5953766000000001E-2</v>
      </c>
      <c r="AI6405">
        <v>14</v>
      </c>
      <c r="AJ6405" t="s">
        <v>356</v>
      </c>
      <c r="AK6405" t="s">
        <v>428</v>
      </c>
      <c r="AL6405" t="s">
        <v>288</v>
      </c>
      <c r="AM6405">
        <v>3</v>
      </c>
      <c r="AN6405">
        <v>19</v>
      </c>
      <c r="AO6405">
        <v>6.2893223999999998E-2</v>
      </c>
      <c r="AP6405">
        <v>7.6496576999999996E-2</v>
      </c>
      <c r="AQ6405">
        <v>8.5953766000000001E-2</v>
      </c>
      <c r="AR6405">
        <v>7.4480104000000005E-2</v>
      </c>
      <c r="AS6405">
        <v>0.10898664600000001</v>
      </c>
      <c r="AT6405">
        <v>2.7454636000000001E-2</v>
      </c>
    </row>
    <row r="6406" spans="1:46" hidden="1" x14ac:dyDescent="0.25">
      <c r="A6406" t="s">
        <v>356</v>
      </c>
      <c r="B6406" t="s">
        <v>288</v>
      </c>
      <c r="C6406">
        <v>20</v>
      </c>
      <c r="D6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1.7717500000000001E-3</v>
      </c>
      <c r="E6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1.7717500000000001E-3</v>
      </c>
      <c r="AI6406">
        <v>14</v>
      </c>
      <c r="AJ6406" t="s">
        <v>356</v>
      </c>
      <c r="AK6406" t="s">
        <v>428</v>
      </c>
      <c r="AL6406" t="s">
        <v>288</v>
      </c>
      <c r="AM6406">
        <v>3</v>
      </c>
      <c r="AN6406">
        <v>20</v>
      </c>
      <c r="AO6406">
        <v>8.9631200000000002E-4</v>
      </c>
      <c r="AP6406">
        <v>1.290874E-3</v>
      </c>
      <c r="AQ6406">
        <v>1.7717500000000001E-3</v>
      </c>
      <c r="AR6406">
        <v>1.375119E-3</v>
      </c>
      <c r="AS6406">
        <v>2.7753790000000001E-3</v>
      </c>
      <c r="AT6406">
        <v>3.3885399999999998E-4</v>
      </c>
    </row>
    <row r="6407" spans="1:46" hidden="1" x14ac:dyDescent="0.25">
      <c r="A6407" t="s">
        <v>356</v>
      </c>
      <c r="B6407" t="s">
        <v>288</v>
      </c>
      <c r="C6407">
        <v>21</v>
      </c>
      <c r="D6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7">
        <v>14</v>
      </c>
      <c r="AJ6407" t="s">
        <v>356</v>
      </c>
      <c r="AK6407" t="s">
        <v>428</v>
      </c>
      <c r="AL6407" t="s">
        <v>288</v>
      </c>
      <c r="AM6407">
        <v>3</v>
      </c>
      <c r="AN6407">
        <v>21</v>
      </c>
      <c r="AO6407">
        <v>0</v>
      </c>
      <c r="AP6407">
        <v>0</v>
      </c>
      <c r="AQ6407">
        <v>0</v>
      </c>
      <c r="AR6407">
        <v>0</v>
      </c>
      <c r="AS6407">
        <v>0</v>
      </c>
      <c r="AT6407">
        <v>0</v>
      </c>
    </row>
    <row r="6408" spans="1:46" hidden="1" x14ac:dyDescent="0.25">
      <c r="A6408" t="s">
        <v>356</v>
      </c>
      <c r="B6408" t="s">
        <v>288</v>
      </c>
      <c r="C6408">
        <v>22</v>
      </c>
      <c r="D6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8">
        <v>14</v>
      </c>
      <c r="AJ6408" t="s">
        <v>356</v>
      </c>
      <c r="AK6408" t="s">
        <v>428</v>
      </c>
      <c r="AL6408" t="s">
        <v>288</v>
      </c>
      <c r="AM6408">
        <v>3</v>
      </c>
      <c r="AN6408">
        <v>22</v>
      </c>
      <c r="AO6408">
        <v>0</v>
      </c>
      <c r="AP6408">
        <v>0</v>
      </c>
      <c r="AQ6408">
        <v>0</v>
      </c>
      <c r="AR6408">
        <v>0</v>
      </c>
      <c r="AS6408">
        <v>0</v>
      </c>
      <c r="AT6408">
        <v>0</v>
      </c>
    </row>
    <row r="6409" spans="1:46" hidden="1" x14ac:dyDescent="0.25">
      <c r="A6409" t="s">
        <v>356</v>
      </c>
      <c r="B6409" t="s">
        <v>288</v>
      </c>
      <c r="C6409">
        <v>23</v>
      </c>
      <c r="D6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9">
        <v>14</v>
      </c>
      <c r="AJ6409" t="s">
        <v>356</v>
      </c>
      <c r="AK6409" t="s">
        <v>428</v>
      </c>
      <c r="AL6409" t="s">
        <v>288</v>
      </c>
      <c r="AM6409">
        <v>3</v>
      </c>
      <c r="AN6409">
        <v>23</v>
      </c>
      <c r="AO6409">
        <v>0</v>
      </c>
      <c r="AP6409">
        <v>0</v>
      </c>
      <c r="AQ6409">
        <v>0</v>
      </c>
      <c r="AR6409">
        <v>0</v>
      </c>
      <c r="AS6409">
        <v>0</v>
      </c>
      <c r="AT6409">
        <v>0</v>
      </c>
    </row>
    <row r="6410" spans="1:46" hidden="1" x14ac:dyDescent="0.25">
      <c r="A6410" t="s">
        <v>356</v>
      </c>
      <c r="B6410" t="s">
        <v>288</v>
      </c>
      <c r="C6410">
        <v>24</v>
      </c>
      <c r="D6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0">
        <v>14</v>
      </c>
      <c r="AJ6410" t="s">
        <v>356</v>
      </c>
      <c r="AK6410" t="s">
        <v>428</v>
      </c>
      <c r="AL6410" t="s">
        <v>288</v>
      </c>
      <c r="AM6410">
        <v>3</v>
      </c>
      <c r="AN6410">
        <v>24</v>
      </c>
      <c r="AO6410">
        <v>0</v>
      </c>
      <c r="AP6410">
        <v>0</v>
      </c>
      <c r="AQ6410">
        <v>0</v>
      </c>
      <c r="AR6410">
        <v>0</v>
      </c>
      <c r="AS6410">
        <v>0</v>
      </c>
      <c r="AT6410">
        <v>0</v>
      </c>
    </row>
    <row r="6411" spans="1:46" hidden="1" x14ac:dyDescent="0.25">
      <c r="A6411" t="s">
        <v>356</v>
      </c>
      <c r="B6411" t="s">
        <v>289</v>
      </c>
      <c r="C6411">
        <v>1</v>
      </c>
      <c r="D6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1">
        <v>14</v>
      </c>
      <c r="AJ6411" t="s">
        <v>356</v>
      </c>
      <c r="AK6411" t="s">
        <v>428</v>
      </c>
      <c r="AL6411" t="s">
        <v>289</v>
      </c>
      <c r="AM6411">
        <v>4</v>
      </c>
      <c r="AN6411">
        <v>1</v>
      </c>
      <c r="AO6411">
        <v>0</v>
      </c>
      <c r="AP6411">
        <v>0</v>
      </c>
      <c r="AQ6411">
        <v>0</v>
      </c>
      <c r="AR6411">
        <v>0</v>
      </c>
      <c r="AS6411">
        <v>0</v>
      </c>
      <c r="AT6411">
        <v>0</v>
      </c>
    </row>
    <row r="6412" spans="1:46" hidden="1" x14ac:dyDescent="0.25">
      <c r="A6412" t="s">
        <v>356</v>
      </c>
      <c r="B6412" t="s">
        <v>289</v>
      </c>
      <c r="C6412">
        <v>2</v>
      </c>
      <c r="D6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2">
        <v>14</v>
      </c>
      <c r="AJ6412" t="s">
        <v>356</v>
      </c>
      <c r="AK6412" t="s">
        <v>428</v>
      </c>
      <c r="AL6412" t="s">
        <v>289</v>
      </c>
      <c r="AM6412">
        <v>4</v>
      </c>
      <c r="AN6412">
        <v>2</v>
      </c>
      <c r="AO6412">
        <v>0</v>
      </c>
      <c r="AP6412">
        <v>0</v>
      </c>
      <c r="AQ6412">
        <v>0</v>
      </c>
      <c r="AR6412">
        <v>0</v>
      </c>
      <c r="AS6412">
        <v>0</v>
      </c>
      <c r="AT6412">
        <v>0</v>
      </c>
    </row>
    <row r="6413" spans="1:46" hidden="1" x14ac:dyDescent="0.25">
      <c r="A6413" t="s">
        <v>356</v>
      </c>
      <c r="B6413" t="s">
        <v>289</v>
      </c>
      <c r="C6413">
        <v>3</v>
      </c>
      <c r="D6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3">
        <v>14</v>
      </c>
      <c r="AJ6413" t="s">
        <v>356</v>
      </c>
      <c r="AK6413" t="s">
        <v>428</v>
      </c>
      <c r="AL6413" t="s">
        <v>289</v>
      </c>
      <c r="AM6413">
        <v>4</v>
      </c>
      <c r="AN6413">
        <v>3</v>
      </c>
      <c r="AO6413">
        <v>0</v>
      </c>
      <c r="AP6413">
        <v>0</v>
      </c>
      <c r="AQ6413">
        <v>0</v>
      </c>
      <c r="AR6413">
        <v>0</v>
      </c>
      <c r="AS6413">
        <v>0</v>
      </c>
      <c r="AT6413">
        <v>0</v>
      </c>
    </row>
    <row r="6414" spans="1:46" hidden="1" x14ac:dyDescent="0.25">
      <c r="A6414" t="s">
        <v>356</v>
      </c>
      <c r="B6414" t="s">
        <v>289</v>
      </c>
      <c r="C6414">
        <v>4</v>
      </c>
      <c r="D6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4">
        <v>14</v>
      </c>
      <c r="AJ6414" t="s">
        <v>356</v>
      </c>
      <c r="AK6414" t="s">
        <v>428</v>
      </c>
      <c r="AL6414" t="s">
        <v>289</v>
      </c>
      <c r="AM6414">
        <v>4</v>
      </c>
      <c r="AN6414">
        <v>4</v>
      </c>
      <c r="AO6414">
        <v>0</v>
      </c>
      <c r="AP6414">
        <v>0</v>
      </c>
      <c r="AQ6414">
        <v>0</v>
      </c>
      <c r="AR6414">
        <v>0</v>
      </c>
      <c r="AS6414">
        <v>0</v>
      </c>
      <c r="AT6414">
        <v>0</v>
      </c>
    </row>
    <row r="6415" spans="1:46" hidden="1" x14ac:dyDescent="0.25">
      <c r="A6415" t="s">
        <v>356</v>
      </c>
      <c r="B6415" t="s">
        <v>289</v>
      </c>
      <c r="C6415">
        <v>5</v>
      </c>
      <c r="D6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5">
        <v>14</v>
      </c>
      <c r="AJ6415" t="s">
        <v>356</v>
      </c>
      <c r="AK6415" t="s">
        <v>428</v>
      </c>
      <c r="AL6415" t="s">
        <v>289</v>
      </c>
      <c r="AM6415">
        <v>4</v>
      </c>
      <c r="AN6415">
        <v>5</v>
      </c>
      <c r="AO6415">
        <v>0</v>
      </c>
      <c r="AP6415">
        <v>0</v>
      </c>
      <c r="AQ6415">
        <v>0</v>
      </c>
      <c r="AR6415">
        <v>0</v>
      </c>
      <c r="AS6415">
        <v>0</v>
      </c>
      <c r="AT6415">
        <v>0</v>
      </c>
    </row>
    <row r="6416" spans="1:46" hidden="1" x14ac:dyDescent="0.25">
      <c r="A6416" t="s">
        <v>356</v>
      </c>
      <c r="B6416" t="s">
        <v>289</v>
      </c>
      <c r="C6416">
        <v>6</v>
      </c>
      <c r="D6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6">
        <v>14</v>
      </c>
      <c r="AJ6416" t="s">
        <v>356</v>
      </c>
      <c r="AK6416" t="s">
        <v>428</v>
      </c>
      <c r="AL6416" t="s">
        <v>289</v>
      </c>
      <c r="AM6416">
        <v>4</v>
      </c>
      <c r="AN6416">
        <v>6</v>
      </c>
      <c r="AO6416">
        <v>0</v>
      </c>
      <c r="AP6416">
        <v>0</v>
      </c>
      <c r="AQ6416">
        <v>0</v>
      </c>
      <c r="AR6416">
        <v>0</v>
      </c>
      <c r="AS6416">
        <v>0</v>
      </c>
      <c r="AT6416">
        <v>0</v>
      </c>
    </row>
    <row r="6417" spans="1:46" hidden="1" x14ac:dyDescent="0.25">
      <c r="A6417" t="s">
        <v>356</v>
      </c>
      <c r="B6417" t="s">
        <v>289</v>
      </c>
      <c r="C6417">
        <v>7</v>
      </c>
      <c r="D6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7">
        <v>14</v>
      </c>
      <c r="AJ6417" t="s">
        <v>356</v>
      </c>
      <c r="AK6417" t="s">
        <v>428</v>
      </c>
      <c r="AL6417" t="s">
        <v>289</v>
      </c>
      <c r="AM6417">
        <v>4</v>
      </c>
      <c r="AN6417">
        <v>7</v>
      </c>
      <c r="AO6417">
        <v>0</v>
      </c>
      <c r="AP6417">
        <v>0</v>
      </c>
      <c r="AQ6417">
        <v>7.3000000000000004E-6</v>
      </c>
      <c r="AR6417">
        <v>6.6599999999999998E-6</v>
      </c>
      <c r="AS6417">
        <v>5.5300000000000002E-5</v>
      </c>
      <c r="AT6417">
        <v>0</v>
      </c>
    </row>
    <row r="6418" spans="1:46" hidden="1" x14ac:dyDescent="0.25">
      <c r="A6418" t="s">
        <v>356</v>
      </c>
      <c r="B6418" t="s">
        <v>289</v>
      </c>
      <c r="C6418">
        <v>8</v>
      </c>
      <c r="D6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2.9055806E-2</v>
      </c>
      <c r="E6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2.9055806E-2</v>
      </c>
      <c r="AI6418">
        <v>14</v>
      </c>
      <c r="AJ6418" t="s">
        <v>356</v>
      </c>
      <c r="AK6418" t="s">
        <v>428</v>
      </c>
      <c r="AL6418" t="s">
        <v>289</v>
      </c>
      <c r="AM6418">
        <v>4</v>
      </c>
      <c r="AN6418">
        <v>8</v>
      </c>
      <c r="AO6418">
        <v>2.9055806E-2</v>
      </c>
      <c r="AP6418">
        <v>3.9931546999999998E-2</v>
      </c>
      <c r="AQ6418" s="281">
        <v>4.9435862999999997E-2</v>
      </c>
      <c r="AR6418" s="281">
        <v>3.8455602999999998E-2</v>
      </c>
      <c r="AS6418" s="281">
        <v>7.0947356000000003E-2</v>
      </c>
      <c r="AT6418">
        <v>5.2761910000000004E-3</v>
      </c>
    </row>
    <row r="6419" spans="1:46" hidden="1" x14ac:dyDescent="0.25">
      <c r="A6419" t="s">
        <v>356</v>
      </c>
      <c r="B6419" t="s">
        <v>289</v>
      </c>
      <c r="C6419">
        <v>9</v>
      </c>
      <c r="D6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0.202709219</v>
      </c>
      <c r="E6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0.11962867200000001</v>
      </c>
      <c r="AI6419">
        <v>14</v>
      </c>
      <c r="AJ6419" t="s">
        <v>356</v>
      </c>
      <c r="AK6419" t="s">
        <v>428</v>
      </c>
      <c r="AL6419" t="s">
        <v>289</v>
      </c>
      <c r="AM6419">
        <v>4</v>
      </c>
      <c r="AN6419">
        <v>9</v>
      </c>
      <c r="AO6419">
        <v>0.11962867200000001</v>
      </c>
      <c r="AP6419">
        <v>0.16119481499999999</v>
      </c>
      <c r="AQ6419">
        <v>0.202709219</v>
      </c>
      <c r="AR6419">
        <v>0.156455386</v>
      </c>
      <c r="AS6419">
        <v>0.26577712100000001</v>
      </c>
      <c r="AT6419">
        <v>1.9028097000000001E-2</v>
      </c>
    </row>
    <row r="6420" spans="1:46" hidden="1" x14ac:dyDescent="0.25">
      <c r="A6420" t="s">
        <v>356</v>
      </c>
      <c r="B6420" t="s">
        <v>289</v>
      </c>
      <c r="C6420">
        <v>10</v>
      </c>
      <c r="D6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0.37980918899999999</v>
      </c>
      <c r="E6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0.37980918899999999</v>
      </c>
      <c r="AI6420">
        <v>14</v>
      </c>
      <c r="AJ6420" t="s">
        <v>356</v>
      </c>
      <c r="AK6420" t="s">
        <v>428</v>
      </c>
      <c r="AL6420" t="s">
        <v>289</v>
      </c>
      <c r="AM6420">
        <v>4</v>
      </c>
      <c r="AN6420">
        <v>10</v>
      </c>
      <c r="AO6420">
        <v>0.21676886000000001</v>
      </c>
      <c r="AP6420">
        <v>0.31525806299999998</v>
      </c>
      <c r="AQ6420">
        <v>0.37980918899999999</v>
      </c>
      <c r="AR6420">
        <v>0.29453283499999999</v>
      </c>
      <c r="AS6420">
        <v>0.46877627500000002</v>
      </c>
      <c r="AT6420">
        <v>5.1211839000000002E-2</v>
      </c>
    </row>
    <row r="6421" spans="1:46" hidden="1" x14ac:dyDescent="0.25">
      <c r="A6421" t="s">
        <v>356</v>
      </c>
      <c r="B6421" t="s">
        <v>289</v>
      </c>
      <c r="C6421">
        <v>11</v>
      </c>
      <c r="D6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0.52828249199999999</v>
      </c>
      <c r="E6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0.52828249199999999</v>
      </c>
      <c r="AI6421">
        <v>14</v>
      </c>
      <c r="AJ6421" t="s">
        <v>356</v>
      </c>
      <c r="AK6421" t="s">
        <v>428</v>
      </c>
      <c r="AL6421" t="s">
        <v>289</v>
      </c>
      <c r="AM6421">
        <v>4</v>
      </c>
      <c r="AN6421">
        <v>11</v>
      </c>
      <c r="AO6421">
        <v>0.32752123700000002</v>
      </c>
      <c r="AP6421">
        <v>0.44567270399999998</v>
      </c>
      <c r="AQ6421">
        <v>0.52828249199999999</v>
      </c>
      <c r="AR6421">
        <v>0.41716884599999998</v>
      </c>
      <c r="AS6421">
        <v>0.647483947</v>
      </c>
      <c r="AT6421">
        <v>7.9860532999999997E-2</v>
      </c>
    </row>
    <row r="6422" spans="1:46" hidden="1" x14ac:dyDescent="0.25">
      <c r="A6422" t="s">
        <v>356</v>
      </c>
      <c r="B6422" t="s">
        <v>289</v>
      </c>
      <c r="C6422">
        <v>12</v>
      </c>
      <c r="D6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0.62352132999999998</v>
      </c>
      <c r="E6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0.62352132999999998</v>
      </c>
      <c r="AI6422">
        <v>14</v>
      </c>
      <c r="AJ6422" t="s">
        <v>356</v>
      </c>
      <c r="AK6422" t="s">
        <v>428</v>
      </c>
      <c r="AL6422" t="s">
        <v>289</v>
      </c>
      <c r="AM6422">
        <v>4</v>
      </c>
      <c r="AN6422">
        <v>12</v>
      </c>
      <c r="AO6422">
        <v>0.41987059199999999</v>
      </c>
      <c r="AP6422">
        <v>0.52823280399999994</v>
      </c>
      <c r="AQ6422">
        <v>0.62352132999999998</v>
      </c>
      <c r="AR6422">
        <v>0.504709301</v>
      </c>
      <c r="AS6422">
        <v>0.78303032500000003</v>
      </c>
      <c r="AT6422">
        <v>8.2731703000000004E-2</v>
      </c>
    </row>
    <row r="6423" spans="1:46" hidden="1" x14ac:dyDescent="0.25">
      <c r="A6423" t="s">
        <v>356</v>
      </c>
      <c r="B6423" t="s">
        <v>289</v>
      </c>
      <c r="C6423">
        <v>13</v>
      </c>
      <c r="D6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0.66774605799999998</v>
      </c>
      <c r="E6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0.66774605799999998</v>
      </c>
      <c r="AI6423">
        <v>14</v>
      </c>
      <c r="AJ6423" t="s">
        <v>356</v>
      </c>
      <c r="AK6423" t="s">
        <v>428</v>
      </c>
      <c r="AL6423" t="s">
        <v>289</v>
      </c>
      <c r="AM6423">
        <v>4</v>
      </c>
      <c r="AN6423">
        <v>13</v>
      </c>
      <c r="AO6423">
        <v>0.42799733600000001</v>
      </c>
      <c r="AP6423">
        <v>0.56771331300000005</v>
      </c>
      <c r="AQ6423">
        <v>0.66774605799999998</v>
      </c>
      <c r="AR6423">
        <v>0.54304264400000002</v>
      </c>
      <c r="AS6423">
        <v>0.86166760099999995</v>
      </c>
      <c r="AT6423">
        <v>0.118331139</v>
      </c>
    </row>
    <row r="6424" spans="1:46" hidden="1" x14ac:dyDescent="0.25">
      <c r="A6424" t="s">
        <v>356</v>
      </c>
      <c r="B6424" t="s">
        <v>289</v>
      </c>
      <c r="C6424">
        <v>14</v>
      </c>
      <c r="D6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0.67074482499999999</v>
      </c>
      <c r="E6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0.67074482499999999</v>
      </c>
      <c r="AI6424">
        <v>14</v>
      </c>
      <c r="AJ6424" t="s">
        <v>356</v>
      </c>
      <c r="AK6424" t="s">
        <v>428</v>
      </c>
      <c r="AL6424" t="s">
        <v>289</v>
      </c>
      <c r="AM6424">
        <v>4</v>
      </c>
      <c r="AN6424">
        <v>14</v>
      </c>
      <c r="AO6424">
        <v>0.45266442600000001</v>
      </c>
      <c r="AP6424">
        <v>0.56924853099999995</v>
      </c>
      <c r="AQ6424">
        <v>0.67074482499999999</v>
      </c>
      <c r="AR6424">
        <v>0.54907509899999996</v>
      </c>
      <c r="AS6424">
        <v>0.86188889400000002</v>
      </c>
      <c r="AT6424">
        <v>0.138971804</v>
      </c>
    </row>
    <row r="6425" spans="1:46" hidden="1" x14ac:dyDescent="0.25">
      <c r="A6425" t="s">
        <v>356</v>
      </c>
      <c r="B6425" t="s">
        <v>289</v>
      </c>
      <c r="C6425">
        <v>15</v>
      </c>
      <c r="D6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0.61334609299999998</v>
      </c>
      <c r="E6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0.61334609299999998</v>
      </c>
      <c r="AI6425">
        <v>14</v>
      </c>
      <c r="AJ6425" t="s">
        <v>356</v>
      </c>
      <c r="AK6425" t="s">
        <v>428</v>
      </c>
      <c r="AL6425" t="s">
        <v>289</v>
      </c>
      <c r="AM6425">
        <v>4</v>
      </c>
      <c r="AN6425">
        <v>15</v>
      </c>
      <c r="AO6425">
        <v>0.43019297400000001</v>
      </c>
      <c r="AP6425">
        <v>0.52252376</v>
      </c>
      <c r="AQ6425">
        <v>0.61334609299999998</v>
      </c>
      <c r="AR6425">
        <v>0.50781082700000002</v>
      </c>
      <c r="AS6425">
        <v>0.79007480799999996</v>
      </c>
      <c r="AT6425">
        <v>0.11826249799999999</v>
      </c>
    </row>
    <row r="6426" spans="1:46" hidden="1" x14ac:dyDescent="0.25">
      <c r="A6426" t="s">
        <v>356</v>
      </c>
      <c r="B6426" t="s">
        <v>289</v>
      </c>
      <c r="C6426">
        <v>16</v>
      </c>
      <c r="D6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0.51571529599999999</v>
      </c>
      <c r="E6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0.51571529599999999</v>
      </c>
      <c r="AI6426">
        <v>14</v>
      </c>
      <c r="AJ6426" t="s">
        <v>356</v>
      </c>
      <c r="AK6426" t="s">
        <v>428</v>
      </c>
      <c r="AL6426" t="s">
        <v>289</v>
      </c>
      <c r="AM6426">
        <v>4</v>
      </c>
      <c r="AN6426">
        <v>16</v>
      </c>
      <c r="AO6426">
        <v>0.36100148799999998</v>
      </c>
      <c r="AP6426">
        <v>0.44469225499999998</v>
      </c>
      <c r="AQ6426">
        <v>0.51571529599999999</v>
      </c>
      <c r="AR6426">
        <v>0.429573963</v>
      </c>
      <c r="AS6426">
        <v>0.649074488</v>
      </c>
      <c r="AT6426">
        <v>0.10015338</v>
      </c>
    </row>
    <row r="6427" spans="1:46" hidden="1" x14ac:dyDescent="0.25">
      <c r="A6427" t="s">
        <v>356</v>
      </c>
      <c r="B6427" t="s">
        <v>289</v>
      </c>
      <c r="C6427">
        <v>17</v>
      </c>
      <c r="D6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0.37787454300000001</v>
      </c>
      <c r="E6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0.37787454300000001</v>
      </c>
      <c r="AI6427">
        <v>14</v>
      </c>
      <c r="AJ6427" t="s">
        <v>356</v>
      </c>
      <c r="AK6427" t="s">
        <v>428</v>
      </c>
      <c r="AL6427" t="s">
        <v>289</v>
      </c>
      <c r="AM6427">
        <v>4</v>
      </c>
      <c r="AN6427">
        <v>17</v>
      </c>
      <c r="AO6427">
        <v>0.27811687800000001</v>
      </c>
      <c r="AP6427">
        <v>0.33848790299999998</v>
      </c>
      <c r="AQ6427">
        <v>0.37787454300000001</v>
      </c>
      <c r="AR6427">
        <v>0.32396284800000003</v>
      </c>
      <c r="AS6427">
        <v>0.50044110600000002</v>
      </c>
      <c r="AT6427">
        <v>7.8903134999999999E-2</v>
      </c>
    </row>
    <row r="6428" spans="1:46" hidden="1" x14ac:dyDescent="0.25">
      <c r="A6428" t="s">
        <v>356</v>
      </c>
      <c r="B6428" t="s">
        <v>289</v>
      </c>
      <c r="C6428">
        <v>18</v>
      </c>
      <c r="D6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0.21764545099999999</v>
      </c>
      <c r="E6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0.21764545099999999</v>
      </c>
      <c r="AI6428">
        <v>14</v>
      </c>
      <c r="AJ6428" t="s">
        <v>356</v>
      </c>
      <c r="AK6428" t="s">
        <v>428</v>
      </c>
      <c r="AL6428" t="s">
        <v>289</v>
      </c>
      <c r="AM6428">
        <v>4</v>
      </c>
      <c r="AN6428">
        <v>18</v>
      </c>
      <c r="AO6428">
        <v>0.15566057699999999</v>
      </c>
      <c r="AP6428">
        <v>0.194160253</v>
      </c>
      <c r="AQ6428">
        <v>0.21764545099999999</v>
      </c>
      <c r="AR6428">
        <v>0.185890421</v>
      </c>
      <c r="AS6428">
        <v>0.29262883699999997</v>
      </c>
      <c r="AT6428">
        <v>5.1389077999999998E-2</v>
      </c>
    </row>
    <row r="6429" spans="1:46" hidden="1" x14ac:dyDescent="0.25">
      <c r="A6429" t="s">
        <v>356</v>
      </c>
      <c r="B6429" t="s">
        <v>289</v>
      </c>
      <c r="C6429">
        <v>19</v>
      </c>
      <c r="D6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6.5698954000000004E-2</v>
      </c>
      <c r="E6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6.5698954000000004E-2</v>
      </c>
      <c r="AI6429">
        <v>14</v>
      </c>
      <c r="AJ6429" t="s">
        <v>356</v>
      </c>
      <c r="AK6429" t="s">
        <v>428</v>
      </c>
      <c r="AL6429" t="s">
        <v>289</v>
      </c>
      <c r="AM6429">
        <v>4</v>
      </c>
      <c r="AN6429">
        <v>19</v>
      </c>
      <c r="AO6429">
        <v>4.5664666999999999E-2</v>
      </c>
      <c r="AP6429">
        <v>5.7656733000000002E-2</v>
      </c>
      <c r="AQ6429">
        <v>6.5698954000000004E-2</v>
      </c>
      <c r="AR6429">
        <v>5.5902589000000003E-2</v>
      </c>
      <c r="AS6429">
        <v>9.3729745000000003E-2</v>
      </c>
      <c r="AT6429">
        <v>1.6832587E-2</v>
      </c>
    </row>
    <row r="6430" spans="1:46" hidden="1" x14ac:dyDescent="0.25">
      <c r="A6430" t="s">
        <v>356</v>
      </c>
      <c r="B6430" t="s">
        <v>289</v>
      </c>
      <c r="C6430">
        <v>20</v>
      </c>
      <c r="D6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4.0999299999999999E-4</v>
      </c>
      <c r="E6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4.0999299999999999E-4</v>
      </c>
      <c r="AI6430">
        <v>14</v>
      </c>
      <c r="AJ6430" t="s">
        <v>356</v>
      </c>
      <c r="AK6430" t="s">
        <v>428</v>
      </c>
      <c r="AL6430" t="s">
        <v>289</v>
      </c>
      <c r="AM6430">
        <v>4</v>
      </c>
      <c r="AN6430">
        <v>20</v>
      </c>
      <c r="AO6430">
        <v>1.7493399999999999E-4</v>
      </c>
      <c r="AP6430">
        <v>2.5766299999999999E-4</v>
      </c>
      <c r="AQ6430">
        <v>4.0999299999999999E-4</v>
      </c>
      <c r="AR6430">
        <v>3.0890300000000002E-4</v>
      </c>
      <c r="AS6430">
        <v>9.2820000000000001E-4</v>
      </c>
      <c r="AT6430">
        <v>5.5300000000000002E-5</v>
      </c>
    </row>
    <row r="6431" spans="1:46" hidden="1" x14ac:dyDescent="0.25">
      <c r="A6431" t="s">
        <v>356</v>
      </c>
      <c r="B6431" t="s">
        <v>289</v>
      </c>
      <c r="C6431">
        <v>21</v>
      </c>
      <c r="D6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1">
        <v>14</v>
      </c>
      <c r="AJ6431" t="s">
        <v>356</v>
      </c>
      <c r="AK6431" t="s">
        <v>428</v>
      </c>
      <c r="AL6431" t="s">
        <v>289</v>
      </c>
      <c r="AM6431">
        <v>4</v>
      </c>
      <c r="AN6431">
        <v>21</v>
      </c>
      <c r="AO6431">
        <v>0</v>
      </c>
      <c r="AP6431">
        <v>0</v>
      </c>
      <c r="AQ6431">
        <v>0</v>
      </c>
      <c r="AR6431">
        <v>0</v>
      </c>
      <c r="AS6431">
        <v>0</v>
      </c>
      <c r="AT6431" s="281">
        <v>0</v>
      </c>
    </row>
    <row r="6432" spans="1:46" hidden="1" x14ac:dyDescent="0.25">
      <c r="A6432" t="s">
        <v>356</v>
      </c>
      <c r="B6432" t="s">
        <v>289</v>
      </c>
      <c r="C6432">
        <v>22</v>
      </c>
      <c r="D6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2">
        <v>14</v>
      </c>
      <c r="AJ6432" t="s">
        <v>356</v>
      </c>
      <c r="AK6432" t="s">
        <v>428</v>
      </c>
      <c r="AL6432" t="s">
        <v>289</v>
      </c>
      <c r="AM6432">
        <v>4</v>
      </c>
      <c r="AN6432">
        <v>22</v>
      </c>
      <c r="AO6432">
        <v>0</v>
      </c>
      <c r="AP6432">
        <v>0</v>
      </c>
      <c r="AQ6432">
        <v>0</v>
      </c>
      <c r="AR6432">
        <v>0</v>
      </c>
      <c r="AS6432">
        <v>0</v>
      </c>
      <c r="AT6432">
        <v>0</v>
      </c>
    </row>
    <row r="6433" spans="1:46" hidden="1" x14ac:dyDescent="0.25">
      <c r="A6433" t="s">
        <v>356</v>
      </c>
      <c r="B6433" t="s">
        <v>289</v>
      </c>
      <c r="C6433">
        <v>23</v>
      </c>
      <c r="D6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3">
        <v>14</v>
      </c>
      <c r="AJ6433" t="s">
        <v>356</v>
      </c>
      <c r="AK6433" t="s">
        <v>428</v>
      </c>
      <c r="AL6433" t="s">
        <v>289</v>
      </c>
      <c r="AM6433">
        <v>4</v>
      </c>
      <c r="AN6433">
        <v>23</v>
      </c>
      <c r="AO6433">
        <v>0</v>
      </c>
      <c r="AP6433">
        <v>0</v>
      </c>
      <c r="AQ6433">
        <v>0</v>
      </c>
      <c r="AR6433">
        <v>0</v>
      </c>
      <c r="AS6433">
        <v>0</v>
      </c>
      <c r="AT6433">
        <v>0</v>
      </c>
    </row>
    <row r="6434" spans="1:46" hidden="1" x14ac:dyDescent="0.25">
      <c r="A6434" t="s">
        <v>356</v>
      </c>
      <c r="B6434" t="s">
        <v>289</v>
      </c>
      <c r="C6434">
        <v>24</v>
      </c>
      <c r="D6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4">
        <v>14</v>
      </c>
      <c r="AJ6434" t="s">
        <v>356</v>
      </c>
      <c r="AK6434" t="s">
        <v>428</v>
      </c>
      <c r="AL6434" t="s">
        <v>289</v>
      </c>
      <c r="AM6434">
        <v>4</v>
      </c>
      <c r="AN6434">
        <v>24</v>
      </c>
      <c r="AO6434">
        <v>0</v>
      </c>
      <c r="AP6434">
        <v>0</v>
      </c>
      <c r="AQ6434">
        <v>0</v>
      </c>
      <c r="AR6434">
        <v>0</v>
      </c>
      <c r="AS6434">
        <v>0</v>
      </c>
      <c r="AT6434">
        <v>0</v>
      </c>
    </row>
    <row r="6435" spans="1:46" hidden="1" x14ac:dyDescent="0.25">
      <c r="A6435" t="s">
        <v>356</v>
      </c>
      <c r="B6435" t="s">
        <v>290</v>
      </c>
      <c r="C6435">
        <v>1</v>
      </c>
      <c r="D6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5">
        <v>14</v>
      </c>
      <c r="AJ6435" t="s">
        <v>356</v>
      </c>
      <c r="AK6435" t="s">
        <v>428</v>
      </c>
      <c r="AL6435" t="s">
        <v>290</v>
      </c>
      <c r="AM6435">
        <v>5</v>
      </c>
      <c r="AN6435">
        <v>1</v>
      </c>
      <c r="AO6435">
        <v>0</v>
      </c>
      <c r="AP6435">
        <v>0</v>
      </c>
      <c r="AQ6435">
        <v>0</v>
      </c>
      <c r="AR6435">
        <v>0</v>
      </c>
      <c r="AS6435">
        <v>0</v>
      </c>
      <c r="AT6435">
        <v>0</v>
      </c>
    </row>
    <row r="6436" spans="1:46" hidden="1" x14ac:dyDescent="0.25">
      <c r="A6436" t="s">
        <v>356</v>
      </c>
      <c r="B6436" t="s">
        <v>290</v>
      </c>
      <c r="C6436">
        <v>2</v>
      </c>
      <c r="D6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6">
        <v>14</v>
      </c>
      <c r="AJ6436" t="s">
        <v>356</v>
      </c>
      <c r="AK6436" t="s">
        <v>428</v>
      </c>
      <c r="AL6436" t="s">
        <v>290</v>
      </c>
      <c r="AM6436">
        <v>5</v>
      </c>
      <c r="AN6436">
        <v>2</v>
      </c>
      <c r="AO6436">
        <v>0</v>
      </c>
      <c r="AP6436">
        <v>0</v>
      </c>
      <c r="AQ6436">
        <v>0</v>
      </c>
      <c r="AR6436">
        <v>0</v>
      </c>
      <c r="AS6436">
        <v>0</v>
      </c>
      <c r="AT6436">
        <v>0</v>
      </c>
    </row>
    <row r="6437" spans="1:46" hidden="1" x14ac:dyDescent="0.25">
      <c r="A6437" t="s">
        <v>356</v>
      </c>
      <c r="B6437" t="s">
        <v>290</v>
      </c>
      <c r="C6437">
        <v>3</v>
      </c>
      <c r="D6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7">
        <v>14</v>
      </c>
      <c r="AJ6437" t="s">
        <v>356</v>
      </c>
      <c r="AK6437" t="s">
        <v>428</v>
      </c>
      <c r="AL6437" t="s">
        <v>290</v>
      </c>
      <c r="AM6437">
        <v>5</v>
      </c>
      <c r="AN6437">
        <v>3</v>
      </c>
      <c r="AO6437">
        <v>0</v>
      </c>
      <c r="AP6437">
        <v>0</v>
      </c>
      <c r="AQ6437">
        <v>0</v>
      </c>
      <c r="AR6437">
        <v>0</v>
      </c>
      <c r="AS6437">
        <v>0</v>
      </c>
      <c r="AT6437">
        <v>0</v>
      </c>
    </row>
    <row r="6438" spans="1:46" hidden="1" x14ac:dyDescent="0.25">
      <c r="A6438" t="s">
        <v>356</v>
      </c>
      <c r="B6438" t="s">
        <v>290</v>
      </c>
      <c r="C6438">
        <v>4</v>
      </c>
      <c r="D6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8">
        <v>14</v>
      </c>
      <c r="AJ6438" t="s">
        <v>356</v>
      </c>
      <c r="AK6438" t="s">
        <v>428</v>
      </c>
      <c r="AL6438" t="s">
        <v>290</v>
      </c>
      <c r="AM6438">
        <v>5</v>
      </c>
      <c r="AN6438">
        <v>4</v>
      </c>
      <c r="AO6438">
        <v>0</v>
      </c>
      <c r="AP6438">
        <v>0</v>
      </c>
      <c r="AQ6438">
        <v>0</v>
      </c>
      <c r="AR6438">
        <v>0</v>
      </c>
      <c r="AS6438">
        <v>0</v>
      </c>
      <c r="AT6438">
        <v>0</v>
      </c>
    </row>
    <row r="6439" spans="1:46" hidden="1" x14ac:dyDescent="0.25">
      <c r="A6439" t="s">
        <v>356</v>
      </c>
      <c r="B6439" t="s">
        <v>290</v>
      </c>
      <c r="C6439">
        <v>5</v>
      </c>
      <c r="D6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9">
        <v>14</v>
      </c>
      <c r="AJ6439" t="s">
        <v>356</v>
      </c>
      <c r="AK6439" t="s">
        <v>428</v>
      </c>
      <c r="AL6439" t="s">
        <v>290</v>
      </c>
      <c r="AM6439">
        <v>5</v>
      </c>
      <c r="AN6439">
        <v>5</v>
      </c>
      <c r="AO6439">
        <v>0</v>
      </c>
      <c r="AP6439">
        <v>0</v>
      </c>
      <c r="AQ6439">
        <v>0</v>
      </c>
      <c r="AR6439">
        <v>0</v>
      </c>
      <c r="AS6439">
        <v>0</v>
      </c>
      <c r="AT6439">
        <v>0</v>
      </c>
    </row>
    <row r="6440" spans="1:46" hidden="1" x14ac:dyDescent="0.25">
      <c r="A6440" t="s">
        <v>356</v>
      </c>
      <c r="B6440" t="s">
        <v>290</v>
      </c>
      <c r="C6440">
        <v>6</v>
      </c>
      <c r="D6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40">
        <v>14</v>
      </c>
      <c r="AJ6440" t="s">
        <v>356</v>
      </c>
      <c r="AK6440" t="s">
        <v>428</v>
      </c>
      <c r="AL6440" t="s">
        <v>290</v>
      </c>
      <c r="AM6440">
        <v>5</v>
      </c>
      <c r="AN6440">
        <v>6</v>
      </c>
      <c r="AO6440">
        <v>0</v>
      </c>
      <c r="AP6440">
        <v>0</v>
      </c>
      <c r="AQ6440">
        <v>0</v>
      </c>
      <c r="AR6440">
        <v>0</v>
      </c>
      <c r="AS6440">
        <v>0</v>
      </c>
      <c r="AT6440">
        <v>0</v>
      </c>
    </row>
    <row r="6441" spans="1:46" hidden="1" x14ac:dyDescent="0.25">
      <c r="A6441" t="s">
        <v>356</v>
      </c>
      <c r="B6441" t="s">
        <v>290</v>
      </c>
      <c r="C6441">
        <v>7</v>
      </c>
      <c r="D6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4.6100000000000002E-5</v>
      </c>
      <c r="E6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4.6100000000000002E-5</v>
      </c>
      <c r="AI6441">
        <v>14</v>
      </c>
      <c r="AJ6441" t="s">
        <v>356</v>
      </c>
      <c r="AK6441" t="s">
        <v>428</v>
      </c>
      <c r="AL6441" t="s">
        <v>290</v>
      </c>
      <c r="AM6441">
        <v>5</v>
      </c>
      <c r="AN6441">
        <v>7</v>
      </c>
      <c r="AO6441">
        <v>4.6100000000000002E-5</v>
      </c>
      <c r="AP6441">
        <v>7.3800000000000005E-5</v>
      </c>
      <c r="AQ6441">
        <v>1.10646E-4</v>
      </c>
      <c r="AR6441">
        <v>8.1000000000000004E-5</v>
      </c>
      <c r="AS6441">
        <v>2.02852E-4</v>
      </c>
      <c r="AT6441">
        <v>0</v>
      </c>
    </row>
    <row r="6442" spans="1:46" hidden="1" x14ac:dyDescent="0.25">
      <c r="A6442" t="s">
        <v>356</v>
      </c>
      <c r="B6442" t="s">
        <v>290</v>
      </c>
      <c r="C6442">
        <v>8</v>
      </c>
      <c r="D6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2.2542419000000001E-2</v>
      </c>
      <c r="E6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2.2542419000000001E-2</v>
      </c>
      <c r="AI6442">
        <v>14</v>
      </c>
      <c r="AJ6442" t="s">
        <v>356</v>
      </c>
      <c r="AK6442" t="s">
        <v>428</v>
      </c>
      <c r="AL6442" t="s">
        <v>290</v>
      </c>
      <c r="AM6442">
        <v>5</v>
      </c>
      <c r="AN6442">
        <v>8</v>
      </c>
      <c r="AO6442" s="281">
        <v>2.2542419000000001E-2</v>
      </c>
      <c r="AP6442" s="281">
        <v>3.5068184000000002E-2</v>
      </c>
      <c r="AQ6442">
        <v>5.0387350999999997E-2</v>
      </c>
      <c r="AR6442" s="281">
        <v>3.5692181000000003E-2</v>
      </c>
      <c r="AS6442">
        <v>7.5479246E-2</v>
      </c>
      <c r="AT6442">
        <v>3.3747130000000001E-3</v>
      </c>
    </row>
    <row r="6443" spans="1:46" hidden="1" x14ac:dyDescent="0.25">
      <c r="A6443" t="s">
        <v>356</v>
      </c>
      <c r="B6443" t="s">
        <v>290</v>
      </c>
      <c r="C6443">
        <v>9</v>
      </c>
      <c r="D6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0.17346695400000001</v>
      </c>
      <c r="E6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8.5843119999999995E-2</v>
      </c>
      <c r="AI6443">
        <v>14</v>
      </c>
      <c r="AJ6443" t="s">
        <v>356</v>
      </c>
      <c r="AK6443" t="s">
        <v>428</v>
      </c>
      <c r="AL6443" t="s">
        <v>290</v>
      </c>
      <c r="AM6443">
        <v>5</v>
      </c>
      <c r="AN6443">
        <v>9</v>
      </c>
      <c r="AO6443">
        <v>8.5843119999999995E-2</v>
      </c>
      <c r="AP6443">
        <v>0.12444332499999999</v>
      </c>
      <c r="AQ6443">
        <v>0.17346695400000001</v>
      </c>
      <c r="AR6443">
        <v>0.129108583</v>
      </c>
      <c r="AS6443">
        <v>0.25808259</v>
      </c>
      <c r="AT6443">
        <v>1.4623758000000001E-2</v>
      </c>
    </row>
    <row r="6444" spans="1:46" hidden="1" x14ac:dyDescent="0.25">
      <c r="A6444" t="s">
        <v>356</v>
      </c>
      <c r="B6444" t="s">
        <v>290</v>
      </c>
      <c r="C6444">
        <v>10</v>
      </c>
      <c r="D6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0.31240879100000002</v>
      </c>
      <c r="E6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0.31240879100000002</v>
      </c>
      <c r="AI6444">
        <v>14</v>
      </c>
      <c r="AJ6444" t="s">
        <v>356</v>
      </c>
      <c r="AK6444" t="s">
        <v>428</v>
      </c>
      <c r="AL6444" t="s">
        <v>290</v>
      </c>
      <c r="AM6444">
        <v>5</v>
      </c>
      <c r="AN6444">
        <v>10</v>
      </c>
      <c r="AO6444">
        <v>0.145034302</v>
      </c>
      <c r="AP6444">
        <v>0.23750269299999999</v>
      </c>
      <c r="AQ6444">
        <v>0.31240879100000002</v>
      </c>
      <c r="AR6444">
        <v>0.231609327</v>
      </c>
      <c r="AS6444">
        <v>0.439737245</v>
      </c>
      <c r="AT6444">
        <v>2.8970900000000001E-2</v>
      </c>
    </row>
    <row r="6445" spans="1:46" hidden="1" x14ac:dyDescent="0.25">
      <c r="A6445" t="s">
        <v>356</v>
      </c>
      <c r="B6445" t="s">
        <v>290</v>
      </c>
      <c r="C6445">
        <v>11</v>
      </c>
      <c r="D6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0.43901560099999998</v>
      </c>
      <c r="E6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0.43901560099999998</v>
      </c>
      <c r="AI6445">
        <v>14</v>
      </c>
      <c r="AJ6445" t="s">
        <v>356</v>
      </c>
      <c r="AK6445" t="s">
        <v>428</v>
      </c>
      <c r="AL6445" t="s">
        <v>290</v>
      </c>
      <c r="AM6445">
        <v>5</v>
      </c>
      <c r="AN6445">
        <v>11</v>
      </c>
      <c r="AO6445">
        <v>0.21557427800000001</v>
      </c>
      <c r="AP6445">
        <v>0.33499881999999997</v>
      </c>
      <c r="AQ6445">
        <v>0.43901560099999998</v>
      </c>
      <c r="AR6445">
        <v>0.32769284999999998</v>
      </c>
      <c r="AS6445">
        <v>0.60003920499999996</v>
      </c>
      <c r="AT6445">
        <v>5.4202875999999997E-2</v>
      </c>
    </row>
    <row r="6446" spans="1:46" hidden="1" x14ac:dyDescent="0.25">
      <c r="A6446" t="s">
        <v>356</v>
      </c>
      <c r="B6446" t="s">
        <v>290</v>
      </c>
      <c r="C6446">
        <v>12</v>
      </c>
      <c r="D6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0.51779609699999996</v>
      </c>
      <c r="E6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0.51779609699999996</v>
      </c>
      <c r="AI6446">
        <v>14</v>
      </c>
      <c r="AJ6446" t="s">
        <v>356</v>
      </c>
      <c r="AK6446" t="s">
        <v>428</v>
      </c>
      <c r="AL6446" t="s">
        <v>290</v>
      </c>
      <c r="AM6446">
        <v>5</v>
      </c>
      <c r="AN6446">
        <v>12</v>
      </c>
      <c r="AO6446">
        <v>0.26932040499999998</v>
      </c>
      <c r="AP6446">
        <v>0.38461846300000002</v>
      </c>
      <c r="AQ6446">
        <v>0.51779609699999996</v>
      </c>
      <c r="AR6446">
        <v>0.38789075000000001</v>
      </c>
      <c r="AS6446">
        <v>0.70356320000000006</v>
      </c>
      <c r="AT6446">
        <v>6.2432907000000003E-2</v>
      </c>
    </row>
    <row r="6447" spans="1:46" hidden="1" x14ac:dyDescent="0.25">
      <c r="A6447" t="s">
        <v>356</v>
      </c>
      <c r="B6447" t="s">
        <v>290</v>
      </c>
      <c r="C6447">
        <v>13</v>
      </c>
      <c r="D6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0.53008356899999998</v>
      </c>
      <c r="E6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0.53008356899999998</v>
      </c>
      <c r="AI6447">
        <v>14</v>
      </c>
      <c r="AJ6447" t="s">
        <v>356</v>
      </c>
      <c r="AK6447" t="s">
        <v>428</v>
      </c>
      <c r="AL6447" t="s">
        <v>290</v>
      </c>
      <c r="AM6447">
        <v>5</v>
      </c>
      <c r="AN6447">
        <v>13</v>
      </c>
      <c r="AO6447">
        <v>0.30299649400000001</v>
      </c>
      <c r="AP6447">
        <v>0.43762807300000001</v>
      </c>
      <c r="AQ6447">
        <v>0.53008356899999998</v>
      </c>
      <c r="AR6447">
        <v>0.42623762999999998</v>
      </c>
      <c r="AS6447">
        <v>0.76648911600000003</v>
      </c>
      <c r="AT6447">
        <v>6.7328298999999994E-2</v>
      </c>
    </row>
    <row r="6448" spans="1:46" hidden="1" x14ac:dyDescent="0.25">
      <c r="A6448" t="s">
        <v>356</v>
      </c>
      <c r="B6448" t="s">
        <v>290</v>
      </c>
      <c r="C6448">
        <v>14</v>
      </c>
      <c r="D6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0.52542678300000001</v>
      </c>
      <c r="E6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0.52542678300000001</v>
      </c>
      <c r="AI6448">
        <v>14</v>
      </c>
      <c r="AJ6448" t="s">
        <v>356</v>
      </c>
      <c r="AK6448" t="s">
        <v>428</v>
      </c>
      <c r="AL6448" t="s">
        <v>290</v>
      </c>
      <c r="AM6448">
        <v>5</v>
      </c>
      <c r="AN6448">
        <v>14</v>
      </c>
      <c r="AO6448">
        <v>0.324101574</v>
      </c>
      <c r="AP6448">
        <v>0.42740713299999999</v>
      </c>
      <c r="AQ6448">
        <v>0.52542678300000001</v>
      </c>
      <c r="AR6448">
        <v>0.42648594499999998</v>
      </c>
      <c r="AS6448">
        <v>0.72844521600000001</v>
      </c>
      <c r="AT6448">
        <v>8.8928450000000006E-2</v>
      </c>
    </row>
    <row r="6449" spans="1:46" hidden="1" x14ac:dyDescent="0.25">
      <c r="A6449" t="s">
        <v>356</v>
      </c>
      <c r="B6449" t="s">
        <v>290</v>
      </c>
      <c r="C6449">
        <v>15</v>
      </c>
      <c r="D6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0.48852700199999999</v>
      </c>
      <c r="E6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0.48852700199999999</v>
      </c>
      <c r="AI6449">
        <v>14</v>
      </c>
      <c r="AJ6449" t="s">
        <v>356</v>
      </c>
      <c r="AK6449" t="s">
        <v>428</v>
      </c>
      <c r="AL6449" t="s">
        <v>290</v>
      </c>
      <c r="AM6449">
        <v>5</v>
      </c>
      <c r="AN6449">
        <v>15</v>
      </c>
      <c r="AO6449">
        <v>0.32101730699999997</v>
      </c>
      <c r="AP6449">
        <v>0.41372464399999997</v>
      </c>
      <c r="AQ6449">
        <v>0.48852700199999999</v>
      </c>
      <c r="AR6449">
        <v>0.40700804000000002</v>
      </c>
      <c r="AS6449">
        <v>0.65532139599999994</v>
      </c>
      <c r="AT6449">
        <v>7.7028293999999997E-2</v>
      </c>
    </row>
    <row r="6450" spans="1:46" hidden="1" x14ac:dyDescent="0.25">
      <c r="A6450" t="s">
        <v>356</v>
      </c>
      <c r="B6450" t="s">
        <v>290</v>
      </c>
      <c r="C6450">
        <v>16</v>
      </c>
      <c r="D6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0.42871203099999999</v>
      </c>
      <c r="E6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0.42871203099999999</v>
      </c>
      <c r="AI6450">
        <v>14</v>
      </c>
      <c r="AJ6450" t="s">
        <v>356</v>
      </c>
      <c r="AK6450" t="s">
        <v>428</v>
      </c>
      <c r="AL6450" t="s">
        <v>290</v>
      </c>
      <c r="AM6450">
        <v>5</v>
      </c>
      <c r="AN6450">
        <v>16</v>
      </c>
      <c r="AO6450">
        <v>0.256767513</v>
      </c>
      <c r="AP6450">
        <v>0.36389960999999998</v>
      </c>
      <c r="AQ6450">
        <v>0.42871203099999999</v>
      </c>
      <c r="AR6450">
        <v>0.34952148300000002</v>
      </c>
      <c r="AS6450">
        <v>0.54629786800000002</v>
      </c>
      <c r="AT6450">
        <v>0.122098237</v>
      </c>
    </row>
    <row r="6451" spans="1:46" hidden="1" x14ac:dyDescent="0.25">
      <c r="A6451" t="s">
        <v>356</v>
      </c>
      <c r="B6451" t="s">
        <v>290</v>
      </c>
      <c r="C6451">
        <v>17</v>
      </c>
      <c r="D6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0.32015937900000002</v>
      </c>
      <c r="E6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0.32015937900000002</v>
      </c>
      <c r="AI6451">
        <v>14</v>
      </c>
      <c r="AJ6451" t="s">
        <v>356</v>
      </c>
      <c r="AK6451" t="s">
        <v>428</v>
      </c>
      <c r="AL6451" t="s">
        <v>290</v>
      </c>
      <c r="AM6451">
        <v>5</v>
      </c>
      <c r="AN6451">
        <v>17</v>
      </c>
      <c r="AO6451">
        <v>0.19416396699999999</v>
      </c>
      <c r="AP6451">
        <v>0.25834998599999998</v>
      </c>
      <c r="AQ6451">
        <v>0.32015937900000002</v>
      </c>
      <c r="AR6451">
        <v>0.25789371900000002</v>
      </c>
      <c r="AS6451">
        <v>0.43131787799999999</v>
      </c>
      <c r="AT6451">
        <v>8.4349393999999994E-2</v>
      </c>
    </row>
    <row r="6452" spans="1:46" hidden="1" x14ac:dyDescent="0.25">
      <c r="A6452" t="s">
        <v>356</v>
      </c>
      <c r="B6452" t="s">
        <v>290</v>
      </c>
      <c r="C6452">
        <v>18</v>
      </c>
      <c r="D6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0.179726363</v>
      </c>
      <c r="E6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0.179726363</v>
      </c>
      <c r="AI6452">
        <v>14</v>
      </c>
      <c r="AJ6452" t="s">
        <v>356</v>
      </c>
      <c r="AK6452" t="s">
        <v>428</v>
      </c>
      <c r="AL6452" t="s">
        <v>290</v>
      </c>
      <c r="AM6452">
        <v>5</v>
      </c>
      <c r="AN6452">
        <v>18</v>
      </c>
      <c r="AO6452">
        <v>0.11810910099999999</v>
      </c>
      <c r="AP6452">
        <v>0.15092680999999999</v>
      </c>
      <c r="AQ6452">
        <v>0.179726363</v>
      </c>
      <c r="AR6452">
        <v>0.14688974099999999</v>
      </c>
      <c r="AS6452">
        <v>0.24323754</v>
      </c>
      <c r="AT6452">
        <v>4.3981921E-2</v>
      </c>
    </row>
    <row r="6453" spans="1:46" hidden="1" x14ac:dyDescent="0.25">
      <c r="A6453" t="s">
        <v>356</v>
      </c>
      <c r="B6453" t="s">
        <v>290</v>
      </c>
      <c r="C6453">
        <v>19</v>
      </c>
      <c r="D6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5.1251538999999999E-2</v>
      </c>
      <c r="E6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5.1251538999999999E-2</v>
      </c>
      <c r="AI6453">
        <v>14</v>
      </c>
      <c r="AJ6453" t="s">
        <v>356</v>
      </c>
      <c r="AK6453" t="s">
        <v>428</v>
      </c>
      <c r="AL6453" t="s">
        <v>290</v>
      </c>
      <c r="AM6453">
        <v>5</v>
      </c>
      <c r="AN6453">
        <v>19</v>
      </c>
      <c r="AO6453">
        <v>3.7366191E-2</v>
      </c>
      <c r="AP6453">
        <v>4.3806258000000001E-2</v>
      </c>
      <c r="AQ6453">
        <v>5.1251538999999999E-2</v>
      </c>
      <c r="AR6453">
        <v>4.3227127999999997E-2</v>
      </c>
      <c r="AS6453">
        <v>6.7549591000000006E-2</v>
      </c>
      <c r="AT6453">
        <v>9.7727360000000006E-3</v>
      </c>
    </row>
    <row r="6454" spans="1:46" hidden="1" x14ac:dyDescent="0.25">
      <c r="A6454" t="s">
        <v>356</v>
      </c>
      <c r="B6454" t="s">
        <v>290</v>
      </c>
      <c r="C6454">
        <v>20</v>
      </c>
      <c r="D6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1.9055799999999999E-4</v>
      </c>
      <c r="E6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1.9055799999999999E-4</v>
      </c>
      <c r="AI6454">
        <v>14</v>
      </c>
      <c r="AJ6454" t="s">
        <v>356</v>
      </c>
      <c r="AK6454" t="s">
        <v>428</v>
      </c>
      <c r="AL6454" t="s">
        <v>290</v>
      </c>
      <c r="AM6454">
        <v>5</v>
      </c>
      <c r="AN6454">
        <v>20</v>
      </c>
      <c r="AO6454">
        <v>1.00797E-4</v>
      </c>
      <c r="AP6454">
        <v>1.4086900000000001E-4</v>
      </c>
      <c r="AQ6454">
        <v>1.9055799999999999E-4</v>
      </c>
      <c r="AR6454">
        <v>1.5262000000000001E-4</v>
      </c>
      <c r="AS6454">
        <v>3.7496799999999999E-4</v>
      </c>
      <c r="AT6454">
        <v>3.6900000000000002E-5</v>
      </c>
    </row>
    <row r="6455" spans="1:46" hidden="1" x14ac:dyDescent="0.25">
      <c r="A6455" t="s">
        <v>356</v>
      </c>
      <c r="B6455" t="s">
        <v>290</v>
      </c>
      <c r="C6455">
        <v>21</v>
      </c>
      <c r="D6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5">
        <v>14</v>
      </c>
      <c r="AJ6455" t="s">
        <v>356</v>
      </c>
      <c r="AK6455" t="s">
        <v>428</v>
      </c>
      <c r="AL6455" t="s">
        <v>290</v>
      </c>
      <c r="AM6455">
        <v>5</v>
      </c>
      <c r="AN6455">
        <v>21</v>
      </c>
      <c r="AO6455">
        <v>0</v>
      </c>
      <c r="AP6455">
        <v>0</v>
      </c>
      <c r="AQ6455">
        <v>0</v>
      </c>
      <c r="AR6455">
        <v>0</v>
      </c>
      <c r="AS6455">
        <v>0</v>
      </c>
      <c r="AT6455" s="281">
        <v>0</v>
      </c>
    </row>
    <row r="6456" spans="1:46" hidden="1" x14ac:dyDescent="0.25">
      <c r="A6456" t="s">
        <v>356</v>
      </c>
      <c r="B6456" t="s">
        <v>290</v>
      </c>
      <c r="C6456">
        <v>22</v>
      </c>
      <c r="D6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6">
        <v>14</v>
      </c>
      <c r="AJ6456" t="s">
        <v>356</v>
      </c>
      <c r="AK6456" t="s">
        <v>428</v>
      </c>
      <c r="AL6456" t="s">
        <v>290</v>
      </c>
      <c r="AM6456">
        <v>5</v>
      </c>
      <c r="AN6456">
        <v>22</v>
      </c>
      <c r="AO6456">
        <v>0</v>
      </c>
      <c r="AP6456">
        <v>0</v>
      </c>
      <c r="AQ6456">
        <v>0</v>
      </c>
      <c r="AR6456">
        <v>0</v>
      </c>
      <c r="AS6456">
        <v>0</v>
      </c>
      <c r="AT6456">
        <v>0</v>
      </c>
    </row>
    <row r="6457" spans="1:46" hidden="1" x14ac:dyDescent="0.25">
      <c r="A6457" t="s">
        <v>356</v>
      </c>
      <c r="B6457" t="s">
        <v>290</v>
      </c>
      <c r="C6457">
        <v>23</v>
      </c>
      <c r="D6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7">
        <v>14</v>
      </c>
      <c r="AJ6457" t="s">
        <v>356</v>
      </c>
      <c r="AK6457" t="s">
        <v>428</v>
      </c>
      <c r="AL6457" t="s">
        <v>290</v>
      </c>
      <c r="AM6457">
        <v>5</v>
      </c>
      <c r="AN6457">
        <v>23</v>
      </c>
      <c r="AO6457">
        <v>0</v>
      </c>
      <c r="AP6457">
        <v>0</v>
      </c>
      <c r="AQ6457">
        <v>0</v>
      </c>
      <c r="AR6457">
        <v>0</v>
      </c>
      <c r="AS6457">
        <v>0</v>
      </c>
      <c r="AT6457">
        <v>0</v>
      </c>
    </row>
    <row r="6458" spans="1:46" hidden="1" x14ac:dyDescent="0.25">
      <c r="A6458" t="s">
        <v>356</v>
      </c>
      <c r="B6458" t="s">
        <v>290</v>
      </c>
      <c r="C6458">
        <v>24</v>
      </c>
      <c r="D6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8">
        <v>14</v>
      </c>
      <c r="AJ6458" t="s">
        <v>356</v>
      </c>
      <c r="AK6458" t="s">
        <v>428</v>
      </c>
      <c r="AL6458" t="s">
        <v>290</v>
      </c>
      <c r="AM6458">
        <v>5</v>
      </c>
      <c r="AN6458">
        <v>24</v>
      </c>
      <c r="AO6458">
        <v>0</v>
      </c>
      <c r="AP6458">
        <v>0</v>
      </c>
      <c r="AQ6458">
        <v>0</v>
      </c>
      <c r="AR6458">
        <v>0</v>
      </c>
      <c r="AS6458">
        <v>0</v>
      </c>
      <c r="AT6458">
        <v>0</v>
      </c>
    </row>
    <row r="6459" spans="1:46" hidden="1" x14ac:dyDescent="0.25">
      <c r="A6459" t="s">
        <v>356</v>
      </c>
      <c r="B6459" t="s">
        <v>291</v>
      </c>
      <c r="C6459">
        <v>1</v>
      </c>
      <c r="D6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9">
        <v>14</v>
      </c>
      <c r="AJ6459" t="s">
        <v>356</v>
      </c>
      <c r="AK6459" t="s">
        <v>428</v>
      </c>
      <c r="AL6459" t="s">
        <v>291</v>
      </c>
      <c r="AM6459">
        <v>6</v>
      </c>
      <c r="AN6459">
        <v>1</v>
      </c>
      <c r="AO6459">
        <v>0</v>
      </c>
      <c r="AP6459">
        <v>0</v>
      </c>
      <c r="AQ6459">
        <v>0</v>
      </c>
      <c r="AR6459">
        <v>0</v>
      </c>
      <c r="AS6459">
        <v>0</v>
      </c>
      <c r="AT6459">
        <v>0</v>
      </c>
    </row>
    <row r="6460" spans="1:46" hidden="1" x14ac:dyDescent="0.25">
      <c r="A6460" t="s">
        <v>356</v>
      </c>
      <c r="B6460" t="s">
        <v>291</v>
      </c>
      <c r="C6460">
        <v>2</v>
      </c>
      <c r="D6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0">
        <v>14</v>
      </c>
      <c r="AJ6460" t="s">
        <v>356</v>
      </c>
      <c r="AK6460" t="s">
        <v>428</v>
      </c>
      <c r="AL6460" t="s">
        <v>291</v>
      </c>
      <c r="AM6460">
        <v>6</v>
      </c>
      <c r="AN6460">
        <v>2</v>
      </c>
      <c r="AO6460">
        <v>0</v>
      </c>
      <c r="AP6460">
        <v>0</v>
      </c>
      <c r="AQ6460">
        <v>0</v>
      </c>
      <c r="AR6460">
        <v>0</v>
      </c>
      <c r="AS6460">
        <v>0</v>
      </c>
      <c r="AT6460">
        <v>0</v>
      </c>
    </row>
    <row r="6461" spans="1:46" hidden="1" x14ac:dyDescent="0.25">
      <c r="A6461" t="s">
        <v>356</v>
      </c>
      <c r="B6461" t="s">
        <v>291</v>
      </c>
      <c r="C6461">
        <v>3</v>
      </c>
      <c r="D6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1">
        <v>14</v>
      </c>
      <c r="AJ6461" t="s">
        <v>356</v>
      </c>
      <c r="AK6461" t="s">
        <v>428</v>
      </c>
      <c r="AL6461" t="s">
        <v>291</v>
      </c>
      <c r="AM6461">
        <v>6</v>
      </c>
      <c r="AN6461">
        <v>3</v>
      </c>
      <c r="AO6461">
        <v>0</v>
      </c>
      <c r="AP6461">
        <v>0</v>
      </c>
      <c r="AQ6461">
        <v>0</v>
      </c>
      <c r="AR6461">
        <v>0</v>
      </c>
      <c r="AS6461">
        <v>0</v>
      </c>
      <c r="AT6461">
        <v>0</v>
      </c>
    </row>
    <row r="6462" spans="1:46" hidden="1" x14ac:dyDescent="0.25">
      <c r="A6462" t="s">
        <v>356</v>
      </c>
      <c r="B6462" t="s">
        <v>291</v>
      </c>
      <c r="C6462">
        <v>4</v>
      </c>
      <c r="D6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2">
        <v>14</v>
      </c>
      <c r="AJ6462" t="s">
        <v>356</v>
      </c>
      <c r="AK6462" t="s">
        <v>428</v>
      </c>
      <c r="AL6462" t="s">
        <v>291</v>
      </c>
      <c r="AM6462">
        <v>6</v>
      </c>
      <c r="AN6462">
        <v>4</v>
      </c>
      <c r="AO6462">
        <v>0</v>
      </c>
      <c r="AP6462">
        <v>0</v>
      </c>
      <c r="AQ6462">
        <v>0</v>
      </c>
      <c r="AR6462">
        <v>0</v>
      </c>
      <c r="AS6462">
        <v>0</v>
      </c>
      <c r="AT6462">
        <v>0</v>
      </c>
    </row>
    <row r="6463" spans="1:46" hidden="1" x14ac:dyDescent="0.25">
      <c r="A6463" t="s">
        <v>356</v>
      </c>
      <c r="B6463" t="s">
        <v>291</v>
      </c>
      <c r="C6463">
        <v>5</v>
      </c>
      <c r="D6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3">
        <v>14</v>
      </c>
      <c r="AJ6463" t="s">
        <v>356</v>
      </c>
      <c r="AK6463" t="s">
        <v>428</v>
      </c>
      <c r="AL6463" t="s">
        <v>291</v>
      </c>
      <c r="AM6463">
        <v>6</v>
      </c>
      <c r="AN6463">
        <v>5</v>
      </c>
      <c r="AO6463">
        <v>0</v>
      </c>
      <c r="AP6463">
        <v>0</v>
      </c>
      <c r="AQ6463">
        <v>0</v>
      </c>
      <c r="AR6463">
        <v>0</v>
      </c>
      <c r="AS6463">
        <v>0</v>
      </c>
      <c r="AT6463">
        <v>0</v>
      </c>
    </row>
    <row r="6464" spans="1:46" hidden="1" x14ac:dyDescent="0.25">
      <c r="A6464" t="s">
        <v>356</v>
      </c>
      <c r="B6464" t="s">
        <v>291</v>
      </c>
      <c r="C6464">
        <v>6</v>
      </c>
      <c r="D6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4">
        <v>14</v>
      </c>
      <c r="AJ6464" t="s">
        <v>356</v>
      </c>
      <c r="AK6464" t="s">
        <v>428</v>
      </c>
      <c r="AL6464" t="s">
        <v>291</v>
      </c>
      <c r="AM6464">
        <v>6</v>
      </c>
      <c r="AN6464">
        <v>6</v>
      </c>
      <c r="AO6464">
        <v>0</v>
      </c>
      <c r="AP6464">
        <v>0</v>
      </c>
      <c r="AQ6464">
        <v>0</v>
      </c>
      <c r="AR6464">
        <v>0</v>
      </c>
      <c r="AS6464">
        <v>0</v>
      </c>
      <c r="AT6464">
        <v>0</v>
      </c>
    </row>
    <row r="6465" spans="1:46" hidden="1" x14ac:dyDescent="0.25">
      <c r="A6465" t="s">
        <v>356</v>
      </c>
      <c r="B6465" t="s">
        <v>291</v>
      </c>
      <c r="C6465">
        <v>7</v>
      </c>
      <c r="D6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5">
        <v>14</v>
      </c>
      <c r="AJ6465" t="s">
        <v>356</v>
      </c>
      <c r="AK6465" t="s">
        <v>428</v>
      </c>
      <c r="AL6465" t="s">
        <v>291</v>
      </c>
      <c r="AM6465">
        <v>6</v>
      </c>
      <c r="AN6465">
        <v>7</v>
      </c>
      <c r="AO6465">
        <v>0</v>
      </c>
      <c r="AP6465">
        <v>1.11E-5</v>
      </c>
      <c r="AQ6465">
        <v>3.4799999999999999E-5</v>
      </c>
      <c r="AR6465">
        <v>2.2500000000000001E-5</v>
      </c>
      <c r="AS6465">
        <v>1.3334299999999999E-4</v>
      </c>
      <c r="AT6465">
        <v>0</v>
      </c>
    </row>
    <row r="6466" spans="1:46" hidden="1" x14ac:dyDescent="0.25">
      <c r="A6466" t="s">
        <v>356</v>
      </c>
      <c r="B6466" t="s">
        <v>291</v>
      </c>
      <c r="C6466">
        <v>8</v>
      </c>
      <c r="D6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2.3896023999999998E-2</v>
      </c>
      <c r="E6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2.3896023999999998E-2</v>
      </c>
      <c r="AI6466">
        <v>14</v>
      </c>
      <c r="AJ6466" t="s">
        <v>356</v>
      </c>
      <c r="AK6466" t="s">
        <v>428</v>
      </c>
      <c r="AL6466" t="s">
        <v>291</v>
      </c>
      <c r="AM6466">
        <v>6</v>
      </c>
      <c r="AN6466">
        <v>8</v>
      </c>
      <c r="AO6466">
        <v>2.3896023999999998E-2</v>
      </c>
      <c r="AP6466" s="281">
        <v>3.3084094000000001E-2</v>
      </c>
      <c r="AQ6466" s="281">
        <v>4.3076771999999999E-2</v>
      </c>
      <c r="AR6466" s="281">
        <v>3.4057786E-2</v>
      </c>
      <c r="AS6466">
        <v>7.1957004000000005E-2</v>
      </c>
      <c r="AT6466">
        <v>6.6220159999999997E-3</v>
      </c>
    </row>
    <row r="6467" spans="1:46" hidden="1" x14ac:dyDescent="0.25">
      <c r="A6467" t="s">
        <v>356</v>
      </c>
      <c r="B6467" t="s">
        <v>291</v>
      </c>
      <c r="C6467">
        <v>9</v>
      </c>
      <c r="D6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0.16245546599999999</v>
      </c>
      <c r="E6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9.2794244999999997E-2</v>
      </c>
      <c r="AI6467">
        <v>14</v>
      </c>
      <c r="AJ6467" t="s">
        <v>356</v>
      </c>
      <c r="AK6467" t="s">
        <v>428</v>
      </c>
      <c r="AL6467" t="s">
        <v>291</v>
      </c>
      <c r="AM6467">
        <v>6</v>
      </c>
      <c r="AN6467">
        <v>9</v>
      </c>
      <c r="AO6467">
        <v>9.2794244999999997E-2</v>
      </c>
      <c r="AP6467">
        <v>0.128607418</v>
      </c>
      <c r="AQ6467">
        <v>0.16245546599999999</v>
      </c>
      <c r="AR6467">
        <v>0.128806323</v>
      </c>
      <c r="AS6467">
        <v>0.25454190799999998</v>
      </c>
      <c r="AT6467">
        <v>2.2855174999999998E-2</v>
      </c>
    </row>
    <row r="6468" spans="1:46" hidden="1" x14ac:dyDescent="0.25">
      <c r="A6468" t="s">
        <v>356</v>
      </c>
      <c r="B6468" t="s">
        <v>291</v>
      </c>
      <c r="C6468">
        <v>10</v>
      </c>
      <c r="D6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0.30458325200000003</v>
      </c>
      <c r="E6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0.30458325200000003</v>
      </c>
      <c r="AI6468">
        <v>14</v>
      </c>
      <c r="AJ6468" t="s">
        <v>356</v>
      </c>
      <c r="AK6468" t="s">
        <v>428</v>
      </c>
      <c r="AL6468" t="s">
        <v>291</v>
      </c>
      <c r="AM6468">
        <v>6</v>
      </c>
      <c r="AN6468">
        <v>10</v>
      </c>
      <c r="AO6468">
        <v>0.177171196</v>
      </c>
      <c r="AP6468">
        <v>0.23998876999999999</v>
      </c>
      <c r="AQ6468">
        <v>0.30458325200000003</v>
      </c>
      <c r="AR6468">
        <v>0.23897400099999999</v>
      </c>
      <c r="AS6468">
        <v>0.43806730500000002</v>
      </c>
      <c r="AT6468">
        <v>6.1814423E-2</v>
      </c>
    </row>
    <row r="6469" spans="1:46" hidden="1" x14ac:dyDescent="0.25">
      <c r="A6469" t="s">
        <v>356</v>
      </c>
      <c r="B6469" t="s">
        <v>291</v>
      </c>
      <c r="C6469">
        <v>11</v>
      </c>
      <c r="D6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0.42937122900000002</v>
      </c>
      <c r="E6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0.42937122900000002</v>
      </c>
      <c r="AI6469">
        <v>14</v>
      </c>
      <c r="AJ6469" t="s">
        <v>356</v>
      </c>
      <c r="AK6469" t="s">
        <v>428</v>
      </c>
      <c r="AL6469" t="s">
        <v>291</v>
      </c>
      <c r="AM6469">
        <v>6</v>
      </c>
      <c r="AN6469">
        <v>11</v>
      </c>
      <c r="AO6469">
        <v>0.25678403300000002</v>
      </c>
      <c r="AP6469">
        <v>0.349441891</v>
      </c>
      <c r="AQ6469">
        <v>0.42937122900000002</v>
      </c>
      <c r="AR6469">
        <v>0.340358094</v>
      </c>
      <c r="AS6469">
        <v>0.60726400199999997</v>
      </c>
      <c r="AT6469">
        <v>8.0560594999999999E-2</v>
      </c>
    </row>
    <row r="6470" spans="1:46" hidden="1" x14ac:dyDescent="0.25">
      <c r="A6470" t="s">
        <v>356</v>
      </c>
      <c r="B6470" t="s">
        <v>291</v>
      </c>
      <c r="C6470">
        <v>12</v>
      </c>
      <c r="D6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0.50598546099999997</v>
      </c>
      <c r="E6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0.50598546099999997</v>
      </c>
      <c r="AI6470">
        <v>14</v>
      </c>
      <c r="AJ6470" t="s">
        <v>356</v>
      </c>
      <c r="AK6470" t="s">
        <v>428</v>
      </c>
      <c r="AL6470" t="s">
        <v>291</v>
      </c>
      <c r="AM6470">
        <v>6</v>
      </c>
      <c r="AN6470">
        <v>12</v>
      </c>
      <c r="AO6470">
        <v>0.31087933600000001</v>
      </c>
      <c r="AP6470">
        <v>0.41430421099999998</v>
      </c>
      <c r="AQ6470">
        <v>0.50598546099999997</v>
      </c>
      <c r="AR6470">
        <v>0.41329153499999999</v>
      </c>
      <c r="AS6470">
        <v>0.67119914599999997</v>
      </c>
      <c r="AT6470">
        <v>0.10778929399999999</v>
      </c>
    </row>
    <row r="6471" spans="1:46" hidden="1" x14ac:dyDescent="0.25">
      <c r="A6471" t="s">
        <v>356</v>
      </c>
      <c r="B6471" t="s">
        <v>291</v>
      </c>
      <c r="C6471">
        <v>13</v>
      </c>
      <c r="D6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0.54950200100000002</v>
      </c>
      <c r="E6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0.54950200100000002</v>
      </c>
      <c r="AI6471">
        <v>14</v>
      </c>
      <c r="AJ6471" t="s">
        <v>356</v>
      </c>
      <c r="AK6471" t="s">
        <v>428</v>
      </c>
      <c r="AL6471" t="s">
        <v>291</v>
      </c>
      <c r="AM6471">
        <v>6</v>
      </c>
      <c r="AN6471">
        <v>13</v>
      </c>
      <c r="AO6471">
        <v>0.352554588</v>
      </c>
      <c r="AP6471">
        <v>0.45037084300000002</v>
      </c>
      <c r="AQ6471">
        <v>0.54950200100000002</v>
      </c>
      <c r="AR6471">
        <v>0.445818663</v>
      </c>
      <c r="AS6471">
        <v>0.74868846700000002</v>
      </c>
      <c r="AT6471">
        <v>0.148618154</v>
      </c>
    </row>
    <row r="6472" spans="1:46" hidden="1" x14ac:dyDescent="0.25">
      <c r="A6472" t="s">
        <v>356</v>
      </c>
      <c r="B6472" t="s">
        <v>291</v>
      </c>
      <c r="C6472">
        <v>14</v>
      </c>
      <c r="D6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0.53915887399999995</v>
      </c>
      <c r="E6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0.53915887399999995</v>
      </c>
      <c r="AI6472">
        <v>14</v>
      </c>
      <c r="AJ6472" t="s">
        <v>356</v>
      </c>
      <c r="AK6472" t="s">
        <v>428</v>
      </c>
      <c r="AL6472" t="s">
        <v>291</v>
      </c>
      <c r="AM6472">
        <v>6</v>
      </c>
      <c r="AN6472">
        <v>14</v>
      </c>
      <c r="AO6472">
        <v>0.36013414199999999</v>
      </c>
      <c r="AP6472">
        <v>0.46148525899999998</v>
      </c>
      <c r="AQ6472">
        <v>0.53915887399999995</v>
      </c>
      <c r="AR6472">
        <v>0.44848863100000003</v>
      </c>
      <c r="AS6472">
        <v>0.70063107199999997</v>
      </c>
      <c r="AT6472">
        <v>0.13088623899999999</v>
      </c>
    </row>
    <row r="6473" spans="1:46" hidden="1" x14ac:dyDescent="0.25">
      <c r="A6473" t="s">
        <v>356</v>
      </c>
      <c r="B6473" t="s">
        <v>291</v>
      </c>
      <c r="C6473">
        <v>15</v>
      </c>
      <c r="D6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0.50697970800000003</v>
      </c>
      <c r="E6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0.50697970800000003</v>
      </c>
      <c r="AI6473">
        <v>14</v>
      </c>
      <c r="AJ6473" t="s">
        <v>356</v>
      </c>
      <c r="AK6473" t="s">
        <v>428</v>
      </c>
      <c r="AL6473" t="s">
        <v>291</v>
      </c>
      <c r="AM6473">
        <v>6</v>
      </c>
      <c r="AN6473">
        <v>15</v>
      </c>
      <c r="AO6473">
        <v>0.350227554</v>
      </c>
      <c r="AP6473">
        <v>0.42376347199999997</v>
      </c>
      <c r="AQ6473">
        <v>0.50697970800000003</v>
      </c>
      <c r="AR6473">
        <v>0.42282485800000003</v>
      </c>
      <c r="AS6473">
        <v>0.65141189200000005</v>
      </c>
      <c r="AT6473">
        <v>0.12423572300000001</v>
      </c>
    </row>
    <row r="6474" spans="1:46" hidden="1" x14ac:dyDescent="0.25">
      <c r="A6474" t="s">
        <v>356</v>
      </c>
      <c r="B6474" t="s">
        <v>291</v>
      </c>
      <c r="C6474">
        <v>16</v>
      </c>
      <c r="D6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0.44402048300000002</v>
      </c>
      <c r="E6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0.44402048300000002</v>
      </c>
      <c r="AI6474">
        <v>14</v>
      </c>
      <c r="AJ6474" t="s">
        <v>356</v>
      </c>
      <c r="AK6474" t="s">
        <v>428</v>
      </c>
      <c r="AL6474" t="s">
        <v>291</v>
      </c>
      <c r="AM6474">
        <v>6</v>
      </c>
      <c r="AN6474">
        <v>16</v>
      </c>
      <c r="AO6474">
        <v>0.30639393300000001</v>
      </c>
      <c r="AP6474">
        <v>0.37354791500000001</v>
      </c>
      <c r="AQ6474">
        <v>0.44402048300000002</v>
      </c>
      <c r="AR6474">
        <v>0.37313452699999999</v>
      </c>
      <c r="AS6474">
        <v>0.548572265</v>
      </c>
      <c r="AT6474">
        <v>9.6151669999999995E-2</v>
      </c>
    </row>
    <row r="6475" spans="1:46" hidden="1" x14ac:dyDescent="0.25">
      <c r="A6475" t="s">
        <v>356</v>
      </c>
      <c r="B6475" t="s">
        <v>291</v>
      </c>
      <c r="C6475">
        <v>17</v>
      </c>
      <c r="D6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0.33674500400000001</v>
      </c>
      <c r="E6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0.33674500400000001</v>
      </c>
      <c r="AI6475">
        <v>14</v>
      </c>
      <c r="AJ6475" t="s">
        <v>356</v>
      </c>
      <c r="AK6475" t="s">
        <v>428</v>
      </c>
      <c r="AL6475" t="s">
        <v>291</v>
      </c>
      <c r="AM6475">
        <v>6</v>
      </c>
      <c r="AN6475">
        <v>17</v>
      </c>
      <c r="AO6475">
        <v>0.24092402500000001</v>
      </c>
      <c r="AP6475">
        <v>0.288906049</v>
      </c>
      <c r="AQ6475">
        <v>0.33674500400000001</v>
      </c>
      <c r="AR6475">
        <v>0.28341594799999997</v>
      </c>
      <c r="AS6475">
        <v>0.40762726700000002</v>
      </c>
      <c r="AT6475">
        <v>6.0449783999999999E-2</v>
      </c>
    </row>
    <row r="6476" spans="1:46" hidden="1" x14ac:dyDescent="0.25">
      <c r="A6476" t="s">
        <v>356</v>
      </c>
      <c r="B6476" t="s">
        <v>291</v>
      </c>
      <c r="C6476">
        <v>18</v>
      </c>
      <c r="D6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0.197675137</v>
      </c>
      <c r="E6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0.197675137</v>
      </c>
      <c r="AI6476">
        <v>14</v>
      </c>
      <c r="AJ6476" t="s">
        <v>356</v>
      </c>
      <c r="AK6476" t="s">
        <v>428</v>
      </c>
      <c r="AL6476" t="s">
        <v>291</v>
      </c>
      <c r="AM6476">
        <v>6</v>
      </c>
      <c r="AN6476">
        <v>18</v>
      </c>
      <c r="AO6476">
        <v>0.13969715299999999</v>
      </c>
      <c r="AP6476">
        <v>0.16528847299999999</v>
      </c>
      <c r="AQ6476">
        <v>0.197675137</v>
      </c>
      <c r="AR6476">
        <v>0.164743107</v>
      </c>
      <c r="AS6476">
        <v>0.24300702599999999</v>
      </c>
      <c r="AT6476">
        <v>1.6504746000000001E-2</v>
      </c>
    </row>
    <row r="6477" spans="1:46" hidden="1" x14ac:dyDescent="0.25">
      <c r="A6477" t="s">
        <v>356</v>
      </c>
      <c r="B6477" t="s">
        <v>291</v>
      </c>
      <c r="C6477">
        <v>19</v>
      </c>
      <c r="D6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6.3617036000000002E-2</v>
      </c>
      <c r="E6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6.3617036000000002E-2</v>
      </c>
      <c r="AI6477">
        <v>14</v>
      </c>
      <c r="AJ6477" t="s">
        <v>356</v>
      </c>
      <c r="AK6477" t="s">
        <v>428</v>
      </c>
      <c r="AL6477" t="s">
        <v>291</v>
      </c>
      <c r="AM6477">
        <v>6</v>
      </c>
      <c r="AN6477">
        <v>19</v>
      </c>
      <c r="AO6477">
        <v>4.4309249000000002E-2</v>
      </c>
      <c r="AP6477">
        <v>5.4574630999999998E-2</v>
      </c>
      <c r="AQ6477">
        <v>6.3617036000000002E-2</v>
      </c>
      <c r="AR6477">
        <v>5.3604151000000003E-2</v>
      </c>
      <c r="AS6477">
        <v>8.0864034000000001E-2</v>
      </c>
      <c r="AT6477">
        <v>1.4586876E-2</v>
      </c>
    </row>
    <row r="6478" spans="1:46" hidden="1" x14ac:dyDescent="0.25">
      <c r="A6478" t="s">
        <v>356</v>
      </c>
      <c r="B6478" t="s">
        <v>291</v>
      </c>
      <c r="C6478">
        <v>20</v>
      </c>
      <c r="D6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8.9647700000000002E-4</v>
      </c>
      <c r="E6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8.9647700000000002E-4</v>
      </c>
      <c r="AI6478">
        <v>14</v>
      </c>
      <c r="AJ6478" t="s">
        <v>356</v>
      </c>
      <c r="AK6478" t="s">
        <v>428</v>
      </c>
      <c r="AL6478" t="s">
        <v>291</v>
      </c>
      <c r="AM6478">
        <v>6</v>
      </c>
      <c r="AN6478">
        <v>20</v>
      </c>
      <c r="AO6478">
        <v>4.0301399999999999E-4</v>
      </c>
      <c r="AP6478">
        <v>5.9626099999999995E-4</v>
      </c>
      <c r="AQ6478">
        <v>8.9647700000000002E-4</v>
      </c>
      <c r="AR6478">
        <v>6.4686300000000002E-4</v>
      </c>
      <c r="AS6478">
        <v>1.4445490000000001E-3</v>
      </c>
      <c r="AT6478">
        <v>1.10646E-4</v>
      </c>
    </row>
    <row r="6479" spans="1:46" hidden="1" x14ac:dyDescent="0.25">
      <c r="A6479" t="s">
        <v>356</v>
      </c>
      <c r="B6479" t="s">
        <v>291</v>
      </c>
      <c r="C6479">
        <v>21</v>
      </c>
      <c r="D6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9">
        <v>14</v>
      </c>
      <c r="AJ6479" t="s">
        <v>356</v>
      </c>
      <c r="AK6479" t="s">
        <v>428</v>
      </c>
      <c r="AL6479" t="s">
        <v>291</v>
      </c>
      <c r="AM6479">
        <v>6</v>
      </c>
      <c r="AN6479">
        <v>21</v>
      </c>
      <c r="AO6479">
        <v>0</v>
      </c>
      <c r="AP6479">
        <v>0</v>
      </c>
      <c r="AQ6479">
        <v>0</v>
      </c>
      <c r="AR6479">
        <v>0</v>
      </c>
      <c r="AS6479">
        <v>0</v>
      </c>
      <c r="AT6479">
        <v>0</v>
      </c>
    </row>
    <row r="6480" spans="1:46" hidden="1" x14ac:dyDescent="0.25">
      <c r="A6480" t="s">
        <v>356</v>
      </c>
      <c r="B6480" t="s">
        <v>291</v>
      </c>
      <c r="C6480">
        <v>22</v>
      </c>
      <c r="D6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0">
        <v>14</v>
      </c>
      <c r="AJ6480" t="s">
        <v>356</v>
      </c>
      <c r="AK6480" t="s">
        <v>428</v>
      </c>
      <c r="AL6480" t="s">
        <v>291</v>
      </c>
      <c r="AM6480">
        <v>6</v>
      </c>
      <c r="AN6480">
        <v>22</v>
      </c>
      <c r="AO6480">
        <v>0</v>
      </c>
      <c r="AP6480">
        <v>0</v>
      </c>
      <c r="AQ6480">
        <v>0</v>
      </c>
      <c r="AR6480">
        <v>0</v>
      </c>
      <c r="AS6480">
        <v>0</v>
      </c>
      <c r="AT6480">
        <v>0</v>
      </c>
    </row>
    <row r="6481" spans="1:46" hidden="1" x14ac:dyDescent="0.25">
      <c r="A6481" t="s">
        <v>356</v>
      </c>
      <c r="B6481" t="s">
        <v>291</v>
      </c>
      <c r="C6481">
        <v>23</v>
      </c>
      <c r="D6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1">
        <v>14</v>
      </c>
      <c r="AJ6481" t="s">
        <v>356</v>
      </c>
      <c r="AK6481" t="s">
        <v>428</v>
      </c>
      <c r="AL6481" t="s">
        <v>291</v>
      </c>
      <c r="AM6481">
        <v>6</v>
      </c>
      <c r="AN6481">
        <v>23</v>
      </c>
      <c r="AO6481">
        <v>0</v>
      </c>
      <c r="AP6481">
        <v>0</v>
      </c>
      <c r="AQ6481">
        <v>0</v>
      </c>
      <c r="AR6481">
        <v>0</v>
      </c>
      <c r="AS6481">
        <v>0</v>
      </c>
      <c r="AT6481">
        <v>0</v>
      </c>
    </row>
    <row r="6482" spans="1:46" hidden="1" x14ac:dyDescent="0.25">
      <c r="A6482" t="s">
        <v>356</v>
      </c>
      <c r="B6482" t="s">
        <v>291</v>
      </c>
      <c r="C6482">
        <v>24</v>
      </c>
      <c r="D6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2">
        <v>14</v>
      </c>
      <c r="AJ6482" t="s">
        <v>356</v>
      </c>
      <c r="AK6482" t="s">
        <v>428</v>
      </c>
      <c r="AL6482" t="s">
        <v>291</v>
      </c>
      <c r="AM6482">
        <v>6</v>
      </c>
      <c r="AN6482">
        <v>24</v>
      </c>
      <c r="AO6482">
        <v>0</v>
      </c>
      <c r="AP6482">
        <v>0</v>
      </c>
      <c r="AQ6482">
        <v>0</v>
      </c>
      <c r="AR6482">
        <v>0</v>
      </c>
      <c r="AS6482">
        <v>0</v>
      </c>
      <c r="AT6482">
        <v>0</v>
      </c>
    </row>
    <row r="6483" spans="1:46" hidden="1" x14ac:dyDescent="0.25">
      <c r="A6483" t="s">
        <v>356</v>
      </c>
      <c r="B6483" t="s">
        <v>292</v>
      </c>
      <c r="C6483">
        <v>1</v>
      </c>
      <c r="D6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3">
        <v>14</v>
      </c>
      <c r="AJ6483" t="s">
        <v>356</v>
      </c>
      <c r="AK6483" t="s">
        <v>428</v>
      </c>
      <c r="AL6483" t="s">
        <v>292</v>
      </c>
      <c r="AM6483">
        <v>7</v>
      </c>
      <c r="AN6483">
        <v>1</v>
      </c>
      <c r="AO6483">
        <v>0</v>
      </c>
      <c r="AP6483">
        <v>0</v>
      </c>
      <c r="AQ6483">
        <v>0</v>
      </c>
      <c r="AR6483">
        <v>0</v>
      </c>
      <c r="AS6483">
        <v>0</v>
      </c>
      <c r="AT6483">
        <v>0</v>
      </c>
    </row>
    <row r="6484" spans="1:46" hidden="1" x14ac:dyDescent="0.25">
      <c r="A6484" t="s">
        <v>356</v>
      </c>
      <c r="B6484" t="s">
        <v>292</v>
      </c>
      <c r="C6484">
        <v>2</v>
      </c>
      <c r="D6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4">
        <v>14</v>
      </c>
      <c r="AJ6484" t="s">
        <v>356</v>
      </c>
      <c r="AK6484" t="s">
        <v>428</v>
      </c>
      <c r="AL6484" t="s">
        <v>292</v>
      </c>
      <c r="AM6484">
        <v>7</v>
      </c>
      <c r="AN6484">
        <v>2</v>
      </c>
      <c r="AO6484">
        <v>0</v>
      </c>
      <c r="AP6484">
        <v>0</v>
      </c>
      <c r="AQ6484">
        <v>0</v>
      </c>
      <c r="AR6484">
        <v>0</v>
      </c>
      <c r="AS6484">
        <v>0</v>
      </c>
      <c r="AT6484">
        <v>0</v>
      </c>
    </row>
    <row r="6485" spans="1:46" hidden="1" x14ac:dyDescent="0.25">
      <c r="A6485" t="s">
        <v>356</v>
      </c>
      <c r="B6485" t="s">
        <v>292</v>
      </c>
      <c r="C6485">
        <v>3</v>
      </c>
      <c r="D6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5">
        <v>14</v>
      </c>
      <c r="AJ6485" t="s">
        <v>356</v>
      </c>
      <c r="AK6485" t="s">
        <v>428</v>
      </c>
      <c r="AL6485" t="s">
        <v>292</v>
      </c>
      <c r="AM6485">
        <v>7</v>
      </c>
      <c r="AN6485">
        <v>3</v>
      </c>
      <c r="AO6485">
        <v>0</v>
      </c>
      <c r="AP6485">
        <v>0</v>
      </c>
      <c r="AQ6485">
        <v>0</v>
      </c>
      <c r="AR6485">
        <v>0</v>
      </c>
      <c r="AS6485">
        <v>0</v>
      </c>
      <c r="AT6485">
        <v>0</v>
      </c>
    </row>
    <row r="6486" spans="1:46" hidden="1" x14ac:dyDescent="0.25">
      <c r="A6486" t="s">
        <v>356</v>
      </c>
      <c r="B6486" t="s">
        <v>292</v>
      </c>
      <c r="C6486">
        <v>4</v>
      </c>
      <c r="D6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6">
        <v>14</v>
      </c>
      <c r="AJ6486" t="s">
        <v>356</v>
      </c>
      <c r="AK6486" t="s">
        <v>428</v>
      </c>
      <c r="AL6486" t="s">
        <v>292</v>
      </c>
      <c r="AM6486">
        <v>7</v>
      </c>
      <c r="AN6486">
        <v>4</v>
      </c>
      <c r="AO6486">
        <v>0</v>
      </c>
      <c r="AP6486">
        <v>0</v>
      </c>
      <c r="AQ6486">
        <v>0</v>
      </c>
      <c r="AR6486">
        <v>0</v>
      </c>
      <c r="AS6486">
        <v>0</v>
      </c>
      <c r="AT6486">
        <v>0</v>
      </c>
    </row>
    <row r="6487" spans="1:46" hidden="1" x14ac:dyDescent="0.25">
      <c r="A6487" t="s">
        <v>356</v>
      </c>
      <c r="B6487" t="s">
        <v>292</v>
      </c>
      <c r="C6487">
        <v>5</v>
      </c>
      <c r="D6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7">
        <v>14</v>
      </c>
      <c r="AJ6487" t="s">
        <v>356</v>
      </c>
      <c r="AK6487" t="s">
        <v>428</v>
      </c>
      <c r="AL6487" t="s">
        <v>292</v>
      </c>
      <c r="AM6487">
        <v>7</v>
      </c>
      <c r="AN6487">
        <v>5</v>
      </c>
      <c r="AO6487">
        <v>0</v>
      </c>
      <c r="AP6487">
        <v>0</v>
      </c>
      <c r="AQ6487">
        <v>0</v>
      </c>
      <c r="AR6487">
        <v>0</v>
      </c>
      <c r="AS6487">
        <v>0</v>
      </c>
      <c r="AT6487">
        <v>0</v>
      </c>
    </row>
    <row r="6488" spans="1:46" hidden="1" x14ac:dyDescent="0.25">
      <c r="A6488" t="s">
        <v>356</v>
      </c>
      <c r="B6488" t="s">
        <v>292</v>
      </c>
      <c r="C6488">
        <v>6</v>
      </c>
      <c r="D6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8">
        <v>14</v>
      </c>
      <c r="AJ6488" t="s">
        <v>356</v>
      </c>
      <c r="AK6488" t="s">
        <v>428</v>
      </c>
      <c r="AL6488" t="s">
        <v>292</v>
      </c>
      <c r="AM6488">
        <v>7</v>
      </c>
      <c r="AN6488">
        <v>6</v>
      </c>
      <c r="AO6488">
        <v>0</v>
      </c>
      <c r="AP6488">
        <v>0</v>
      </c>
      <c r="AQ6488">
        <v>0</v>
      </c>
      <c r="AR6488">
        <v>0</v>
      </c>
      <c r="AS6488">
        <v>0</v>
      </c>
      <c r="AT6488">
        <v>0</v>
      </c>
    </row>
    <row r="6489" spans="1:46" hidden="1" x14ac:dyDescent="0.25">
      <c r="A6489" t="s">
        <v>356</v>
      </c>
      <c r="B6489" t="s">
        <v>292</v>
      </c>
      <c r="C6489">
        <v>7</v>
      </c>
      <c r="D6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9">
        <v>14</v>
      </c>
      <c r="AJ6489" t="s">
        <v>356</v>
      </c>
      <c r="AK6489" t="s">
        <v>428</v>
      </c>
      <c r="AL6489" t="s">
        <v>292</v>
      </c>
      <c r="AM6489">
        <v>7</v>
      </c>
      <c r="AN6489">
        <v>7</v>
      </c>
      <c r="AO6489">
        <v>0</v>
      </c>
      <c r="AP6489">
        <v>0</v>
      </c>
      <c r="AQ6489">
        <v>0</v>
      </c>
      <c r="AR6489">
        <v>2.0200000000000001E-7</v>
      </c>
      <c r="AS6489">
        <v>4.0999999999999997E-6</v>
      </c>
      <c r="AT6489">
        <v>0</v>
      </c>
    </row>
    <row r="6490" spans="1:46" hidden="1" x14ac:dyDescent="0.25">
      <c r="A6490" t="s">
        <v>356</v>
      </c>
      <c r="B6490" t="s">
        <v>292</v>
      </c>
      <c r="C6490">
        <v>8</v>
      </c>
      <c r="D6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2.1917196E-2</v>
      </c>
      <c r="E6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2.1917196E-2</v>
      </c>
      <c r="AI6490">
        <v>14</v>
      </c>
      <c r="AJ6490" t="s">
        <v>356</v>
      </c>
      <c r="AK6490" t="s">
        <v>428</v>
      </c>
      <c r="AL6490" t="s">
        <v>292</v>
      </c>
      <c r="AM6490">
        <v>7</v>
      </c>
      <c r="AN6490">
        <v>8</v>
      </c>
      <c r="AO6490">
        <v>2.1917196E-2</v>
      </c>
      <c r="AP6490">
        <v>3.0673625E-2</v>
      </c>
      <c r="AQ6490">
        <v>3.7035789E-2</v>
      </c>
      <c r="AR6490" s="281">
        <v>2.8993096999999999E-2</v>
      </c>
      <c r="AS6490" s="281">
        <v>4.7410280999999999E-2</v>
      </c>
      <c r="AT6490">
        <v>3.0796560000000001E-3</v>
      </c>
    </row>
    <row r="6491" spans="1:46" hidden="1" x14ac:dyDescent="0.25">
      <c r="A6491" t="s">
        <v>356</v>
      </c>
      <c r="B6491" t="s">
        <v>292</v>
      </c>
      <c r="C6491">
        <v>9</v>
      </c>
      <c r="D6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0.15949798100000001</v>
      </c>
      <c r="E6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9.9224410999999998E-2</v>
      </c>
      <c r="AI6491">
        <v>14</v>
      </c>
      <c r="AJ6491" t="s">
        <v>356</v>
      </c>
      <c r="AK6491" t="s">
        <v>428</v>
      </c>
      <c r="AL6491" t="s">
        <v>292</v>
      </c>
      <c r="AM6491">
        <v>7</v>
      </c>
      <c r="AN6491">
        <v>9</v>
      </c>
      <c r="AO6491">
        <v>9.9224410999999998E-2</v>
      </c>
      <c r="AP6491">
        <v>0.1328212</v>
      </c>
      <c r="AQ6491">
        <v>0.15949798100000001</v>
      </c>
      <c r="AR6491">
        <v>0.12726040899999999</v>
      </c>
      <c r="AS6491">
        <v>0.22164809199999999</v>
      </c>
      <c r="AT6491">
        <v>1.4070526E-2</v>
      </c>
    </row>
    <row r="6492" spans="1:46" hidden="1" x14ac:dyDescent="0.25">
      <c r="A6492" t="s">
        <v>356</v>
      </c>
      <c r="B6492" t="s">
        <v>292</v>
      </c>
      <c r="C6492">
        <v>10</v>
      </c>
      <c r="D6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0.314506962</v>
      </c>
      <c r="E6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0.314506962</v>
      </c>
      <c r="AI6492">
        <v>14</v>
      </c>
      <c r="AJ6492" t="s">
        <v>356</v>
      </c>
      <c r="AK6492" t="s">
        <v>428</v>
      </c>
      <c r="AL6492" t="s">
        <v>292</v>
      </c>
      <c r="AM6492">
        <v>7</v>
      </c>
      <c r="AN6492">
        <v>10</v>
      </c>
      <c r="AO6492">
        <v>0.19277699000000001</v>
      </c>
      <c r="AP6492">
        <v>0.27003630699999998</v>
      </c>
      <c r="AQ6492">
        <v>0.314506962</v>
      </c>
      <c r="AR6492">
        <v>0.251698478</v>
      </c>
      <c r="AS6492">
        <v>0.42715019999999998</v>
      </c>
      <c r="AT6492">
        <v>2.8328816E-2</v>
      </c>
    </row>
    <row r="6493" spans="1:46" hidden="1" x14ac:dyDescent="0.25">
      <c r="A6493" t="s">
        <v>356</v>
      </c>
      <c r="B6493" t="s">
        <v>292</v>
      </c>
      <c r="C6493">
        <v>11</v>
      </c>
      <c r="D6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0.453358015</v>
      </c>
      <c r="E6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0.453358015</v>
      </c>
      <c r="AI6493">
        <v>14</v>
      </c>
      <c r="AJ6493" t="s">
        <v>356</v>
      </c>
      <c r="AK6493" t="s">
        <v>428</v>
      </c>
      <c r="AL6493" t="s">
        <v>292</v>
      </c>
      <c r="AM6493">
        <v>7</v>
      </c>
      <c r="AN6493">
        <v>11</v>
      </c>
      <c r="AO6493">
        <v>0.27819423900000001</v>
      </c>
      <c r="AP6493">
        <v>0.380193634</v>
      </c>
      <c r="AQ6493">
        <v>0.453358015</v>
      </c>
      <c r="AR6493">
        <v>0.35832536999999998</v>
      </c>
      <c r="AS6493">
        <v>0.58939294099999995</v>
      </c>
      <c r="AT6493">
        <v>4.6491580999999997E-2</v>
      </c>
    </row>
    <row r="6494" spans="1:46" hidden="1" x14ac:dyDescent="0.25">
      <c r="A6494" t="s">
        <v>356</v>
      </c>
      <c r="B6494" t="s">
        <v>292</v>
      </c>
      <c r="C6494">
        <v>12</v>
      </c>
      <c r="D6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0.52330731799999997</v>
      </c>
      <c r="E6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0.52330731799999997</v>
      </c>
      <c r="AI6494">
        <v>14</v>
      </c>
      <c r="AJ6494" t="s">
        <v>356</v>
      </c>
      <c r="AK6494" t="s">
        <v>428</v>
      </c>
      <c r="AL6494" t="s">
        <v>292</v>
      </c>
      <c r="AM6494">
        <v>7</v>
      </c>
      <c r="AN6494">
        <v>12</v>
      </c>
      <c r="AO6494">
        <v>0.34341067800000002</v>
      </c>
      <c r="AP6494">
        <v>0.44830011600000003</v>
      </c>
      <c r="AQ6494">
        <v>0.52330731799999997</v>
      </c>
      <c r="AR6494">
        <v>0.427694572</v>
      </c>
      <c r="AS6494">
        <v>0.70614494800000005</v>
      </c>
      <c r="AT6494">
        <v>6.9033258E-2</v>
      </c>
    </row>
    <row r="6495" spans="1:46" hidden="1" x14ac:dyDescent="0.25">
      <c r="A6495" t="s">
        <v>356</v>
      </c>
      <c r="B6495" t="s">
        <v>292</v>
      </c>
      <c r="C6495">
        <v>13</v>
      </c>
      <c r="D6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0.55323547699999998</v>
      </c>
      <c r="E6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0.55323547699999998</v>
      </c>
      <c r="AI6495">
        <v>14</v>
      </c>
      <c r="AJ6495" t="s">
        <v>356</v>
      </c>
      <c r="AK6495" t="s">
        <v>428</v>
      </c>
      <c r="AL6495" t="s">
        <v>292</v>
      </c>
      <c r="AM6495">
        <v>7</v>
      </c>
      <c r="AN6495">
        <v>13</v>
      </c>
      <c r="AO6495">
        <v>0.365591903</v>
      </c>
      <c r="AP6495">
        <v>0.48274621400000001</v>
      </c>
      <c r="AQ6495">
        <v>0.55323547699999998</v>
      </c>
      <c r="AR6495">
        <v>0.45742476999999998</v>
      </c>
      <c r="AS6495">
        <v>0.72466479900000003</v>
      </c>
      <c r="AT6495">
        <v>0.116303135</v>
      </c>
    </row>
    <row r="6496" spans="1:46" hidden="1" x14ac:dyDescent="0.25">
      <c r="A6496" t="s">
        <v>356</v>
      </c>
      <c r="B6496" t="s">
        <v>292</v>
      </c>
      <c r="C6496">
        <v>14</v>
      </c>
      <c r="D6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0.55861216300000005</v>
      </c>
      <c r="E6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0.55861216300000005</v>
      </c>
      <c r="AI6496">
        <v>14</v>
      </c>
      <c r="AJ6496" t="s">
        <v>356</v>
      </c>
      <c r="AK6496" t="s">
        <v>428</v>
      </c>
      <c r="AL6496" t="s">
        <v>292</v>
      </c>
      <c r="AM6496">
        <v>7</v>
      </c>
      <c r="AN6496">
        <v>14</v>
      </c>
      <c r="AO6496">
        <v>0.39547000100000002</v>
      </c>
      <c r="AP6496">
        <v>0.48766843900000001</v>
      </c>
      <c r="AQ6496">
        <v>0.55861216300000005</v>
      </c>
      <c r="AR6496">
        <v>0.469209977</v>
      </c>
      <c r="AS6496">
        <v>0.71997238799999996</v>
      </c>
      <c r="AT6496">
        <v>0.13380830799999999</v>
      </c>
    </row>
    <row r="6497" spans="1:46" hidden="1" x14ac:dyDescent="0.25">
      <c r="A6497" t="s">
        <v>356</v>
      </c>
      <c r="B6497" t="s">
        <v>292</v>
      </c>
      <c r="C6497">
        <v>15</v>
      </c>
      <c r="D6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0.53557159899999995</v>
      </c>
      <c r="E6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0.53557159899999995</v>
      </c>
      <c r="AI6497">
        <v>14</v>
      </c>
      <c r="AJ6497" t="s">
        <v>356</v>
      </c>
      <c r="AK6497" t="s">
        <v>428</v>
      </c>
      <c r="AL6497" t="s">
        <v>292</v>
      </c>
      <c r="AM6497">
        <v>7</v>
      </c>
      <c r="AN6497">
        <v>15</v>
      </c>
      <c r="AO6497">
        <v>0.40145950200000002</v>
      </c>
      <c r="AP6497">
        <v>0.48505733299999998</v>
      </c>
      <c r="AQ6497">
        <v>0.53557159899999995</v>
      </c>
      <c r="AR6497">
        <v>0.45681766899999998</v>
      </c>
      <c r="AS6497">
        <v>0.68053702599999999</v>
      </c>
      <c r="AT6497">
        <v>0.143176365</v>
      </c>
    </row>
    <row r="6498" spans="1:46" hidden="1" x14ac:dyDescent="0.25">
      <c r="A6498" t="s">
        <v>356</v>
      </c>
      <c r="B6498" t="s">
        <v>292</v>
      </c>
      <c r="C6498">
        <v>16</v>
      </c>
      <c r="D6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0.47769056999999998</v>
      </c>
      <c r="E6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0.47769056999999998</v>
      </c>
      <c r="AI6498">
        <v>14</v>
      </c>
      <c r="AJ6498" t="s">
        <v>356</v>
      </c>
      <c r="AK6498" t="s">
        <v>428</v>
      </c>
      <c r="AL6498" t="s">
        <v>292</v>
      </c>
      <c r="AM6498">
        <v>7</v>
      </c>
      <c r="AN6498">
        <v>16</v>
      </c>
      <c r="AO6498">
        <v>0.36414517600000001</v>
      </c>
      <c r="AP6498">
        <v>0.41810639799999999</v>
      </c>
      <c r="AQ6498">
        <v>0.47769056999999998</v>
      </c>
      <c r="AR6498">
        <v>0.40422820100000001</v>
      </c>
      <c r="AS6498">
        <v>0.57017442600000001</v>
      </c>
      <c r="AT6498">
        <v>0.110259079</v>
      </c>
    </row>
    <row r="6499" spans="1:46" hidden="1" x14ac:dyDescent="0.25">
      <c r="A6499" t="s">
        <v>356</v>
      </c>
      <c r="B6499" t="s">
        <v>292</v>
      </c>
      <c r="C6499">
        <v>17</v>
      </c>
      <c r="D6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0.359806813</v>
      </c>
      <c r="E6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0.359806813</v>
      </c>
      <c r="AI6499">
        <v>14</v>
      </c>
      <c r="AJ6499" t="s">
        <v>356</v>
      </c>
      <c r="AK6499" t="s">
        <v>428</v>
      </c>
      <c r="AL6499" t="s">
        <v>292</v>
      </c>
      <c r="AM6499">
        <v>7</v>
      </c>
      <c r="AN6499">
        <v>17</v>
      </c>
      <c r="AO6499">
        <v>0.27139718000000002</v>
      </c>
      <c r="AP6499">
        <v>0.3225075</v>
      </c>
      <c r="AQ6499">
        <v>0.359806813</v>
      </c>
      <c r="AR6499">
        <v>0.3084634</v>
      </c>
      <c r="AS6499">
        <v>0.43417959499999997</v>
      </c>
      <c r="AT6499">
        <v>9.9176003999999998E-2</v>
      </c>
    </row>
    <row r="6500" spans="1:46" hidden="1" x14ac:dyDescent="0.25">
      <c r="A6500" t="s">
        <v>356</v>
      </c>
      <c r="B6500" t="s">
        <v>292</v>
      </c>
      <c r="C6500">
        <v>18</v>
      </c>
      <c r="D6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0.214335793</v>
      </c>
      <c r="E6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0.214335793</v>
      </c>
      <c r="AI6500">
        <v>14</v>
      </c>
      <c r="AJ6500" t="s">
        <v>356</v>
      </c>
      <c r="AK6500" t="s">
        <v>428</v>
      </c>
      <c r="AL6500" t="s">
        <v>292</v>
      </c>
      <c r="AM6500">
        <v>7</v>
      </c>
      <c r="AN6500">
        <v>18</v>
      </c>
      <c r="AO6500">
        <v>0.163978716</v>
      </c>
      <c r="AP6500">
        <v>0.18594271300000001</v>
      </c>
      <c r="AQ6500">
        <v>0.214335793</v>
      </c>
      <c r="AR6500">
        <v>0.18414124200000001</v>
      </c>
      <c r="AS6500">
        <v>0.26304323499999999</v>
      </c>
      <c r="AT6500">
        <v>8.4257188999999996E-2</v>
      </c>
    </row>
    <row r="6501" spans="1:46" hidden="1" x14ac:dyDescent="0.25">
      <c r="A6501" t="s">
        <v>356</v>
      </c>
      <c r="B6501" t="s">
        <v>292</v>
      </c>
      <c r="C6501">
        <v>19</v>
      </c>
      <c r="D6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7.3473222000000005E-2</v>
      </c>
      <c r="E6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7.3473222000000005E-2</v>
      </c>
      <c r="AI6501">
        <v>14</v>
      </c>
      <c r="AJ6501" t="s">
        <v>356</v>
      </c>
      <c r="AK6501" t="s">
        <v>428</v>
      </c>
      <c r="AL6501" t="s">
        <v>292</v>
      </c>
      <c r="AM6501">
        <v>7</v>
      </c>
      <c r="AN6501">
        <v>19</v>
      </c>
      <c r="AO6501">
        <v>5.7547646000000001E-2</v>
      </c>
      <c r="AP6501">
        <v>6.6416490999999994E-2</v>
      </c>
      <c r="AQ6501">
        <v>7.3473222000000005E-2</v>
      </c>
      <c r="AR6501">
        <v>6.4241434E-2</v>
      </c>
      <c r="AS6501">
        <v>8.6931142000000003E-2</v>
      </c>
      <c r="AT6501">
        <v>1.9695048999999999E-2</v>
      </c>
    </row>
    <row r="6502" spans="1:46" hidden="1" x14ac:dyDescent="0.25">
      <c r="A6502" t="s">
        <v>356</v>
      </c>
      <c r="B6502" t="s">
        <v>292</v>
      </c>
      <c r="C6502">
        <v>20</v>
      </c>
      <c r="D6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1.771494E-3</v>
      </c>
      <c r="E6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1.771494E-3</v>
      </c>
      <c r="AI6502">
        <v>14</v>
      </c>
      <c r="AJ6502" t="s">
        <v>356</v>
      </c>
      <c r="AK6502" t="s">
        <v>428</v>
      </c>
      <c r="AL6502" t="s">
        <v>292</v>
      </c>
      <c r="AM6502">
        <v>7</v>
      </c>
      <c r="AN6502">
        <v>20</v>
      </c>
      <c r="AO6502">
        <v>1.283574E-3</v>
      </c>
      <c r="AP6502">
        <v>1.5352180000000001E-3</v>
      </c>
      <c r="AQ6502">
        <v>1.771494E-3</v>
      </c>
      <c r="AR6502">
        <v>1.5248620000000001E-3</v>
      </c>
      <c r="AS6502">
        <v>2.2743970000000001E-3</v>
      </c>
      <c r="AT6502">
        <v>4.4258500000000001E-4</v>
      </c>
    </row>
    <row r="6503" spans="1:46" hidden="1" x14ac:dyDescent="0.25">
      <c r="A6503" t="s">
        <v>356</v>
      </c>
      <c r="B6503" t="s">
        <v>292</v>
      </c>
      <c r="C6503">
        <v>21</v>
      </c>
      <c r="D6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3">
        <v>14</v>
      </c>
      <c r="AJ6503" t="s">
        <v>356</v>
      </c>
      <c r="AK6503" t="s">
        <v>428</v>
      </c>
      <c r="AL6503" t="s">
        <v>292</v>
      </c>
      <c r="AM6503">
        <v>7</v>
      </c>
      <c r="AN6503">
        <v>21</v>
      </c>
      <c r="AO6503">
        <v>0</v>
      </c>
      <c r="AP6503">
        <v>0</v>
      </c>
      <c r="AQ6503">
        <v>0</v>
      </c>
      <c r="AR6503">
        <v>0</v>
      </c>
      <c r="AS6503">
        <v>0</v>
      </c>
      <c r="AT6503">
        <v>0</v>
      </c>
    </row>
    <row r="6504" spans="1:46" hidden="1" x14ac:dyDescent="0.25">
      <c r="A6504" t="s">
        <v>356</v>
      </c>
      <c r="B6504" t="s">
        <v>292</v>
      </c>
      <c r="C6504">
        <v>22</v>
      </c>
      <c r="D6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4">
        <v>14</v>
      </c>
      <c r="AJ6504" t="s">
        <v>356</v>
      </c>
      <c r="AK6504" t="s">
        <v>428</v>
      </c>
      <c r="AL6504" t="s">
        <v>292</v>
      </c>
      <c r="AM6504">
        <v>7</v>
      </c>
      <c r="AN6504">
        <v>22</v>
      </c>
      <c r="AO6504">
        <v>0</v>
      </c>
      <c r="AP6504">
        <v>0</v>
      </c>
      <c r="AQ6504">
        <v>0</v>
      </c>
      <c r="AR6504">
        <v>0</v>
      </c>
      <c r="AS6504">
        <v>0</v>
      </c>
      <c r="AT6504">
        <v>0</v>
      </c>
    </row>
    <row r="6505" spans="1:46" hidden="1" x14ac:dyDescent="0.25">
      <c r="A6505" t="s">
        <v>356</v>
      </c>
      <c r="B6505" t="s">
        <v>292</v>
      </c>
      <c r="C6505">
        <v>23</v>
      </c>
      <c r="D6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5">
        <v>14</v>
      </c>
      <c r="AJ6505" t="s">
        <v>356</v>
      </c>
      <c r="AK6505" t="s">
        <v>428</v>
      </c>
      <c r="AL6505" t="s">
        <v>292</v>
      </c>
      <c r="AM6505">
        <v>7</v>
      </c>
      <c r="AN6505">
        <v>23</v>
      </c>
      <c r="AO6505">
        <v>0</v>
      </c>
      <c r="AP6505">
        <v>0</v>
      </c>
      <c r="AQ6505">
        <v>0</v>
      </c>
      <c r="AR6505">
        <v>0</v>
      </c>
      <c r="AS6505">
        <v>0</v>
      </c>
      <c r="AT6505">
        <v>0</v>
      </c>
    </row>
    <row r="6506" spans="1:46" hidden="1" x14ac:dyDescent="0.25">
      <c r="A6506" t="s">
        <v>356</v>
      </c>
      <c r="B6506" t="s">
        <v>292</v>
      </c>
      <c r="C6506">
        <v>24</v>
      </c>
      <c r="D6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6">
        <v>14</v>
      </c>
      <c r="AJ6506" t="s">
        <v>356</v>
      </c>
      <c r="AK6506" t="s">
        <v>428</v>
      </c>
      <c r="AL6506" t="s">
        <v>292</v>
      </c>
      <c r="AM6506">
        <v>7</v>
      </c>
      <c r="AN6506">
        <v>24</v>
      </c>
      <c r="AO6506">
        <v>0</v>
      </c>
      <c r="AP6506">
        <v>0</v>
      </c>
      <c r="AQ6506">
        <v>0</v>
      </c>
      <c r="AR6506">
        <v>0</v>
      </c>
      <c r="AS6506">
        <v>0</v>
      </c>
      <c r="AT6506">
        <v>0</v>
      </c>
    </row>
    <row r="6507" spans="1:46" hidden="1" x14ac:dyDescent="0.25">
      <c r="A6507" t="s">
        <v>356</v>
      </c>
      <c r="B6507" t="s">
        <v>293</v>
      </c>
      <c r="C6507">
        <v>1</v>
      </c>
      <c r="D6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7">
        <v>14</v>
      </c>
      <c r="AJ6507" t="s">
        <v>356</v>
      </c>
      <c r="AK6507" t="s">
        <v>428</v>
      </c>
      <c r="AL6507" t="s">
        <v>293</v>
      </c>
      <c r="AM6507">
        <v>8</v>
      </c>
      <c r="AN6507">
        <v>1</v>
      </c>
      <c r="AO6507">
        <v>0</v>
      </c>
      <c r="AP6507">
        <v>0</v>
      </c>
      <c r="AQ6507">
        <v>0</v>
      </c>
      <c r="AR6507">
        <v>0</v>
      </c>
      <c r="AS6507">
        <v>0</v>
      </c>
      <c r="AT6507">
        <v>0</v>
      </c>
    </row>
    <row r="6508" spans="1:46" hidden="1" x14ac:dyDescent="0.25">
      <c r="A6508" t="s">
        <v>356</v>
      </c>
      <c r="B6508" t="s">
        <v>293</v>
      </c>
      <c r="C6508">
        <v>2</v>
      </c>
      <c r="D6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8">
        <v>14</v>
      </c>
      <c r="AJ6508" t="s">
        <v>356</v>
      </c>
      <c r="AK6508" t="s">
        <v>428</v>
      </c>
      <c r="AL6508" t="s">
        <v>293</v>
      </c>
      <c r="AM6508">
        <v>8</v>
      </c>
      <c r="AN6508">
        <v>2</v>
      </c>
      <c r="AO6508">
        <v>0</v>
      </c>
      <c r="AP6508">
        <v>0</v>
      </c>
      <c r="AQ6508">
        <v>0</v>
      </c>
      <c r="AR6508">
        <v>0</v>
      </c>
      <c r="AS6508">
        <v>0</v>
      </c>
      <c r="AT6508">
        <v>0</v>
      </c>
    </row>
    <row r="6509" spans="1:46" hidden="1" x14ac:dyDescent="0.25">
      <c r="A6509" t="s">
        <v>356</v>
      </c>
      <c r="B6509" t="s">
        <v>293</v>
      </c>
      <c r="C6509">
        <v>3</v>
      </c>
      <c r="D6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9">
        <v>14</v>
      </c>
      <c r="AJ6509" t="s">
        <v>356</v>
      </c>
      <c r="AK6509" t="s">
        <v>428</v>
      </c>
      <c r="AL6509" t="s">
        <v>293</v>
      </c>
      <c r="AM6509">
        <v>8</v>
      </c>
      <c r="AN6509">
        <v>3</v>
      </c>
      <c r="AO6509">
        <v>0</v>
      </c>
      <c r="AP6509">
        <v>0</v>
      </c>
      <c r="AQ6509">
        <v>0</v>
      </c>
      <c r="AR6509">
        <v>0</v>
      </c>
      <c r="AS6509">
        <v>0</v>
      </c>
      <c r="AT6509">
        <v>0</v>
      </c>
    </row>
    <row r="6510" spans="1:46" hidden="1" x14ac:dyDescent="0.25">
      <c r="A6510" t="s">
        <v>356</v>
      </c>
      <c r="B6510" t="s">
        <v>293</v>
      </c>
      <c r="C6510">
        <v>4</v>
      </c>
      <c r="D6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0">
        <v>14</v>
      </c>
      <c r="AJ6510" t="s">
        <v>356</v>
      </c>
      <c r="AK6510" t="s">
        <v>428</v>
      </c>
      <c r="AL6510" t="s">
        <v>293</v>
      </c>
      <c r="AM6510">
        <v>8</v>
      </c>
      <c r="AN6510">
        <v>4</v>
      </c>
      <c r="AO6510">
        <v>0</v>
      </c>
      <c r="AP6510">
        <v>0</v>
      </c>
      <c r="AQ6510">
        <v>0</v>
      </c>
      <c r="AR6510">
        <v>0</v>
      </c>
      <c r="AS6510">
        <v>0</v>
      </c>
      <c r="AT6510">
        <v>0</v>
      </c>
    </row>
    <row r="6511" spans="1:46" hidden="1" x14ac:dyDescent="0.25">
      <c r="A6511" t="s">
        <v>356</v>
      </c>
      <c r="B6511" t="s">
        <v>293</v>
      </c>
      <c r="C6511">
        <v>5</v>
      </c>
      <c r="D6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1">
        <v>14</v>
      </c>
      <c r="AJ6511" t="s">
        <v>356</v>
      </c>
      <c r="AK6511" t="s">
        <v>428</v>
      </c>
      <c r="AL6511" t="s">
        <v>293</v>
      </c>
      <c r="AM6511">
        <v>8</v>
      </c>
      <c r="AN6511">
        <v>5</v>
      </c>
      <c r="AO6511">
        <v>0</v>
      </c>
      <c r="AP6511">
        <v>0</v>
      </c>
      <c r="AQ6511">
        <v>0</v>
      </c>
      <c r="AR6511">
        <v>0</v>
      </c>
      <c r="AS6511">
        <v>0</v>
      </c>
      <c r="AT6511">
        <v>0</v>
      </c>
    </row>
    <row r="6512" spans="1:46" hidden="1" x14ac:dyDescent="0.25">
      <c r="A6512" t="s">
        <v>356</v>
      </c>
      <c r="B6512" t="s">
        <v>293</v>
      </c>
      <c r="C6512">
        <v>6</v>
      </c>
      <c r="D6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2">
        <v>14</v>
      </c>
      <c r="AJ6512" t="s">
        <v>356</v>
      </c>
      <c r="AK6512" t="s">
        <v>428</v>
      </c>
      <c r="AL6512" t="s">
        <v>293</v>
      </c>
      <c r="AM6512">
        <v>8</v>
      </c>
      <c r="AN6512">
        <v>6</v>
      </c>
      <c r="AO6512">
        <v>0</v>
      </c>
      <c r="AP6512">
        <v>0</v>
      </c>
      <c r="AQ6512">
        <v>0</v>
      </c>
      <c r="AR6512">
        <v>0</v>
      </c>
      <c r="AS6512">
        <v>0</v>
      </c>
      <c r="AT6512">
        <v>0</v>
      </c>
    </row>
    <row r="6513" spans="1:46" hidden="1" x14ac:dyDescent="0.25">
      <c r="A6513" t="s">
        <v>356</v>
      </c>
      <c r="B6513" t="s">
        <v>293</v>
      </c>
      <c r="C6513">
        <v>7</v>
      </c>
      <c r="D6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3">
        <v>14</v>
      </c>
      <c r="AJ6513" t="s">
        <v>356</v>
      </c>
      <c r="AK6513" t="s">
        <v>428</v>
      </c>
      <c r="AL6513" t="s">
        <v>293</v>
      </c>
      <c r="AM6513">
        <v>8</v>
      </c>
      <c r="AN6513">
        <v>7</v>
      </c>
      <c r="AO6513">
        <v>0</v>
      </c>
      <c r="AP6513">
        <v>0</v>
      </c>
      <c r="AQ6513">
        <v>0</v>
      </c>
      <c r="AR6513">
        <v>1.35E-7</v>
      </c>
      <c r="AS6513">
        <v>4.6099999999999999E-6</v>
      </c>
      <c r="AT6513">
        <v>0</v>
      </c>
    </row>
    <row r="6514" spans="1:46" hidden="1" x14ac:dyDescent="0.25">
      <c r="A6514" t="s">
        <v>356</v>
      </c>
      <c r="B6514" t="s">
        <v>293</v>
      </c>
      <c r="C6514">
        <v>8</v>
      </c>
      <c r="D6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2.8967606999999999E-2</v>
      </c>
      <c r="E6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2.8967606999999999E-2</v>
      </c>
      <c r="AI6514">
        <v>14</v>
      </c>
      <c r="AJ6514" t="s">
        <v>356</v>
      </c>
      <c r="AK6514" t="s">
        <v>428</v>
      </c>
      <c r="AL6514" t="s">
        <v>293</v>
      </c>
      <c r="AM6514">
        <v>8</v>
      </c>
      <c r="AN6514">
        <v>8</v>
      </c>
      <c r="AO6514">
        <v>2.8967606999999999E-2</v>
      </c>
      <c r="AP6514">
        <v>3.7903287000000001E-2</v>
      </c>
      <c r="AQ6514">
        <v>4.4899153999999997E-2</v>
      </c>
      <c r="AR6514" s="281">
        <v>3.6460938999999998E-2</v>
      </c>
      <c r="AS6514" s="281">
        <v>5.7135004000000003E-2</v>
      </c>
      <c r="AT6514">
        <v>8.8596109999999999E-3</v>
      </c>
    </row>
    <row r="6515" spans="1:46" hidden="1" x14ac:dyDescent="0.25">
      <c r="A6515" t="s">
        <v>356</v>
      </c>
      <c r="B6515" t="s">
        <v>293</v>
      </c>
      <c r="C6515">
        <v>9</v>
      </c>
      <c r="D6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0.20167447099999999</v>
      </c>
      <c r="E6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0.136424304</v>
      </c>
      <c r="AI6515">
        <v>14</v>
      </c>
      <c r="AJ6515" t="s">
        <v>356</v>
      </c>
      <c r="AK6515" t="s">
        <v>428</v>
      </c>
      <c r="AL6515" t="s">
        <v>293</v>
      </c>
      <c r="AM6515">
        <v>8</v>
      </c>
      <c r="AN6515">
        <v>9</v>
      </c>
      <c r="AO6515">
        <v>0.136424304</v>
      </c>
      <c r="AP6515">
        <v>0.16842217200000001</v>
      </c>
      <c r="AQ6515">
        <v>0.20167447099999999</v>
      </c>
      <c r="AR6515">
        <v>0.16235047799999999</v>
      </c>
      <c r="AS6515">
        <v>0.24354181699999999</v>
      </c>
      <c r="AT6515">
        <v>2.7510105E-2</v>
      </c>
    </row>
    <row r="6516" spans="1:46" hidden="1" x14ac:dyDescent="0.25">
      <c r="A6516" t="s">
        <v>356</v>
      </c>
      <c r="B6516" t="s">
        <v>293</v>
      </c>
      <c r="C6516">
        <v>10</v>
      </c>
      <c r="D6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0.38615578299999997</v>
      </c>
      <c r="E6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0.38615578299999997</v>
      </c>
      <c r="AI6516">
        <v>14</v>
      </c>
      <c r="AJ6516" t="s">
        <v>356</v>
      </c>
      <c r="AK6516" t="s">
        <v>428</v>
      </c>
      <c r="AL6516" t="s">
        <v>293</v>
      </c>
      <c r="AM6516">
        <v>8</v>
      </c>
      <c r="AN6516">
        <v>10</v>
      </c>
      <c r="AO6516">
        <v>0.25156598200000002</v>
      </c>
      <c r="AP6516">
        <v>0.32293978699999998</v>
      </c>
      <c r="AQ6516">
        <v>0.38615578299999997</v>
      </c>
      <c r="AR6516">
        <v>0.30838572400000003</v>
      </c>
      <c r="AS6516">
        <v>0.45057956199999999</v>
      </c>
      <c r="AT6516">
        <v>5.8628729999999997E-2</v>
      </c>
    </row>
    <row r="6517" spans="1:46" hidden="1" x14ac:dyDescent="0.25">
      <c r="A6517" t="s">
        <v>356</v>
      </c>
      <c r="B6517" t="s">
        <v>293</v>
      </c>
      <c r="C6517">
        <v>11</v>
      </c>
      <c r="D6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0.54793451199999998</v>
      </c>
      <c r="E6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0.54793451199999998</v>
      </c>
      <c r="AI6517">
        <v>14</v>
      </c>
      <c r="AJ6517" t="s">
        <v>356</v>
      </c>
      <c r="AK6517" t="s">
        <v>428</v>
      </c>
      <c r="AL6517" t="s">
        <v>293</v>
      </c>
      <c r="AM6517">
        <v>8</v>
      </c>
      <c r="AN6517">
        <v>11</v>
      </c>
      <c r="AO6517">
        <v>0.373355781</v>
      </c>
      <c r="AP6517">
        <v>0.475422181</v>
      </c>
      <c r="AQ6517">
        <v>0.54793451199999998</v>
      </c>
      <c r="AR6517">
        <v>0.44932925800000001</v>
      </c>
      <c r="AS6517">
        <v>0.63113902300000002</v>
      </c>
      <c r="AT6517">
        <v>0.11689785900000001</v>
      </c>
    </row>
    <row r="6518" spans="1:46" hidden="1" x14ac:dyDescent="0.25">
      <c r="A6518" t="s">
        <v>356</v>
      </c>
      <c r="B6518" t="s">
        <v>293</v>
      </c>
      <c r="C6518">
        <v>12</v>
      </c>
      <c r="D6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0.657524526</v>
      </c>
      <c r="E6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0.657524526</v>
      </c>
      <c r="AI6518">
        <v>14</v>
      </c>
      <c r="AJ6518" t="s">
        <v>356</v>
      </c>
      <c r="AK6518" t="s">
        <v>428</v>
      </c>
      <c r="AL6518" t="s">
        <v>293</v>
      </c>
      <c r="AM6518">
        <v>8</v>
      </c>
      <c r="AN6518">
        <v>12</v>
      </c>
      <c r="AO6518">
        <v>0.44492342699999998</v>
      </c>
      <c r="AP6518">
        <v>0.56617732700000001</v>
      </c>
      <c r="AQ6518">
        <v>0.657524526</v>
      </c>
      <c r="AR6518">
        <v>0.542816458</v>
      </c>
      <c r="AS6518">
        <v>0.73220216199999999</v>
      </c>
      <c r="AT6518">
        <v>0.16154826799999999</v>
      </c>
    </row>
    <row r="6519" spans="1:46" hidden="1" x14ac:dyDescent="0.25">
      <c r="A6519" t="s">
        <v>356</v>
      </c>
      <c r="B6519" t="s">
        <v>293</v>
      </c>
      <c r="C6519">
        <v>13</v>
      </c>
      <c r="D6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0.66665711299999997</v>
      </c>
      <c r="E6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0.66665711299999997</v>
      </c>
      <c r="AI6519">
        <v>14</v>
      </c>
      <c r="AJ6519" t="s">
        <v>356</v>
      </c>
      <c r="AK6519" t="s">
        <v>428</v>
      </c>
      <c r="AL6519" t="s">
        <v>293</v>
      </c>
      <c r="AM6519">
        <v>8</v>
      </c>
      <c r="AN6519">
        <v>13</v>
      </c>
      <c r="AO6519">
        <v>0.49153184100000002</v>
      </c>
      <c r="AP6519">
        <v>0.59575678200000004</v>
      </c>
      <c r="AQ6519">
        <v>0.66665711299999997</v>
      </c>
      <c r="AR6519">
        <v>0.56907158999999996</v>
      </c>
      <c r="AS6519">
        <v>0.79283635699999999</v>
      </c>
      <c r="AT6519">
        <v>0.15932570200000001</v>
      </c>
    </row>
    <row r="6520" spans="1:46" hidden="1" x14ac:dyDescent="0.25">
      <c r="A6520" t="s">
        <v>356</v>
      </c>
      <c r="B6520" t="s">
        <v>293</v>
      </c>
      <c r="C6520">
        <v>14</v>
      </c>
      <c r="D6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0.67501029700000004</v>
      </c>
      <c r="E6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0.67501029700000004</v>
      </c>
      <c r="AI6520">
        <v>14</v>
      </c>
      <c r="AJ6520" t="s">
        <v>356</v>
      </c>
      <c r="AK6520" t="s">
        <v>428</v>
      </c>
      <c r="AL6520" t="s">
        <v>293</v>
      </c>
      <c r="AM6520">
        <v>8</v>
      </c>
      <c r="AN6520">
        <v>14</v>
      </c>
      <c r="AO6520">
        <v>0.49511471499999998</v>
      </c>
      <c r="AP6520">
        <v>0.588331622</v>
      </c>
      <c r="AQ6520">
        <v>0.67501029700000004</v>
      </c>
      <c r="AR6520">
        <v>0.57398913100000004</v>
      </c>
      <c r="AS6520">
        <v>0.75711603000000005</v>
      </c>
      <c r="AT6520">
        <v>0.128249168</v>
      </c>
    </row>
    <row r="6521" spans="1:46" hidden="1" x14ac:dyDescent="0.25">
      <c r="A6521" t="s">
        <v>356</v>
      </c>
      <c r="B6521" t="s">
        <v>293</v>
      </c>
      <c r="C6521">
        <v>15</v>
      </c>
      <c r="D6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0.61919229200000003</v>
      </c>
      <c r="E6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0.61919229200000003</v>
      </c>
      <c r="AI6521">
        <v>14</v>
      </c>
      <c r="AJ6521" t="s">
        <v>356</v>
      </c>
      <c r="AK6521" t="s">
        <v>428</v>
      </c>
      <c r="AL6521" t="s">
        <v>293</v>
      </c>
      <c r="AM6521">
        <v>8</v>
      </c>
      <c r="AN6521">
        <v>15</v>
      </c>
      <c r="AO6521">
        <v>0.48945660299999999</v>
      </c>
      <c r="AP6521">
        <v>0.56019907199999996</v>
      </c>
      <c r="AQ6521">
        <v>0.61919229200000003</v>
      </c>
      <c r="AR6521">
        <v>0.54335266599999998</v>
      </c>
      <c r="AS6521">
        <v>0.72454912299999996</v>
      </c>
      <c r="AT6521">
        <v>0.17157391599999999</v>
      </c>
    </row>
    <row r="6522" spans="1:46" hidden="1" x14ac:dyDescent="0.25">
      <c r="A6522" t="s">
        <v>356</v>
      </c>
      <c r="B6522" t="s">
        <v>293</v>
      </c>
      <c r="C6522">
        <v>16</v>
      </c>
      <c r="D6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0.53746292500000004</v>
      </c>
      <c r="E6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0.53746292500000004</v>
      </c>
      <c r="AI6522">
        <v>14</v>
      </c>
      <c r="AJ6522" t="s">
        <v>356</v>
      </c>
      <c r="AK6522" t="s">
        <v>428</v>
      </c>
      <c r="AL6522" t="s">
        <v>293</v>
      </c>
      <c r="AM6522">
        <v>8</v>
      </c>
      <c r="AN6522">
        <v>16</v>
      </c>
      <c r="AO6522">
        <v>0.42628445799999998</v>
      </c>
      <c r="AP6522">
        <v>0.487089781</v>
      </c>
      <c r="AQ6522">
        <v>0.53746292500000004</v>
      </c>
      <c r="AR6522">
        <v>0.46838543799999999</v>
      </c>
      <c r="AS6522">
        <v>0.60984574999999996</v>
      </c>
      <c r="AT6522">
        <v>0.16729391499999999</v>
      </c>
    </row>
    <row r="6523" spans="1:46" hidden="1" x14ac:dyDescent="0.25">
      <c r="A6523" t="s">
        <v>356</v>
      </c>
      <c r="B6523" t="s">
        <v>293</v>
      </c>
      <c r="C6523">
        <v>17</v>
      </c>
      <c r="D6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0.40487954999999998</v>
      </c>
      <c r="E6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0.40487954999999998</v>
      </c>
      <c r="AI6523">
        <v>14</v>
      </c>
      <c r="AJ6523" t="s">
        <v>356</v>
      </c>
      <c r="AK6523" t="s">
        <v>428</v>
      </c>
      <c r="AL6523" t="s">
        <v>293</v>
      </c>
      <c r="AM6523">
        <v>8</v>
      </c>
      <c r="AN6523">
        <v>17</v>
      </c>
      <c r="AO6523">
        <v>0.31760847800000003</v>
      </c>
      <c r="AP6523">
        <v>0.36589739100000002</v>
      </c>
      <c r="AQ6523">
        <v>0.40487954999999998</v>
      </c>
      <c r="AR6523">
        <v>0.35188167100000001</v>
      </c>
      <c r="AS6523">
        <v>0.469529425</v>
      </c>
      <c r="AT6523">
        <v>0.114767917</v>
      </c>
    </row>
    <row r="6524" spans="1:46" hidden="1" x14ac:dyDescent="0.25">
      <c r="A6524" t="s">
        <v>356</v>
      </c>
      <c r="B6524" t="s">
        <v>293</v>
      </c>
      <c r="C6524">
        <v>18</v>
      </c>
      <c r="D6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0.229904041</v>
      </c>
      <c r="E6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0.229904041</v>
      </c>
      <c r="AI6524">
        <v>14</v>
      </c>
      <c r="AJ6524" t="s">
        <v>356</v>
      </c>
      <c r="AK6524" t="s">
        <v>428</v>
      </c>
      <c r="AL6524" t="s">
        <v>293</v>
      </c>
      <c r="AM6524">
        <v>8</v>
      </c>
      <c r="AN6524">
        <v>18</v>
      </c>
      <c r="AO6524">
        <v>0.17545480099999999</v>
      </c>
      <c r="AP6524">
        <v>0.20486784699999999</v>
      </c>
      <c r="AQ6524">
        <v>0.229904041</v>
      </c>
      <c r="AR6524">
        <v>0.198753701</v>
      </c>
      <c r="AS6524">
        <v>0.27775919799999998</v>
      </c>
      <c r="AT6524">
        <v>7.7323350999999999E-2</v>
      </c>
    </row>
    <row r="6525" spans="1:46" hidden="1" x14ac:dyDescent="0.25">
      <c r="A6525" t="s">
        <v>356</v>
      </c>
      <c r="B6525" t="s">
        <v>293</v>
      </c>
      <c r="C6525">
        <v>19</v>
      </c>
      <c r="D6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7.2116057999999997E-2</v>
      </c>
      <c r="E6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7.2116057999999997E-2</v>
      </c>
      <c r="AI6525">
        <v>14</v>
      </c>
      <c r="AJ6525" t="s">
        <v>356</v>
      </c>
      <c r="AK6525" t="s">
        <v>428</v>
      </c>
      <c r="AL6525" t="s">
        <v>293</v>
      </c>
      <c r="AM6525">
        <v>8</v>
      </c>
      <c r="AN6525">
        <v>19</v>
      </c>
      <c r="AO6525">
        <v>6.0295550000000003E-2</v>
      </c>
      <c r="AP6525">
        <v>6.6000541999999995E-2</v>
      </c>
      <c r="AQ6525">
        <v>7.2116057999999997E-2</v>
      </c>
      <c r="AR6525">
        <v>6.4535790999999995E-2</v>
      </c>
      <c r="AS6525">
        <v>8.8079097999999995E-2</v>
      </c>
      <c r="AT6525">
        <v>2.3022820999999999E-2</v>
      </c>
    </row>
    <row r="6526" spans="1:46" hidden="1" x14ac:dyDescent="0.25">
      <c r="A6526" t="s">
        <v>356</v>
      </c>
      <c r="B6526" t="s">
        <v>293</v>
      </c>
      <c r="C6526">
        <v>20</v>
      </c>
      <c r="D6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1.2724329999999999E-3</v>
      </c>
      <c r="E6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1.2724329999999999E-3</v>
      </c>
      <c r="AI6526">
        <v>14</v>
      </c>
      <c r="AJ6526" t="s">
        <v>356</v>
      </c>
      <c r="AK6526" t="s">
        <v>428</v>
      </c>
      <c r="AL6526" t="s">
        <v>293</v>
      </c>
      <c r="AM6526">
        <v>8</v>
      </c>
      <c r="AN6526">
        <v>20</v>
      </c>
      <c r="AO6526">
        <v>5.7228699999999999E-4</v>
      </c>
      <c r="AP6526">
        <v>9.2820000000000001E-4</v>
      </c>
      <c r="AQ6526">
        <v>1.2724329999999999E-3</v>
      </c>
      <c r="AR6526">
        <v>9.4844799999999996E-4</v>
      </c>
      <c r="AS6526">
        <v>2.157604E-3</v>
      </c>
      <c r="AT6526">
        <v>1.3747E-4</v>
      </c>
    </row>
    <row r="6527" spans="1:46" hidden="1" x14ac:dyDescent="0.25">
      <c r="A6527" t="s">
        <v>356</v>
      </c>
      <c r="B6527" t="s">
        <v>293</v>
      </c>
      <c r="C6527">
        <v>21</v>
      </c>
      <c r="D6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7">
        <v>14</v>
      </c>
      <c r="AJ6527" t="s">
        <v>356</v>
      </c>
      <c r="AK6527" t="s">
        <v>428</v>
      </c>
      <c r="AL6527" t="s">
        <v>293</v>
      </c>
      <c r="AM6527">
        <v>8</v>
      </c>
      <c r="AN6527">
        <v>21</v>
      </c>
      <c r="AO6527">
        <v>0</v>
      </c>
      <c r="AP6527">
        <v>0</v>
      </c>
      <c r="AQ6527">
        <v>0</v>
      </c>
      <c r="AR6527">
        <v>0</v>
      </c>
      <c r="AS6527">
        <v>0</v>
      </c>
      <c r="AT6527">
        <v>0</v>
      </c>
    </row>
    <row r="6528" spans="1:46" hidden="1" x14ac:dyDescent="0.25">
      <c r="A6528" t="s">
        <v>356</v>
      </c>
      <c r="B6528" t="s">
        <v>293</v>
      </c>
      <c r="C6528">
        <v>22</v>
      </c>
      <c r="D6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8">
        <v>14</v>
      </c>
      <c r="AJ6528" t="s">
        <v>356</v>
      </c>
      <c r="AK6528" t="s">
        <v>428</v>
      </c>
      <c r="AL6528" t="s">
        <v>293</v>
      </c>
      <c r="AM6528">
        <v>8</v>
      </c>
      <c r="AN6528">
        <v>22</v>
      </c>
      <c r="AO6528">
        <v>0</v>
      </c>
      <c r="AP6528">
        <v>0</v>
      </c>
      <c r="AQ6528">
        <v>0</v>
      </c>
      <c r="AR6528">
        <v>0</v>
      </c>
      <c r="AS6528">
        <v>0</v>
      </c>
      <c r="AT6528">
        <v>0</v>
      </c>
    </row>
    <row r="6529" spans="1:46" hidden="1" x14ac:dyDescent="0.25">
      <c r="A6529" t="s">
        <v>356</v>
      </c>
      <c r="B6529" t="s">
        <v>293</v>
      </c>
      <c r="C6529">
        <v>23</v>
      </c>
      <c r="D6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9">
        <v>14</v>
      </c>
      <c r="AJ6529" t="s">
        <v>356</v>
      </c>
      <c r="AK6529" t="s">
        <v>428</v>
      </c>
      <c r="AL6529" t="s">
        <v>293</v>
      </c>
      <c r="AM6529">
        <v>8</v>
      </c>
      <c r="AN6529">
        <v>23</v>
      </c>
      <c r="AO6529">
        <v>0</v>
      </c>
      <c r="AP6529">
        <v>0</v>
      </c>
      <c r="AQ6529">
        <v>0</v>
      </c>
      <c r="AR6529">
        <v>0</v>
      </c>
      <c r="AS6529">
        <v>0</v>
      </c>
      <c r="AT6529">
        <v>0</v>
      </c>
    </row>
    <row r="6530" spans="1:46" hidden="1" x14ac:dyDescent="0.25">
      <c r="A6530" t="s">
        <v>356</v>
      </c>
      <c r="B6530" t="s">
        <v>293</v>
      </c>
      <c r="C6530">
        <v>24</v>
      </c>
      <c r="D6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0">
        <v>14</v>
      </c>
      <c r="AJ6530" t="s">
        <v>356</v>
      </c>
      <c r="AK6530" t="s">
        <v>428</v>
      </c>
      <c r="AL6530" t="s">
        <v>293</v>
      </c>
      <c r="AM6530">
        <v>8</v>
      </c>
      <c r="AN6530">
        <v>24</v>
      </c>
      <c r="AO6530">
        <v>0</v>
      </c>
      <c r="AP6530">
        <v>0</v>
      </c>
      <c r="AQ6530">
        <v>0</v>
      </c>
      <c r="AR6530">
        <v>0</v>
      </c>
      <c r="AS6530">
        <v>0</v>
      </c>
      <c r="AT6530">
        <v>0</v>
      </c>
    </row>
    <row r="6531" spans="1:46" hidden="1" x14ac:dyDescent="0.25">
      <c r="A6531" t="s">
        <v>356</v>
      </c>
      <c r="B6531" t="s">
        <v>294</v>
      </c>
      <c r="C6531">
        <v>1</v>
      </c>
      <c r="D6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1">
        <v>14</v>
      </c>
      <c r="AJ6531" t="s">
        <v>356</v>
      </c>
      <c r="AK6531" t="s">
        <v>428</v>
      </c>
      <c r="AL6531" t="s">
        <v>294</v>
      </c>
      <c r="AM6531">
        <v>9</v>
      </c>
      <c r="AN6531">
        <v>1</v>
      </c>
      <c r="AO6531">
        <v>0</v>
      </c>
      <c r="AP6531">
        <v>0</v>
      </c>
      <c r="AQ6531">
        <v>0</v>
      </c>
      <c r="AR6531">
        <v>0</v>
      </c>
      <c r="AS6531">
        <v>0</v>
      </c>
      <c r="AT6531">
        <v>0</v>
      </c>
    </row>
    <row r="6532" spans="1:46" hidden="1" x14ac:dyDescent="0.25">
      <c r="A6532" t="s">
        <v>356</v>
      </c>
      <c r="B6532" t="s">
        <v>294</v>
      </c>
      <c r="C6532">
        <v>2</v>
      </c>
      <c r="D6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2">
        <v>14</v>
      </c>
      <c r="AJ6532" t="s">
        <v>356</v>
      </c>
      <c r="AK6532" t="s">
        <v>428</v>
      </c>
      <c r="AL6532" t="s">
        <v>294</v>
      </c>
      <c r="AM6532">
        <v>9</v>
      </c>
      <c r="AN6532">
        <v>2</v>
      </c>
      <c r="AO6532">
        <v>0</v>
      </c>
      <c r="AP6532">
        <v>0</v>
      </c>
      <c r="AQ6532">
        <v>0</v>
      </c>
      <c r="AR6532">
        <v>0</v>
      </c>
      <c r="AS6532">
        <v>0</v>
      </c>
      <c r="AT6532">
        <v>0</v>
      </c>
    </row>
    <row r="6533" spans="1:46" hidden="1" x14ac:dyDescent="0.25">
      <c r="A6533" t="s">
        <v>356</v>
      </c>
      <c r="B6533" t="s">
        <v>294</v>
      </c>
      <c r="C6533">
        <v>3</v>
      </c>
      <c r="D6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3">
        <v>14</v>
      </c>
      <c r="AJ6533" t="s">
        <v>356</v>
      </c>
      <c r="AK6533" t="s">
        <v>428</v>
      </c>
      <c r="AL6533" t="s">
        <v>294</v>
      </c>
      <c r="AM6533">
        <v>9</v>
      </c>
      <c r="AN6533">
        <v>3</v>
      </c>
      <c r="AO6533">
        <v>0</v>
      </c>
      <c r="AP6533">
        <v>0</v>
      </c>
      <c r="AQ6533">
        <v>0</v>
      </c>
      <c r="AR6533">
        <v>0</v>
      </c>
      <c r="AS6533">
        <v>0</v>
      </c>
      <c r="AT6533">
        <v>0</v>
      </c>
    </row>
    <row r="6534" spans="1:46" hidden="1" x14ac:dyDescent="0.25">
      <c r="A6534" t="s">
        <v>356</v>
      </c>
      <c r="B6534" t="s">
        <v>294</v>
      </c>
      <c r="C6534">
        <v>4</v>
      </c>
      <c r="D6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4">
        <v>14</v>
      </c>
      <c r="AJ6534" t="s">
        <v>356</v>
      </c>
      <c r="AK6534" t="s">
        <v>428</v>
      </c>
      <c r="AL6534" t="s">
        <v>294</v>
      </c>
      <c r="AM6534">
        <v>9</v>
      </c>
      <c r="AN6534">
        <v>4</v>
      </c>
      <c r="AO6534">
        <v>0</v>
      </c>
      <c r="AP6534">
        <v>0</v>
      </c>
      <c r="AQ6534">
        <v>0</v>
      </c>
      <c r="AR6534">
        <v>0</v>
      </c>
      <c r="AS6534">
        <v>0</v>
      </c>
      <c r="AT6534">
        <v>0</v>
      </c>
    </row>
    <row r="6535" spans="1:46" hidden="1" x14ac:dyDescent="0.25">
      <c r="A6535" t="s">
        <v>356</v>
      </c>
      <c r="B6535" t="s">
        <v>294</v>
      </c>
      <c r="C6535">
        <v>5</v>
      </c>
      <c r="D6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5">
        <v>14</v>
      </c>
      <c r="AJ6535" t="s">
        <v>356</v>
      </c>
      <c r="AK6535" t="s">
        <v>428</v>
      </c>
      <c r="AL6535" t="s">
        <v>294</v>
      </c>
      <c r="AM6535">
        <v>9</v>
      </c>
      <c r="AN6535">
        <v>5</v>
      </c>
      <c r="AO6535">
        <v>0</v>
      </c>
      <c r="AP6535">
        <v>0</v>
      </c>
      <c r="AQ6535">
        <v>0</v>
      </c>
      <c r="AR6535">
        <v>0</v>
      </c>
      <c r="AS6535">
        <v>0</v>
      </c>
      <c r="AT6535">
        <v>0</v>
      </c>
    </row>
    <row r="6536" spans="1:46" hidden="1" x14ac:dyDescent="0.25">
      <c r="A6536" t="s">
        <v>356</v>
      </c>
      <c r="B6536" t="s">
        <v>294</v>
      </c>
      <c r="C6536">
        <v>6</v>
      </c>
      <c r="D6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6">
        <v>14</v>
      </c>
      <c r="AJ6536" t="s">
        <v>356</v>
      </c>
      <c r="AK6536" t="s">
        <v>428</v>
      </c>
      <c r="AL6536" t="s">
        <v>294</v>
      </c>
      <c r="AM6536">
        <v>9</v>
      </c>
      <c r="AN6536">
        <v>6</v>
      </c>
      <c r="AO6536">
        <v>0</v>
      </c>
      <c r="AP6536">
        <v>0</v>
      </c>
      <c r="AQ6536">
        <v>0</v>
      </c>
      <c r="AR6536">
        <v>0</v>
      </c>
      <c r="AS6536">
        <v>0</v>
      </c>
      <c r="AT6536">
        <v>0</v>
      </c>
    </row>
    <row r="6537" spans="1:46" hidden="1" x14ac:dyDescent="0.25">
      <c r="A6537" t="s">
        <v>356</v>
      </c>
      <c r="B6537" t="s">
        <v>294</v>
      </c>
      <c r="C6537">
        <v>7</v>
      </c>
      <c r="D6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3.3500000000000001E-6</v>
      </c>
      <c r="E6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3.3500000000000001E-6</v>
      </c>
      <c r="AI6537">
        <v>14</v>
      </c>
      <c r="AJ6537" t="s">
        <v>356</v>
      </c>
      <c r="AK6537" t="s">
        <v>428</v>
      </c>
      <c r="AL6537" t="s">
        <v>294</v>
      </c>
      <c r="AM6537">
        <v>9</v>
      </c>
      <c r="AN6537">
        <v>7</v>
      </c>
      <c r="AO6537">
        <v>3.3500000000000001E-6</v>
      </c>
      <c r="AP6537">
        <v>3.8999999999999999E-5</v>
      </c>
      <c r="AQ6537">
        <v>1.4724000000000001E-4</v>
      </c>
      <c r="AR6537">
        <v>8.8599999999999999E-5</v>
      </c>
      <c r="AS6537">
        <v>4.7370499999999999E-4</v>
      </c>
      <c r="AT6537">
        <v>0</v>
      </c>
    </row>
    <row r="6538" spans="1:46" hidden="1" x14ac:dyDescent="0.25">
      <c r="A6538" t="s">
        <v>356</v>
      </c>
      <c r="B6538" t="s">
        <v>294</v>
      </c>
      <c r="C6538">
        <v>8</v>
      </c>
      <c r="D6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4.9242231999999997E-2</v>
      </c>
      <c r="E6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4.9242231999999997E-2</v>
      </c>
      <c r="AI6538">
        <v>14</v>
      </c>
      <c r="AJ6538" t="s">
        <v>356</v>
      </c>
      <c r="AK6538" t="s">
        <v>428</v>
      </c>
      <c r="AL6538" t="s">
        <v>294</v>
      </c>
      <c r="AM6538">
        <v>9</v>
      </c>
      <c r="AN6538">
        <v>8</v>
      </c>
      <c r="AO6538" s="281">
        <v>4.9242231999999997E-2</v>
      </c>
      <c r="AP6538" s="281">
        <v>5.9193872000000002E-2</v>
      </c>
      <c r="AQ6538">
        <v>6.9796388000000001E-2</v>
      </c>
      <c r="AR6538" s="281">
        <v>5.8516001999999998E-2</v>
      </c>
      <c r="AS6538">
        <v>8.4342687999999999E-2</v>
      </c>
      <c r="AT6538">
        <v>1.5616502000000001E-2</v>
      </c>
    </row>
    <row r="6539" spans="1:46" hidden="1" x14ac:dyDescent="0.25">
      <c r="A6539" t="s">
        <v>356</v>
      </c>
      <c r="B6539" t="s">
        <v>294</v>
      </c>
      <c r="C6539">
        <v>9</v>
      </c>
      <c r="D6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0.25358988799999999</v>
      </c>
      <c r="E6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0.18624228400000001</v>
      </c>
      <c r="AI6539">
        <v>14</v>
      </c>
      <c r="AJ6539" t="s">
        <v>356</v>
      </c>
      <c r="AK6539" t="s">
        <v>428</v>
      </c>
      <c r="AL6539" t="s">
        <v>294</v>
      </c>
      <c r="AM6539">
        <v>9</v>
      </c>
      <c r="AN6539">
        <v>9</v>
      </c>
      <c r="AO6539">
        <v>0.18624228400000001</v>
      </c>
      <c r="AP6539">
        <v>0.22227508700000001</v>
      </c>
      <c r="AQ6539">
        <v>0.25358988799999999</v>
      </c>
      <c r="AR6539">
        <v>0.21560505999999999</v>
      </c>
      <c r="AS6539">
        <v>0.28709037300000001</v>
      </c>
      <c r="AT6539">
        <v>5.1450548999999998E-2</v>
      </c>
    </row>
    <row r="6540" spans="1:46" hidden="1" x14ac:dyDescent="0.25">
      <c r="A6540" t="s">
        <v>356</v>
      </c>
      <c r="B6540" t="s">
        <v>294</v>
      </c>
      <c r="C6540">
        <v>10</v>
      </c>
      <c r="D6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0.45365460800000001</v>
      </c>
      <c r="E6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0.45365460800000001</v>
      </c>
      <c r="AI6540">
        <v>14</v>
      </c>
      <c r="AJ6540" t="s">
        <v>356</v>
      </c>
      <c r="AK6540" t="s">
        <v>428</v>
      </c>
      <c r="AL6540" t="s">
        <v>294</v>
      </c>
      <c r="AM6540">
        <v>9</v>
      </c>
      <c r="AN6540">
        <v>10</v>
      </c>
      <c r="AO6540">
        <v>0.358046949</v>
      </c>
      <c r="AP6540">
        <v>0.41401901499999999</v>
      </c>
      <c r="AQ6540">
        <v>0.45365460800000001</v>
      </c>
      <c r="AR6540">
        <v>0.39424312700000003</v>
      </c>
      <c r="AS6540">
        <v>0.50863619999999998</v>
      </c>
      <c r="AT6540">
        <v>8.7705666000000002E-2</v>
      </c>
    </row>
    <row r="6541" spans="1:46" hidden="1" x14ac:dyDescent="0.25">
      <c r="A6541" t="s">
        <v>356</v>
      </c>
      <c r="B6541" t="s">
        <v>294</v>
      </c>
      <c r="C6541">
        <v>11</v>
      </c>
      <c r="D6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0.63295412299999998</v>
      </c>
      <c r="E6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0.63295412299999998</v>
      </c>
      <c r="AI6541">
        <v>14</v>
      </c>
      <c r="AJ6541" t="s">
        <v>356</v>
      </c>
      <c r="AK6541" t="s">
        <v>428</v>
      </c>
      <c r="AL6541" t="s">
        <v>294</v>
      </c>
      <c r="AM6541">
        <v>9</v>
      </c>
      <c r="AN6541">
        <v>11</v>
      </c>
      <c r="AO6541">
        <v>0.50546677500000003</v>
      </c>
      <c r="AP6541">
        <v>0.57672868499999996</v>
      </c>
      <c r="AQ6541">
        <v>0.63295412299999998</v>
      </c>
      <c r="AR6541">
        <v>0.552856919</v>
      </c>
      <c r="AS6541">
        <v>0.68189160599999998</v>
      </c>
      <c r="AT6541">
        <v>0.156933394</v>
      </c>
    </row>
    <row r="6542" spans="1:46" hidden="1" x14ac:dyDescent="0.25">
      <c r="A6542" t="s">
        <v>356</v>
      </c>
      <c r="B6542" t="s">
        <v>294</v>
      </c>
      <c r="C6542">
        <v>12</v>
      </c>
      <c r="D6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0.72312612300000001</v>
      </c>
      <c r="E6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0.72312612300000001</v>
      </c>
      <c r="AI6542">
        <v>14</v>
      </c>
      <c r="AJ6542" t="s">
        <v>356</v>
      </c>
      <c r="AK6542" t="s">
        <v>428</v>
      </c>
      <c r="AL6542" t="s">
        <v>294</v>
      </c>
      <c r="AM6542">
        <v>9</v>
      </c>
      <c r="AN6542">
        <v>12</v>
      </c>
      <c r="AO6542">
        <v>0.59439473700000001</v>
      </c>
      <c r="AP6542">
        <v>0.67479860999999997</v>
      </c>
      <c r="AQ6542">
        <v>0.72312612300000001</v>
      </c>
      <c r="AR6542">
        <v>0.64563409500000002</v>
      </c>
      <c r="AS6542">
        <v>0.81232687699999995</v>
      </c>
      <c r="AT6542">
        <v>0.204640408</v>
      </c>
    </row>
    <row r="6543" spans="1:46" hidden="1" x14ac:dyDescent="0.25">
      <c r="A6543" t="s">
        <v>356</v>
      </c>
      <c r="B6543" t="s">
        <v>294</v>
      </c>
      <c r="C6543">
        <v>13</v>
      </c>
      <c r="D6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0.73940156999999995</v>
      </c>
      <c r="E6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0.73940156999999995</v>
      </c>
      <c r="AI6543">
        <v>14</v>
      </c>
      <c r="AJ6543" t="s">
        <v>356</v>
      </c>
      <c r="AK6543" t="s">
        <v>428</v>
      </c>
      <c r="AL6543" t="s">
        <v>294</v>
      </c>
      <c r="AM6543">
        <v>9</v>
      </c>
      <c r="AN6543">
        <v>13</v>
      </c>
      <c r="AO6543">
        <v>0.59819907000000005</v>
      </c>
      <c r="AP6543">
        <v>0.68544371000000004</v>
      </c>
      <c r="AQ6543">
        <v>0.73940156999999995</v>
      </c>
      <c r="AR6543">
        <v>0.66378419499999997</v>
      </c>
      <c r="AS6543">
        <v>0.85813446199999999</v>
      </c>
      <c r="AT6543">
        <v>0.23137994000000001</v>
      </c>
    </row>
    <row r="6544" spans="1:46" hidden="1" x14ac:dyDescent="0.25">
      <c r="A6544" t="s">
        <v>356</v>
      </c>
      <c r="B6544" t="s">
        <v>294</v>
      </c>
      <c r="C6544">
        <v>14</v>
      </c>
      <c r="D6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0.71140395000000001</v>
      </c>
      <c r="E6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0.71140395000000001</v>
      </c>
      <c r="AI6544">
        <v>14</v>
      </c>
      <c r="AJ6544" t="s">
        <v>356</v>
      </c>
      <c r="AK6544" t="s">
        <v>428</v>
      </c>
      <c r="AL6544" t="s">
        <v>294</v>
      </c>
      <c r="AM6544">
        <v>9</v>
      </c>
      <c r="AN6544">
        <v>14</v>
      </c>
      <c r="AO6544">
        <v>0.577331233</v>
      </c>
      <c r="AP6544">
        <v>0.65452371499999995</v>
      </c>
      <c r="AQ6544">
        <v>0.71140395000000001</v>
      </c>
      <c r="AR6544">
        <v>0.64061230700000005</v>
      </c>
      <c r="AS6544">
        <v>0.85873463500000002</v>
      </c>
      <c r="AT6544">
        <v>0.251204076</v>
      </c>
    </row>
    <row r="6545" spans="1:46" hidden="1" x14ac:dyDescent="0.25">
      <c r="A6545" t="s">
        <v>356</v>
      </c>
      <c r="B6545" t="s">
        <v>294</v>
      </c>
      <c r="C6545">
        <v>15</v>
      </c>
      <c r="D6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0.65268048300000003</v>
      </c>
      <c r="E6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0.65268048300000003</v>
      </c>
      <c r="AI6545">
        <v>14</v>
      </c>
      <c r="AJ6545" t="s">
        <v>356</v>
      </c>
      <c r="AK6545" t="s">
        <v>428</v>
      </c>
      <c r="AL6545" t="s">
        <v>294</v>
      </c>
      <c r="AM6545">
        <v>9</v>
      </c>
      <c r="AN6545">
        <v>15</v>
      </c>
      <c r="AO6545">
        <v>0.51331603800000003</v>
      </c>
      <c r="AP6545">
        <v>0.59714908200000005</v>
      </c>
      <c r="AQ6545">
        <v>0.65268048300000003</v>
      </c>
      <c r="AR6545">
        <v>0.576884972</v>
      </c>
      <c r="AS6545">
        <v>0.76955200800000001</v>
      </c>
      <c r="AT6545">
        <v>0.13600279400000001</v>
      </c>
    </row>
    <row r="6546" spans="1:46" hidden="1" x14ac:dyDescent="0.25">
      <c r="A6546" t="s">
        <v>356</v>
      </c>
      <c r="B6546" t="s">
        <v>294</v>
      </c>
      <c r="C6546">
        <v>16</v>
      </c>
      <c r="D6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0.55593639299999997</v>
      </c>
      <c r="E6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0.55593639299999997</v>
      </c>
      <c r="AI6546">
        <v>14</v>
      </c>
      <c r="AJ6546" t="s">
        <v>356</v>
      </c>
      <c r="AK6546" t="s">
        <v>428</v>
      </c>
      <c r="AL6546" t="s">
        <v>294</v>
      </c>
      <c r="AM6546">
        <v>9</v>
      </c>
      <c r="AN6546">
        <v>16</v>
      </c>
      <c r="AO6546">
        <v>0.46473076800000002</v>
      </c>
      <c r="AP6546">
        <v>0.511554917</v>
      </c>
      <c r="AQ6546">
        <v>0.55593639299999997</v>
      </c>
      <c r="AR6546">
        <v>0.50432760600000004</v>
      </c>
      <c r="AS6546">
        <v>0.62329430900000005</v>
      </c>
      <c r="AT6546">
        <v>0.26238550399999999</v>
      </c>
    </row>
    <row r="6547" spans="1:46" hidden="1" x14ac:dyDescent="0.25">
      <c r="A6547" t="s">
        <v>356</v>
      </c>
      <c r="B6547" t="s">
        <v>294</v>
      </c>
      <c r="C6547">
        <v>17</v>
      </c>
      <c r="D6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0.405010174</v>
      </c>
      <c r="E6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0.405010174</v>
      </c>
      <c r="AI6547">
        <v>14</v>
      </c>
      <c r="AJ6547" t="s">
        <v>356</v>
      </c>
      <c r="AK6547" t="s">
        <v>428</v>
      </c>
      <c r="AL6547" t="s">
        <v>294</v>
      </c>
      <c r="AM6547">
        <v>9</v>
      </c>
      <c r="AN6547">
        <v>17</v>
      </c>
      <c r="AO6547">
        <v>0.339681962</v>
      </c>
      <c r="AP6547">
        <v>0.36756868199999998</v>
      </c>
      <c r="AQ6547">
        <v>0.405010174</v>
      </c>
      <c r="AR6547">
        <v>0.36270071399999998</v>
      </c>
      <c r="AS6547">
        <v>0.457829971</v>
      </c>
      <c r="AT6547">
        <v>0.170048059</v>
      </c>
    </row>
    <row r="6548" spans="1:46" hidden="1" x14ac:dyDescent="0.25">
      <c r="A6548" t="s">
        <v>356</v>
      </c>
      <c r="B6548" t="s">
        <v>294</v>
      </c>
      <c r="C6548">
        <v>18</v>
      </c>
      <c r="D6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0.21754741899999999</v>
      </c>
      <c r="E6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0.21754741899999999</v>
      </c>
      <c r="AI6548">
        <v>14</v>
      </c>
      <c r="AJ6548" t="s">
        <v>356</v>
      </c>
      <c r="AK6548" t="s">
        <v>428</v>
      </c>
      <c r="AL6548" t="s">
        <v>294</v>
      </c>
      <c r="AM6548">
        <v>9</v>
      </c>
      <c r="AN6548">
        <v>18</v>
      </c>
      <c r="AO6548">
        <v>0.18093442900000001</v>
      </c>
      <c r="AP6548">
        <v>0.201628945</v>
      </c>
      <c r="AQ6548">
        <v>0.21754741899999999</v>
      </c>
      <c r="AR6548">
        <v>0.197388024</v>
      </c>
      <c r="AS6548">
        <v>0.26010942999999997</v>
      </c>
      <c r="AT6548">
        <v>8.5803164000000001E-2</v>
      </c>
    </row>
    <row r="6549" spans="1:46" hidden="1" x14ac:dyDescent="0.25">
      <c r="A6549" t="s">
        <v>356</v>
      </c>
      <c r="B6549" t="s">
        <v>294</v>
      </c>
      <c r="C6549">
        <v>19</v>
      </c>
      <c r="D6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5.9927007999999997E-2</v>
      </c>
      <c r="E6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5.9927007999999997E-2</v>
      </c>
      <c r="AI6549">
        <v>14</v>
      </c>
      <c r="AJ6549" t="s">
        <v>356</v>
      </c>
      <c r="AK6549" t="s">
        <v>428</v>
      </c>
      <c r="AL6549" t="s">
        <v>294</v>
      </c>
      <c r="AM6549">
        <v>9</v>
      </c>
      <c r="AN6549">
        <v>19</v>
      </c>
      <c r="AO6549">
        <v>4.3985089999999998E-2</v>
      </c>
      <c r="AP6549">
        <v>5.2335719000000003E-2</v>
      </c>
      <c r="AQ6549">
        <v>5.9927007999999997E-2</v>
      </c>
      <c r="AR6549">
        <v>5.1571657999999999E-2</v>
      </c>
      <c r="AS6549">
        <v>6.9336697000000003E-2</v>
      </c>
      <c r="AT6549">
        <v>2.6702650000000001E-2</v>
      </c>
    </row>
    <row r="6550" spans="1:46" hidden="1" x14ac:dyDescent="0.25">
      <c r="A6550" t="s">
        <v>356</v>
      </c>
      <c r="B6550" t="s">
        <v>294</v>
      </c>
      <c r="C6550">
        <v>20</v>
      </c>
      <c r="D6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5.5300000000000002E-5</v>
      </c>
      <c r="E6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5.5300000000000002E-5</v>
      </c>
      <c r="AI6550">
        <v>14</v>
      </c>
      <c r="AJ6550" t="s">
        <v>356</v>
      </c>
      <c r="AK6550" t="s">
        <v>428</v>
      </c>
      <c r="AL6550" t="s">
        <v>294</v>
      </c>
      <c r="AM6550">
        <v>9</v>
      </c>
      <c r="AN6550">
        <v>20</v>
      </c>
      <c r="AO6550">
        <v>0</v>
      </c>
      <c r="AP6550">
        <v>1.4100000000000001E-6</v>
      </c>
      <c r="AQ6550">
        <v>5.5300000000000002E-5</v>
      </c>
      <c r="AR6550">
        <v>4.49E-5</v>
      </c>
      <c r="AS6550">
        <v>3.7496799999999999E-4</v>
      </c>
      <c r="AT6550">
        <v>0</v>
      </c>
    </row>
    <row r="6551" spans="1:46" hidden="1" x14ac:dyDescent="0.25">
      <c r="A6551" t="s">
        <v>356</v>
      </c>
      <c r="B6551" t="s">
        <v>294</v>
      </c>
      <c r="C6551">
        <v>21</v>
      </c>
      <c r="D6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1">
        <v>14</v>
      </c>
      <c r="AJ6551" t="s">
        <v>356</v>
      </c>
      <c r="AK6551" t="s">
        <v>428</v>
      </c>
      <c r="AL6551" t="s">
        <v>294</v>
      </c>
      <c r="AM6551">
        <v>9</v>
      </c>
      <c r="AN6551">
        <v>21</v>
      </c>
      <c r="AO6551">
        <v>0</v>
      </c>
      <c r="AP6551" s="281">
        <v>0</v>
      </c>
      <c r="AQ6551" s="281">
        <v>0</v>
      </c>
      <c r="AR6551" s="281">
        <v>0</v>
      </c>
      <c r="AS6551">
        <v>0</v>
      </c>
      <c r="AT6551">
        <v>0</v>
      </c>
    </row>
    <row r="6552" spans="1:46" hidden="1" x14ac:dyDescent="0.25">
      <c r="A6552" t="s">
        <v>356</v>
      </c>
      <c r="B6552" t="s">
        <v>294</v>
      </c>
      <c r="C6552">
        <v>22</v>
      </c>
      <c r="D6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2">
        <v>14</v>
      </c>
      <c r="AJ6552" t="s">
        <v>356</v>
      </c>
      <c r="AK6552" t="s">
        <v>428</v>
      </c>
      <c r="AL6552" t="s">
        <v>294</v>
      </c>
      <c r="AM6552">
        <v>9</v>
      </c>
      <c r="AN6552">
        <v>22</v>
      </c>
      <c r="AO6552">
        <v>0</v>
      </c>
      <c r="AP6552">
        <v>0</v>
      </c>
      <c r="AQ6552">
        <v>0</v>
      </c>
      <c r="AR6552">
        <v>0</v>
      </c>
      <c r="AS6552">
        <v>0</v>
      </c>
      <c r="AT6552">
        <v>0</v>
      </c>
    </row>
    <row r="6553" spans="1:46" hidden="1" x14ac:dyDescent="0.25">
      <c r="A6553" t="s">
        <v>356</v>
      </c>
      <c r="B6553" t="s">
        <v>294</v>
      </c>
      <c r="C6553">
        <v>23</v>
      </c>
      <c r="D6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3">
        <v>14</v>
      </c>
      <c r="AJ6553" t="s">
        <v>356</v>
      </c>
      <c r="AK6553" t="s">
        <v>428</v>
      </c>
      <c r="AL6553" t="s">
        <v>294</v>
      </c>
      <c r="AM6553">
        <v>9</v>
      </c>
      <c r="AN6553">
        <v>23</v>
      </c>
      <c r="AO6553">
        <v>0</v>
      </c>
      <c r="AP6553">
        <v>0</v>
      </c>
      <c r="AQ6553">
        <v>0</v>
      </c>
      <c r="AR6553">
        <v>0</v>
      </c>
      <c r="AS6553">
        <v>0</v>
      </c>
      <c r="AT6553">
        <v>0</v>
      </c>
    </row>
    <row r="6554" spans="1:46" hidden="1" x14ac:dyDescent="0.25">
      <c r="A6554" t="s">
        <v>356</v>
      </c>
      <c r="B6554" t="s">
        <v>294</v>
      </c>
      <c r="C6554">
        <v>24</v>
      </c>
      <c r="D6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4">
        <v>14</v>
      </c>
      <c r="AJ6554" t="s">
        <v>356</v>
      </c>
      <c r="AK6554" t="s">
        <v>428</v>
      </c>
      <c r="AL6554" t="s">
        <v>294</v>
      </c>
      <c r="AM6554">
        <v>9</v>
      </c>
      <c r="AN6554">
        <v>24</v>
      </c>
      <c r="AO6554">
        <v>0</v>
      </c>
      <c r="AP6554">
        <v>0</v>
      </c>
      <c r="AQ6554">
        <v>0</v>
      </c>
      <c r="AR6554">
        <v>0</v>
      </c>
      <c r="AS6554">
        <v>0</v>
      </c>
      <c r="AT6554">
        <v>0</v>
      </c>
    </row>
    <row r="6555" spans="1:46" hidden="1" x14ac:dyDescent="0.25">
      <c r="A6555" t="s">
        <v>356</v>
      </c>
      <c r="B6555" t="s">
        <v>295</v>
      </c>
      <c r="C6555">
        <v>1</v>
      </c>
      <c r="D6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5">
        <v>14</v>
      </c>
      <c r="AJ6555" t="s">
        <v>356</v>
      </c>
      <c r="AK6555" t="s">
        <v>428</v>
      </c>
      <c r="AL6555" t="s">
        <v>295</v>
      </c>
      <c r="AM6555">
        <v>10</v>
      </c>
      <c r="AN6555">
        <v>1</v>
      </c>
      <c r="AO6555">
        <v>0</v>
      </c>
      <c r="AP6555">
        <v>0</v>
      </c>
      <c r="AQ6555">
        <v>0</v>
      </c>
      <c r="AR6555">
        <v>0</v>
      </c>
      <c r="AS6555">
        <v>0</v>
      </c>
      <c r="AT6555">
        <v>0</v>
      </c>
    </row>
    <row r="6556" spans="1:46" hidden="1" x14ac:dyDescent="0.25">
      <c r="A6556" t="s">
        <v>356</v>
      </c>
      <c r="B6556" t="s">
        <v>295</v>
      </c>
      <c r="C6556">
        <v>2</v>
      </c>
      <c r="D6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6">
        <v>14</v>
      </c>
      <c r="AJ6556" t="s">
        <v>356</v>
      </c>
      <c r="AK6556" t="s">
        <v>428</v>
      </c>
      <c r="AL6556" t="s">
        <v>295</v>
      </c>
      <c r="AM6556">
        <v>10</v>
      </c>
      <c r="AN6556">
        <v>2</v>
      </c>
      <c r="AO6556">
        <v>0</v>
      </c>
      <c r="AP6556">
        <v>0</v>
      </c>
      <c r="AQ6556">
        <v>0</v>
      </c>
      <c r="AR6556">
        <v>0</v>
      </c>
      <c r="AS6556">
        <v>0</v>
      </c>
      <c r="AT6556">
        <v>0</v>
      </c>
    </row>
    <row r="6557" spans="1:46" hidden="1" x14ac:dyDescent="0.25">
      <c r="A6557" t="s">
        <v>356</v>
      </c>
      <c r="B6557" t="s">
        <v>295</v>
      </c>
      <c r="C6557">
        <v>3</v>
      </c>
      <c r="D6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7">
        <v>14</v>
      </c>
      <c r="AJ6557" t="s">
        <v>356</v>
      </c>
      <c r="AK6557" t="s">
        <v>428</v>
      </c>
      <c r="AL6557" t="s">
        <v>295</v>
      </c>
      <c r="AM6557">
        <v>10</v>
      </c>
      <c r="AN6557">
        <v>3</v>
      </c>
      <c r="AO6557">
        <v>0</v>
      </c>
      <c r="AP6557">
        <v>0</v>
      </c>
      <c r="AQ6557">
        <v>0</v>
      </c>
      <c r="AR6557">
        <v>0</v>
      </c>
      <c r="AS6557">
        <v>0</v>
      </c>
      <c r="AT6557">
        <v>0</v>
      </c>
    </row>
    <row r="6558" spans="1:46" hidden="1" x14ac:dyDescent="0.25">
      <c r="A6558" t="s">
        <v>356</v>
      </c>
      <c r="B6558" t="s">
        <v>295</v>
      </c>
      <c r="C6558">
        <v>4</v>
      </c>
      <c r="D6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8">
        <v>14</v>
      </c>
      <c r="AJ6558" t="s">
        <v>356</v>
      </c>
      <c r="AK6558" t="s">
        <v>428</v>
      </c>
      <c r="AL6558" t="s">
        <v>295</v>
      </c>
      <c r="AM6558">
        <v>10</v>
      </c>
      <c r="AN6558">
        <v>4</v>
      </c>
      <c r="AO6558">
        <v>0</v>
      </c>
      <c r="AP6558">
        <v>0</v>
      </c>
      <c r="AQ6558">
        <v>0</v>
      </c>
      <c r="AR6558">
        <v>0</v>
      </c>
      <c r="AS6558">
        <v>0</v>
      </c>
      <c r="AT6558">
        <v>0</v>
      </c>
    </row>
    <row r="6559" spans="1:46" hidden="1" x14ac:dyDescent="0.25">
      <c r="A6559" t="s">
        <v>356</v>
      </c>
      <c r="B6559" t="s">
        <v>295</v>
      </c>
      <c r="C6559">
        <v>5</v>
      </c>
      <c r="D6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9">
        <v>14</v>
      </c>
      <c r="AJ6559" t="s">
        <v>356</v>
      </c>
      <c r="AK6559" t="s">
        <v>428</v>
      </c>
      <c r="AL6559" t="s">
        <v>295</v>
      </c>
      <c r="AM6559">
        <v>10</v>
      </c>
      <c r="AN6559">
        <v>5</v>
      </c>
      <c r="AO6559">
        <v>0</v>
      </c>
      <c r="AP6559">
        <v>0</v>
      </c>
      <c r="AQ6559">
        <v>0</v>
      </c>
      <c r="AR6559">
        <v>0</v>
      </c>
      <c r="AS6559">
        <v>0</v>
      </c>
      <c r="AT6559">
        <v>0</v>
      </c>
    </row>
    <row r="6560" spans="1:46" hidden="1" x14ac:dyDescent="0.25">
      <c r="A6560" t="s">
        <v>356</v>
      </c>
      <c r="B6560" t="s">
        <v>295</v>
      </c>
      <c r="C6560">
        <v>6</v>
      </c>
      <c r="D6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0">
        <v>14</v>
      </c>
      <c r="AJ6560" t="s">
        <v>356</v>
      </c>
      <c r="AK6560" t="s">
        <v>428</v>
      </c>
      <c r="AL6560" t="s">
        <v>295</v>
      </c>
      <c r="AM6560">
        <v>10</v>
      </c>
      <c r="AN6560">
        <v>6</v>
      </c>
      <c r="AO6560">
        <v>0</v>
      </c>
      <c r="AP6560">
        <v>0</v>
      </c>
      <c r="AQ6560">
        <v>0</v>
      </c>
      <c r="AR6560">
        <v>0</v>
      </c>
      <c r="AS6560">
        <v>0</v>
      </c>
      <c r="AT6560">
        <v>0</v>
      </c>
    </row>
    <row r="6561" spans="1:46" hidden="1" x14ac:dyDescent="0.25">
      <c r="A6561" t="s">
        <v>356</v>
      </c>
      <c r="B6561" t="s">
        <v>295</v>
      </c>
      <c r="C6561">
        <v>7</v>
      </c>
      <c r="D6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4.6410000000000001E-4</v>
      </c>
      <c r="E6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4.6410000000000001E-4</v>
      </c>
      <c r="AI6561">
        <v>14</v>
      </c>
      <c r="AJ6561" t="s">
        <v>356</v>
      </c>
      <c r="AK6561" t="s">
        <v>428</v>
      </c>
      <c r="AL6561" t="s">
        <v>295</v>
      </c>
      <c r="AM6561">
        <v>10</v>
      </c>
      <c r="AN6561">
        <v>7</v>
      </c>
      <c r="AO6561">
        <v>4.6410000000000001E-4</v>
      </c>
      <c r="AP6561">
        <v>6.6080499999999999E-4</v>
      </c>
      <c r="AQ6561">
        <v>9.07803E-4</v>
      </c>
      <c r="AR6561">
        <v>6.4614900000000005E-4</v>
      </c>
      <c r="AS6561">
        <v>1.424572E-3</v>
      </c>
      <c r="AT6561">
        <v>0</v>
      </c>
    </row>
    <row r="6562" spans="1:46" hidden="1" x14ac:dyDescent="0.25">
      <c r="A6562" t="s">
        <v>356</v>
      </c>
      <c r="B6562" t="s">
        <v>295</v>
      </c>
      <c r="C6562">
        <v>8</v>
      </c>
      <c r="D6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5.8888441999999999E-2</v>
      </c>
      <c r="E6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5.8888441999999999E-2</v>
      </c>
      <c r="AI6562">
        <v>14</v>
      </c>
      <c r="AJ6562" t="s">
        <v>356</v>
      </c>
      <c r="AK6562" t="s">
        <v>428</v>
      </c>
      <c r="AL6562" t="s">
        <v>295</v>
      </c>
      <c r="AM6562">
        <v>10</v>
      </c>
      <c r="AN6562">
        <v>8</v>
      </c>
      <c r="AO6562">
        <v>5.8888441999999999E-2</v>
      </c>
      <c r="AP6562">
        <v>7.5422245999999998E-2</v>
      </c>
      <c r="AQ6562">
        <v>8.5408077999999998E-2</v>
      </c>
      <c r="AR6562">
        <v>6.6560111000000005E-2</v>
      </c>
      <c r="AS6562">
        <v>0.10227410100000001</v>
      </c>
      <c r="AT6562">
        <v>6.0855499999999999E-4</v>
      </c>
    </row>
    <row r="6563" spans="1:46" hidden="1" x14ac:dyDescent="0.25">
      <c r="A6563" t="s">
        <v>356</v>
      </c>
      <c r="B6563" t="s">
        <v>295</v>
      </c>
      <c r="C6563">
        <v>9</v>
      </c>
      <c r="D6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0.27804084299999998</v>
      </c>
      <c r="E6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0.19748431699999999</v>
      </c>
      <c r="AI6563">
        <v>14</v>
      </c>
      <c r="AJ6563" t="s">
        <v>356</v>
      </c>
      <c r="AK6563" t="s">
        <v>428</v>
      </c>
      <c r="AL6563" t="s">
        <v>295</v>
      </c>
      <c r="AM6563">
        <v>10</v>
      </c>
      <c r="AN6563">
        <v>9</v>
      </c>
      <c r="AO6563">
        <v>0.19748431699999999</v>
      </c>
      <c r="AP6563">
        <v>0.24865306300000001</v>
      </c>
      <c r="AQ6563">
        <v>0.27804084299999998</v>
      </c>
      <c r="AR6563">
        <v>0.22549361100000001</v>
      </c>
      <c r="AS6563">
        <v>0.31415838699999998</v>
      </c>
      <c r="AT6563">
        <v>5.8568796999999999E-2</v>
      </c>
    </row>
    <row r="6564" spans="1:46" hidden="1" x14ac:dyDescent="0.25">
      <c r="A6564" t="s">
        <v>356</v>
      </c>
      <c r="B6564" t="s">
        <v>295</v>
      </c>
      <c r="C6564">
        <v>10</v>
      </c>
      <c r="D6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0.47548881999999998</v>
      </c>
      <c r="E6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0.47548881999999998</v>
      </c>
      <c r="AI6564">
        <v>14</v>
      </c>
      <c r="AJ6564" t="s">
        <v>356</v>
      </c>
      <c r="AK6564" t="s">
        <v>428</v>
      </c>
      <c r="AL6564" t="s">
        <v>295</v>
      </c>
      <c r="AM6564">
        <v>10</v>
      </c>
      <c r="AN6564">
        <v>10</v>
      </c>
      <c r="AO6564">
        <v>0.33874991999999998</v>
      </c>
      <c r="AP6564">
        <v>0.43666117500000001</v>
      </c>
      <c r="AQ6564">
        <v>0.47548881999999998</v>
      </c>
      <c r="AR6564">
        <v>0.40454205300000001</v>
      </c>
      <c r="AS6564">
        <v>0.52468725400000005</v>
      </c>
      <c r="AT6564">
        <v>0.15969955199999999</v>
      </c>
    </row>
    <row r="6565" spans="1:46" hidden="1" x14ac:dyDescent="0.25">
      <c r="A6565" t="s">
        <v>356</v>
      </c>
      <c r="B6565" t="s">
        <v>295</v>
      </c>
      <c r="C6565">
        <v>11</v>
      </c>
      <c r="D6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0.64650580199999996</v>
      </c>
      <c r="E6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0.64650580199999996</v>
      </c>
      <c r="AI6565">
        <v>14</v>
      </c>
      <c r="AJ6565" t="s">
        <v>356</v>
      </c>
      <c r="AK6565" t="s">
        <v>428</v>
      </c>
      <c r="AL6565" t="s">
        <v>295</v>
      </c>
      <c r="AM6565">
        <v>10</v>
      </c>
      <c r="AN6565">
        <v>11</v>
      </c>
      <c r="AO6565">
        <v>0.49567140399999998</v>
      </c>
      <c r="AP6565">
        <v>0.59763776999999996</v>
      </c>
      <c r="AQ6565">
        <v>0.64650580199999996</v>
      </c>
      <c r="AR6565">
        <v>0.56270630499999996</v>
      </c>
      <c r="AS6565">
        <v>0.699132737</v>
      </c>
      <c r="AT6565">
        <v>0.270776185</v>
      </c>
    </row>
    <row r="6566" spans="1:46" hidden="1" x14ac:dyDescent="0.25">
      <c r="A6566" t="s">
        <v>356</v>
      </c>
      <c r="B6566" t="s">
        <v>295</v>
      </c>
      <c r="C6566">
        <v>12</v>
      </c>
      <c r="D6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0.72628425900000004</v>
      </c>
      <c r="E6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0.72628425900000004</v>
      </c>
      <c r="AI6566">
        <v>14</v>
      </c>
      <c r="AJ6566" t="s">
        <v>356</v>
      </c>
      <c r="AK6566" t="s">
        <v>428</v>
      </c>
      <c r="AL6566" t="s">
        <v>295</v>
      </c>
      <c r="AM6566">
        <v>10</v>
      </c>
      <c r="AN6566">
        <v>12</v>
      </c>
      <c r="AO6566">
        <v>0.61624882999999997</v>
      </c>
      <c r="AP6566">
        <v>0.67684210899999997</v>
      </c>
      <c r="AQ6566">
        <v>0.72628425900000004</v>
      </c>
      <c r="AR6566">
        <v>0.65241353700000004</v>
      </c>
      <c r="AS6566">
        <v>0.81841871300000002</v>
      </c>
      <c r="AT6566">
        <v>0.29085580599999999</v>
      </c>
    </row>
    <row r="6567" spans="1:46" hidden="1" x14ac:dyDescent="0.25">
      <c r="A6567" t="s">
        <v>356</v>
      </c>
      <c r="B6567" t="s">
        <v>295</v>
      </c>
      <c r="C6567">
        <v>13</v>
      </c>
      <c r="D6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0.74340203000000005</v>
      </c>
      <c r="E6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0.74340203000000005</v>
      </c>
      <c r="AI6567">
        <v>14</v>
      </c>
      <c r="AJ6567" t="s">
        <v>356</v>
      </c>
      <c r="AK6567" t="s">
        <v>428</v>
      </c>
      <c r="AL6567" t="s">
        <v>295</v>
      </c>
      <c r="AM6567">
        <v>10</v>
      </c>
      <c r="AN6567">
        <v>13</v>
      </c>
      <c r="AO6567">
        <v>0.60658783000000005</v>
      </c>
      <c r="AP6567">
        <v>0.70186327000000004</v>
      </c>
      <c r="AQ6567">
        <v>0.74340203000000005</v>
      </c>
      <c r="AR6567">
        <v>0.66893034299999998</v>
      </c>
      <c r="AS6567">
        <v>0.87089735000000001</v>
      </c>
      <c r="AT6567">
        <v>0.25884443699999998</v>
      </c>
    </row>
    <row r="6568" spans="1:46" hidden="1" x14ac:dyDescent="0.25">
      <c r="A6568" t="s">
        <v>356</v>
      </c>
      <c r="B6568" t="s">
        <v>295</v>
      </c>
      <c r="C6568">
        <v>14</v>
      </c>
      <c r="D6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0.72696797499999999</v>
      </c>
      <c r="E6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0.72696797499999999</v>
      </c>
      <c r="AI6568">
        <v>14</v>
      </c>
      <c r="AJ6568" t="s">
        <v>356</v>
      </c>
      <c r="AK6568" t="s">
        <v>428</v>
      </c>
      <c r="AL6568" t="s">
        <v>295</v>
      </c>
      <c r="AM6568">
        <v>10</v>
      </c>
      <c r="AN6568">
        <v>14</v>
      </c>
      <c r="AO6568">
        <v>0.61166778200000005</v>
      </c>
      <c r="AP6568">
        <v>0.67839115800000005</v>
      </c>
      <c r="AQ6568">
        <v>0.72696797499999999</v>
      </c>
      <c r="AR6568">
        <v>0.65780903899999998</v>
      </c>
      <c r="AS6568">
        <v>0.84517783899999999</v>
      </c>
      <c r="AT6568">
        <v>0.31874098899999997</v>
      </c>
    </row>
    <row r="6569" spans="1:46" hidden="1" x14ac:dyDescent="0.25">
      <c r="A6569" t="s">
        <v>356</v>
      </c>
      <c r="B6569" t="s">
        <v>295</v>
      </c>
      <c r="C6569">
        <v>15</v>
      </c>
      <c r="D6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0.67002948299999998</v>
      </c>
      <c r="E6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0.67002948299999998</v>
      </c>
      <c r="AI6569">
        <v>14</v>
      </c>
      <c r="AJ6569" t="s">
        <v>356</v>
      </c>
      <c r="AK6569" t="s">
        <v>428</v>
      </c>
      <c r="AL6569" t="s">
        <v>295</v>
      </c>
      <c r="AM6569">
        <v>10</v>
      </c>
      <c r="AN6569">
        <v>15</v>
      </c>
      <c r="AO6569">
        <v>0.53092326499999998</v>
      </c>
      <c r="AP6569">
        <v>0.60525392600000005</v>
      </c>
      <c r="AQ6569">
        <v>0.67002948299999998</v>
      </c>
      <c r="AR6569">
        <v>0.59585716099999997</v>
      </c>
      <c r="AS6569">
        <v>0.77480100299999999</v>
      </c>
      <c r="AT6569">
        <v>0.30495053599999999</v>
      </c>
    </row>
    <row r="6570" spans="1:46" hidden="1" x14ac:dyDescent="0.25">
      <c r="A6570" t="s">
        <v>356</v>
      </c>
      <c r="B6570" t="s">
        <v>295</v>
      </c>
      <c r="C6570">
        <v>16</v>
      </c>
      <c r="D6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0.557957645</v>
      </c>
      <c r="E6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0.557957645</v>
      </c>
      <c r="AI6570">
        <v>14</v>
      </c>
      <c r="AJ6570" t="s">
        <v>356</v>
      </c>
      <c r="AK6570" t="s">
        <v>428</v>
      </c>
      <c r="AL6570" t="s">
        <v>295</v>
      </c>
      <c r="AM6570">
        <v>10</v>
      </c>
      <c r="AN6570">
        <v>16</v>
      </c>
      <c r="AO6570">
        <v>0.45808423399999998</v>
      </c>
      <c r="AP6570">
        <v>0.51401910299999998</v>
      </c>
      <c r="AQ6570">
        <v>0.557957645</v>
      </c>
      <c r="AR6570">
        <v>0.50232861900000003</v>
      </c>
      <c r="AS6570">
        <v>0.67947917999999996</v>
      </c>
      <c r="AT6570">
        <v>0.231469072</v>
      </c>
    </row>
    <row r="6571" spans="1:46" hidden="1" x14ac:dyDescent="0.25">
      <c r="A6571" t="s">
        <v>356</v>
      </c>
      <c r="B6571" t="s">
        <v>295</v>
      </c>
      <c r="C6571">
        <v>17</v>
      </c>
      <c r="D6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0.39759002399999999</v>
      </c>
      <c r="E6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0.39759002399999999</v>
      </c>
      <c r="AI6571">
        <v>14</v>
      </c>
      <c r="AJ6571" t="s">
        <v>356</v>
      </c>
      <c r="AK6571" t="s">
        <v>428</v>
      </c>
      <c r="AL6571" t="s">
        <v>295</v>
      </c>
      <c r="AM6571">
        <v>10</v>
      </c>
      <c r="AN6571">
        <v>17</v>
      </c>
      <c r="AO6571">
        <v>0.30754092900000002</v>
      </c>
      <c r="AP6571">
        <v>0.353662588</v>
      </c>
      <c r="AQ6571">
        <v>0.39759002399999999</v>
      </c>
      <c r="AR6571">
        <v>0.35454337000000002</v>
      </c>
      <c r="AS6571">
        <v>0.57371971899999996</v>
      </c>
      <c r="AT6571">
        <v>0.16162971600000001</v>
      </c>
    </row>
    <row r="6572" spans="1:46" hidden="1" x14ac:dyDescent="0.25">
      <c r="A6572" t="s">
        <v>356</v>
      </c>
      <c r="B6572" t="s">
        <v>295</v>
      </c>
      <c r="C6572">
        <v>18</v>
      </c>
      <c r="D6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0.204283881</v>
      </c>
      <c r="E6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0.204283881</v>
      </c>
      <c r="AI6572">
        <v>14</v>
      </c>
      <c r="AJ6572" t="s">
        <v>356</v>
      </c>
      <c r="AK6572" t="s">
        <v>428</v>
      </c>
      <c r="AL6572" t="s">
        <v>295</v>
      </c>
      <c r="AM6572">
        <v>10</v>
      </c>
      <c r="AN6572">
        <v>18</v>
      </c>
      <c r="AO6572">
        <v>0.16274290299999999</v>
      </c>
      <c r="AP6572">
        <v>0.17950859999999999</v>
      </c>
      <c r="AQ6572">
        <v>0.204283881</v>
      </c>
      <c r="AR6572">
        <v>0.19155237999999999</v>
      </c>
      <c r="AS6572">
        <v>0.396593368</v>
      </c>
      <c r="AT6572">
        <v>8.7822460000000005E-2</v>
      </c>
    </row>
    <row r="6573" spans="1:46" hidden="1" x14ac:dyDescent="0.25">
      <c r="A6573" t="s">
        <v>356</v>
      </c>
      <c r="B6573" t="s">
        <v>295</v>
      </c>
      <c r="C6573">
        <v>19</v>
      </c>
      <c r="D6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4.1644516999999999E-2</v>
      </c>
      <c r="E6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4.1644516999999999E-2</v>
      </c>
      <c r="AI6573">
        <v>14</v>
      </c>
      <c r="AJ6573" t="s">
        <v>356</v>
      </c>
      <c r="AK6573" t="s">
        <v>428</v>
      </c>
      <c r="AL6573" t="s">
        <v>295</v>
      </c>
      <c r="AM6573">
        <v>10</v>
      </c>
      <c r="AN6573">
        <v>19</v>
      </c>
      <c r="AO6573">
        <v>2.8769969999999999E-2</v>
      </c>
      <c r="AP6573">
        <v>3.3845486000000001E-2</v>
      </c>
      <c r="AQ6573">
        <v>4.1644516999999999E-2</v>
      </c>
      <c r="AR6573">
        <v>4.8108550999999999E-2</v>
      </c>
      <c r="AS6573">
        <v>0.21124230599999999</v>
      </c>
      <c r="AT6573">
        <v>1.9787254000000001E-2</v>
      </c>
    </row>
    <row r="6574" spans="1:46" hidden="1" x14ac:dyDescent="0.25">
      <c r="A6574" t="s">
        <v>356</v>
      </c>
      <c r="B6574" t="s">
        <v>295</v>
      </c>
      <c r="C6574">
        <v>20</v>
      </c>
      <c r="D6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4">
        <v>14</v>
      </c>
      <c r="AJ6574" t="s">
        <v>356</v>
      </c>
      <c r="AK6574" t="s">
        <v>428</v>
      </c>
      <c r="AL6574" t="s">
        <v>295</v>
      </c>
      <c r="AM6574">
        <v>10</v>
      </c>
      <c r="AN6574">
        <v>20</v>
      </c>
      <c r="AO6574">
        <v>0</v>
      </c>
      <c r="AP6574">
        <v>0</v>
      </c>
      <c r="AQ6574">
        <v>0</v>
      </c>
      <c r="AR6574">
        <v>3.1030939999999998E-3</v>
      </c>
      <c r="AS6574">
        <v>3.7121846999999999E-2</v>
      </c>
      <c r="AT6574">
        <v>0</v>
      </c>
    </row>
    <row r="6575" spans="1:46" hidden="1" x14ac:dyDescent="0.25">
      <c r="A6575" t="s">
        <v>356</v>
      </c>
      <c r="B6575" t="s">
        <v>295</v>
      </c>
      <c r="C6575">
        <v>21</v>
      </c>
      <c r="D6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5">
        <v>14</v>
      </c>
      <c r="AJ6575" t="s">
        <v>356</v>
      </c>
      <c r="AK6575" t="s">
        <v>428</v>
      </c>
      <c r="AL6575" t="s">
        <v>295</v>
      </c>
      <c r="AM6575">
        <v>10</v>
      </c>
      <c r="AN6575">
        <v>21</v>
      </c>
      <c r="AO6575">
        <v>0</v>
      </c>
      <c r="AP6575">
        <v>0</v>
      </c>
      <c r="AQ6575">
        <v>0</v>
      </c>
      <c r="AR6575">
        <v>0</v>
      </c>
      <c r="AS6575">
        <v>0</v>
      </c>
      <c r="AT6575">
        <v>0</v>
      </c>
    </row>
    <row r="6576" spans="1:46" hidden="1" x14ac:dyDescent="0.25">
      <c r="A6576" t="s">
        <v>356</v>
      </c>
      <c r="B6576" t="s">
        <v>295</v>
      </c>
      <c r="C6576">
        <v>22</v>
      </c>
      <c r="D6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6">
        <v>14</v>
      </c>
      <c r="AJ6576" t="s">
        <v>356</v>
      </c>
      <c r="AK6576" t="s">
        <v>428</v>
      </c>
      <c r="AL6576" t="s">
        <v>295</v>
      </c>
      <c r="AM6576">
        <v>10</v>
      </c>
      <c r="AN6576">
        <v>22</v>
      </c>
      <c r="AO6576">
        <v>0</v>
      </c>
      <c r="AP6576">
        <v>0</v>
      </c>
      <c r="AQ6576">
        <v>0</v>
      </c>
      <c r="AR6576">
        <v>0</v>
      </c>
      <c r="AS6576">
        <v>0</v>
      </c>
      <c r="AT6576">
        <v>0</v>
      </c>
    </row>
    <row r="6577" spans="1:46" hidden="1" x14ac:dyDescent="0.25">
      <c r="A6577" t="s">
        <v>356</v>
      </c>
      <c r="B6577" t="s">
        <v>295</v>
      </c>
      <c r="C6577">
        <v>23</v>
      </c>
      <c r="D6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7">
        <v>14</v>
      </c>
      <c r="AJ6577" t="s">
        <v>356</v>
      </c>
      <c r="AK6577" t="s">
        <v>428</v>
      </c>
      <c r="AL6577" t="s">
        <v>295</v>
      </c>
      <c r="AM6577">
        <v>10</v>
      </c>
      <c r="AN6577">
        <v>23</v>
      </c>
      <c r="AO6577">
        <v>0</v>
      </c>
      <c r="AP6577">
        <v>0</v>
      </c>
      <c r="AQ6577">
        <v>0</v>
      </c>
      <c r="AR6577">
        <v>0</v>
      </c>
      <c r="AS6577">
        <v>0</v>
      </c>
      <c r="AT6577">
        <v>0</v>
      </c>
    </row>
    <row r="6578" spans="1:46" hidden="1" x14ac:dyDescent="0.25">
      <c r="A6578" t="s">
        <v>356</v>
      </c>
      <c r="B6578" t="s">
        <v>295</v>
      </c>
      <c r="C6578">
        <v>24</v>
      </c>
      <c r="D6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8">
        <v>14</v>
      </c>
      <c r="AJ6578" t="s">
        <v>356</v>
      </c>
      <c r="AK6578" t="s">
        <v>428</v>
      </c>
      <c r="AL6578" t="s">
        <v>295</v>
      </c>
      <c r="AM6578">
        <v>10</v>
      </c>
      <c r="AN6578">
        <v>24</v>
      </c>
      <c r="AO6578">
        <v>0</v>
      </c>
      <c r="AP6578">
        <v>0</v>
      </c>
      <c r="AQ6578">
        <v>0</v>
      </c>
      <c r="AR6578">
        <v>0</v>
      </c>
      <c r="AS6578">
        <v>0</v>
      </c>
      <c r="AT6578">
        <v>0</v>
      </c>
    </row>
    <row r="6579" spans="1:46" hidden="1" x14ac:dyDescent="0.25">
      <c r="A6579" t="s">
        <v>356</v>
      </c>
      <c r="B6579" t="s">
        <v>296</v>
      </c>
      <c r="C6579">
        <v>1</v>
      </c>
      <c r="D6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9">
        <v>14</v>
      </c>
      <c r="AJ6579" t="s">
        <v>356</v>
      </c>
      <c r="AK6579" t="s">
        <v>428</v>
      </c>
      <c r="AL6579" t="s">
        <v>296</v>
      </c>
      <c r="AM6579">
        <v>11</v>
      </c>
      <c r="AN6579">
        <v>1</v>
      </c>
      <c r="AO6579">
        <v>0</v>
      </c>
      <c r="AP6579">
        <v>0</v>
      </c>
      <c r="AQ6579">
        <v>0</v>
      </c>
      <c r="AR6579">
        <v>0</v>
      </c>
      <c r="AS6579">
        <v>0</v>
      </c>
      <c r="AT6579">
        <v>0</v>
      </c>
    </row>
    <row r="6580" spans="1:46" hidden="1" x14ac:dyDescent="0.25">
      <c r="A6580" t="s">
        <v>356</v>
      </c>
      <c r="B6580" t="s">
        <v>296</v>
      </c>
      <c r="C6580">
        <v>2</v>
      </c>
      <c r="D6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0">
        <v>14</v>
      </c>
      <c r="AJ6580" t="s">
        <v>356</v>
      </c>
      <c r="AK6580" t="s">
        <v>428</v>
      </c>
      <c r="AL6580" t="s">
        <v>296</v>
      </c>
      <c r="AM6580">
        <v>11</v>
      </c>
      <c r="AN6580">
        <v>2</v>
      </c>
      <c r="AO6580">
        <v>0</v>
      </c>
      <c r="AP6580">
        <v>0</v>
      </c>
      <c r="AQ6580">
        <v>0</v>
      </c>
      <c r="AR6580">
        <v>0</v>
      </c>
      <c r="AS6580">
        <v>0</v>
      </c>
      <c r="AT6580">
        <v>0</v>
      </c>
    </row>
    <row r="6581" spans="1:46" hidden="1" x14ac:dyDescent="0.25">
      <c r="A6581" t="s">
        <v>356</v>
      </c>
      <c r="B6581" t="s">
        <v>296</v>
      </c>
      <c r="C6581">
        <v>3</v>
      </c>
      <c r="D6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1">
        <v>14</v>
      </c>
      <c r="AJ6581" t="s">
        <v>356</v>
      </c>
      <c r="AK6581" t="s">
        <v>428</v>
      </c>
      <c r="AL6581" t="s">
        <v>296</v>
      </c>
      <c r="AM6581">
        <v>11</v>
      </c>
      <c r="AN6581">
        <v>3</v>
      </c>
      <c r="AO6581">
        <v>0</v>
      </c>
      <c r="AP6581">
        <v>0</v>
      </c>
      <c r="AQ6581">
        <v>0</v>
      </c>
      <c r="AR6581">
        <v>0</v>
      </c>
      <c r="AS6581">
        <v>0</v>
      </c>
      <c r="AT6581">
        <v>0</v>
      </c>
    </row>
    <row r="6582" spans="1:46" hidden="1" x14ac:dyDescent="0.25">
      <c r="A6582" t="s">
        <v>356</v>
      </c>
      <c r="B6582" t="s">
        <v>296</v>
      </c>
      <c r="C6582">
        <v>4</v>
      </c>
      <c r="D6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2">
        <v>14</v>
      </c>
      <c r="AJ6582" t="s">
        <v>356</v>
      </c>
      <c r="AK6582" t="s">
        <v>428</v>
      </c>
      <c r="AL6582" t="s">
        <v>296</v>
      </c>
      <c r="AM6582">
        <v>11</v>
      </c>
      <c r="AN6582">
        <v>4</v>
      </c>
      <c r="AO6582">
        <v>0</v>
      </c>
      <c r="AP6582">
        <v>0</v>
      </c>
      <c r="AQ6582">
        <v>0</v>
      </c>
      <c r="AR6582">
        <v>0</v>
      </c>
      <c r="AS6582">
        <v>0</v>
      </c>
      <c r="AT6582">
        <v>0</v>
      </c>
    </row>
    <row r="6583" spans="1:46" hidden="1" x14ac:dyDescent="0.25">
      <c r="A6583" t="s">
        <v>356</v>
      </c>
      <c r="B6583" t="s">
        <v>296</v>
      </c>
      <c r="C6583">
        <v>5</v>
      </c>
      <c r="D6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3">
        <v>14</v>
      </c>
      <c r="AJ6583" t="s">
        <v>356</v>
      </c>
      <c r="AK6583" t="s">
        <v>428</v>
      </c>
      <c r="AL6583" t="s">
        <v>296</v>
      </c>
      <c r="AM6583">
        <v>11</v>
      </c>
      <c r="AN6583">
        <v>5</v>
      </c>
      <c r="AO6583">
        <v>0</v>
      </c>
      <c r="AP6583">
        <v>0</v>
      </c>
      <c r="AQ6583">
        <v>0</v>
      </c>
      <c r="AR6583">
        <v>0</v>
      </c>
      <c r="AS6583">
        <v>0</v>
      </c>
      <c r="AT6583">
        <v>0</v>
      </c>
    </row>
    <row r="6584" spans="1:46" hidden="1" x14ac:dyDescent="0.25">
      <c r="A6584" t="s">
        <v>356</v>
      </c>
      <c r="B6584" t="s">
        <v>296</v>
      </c>
      <c r="C6584">
        <v>6</v>
      </c>
      <c r="D6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4">
        <v>14</v>
      </c>
      <c r="AJ6584" t="s">
        <v>356</v>
      </c>
      <c r="AK6584" t="s">
        <v>428</v>
      </c>
      <c r="AL6584" t="s">
        <v>296</v>
      </c>
      <c r="AM6584">
        <v>11</v>
      </c>
      <c r="AN6584">
        <v>6</v>
      </c>
      <c r="AO6584">
        <v>0</v>
      </c>
      <c r="AP6584">
        <v>0</v>
      </c>
      <c r="AQ6584">
        <v>0</v>
      </c>
      <c r="AR6584">
        <v>0</v>
      </c>
      <c r="AS6584">
        <v>0</v>
      </c>
      <c r="AT6584">
        <v>0</v>
      </c>
    </row>
    <row r="6585" spans="1:46" hidden="1" x14ac:dyDescent="0.25">
      <c r="A6585" t="s">
        <v>356</v>
      </c>
      <c r="B6585" t="s">
        <v>296</v>
      </c>
      <c r="C6585">
        <v>7</v>
      </c>
      <c r="D6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5">
        <v>14</v>
      </c>
      <c r="AJ6585" t="s">
        <v>356</v>
      </c>
      <c r="AK6585" t="s">
        <v>428</v>
      </c>
      <c r="AL6585" t="s">
        <v>296</v>
      </c>
      <c r="AM6585">
        <v>11</v>
      </c>
      <c r="AN6585">
        <v>7</v>
      </c>
      <c r="AO6585">
        <v>0</v>
      </c>
      <c r="AP6585">
        <v>3.0581400000000001E-4</v>
      </c>
      <c r="AQ6585">
        <v>6.8692899999999997E-4</v>
      </c>
      <c r="AR6585">
        <v>3.8971699999999998E-4</v>
      </c>
      <c r="AS6585">
        <v>1.434063E-3</v>
      </c>
      <c r="AT6585">
        <v>0</v>
      </c>
    </row>
    <row r="6586" spans="1:46" hidden="1" x14ac:dyDescent="0.25">
      <c r="A6586" t="s">
        <v>356</v>
      </c>
      <c r="B6586" t="s">
        <v>296</v>
      </c>
      <c r="C6586">
        <v>8</v>
      </c>
      <c r="D6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7.0536999999999998E-4</v>
      </c>
      <c r="E6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7.0536999999999998E-4</v>
      </c>
      <c r="AI6586">
        <v>14</v>
      </c>
      <c r="AJ6586" t="s">
        <v>356</v>
      </c>
      <c r="AK6586" t="s">
        <v>428</v>
      </c>
      <c r="AL6586" t="s">
        <v>296</v>
      </c>
      <c r="AM6586">
        <v>11</v>
      </c>
      <c r="AN6586">
        <v>8</v>
      </c>
      <c r="AO6586">
        <v>7.0536999999999998E-4</v>
      </c>
      <c r="AP6586">
        <v>5.0772979000000003E-2</v>
      </c>
      <c r="AQ6586">
        <v>7.1317484E-2</v>
      </c>
      <c r="AR6586">
        <v>4.0845244000000003E-2</v>
      </c>
      <c r="AS6586">
        <v>9.7772313999999999E-2</v>
      </c>
      <c r="AT6586">
        <v>2.4600000000000002E-5</v>
      </c>
    </row>
    <row r="6587" spans="1:46" hidden="1" x14ac:dyDescent="0.25">
      <c r="A6587" t="s">
        <v>356</v>
      </c>
      <c r="B6587" t="s">
        <v>296</v>
      </c>
      <c r="C6587">
        <v>9</v>
      </c>
      <c r="D6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0.23605167499999999</v>
      </c>
      <c r="E6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7.6192300000000004E-2</v>
      </c>
      <c r="AI6587">
        <v>14</v>
      </c>
      <c r="AJ6587" t="s">
        <v>356</v>
      </c>
      <c r="AK6587" t="s">
        <v>428</v>
      </c>
      <c r="AL6587" t="s">
        <v>296</v>
      </c>
      <c r="AM6587">
        <v>11</v>
      </c>
      <c r="AN6587">
        <v>9</v>
      </c>
      <c r="AO6587">
        <v>7.6192300000000004E-2</v>
      </c>
      <c r="AP6587">
        <v>0.172594831</v>
      </c>
      <c r="AQ6587">
        <v>0.23605167499999999</v>
      </c>
      <c r="AR6587">
        <v>0.158536221</v>
      </c>
      <c r="AS6587">
        <v>0.29685072099999998</v>
      </c>
      <c r="AT6587" s="281">
        <v>6.2945470000000002E-3</v>
      </c>
    </row>
    <row r="6588" spans="1:46" hidden="1" x14ac:dyDescent="0.25">
      <c r="A6588" t="s">
        <v>356</v>
      </c>
      <c r="B6588" t="s">
        <v>296</v>
      </c>
      <c r="C6588">
        <v>10</v>
      </c>
      <c r="D6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0.41585071299999998</v>
      </c>
      <c r="E6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0.41585071299999998</v>
      </c>
      <c r="AI6588">
        <v>14</v>
      </c>
      <c r="AJ6588" t="s">
        <v>356</v>
      </c>
      <c r="AK6588" t="s">
        <v>428</v>
      </c>
      <c r="AL6588" t="s">
        <v>296</v>
      </c>
      <c r="AM6588">
        <v>11</v>
      </c>
      <c r="AN6588">
        <v>10</v>
      </c>
      <c r="AO6588">
        <v>0.24516002000000001</v>
      </c>
      <c r="AP6588">
        <v>0.30257191900000002</v>
      </c>
      <c r="AQ6588">
        <v>0.41585071299999998</v>
      </c>
      <c r="AR6588">
        <v>0.31492364099999998</v>
      </c>
      <c r="AS6588">
        <v>0.50335624000000001</v>
      </c>
      <c r="AT6588">
        <v>4.7375075000000003E-2</v>
      </c>
    </row>
    <row r="6589" spans="1:46" hidden="1" x14ac:dyDescent="0.25">
      <c r="A6589" t="s">
        <v>356</v>
      </c>
      <c r="B6589" t="s">
        <v>296</v>
      </c>
      <c r="C6589">
        <v>11</v>
      </c>
      <c r="D6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0.55509501999999999</v>
      </c>
      <c r="E6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0.55509501999999999</v>
      </c>
      <c r="AI6589">
        <v>14</v>
      </c>
      <c r="AJ6589" t="s">
        <v>356</v>
      </c>
      <c r="AK6589" t="s">
        <v>428</v>
      </c>
      <c r="AL6589" t="s">
        <v>296</v>
      </c>
      <c r="AM6589">
        <v>11</v>
      </c>
      <c r="AN6589">
        <v>11</v>
      </c>
      <c r="AO6589">
        <v>0.40427099500000002</v>
      </c>
      <c r="AP6589">
        <v>0.47202986400000002</v>
      </c>
      <c r="AQ6589">
        <v>0.55509501999999999</v>
      </c>
      <c r="AR6589">
        <v>0.46065773799999998</v>
      </c>
      <c r="AS6589">
        <v>0.66761822800000004</v>
      </c>
      <c r="AT6589">
        <v>6.2336918999999998E-2</v>
      </c>
    </row>
    <row r="6590" spans="1:46" hidden="1" x14ac:dyDescent="0.25">
      <c r="A6590" t="s">
        <v>356</v>
      </c>
      <c r="B6590" t="s">
        <v>296</v>
      </c>
      <c r="C6590">
        <v>12</v>
      </c>
      <c r="D6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0.650033423</v>
      </c>
      <c r="E6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0.650033423</v>
      </c>
      <c r="AI6590">
        <v>14</v>
      </c>
      <c r="AJ6590" t="s">
        <v>356</v>
      </c>
      <c r="AK6590" t="s">
        <v>428</v>
      </c>
      <c r="AL6590" t="s">
        <v>296</v>
      </c>
      <c r="AM6590">
        <v>11</v>
      </c>
      <c r="AN6590">
        <v>12</v>
      </c>
      <c r="AO6590">
        <v>0.49986409999999998</v>
      </c>
      <c r="AP6590">
        <v>0.599288245</v>
      </c>
      <c r="AQ6590">
        <v>0.650033423</v>
      </c>
      <c r="AR6590">
        <v>0.56387866900000005</v>
      </c>
      <c r="AS6590">
        <v>0.77929894399999999</v>
      </c>
      <c r="AT6590">
        <v>9.4455093000000004E-2</v>
      </c>
    </row>
    <row r="6591" spans="1:46" hidden="1" x14ac:dyDescent="0.25">
      <c r="A6591" t="s">
        <v>356</v>
      </c>
      <c r="B6591" t="s">
        <v>296</v>
      </c>
      <c r="C6591">
        <v>13</v>
      </c>
      <c r="D6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0.70102832400000004</v>
      </c>
      <c r="E6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0.70102832400000004</v>
      </c>
      <c r="AI6591">
        <v>14</v>
      </c>
      <c r="AJ6591" t="s">
        <v>356</v>
      </c>
      <c r="AK6591" t="s">
        <v>428</v>
      </c>
      <c r="AL6591" t="s">
        <v>296</v>
      </c>
      <c r="AM6591">
        <v>11</v>
      </c>
      <c r="AN6591">
        <v>13</v>
      </c>
      <c r="AO6591">
        <v>0.52829274000000004</v>
      </c>
      <c r="AP6591">
        <v>0.63088898400000004</v>
      </c>
      <c r="AQ6591">
        <v>0.70102832400000004</v>
      </c>
      <c r="AR6591">
        <v>0.60370762600000005</v>
      </c>
      <c r="AS6591">
        <v>0.83350559300000004</v>
      </c>
      <c r="AT6591">
        <v>0.13791144399999999</v>
      </c>
    </row>
    <row r="6592" spans="1:46" hidden="1" x14ac:dyDescent="0.25">
      <c r="A6592" t="s">
        <v>356</v>
      </c>
      <c r="B6592" t="s">
        <v>296</v>
      </c>
      <c r="C6592">
        <v>14</v>
      </c>
      <c r="D6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0.68210242099999996</v>
      </c>
      <c r="E6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0.68210242099999996</v>
      </c>
      <c r="AI6592">
        <v>14</v>
      </c>
      <c r="AJ6592" t="s">
        <v>356</v>
      </c>
      <c r="AK6592" t="s">
        <v>428</v>
      </c>
      <c r="AL6592" t="s">
        <v>296</v>
      </c>
      <c r="AM6592">
        <v>11</v>
      </c>
      <c r="AN6592">
        <v>14</v>
      </c>
      <c r="AO6592">
        <v>0.52152880400000001</v>
      </c>
      <c r="AP6592">
        <v>0.60724872500000004</v>
      </c>
      <c r="AQ6592">
        <v>0.68210242099999996</v>
      </c>
      <c r="AR6592">
        <v>0.59266708800000001</v>
      </c>
      <c r="AS6592">
        <v>0.82073767600000003</v>
      </c>
      <c r="AT6592">
        <v>0.17058284900000001</v>
      </c>
    </row>
    <row r="6593" spans="1:46" hidden="1" x14ac:dyDescent="0.25">
      <c r="A6593" t="s">
        <v>356</v>
      </c>
      <c r="B6593" t="s">
        <v>296</v>
      </c>
      <c r="C6593">
        <v>15</v>
      </c>
      <c r="D6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0.63894199100000004</v>
      </c>
      <c r="E6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0.63894199100000004</v>
      </c>
      <c r="AI6593">
        <v>14</v>
      </c>
      <c r="AJ6593" t="s">
        <v>356</v>
      </c>
      <c r="AK6593" t="s">
        <v>428</v>
      </c>
      <c r="AL6593" t="s">
        <v>296</v>
      </c>
      <c r="AM6593">
        <v>11</v>
      </c>
      <c r="AN6593">
        <v>15</v>
      </c>
      <c r="AO6593">
        <v>0.46954367499999999</v>
      </c>
      <c r="AP6593">
        <v>0.56295222099999997</v>
      </c>
      <c r="AQ6593">
        <v>0.63894199100000004</v>
      </c>
      <c r="AR6593">
        <v>0.54570573700000002</v>
      </c>
      <c r="AS6593">
        <v>0.80279452699999998</v>
      </c>
      <c r="AT6593">
        <v>0.114749476</v>
      </c>
    </row>
    <row r="6594" spans="1:46" hidden="1" x14ac:dyDescent="0.25">
      <c r="A6594" t="s">
        <v>356</v>
      </c>
      <c r="B6594" t="s">
        <v>296</v>
      </c>
      <c r="C6594">
        <v>16</v>
      </c>
      <c r="D6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0.54831255300000004</v>
      </c>
      <c r="E6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0.54831255300000004</v>
      </c>
      <c r="AI6594">
        <v>14</v>
      </c>
      <c r="AJ6594" t="s">
        <v>356</v>
      </c>
      <c r="AK6594" t="s">
        <v>428</v>
      </c>
      <c r="AL6594" t="s">
        <v>296</v>
      </c>
      <c r="AM6594">
        <v>11</v>
      </c>
      <c r="AN6594">
        <v>16</v>
      </c>
      <c r="AO6594">
        <v>0.40677120500000002</v>
      </c>
      <c r="AP6594">
        <v>0.471570514</v>
      </c>
      <c r="AQ6594">
        <v>0.54831255300000004</v>
      </c>
      <c r="AR6594">
        <v>0.47273840700000003</v>
      </c>
      <c r="AS6594">
        <v>0.69830135199999999</v>
      </c>
      <c r="AT6594">
        <v>0.10953987799999999</v>
      </c>
    </row>
    <row r="6595" spans="1:46" hidden="1" x14ac:dyDescent="0.25">
      <c r="A6595" t="s">
        <v>356</v>
      </c>
      <c r="B6595" t="s">
        <v>296</v>
      </c>
      <c r="C6595">
        <v>17</v>
      </c>
      <c r="D6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0.43939506099999998</v>
      </c>
      <c r="E6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0.43939506099999998</v>
      </c>
      <c r="AI6595">
        <v>14</v>
      </c>
      <c r="AJ6595" t="s">
        <v>356</v>
      </c>
      <c r="AK6595" t="s">
        <v>428</v>
      </c>
      <c r="AL6595" t="s">
        <v>296</v>
      </c>
      <c r="AM6595">
        <v>11</v>
      </c>
      <c r="AN6595">
        <v>17</v>
      </c>
      <c r="AO6595">
        <v>0.28509720199999999</v>
      </c>
      <c r="AP6595">
        <v>0.33345119000000001</v>
      </c>
      <c r="AQ6595">
        <v>0.43939506099999998</v>
      </c>
      <c r="AR6595">
        <v>0.35184843999999998</v>
      </c>
      <c r="AS6595">
        <v>0.56092162599999995</v>
      </c>
      <c r="AT6595">
        <v>9.4691753000000004E-2</v>
      </c>
    </row>
    <row r="6596" spans="1:46" hidden="1" x14ac:dyDescent="0.25">
      <c r="A6596" t="s">
        <v>356</v>
      </c>
      <c r="B6596" t="s">
        <v>296</v>
      </c>
      <c r="C6596">
        <v>18</v>
      </c>
      <c r="D6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0.28037321799999998</v>
      </c>
      <c r="E6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0.28037321799999998</v>
      </c>
      <c r="AI6596">
        <v>14</v>
      </c>
      <c r="AJ6596" t="s">
        <v>356</v>
      </c>
      <c r="AK6596" t="s">
        <v>428</v>
      </c>
      <c r="AL6596" t="s">
        <v>296</v>
      </c>
      <c r="AM6596">
        <v>11</v>
      </c>
      <c r="AN6596">
        <v>18</v>
      </c>
      <c r="AO6596">
        <v>0.13826153599999999</v>
      </c>
      <c r="AP6596">
        <v>0.16734420899999999</v>
      </c>
      <c r="AQ6596">
        <v>0.28037321799999998</v>
      </c>
      <c r="AR6596">
        <v>0.20509834900000001</v>
      </c>
      <c r="AS6596">
        <v>0.40629336399999999</v>
      </c>
      <c r="AT6596">
        <v>4.7848395000000002E-2</v>
      </c>
    </row>
    <row r="6597" spans="1:46" hidden="1" x14ac:dyDescent="0.25">
      <c r="A6597" t="s">
        <v>356</v>
      </c>
      <c r="B6597" t="s">
        <v>296</v>
      </c>
      <c r="C6597">
        <v>19</v>
      </c>
      <c r="D6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0.14644965300000001</v>
      </c>
      <c r="E6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0.14644965300000001</v>
      </c>
      <c r="AI6597">
        <v>14</v>
      </c>
      <c r="AJ6597" t="s">
        <v>356</v>
      </c>
      <c r="AK6597" t="s">
        <v>428</v>
      </c>
      <c r="AL6597" t="s">
        <v>296</v>
      </c>
      <c r="AM6597">
        <v>11</v>
      </c>
      <c r="AN6597">
        <v>19</v>
      </c>
      <c r="AO6597">
        <v>2.4229649999999998E-2</v>
      </c>
      <c r="AP6597">
        <v>2.9178632999999999E-2</v>
      </c>
      <c r="AQ6597">
        <v>0.14644965300000001</v>
      </c>
      <c r="AR6597">
        <v>7.3843859999999997E-2</v>
      </c>
      <c r="AS6597">
        <v>0.19944002999999999</v>
      </c>
      <c r="AT6597">
        <v>7.419452E-3</v>
      </c>
    </row>
    <row r="6598" spans="1:46" hidden="1" x14ac:dyDescent="0.25">
      <c r="A6598" t="s">
        <v>356</v>
      </c>
      <c r="B6598" t="s">
        <v>296</v>
      </c>
      <c r="C6598">
        <v>20</v>
      </c>
      <c r="D6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2.5978839E-2</v>
      </c>
      <c r="E6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2.5978839E-2</v>
      </c>
      <c r="AI6598">
        <v>14</v>
      </c>
      <c r="AJ6598" t="s">
        <v>356</v>
      </c>
      <c r="AK6598" t="s">
        <v>428</v>
      </c>
      <c r="AL6598" t="s">
        <v>296</v>
      </c>
      <c r="AM6598">
        <v>11</v>
      </c>
      <c r="AN6598">
        <v>20</v>
      </c>
      <c r="AO6598">
        <v>0</v>
      </c>
      <c r="AP6598">
        <v>0</v>
      </c>
      <c r="AQ6598">
        <v>2.5978839E-2</v>
      </c>
      <c r="AR6598">
        <v>1.0310928E-2</v>
      </c>
      <c r="AS6598">
        <v>3.5886296999999998E-2</v>
      </c>
      <c r="AT6598">
        <v>0</v>
      </c>
    </row>
    <row r="6599" spans="1:46" hidden="1" x14ac:dyDescent="0.25">
      <c r="A6599" t="s">
        <v>356</v>
      </c>
      <c r="B6599" t="s">
        <v>296</v>
      </c>
      <c r="C6599">
        <v>21</v>
      </c>
      <c r="D6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99">
        <v>14</v>
      </c>
      <c r="AJ6599" t="s">
        <v>356</v>
      </c>
      <c r="AK6599" t="s">
        <v>428</v>
      </c>
      <c r="AL6599" t="s">
        <v>296</v>
      </c>
      <c r="AM6599">
        <v>11</v>
      </c>
      <c r="AN6599">
        <v>21</v>
      </c>
      <c r="AO6599">
        <v>0</v>
      </c>
      <c r="AP6599">
        <v>0</v>
      </c>
      <c r="AQ6599">
        <v>0</v>
      </c>
      <c r="AR6599">
        <v>0</v>
      </c>
      <c r="AS6599">
        <v>0</v>
      </c>
      <c r="AT6599">
        <v>0</v>
      </c>
    </row>
    <row r="6600" spans="1:46" hidden="1" x14ac:dyDescent="0.25">
      <c r="A6600" t="s">
        <v>356</v>
      </c>
      <c r="B6600" t="s">
        <v>296</v>
      </c>
      <c r="C6600">
        <v>22</v>
      </c>
      <c r="D6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0">
        <v>14</v>
      </c>
      <c r="AJ6600" t="s">
        <v>356</v>
      </c>
      <c r="AK6600" t="s">
        <v>428</v>
      </c>
      <c r="AL6600" t="s">
        <v>296</v>
      </c>
      <c r="AM6600">
        <v>11</v>
      </c>
      <c r="AN6600">
        <v>22</v>
      </c>
      <c r="AO6600">
        <v>0</v>
      </c>
      <c r="AP6600">
        <v>0</v>
      </c>
      <c r="AQ6600">
        <v>0</v>
      </c>
      <c r="AR6600">
        <v>0</v>
      </c>
      <c r="AS6600">
        <v>0</v>
      </c>
      <c r="AT6600">
        <v>0</v>
      </c>
    </row>
    <row r="6601" spans="1:46" hidden="1" x14ac:dyDescent="0.25">
      <c r="A6601" t="s">
        <v>356</v>
      </c>
      <c r="B6601" t="s">
        <v>296</v>
      </c>
      <c r="C6601">
        <v>23</v>
      </c>
      <c r="D6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1">
        <v>14</v>
      </c>
      <c r="AJ6601" t="s">
        <v>356</v>
      </c>
      <c r="AK6601" t="s">
        <v>428</v>
      </c>
      <c r="AL6601" t="s">
        <v>296</v>
      </c>
      <c r="AM6601">
        <v>11</v>
      </c>
      <c r="AN6601">
        <v>23</v>
      </c>
      <c r="AO6601">
        <v>0</v>
      </c>
      <c r="AP6601">
        <v>0</v>
      </c>
      <c r="AQ6601">
        <v>0</v>
      </c>
      <c r="AR6601">
        <v>0</v>
      </c>
      <c r="AS6601">
        <v>0</v>
      </c>
      <c r="AT6601">
        <v>0</v>
      </c>
    </row>
    <row r="6602" spans="1:46" hidden="1" x14ac:dyDescent="0.25">
      <c r="A6602" t="s">
        <v>356</v>
      </c>
      <c r="B6602" t="s">
        <v>296</v>
      </c>
      <c r="C6602">
        <v>24</v>
      </c>
      <c r="D6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2">
        <v>14</v>
      </c>
      <c r="AJ6602" t="s">
        <v>356</v>
      </c>
      <c r="AK6602" t="s">
        <v>428</v>
      </c>
      <c r="AL6602" t="s">
        <v>296</v>
      </c>
      <c r="AM6602">
        <v>11</v>
      </c>
      <c r="AN6602">
        <v>24</v>
      </c>
      <c r="AO6602">
        <v>0</v>
      </c>
      <c r="AP6602">
        <v>0</v>
      </c>
      <c r="AQ6602">
        <v>0</v>
      </c>
      <c r="AR6602">
        <v>0</v>
      </c>
      <c r="AS6602">
        <v>0</v>
      </c>
      <c r="AT6602">
        <v>0</v>
      </c>
    </row>
    <row r="6603" spans="1:46" hidden="1" x14ac:dyDescent="0.25">
      <c r="A6603" t="s">
        <v>356</v>
      </c>
      <c r="B6603" t="s">
        <v>297</v>
      </c>
      <c r="C6603">
        <v>1</v>
      </c>
      <c r="D6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3">
        <v>14</v>
      </c>
      <c r="AJ6603" t="s">
        <v>356</v>
      </c>
      <c r="AK6603" t="s">
        <v>428</v>
      </c>
      <c r="AL6603" t="s">
        <v>297</v>
      </c>
      <c r="AM6603">
        <v>12</v>
      </c>
      <c r="AN6603">
        <v>1</v>
      </c>
      <c r="AO6603">
        <v>0</v>
      </c>
      <c r="AP6603">
        <v>0</v>
      </c>
      <c r="AQ6603">
        <v>0</v>
      </c>
      <c r="AR6603">
        <v>0</v>
      </c>
      <c r="AS6603">
        <v>0</v>
      </c>
      <c r="AT6603">
        <v>0</v>
      </c>
    </row>
    <row r="6604" spans="1:46" hidden="1" x14ac:dyDescent="0.25">
      <c r="A6604" t="s">
        <v>356</v>
      </c>
      <c r="B6604" t="s">
        <v>297</v>
      </c>
      <c r="C6604">
        <v>2</v>
      </c>
      <c r="D6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4">
        <v>14</v>
      </c>
      <c r="AJ6604" t="s">
        <v>356</v>
      </c>
      <c r="AK6604" t="s">
        <v>428</v>
      </c>
      <c r="AL6604" t="s">
        <v>297</v>
      </c>
      <c r="AM6604">
        <v>12</v>
      </c>
      <c r="AN6604">
        <v>2</v>
      </c>
      <c r="AO6604">
        <v>0</v>
      </c>
      <c r="AP6604">
        <v>0</v>
      </c>
      <c r="AQ6604">
        <v>0</v>
      </c>
      <c r="AR6604">
        <v>0</v>
      </c>
      <c r="AS6604">
        <v>0</v>
      </c>
      <c r="AT6604">
        <v>0</v>
      </c>
    </row>
    <row r="6605" spans="1:46" hidden="1" x14ac:dyDescent="0.25">
      <c r="A6605" t="s">
        <v>356</v>
      </c>
      <c r="B6605" t="s">
        <v>297</v>
      </c>
      <c r="C6605">
        <v>3</v>
      </c>
      <c r="D6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5">
        <v>14</v>
      </c>
      <c r="AJ6605" t="s">
        <v>356</v>
      </c>
      <c r="AK6605" t="s">
        <v>428</v>
      </c>
      <c r="AL6605" t="s">
        <v>297</v>
      </c>
      <c r="AM6605">
        <v>12</v>
      </c>
      <c r="AN6605">
        <v>3</v>
      </c>
      <c r="AO6605">
        <v>0</v>
      </c>
      <c r="AP6605">
        <v>0</v>
      </c>
      <c r="AQ6605">
        <v>0</v>
      </c>
      <c r="AR6605">
        <v>0</v>
      </c>
      <c r="AS6605">
        <v>0</v>
      </c>
      <c r="AT6605">
        <v>0</v>
      </c>
    </row>
    <row r="6606" spans="1:46" hidden="1" x14ac:dyDescent="0.25">
      <c r="A6606" t="s">
        <v>356</v>
      </c>
      <c r="B6606" t="s">
        <v>297</v>
      </c>
      <c r="C6606">
        <v>4</v>
      </c>
      <c r="D6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6">
        <v>14</v>
      </c>
      <c r="AJ6606" t="s">
        <v>356</v>
      </c>
      <c r="AK6606" t="s">
        <v>428</v>
      </c>
      <c r="AL6606" t="s">
        <v>297</v>
      </c>
      <c r="AM6606">
        <v>12</v>
      </c>
      <c r="AN6606">
        <v>4</v>
      </c>
      <c r="AO6606">
        <v>0</v>
      </c>
      <c r="AP6606">
        <v>0</v>
      </c>
      <c r="AQ6606">
        <v>0</v>
      </c>
      <c r="AR6606">
        <v>0</v>
      </c>
      <c r="AS6606">
        <v>0</v>
      </c>
      <c r="AT6606">
        <v>0</v>
      </c>
    </row>
    <row r="6607" spans="1:46" hidden="1" x14ac:dyDescent="0.25">
      <c r="A6607" t="s">
        <v>356</v>
      </c>
      <c r="B6607" t="s">
        <v>297</v>
      </c>
      <c r="C6607">
        <v>5</v>
      </c>
      <c r="D6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7">
        <v>14</v>
      </c>
      <c r="AJ6607" t="s">
        <v>356</v>
      </c>
      <c r="AK6607" t="s">
        <v>428</v>
      </c>
      <c r="AL6607" t="s">
        <v>297</v>
      </c>
      <c r="AM6607">
        <v>12</v>
      </c>
      <c r="AN6607">
        <v>5</v>
      </c>
      <c r="AO6607">
        <v>0</v>
      </c>
      <c r="AP6607">
        <v>0</v>
      </c>
      <c r="AQ6607">
        <v>0</v>
      </c>
      <c r="AR6607">
        <v>0</v>
      </c>
      <c r="AS6607">
        <v>0</v>
      </c>
      <c r="AT6607">
        <v>0</v>
      </c>
    </row>
    <row r="6608" spans="1:46" hidden="1" x14ac:dyDescent="0.25">
      <c r="A6608" t="s">
        <v>356</v>
      </c>
      <c r="B6608" t="s">
        <v>297</v>
      </c>
      <c r="C6608">
        <v>6</v>
      </c>
      <c r="D6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8">
        <v>14</v>
      </c>
      <c r="AJ6608" t="s">
        <v>356</v>
      </c>
      <c r="AK6608" t="s">
        <v>428</v>
      </c>
      <c r="AL6608" t="s">
        <v>297</v>
      </c>
      <c r="AM6608">
        <v>12</v>
      </c>
      <c r="AN6608">
        <v>6</v>
      </c>
      <c r="AO6608">
        <v>0</v>
      </c>
      <c r="AP6608">
        <v>0</v>
      </c>
      <c r="AQ6608">
        <v>0</v>
      </c>
      <c r="AR6608">
        <v>0</v>
      </c>
      <c r="AS6608">
        <v>0</v>
      </c>
      <c r="AT6608">
        <v>0</v>
      </c>
    </row>
    <row r="6609" spans="1:46" hidden="1" x14ac:dyDescent="0.25">
      <c r="A6609" t="s">
        <v>356</v>
      </c>
      <c r="B6609" t="s">
        <v>297</v>
      </c>
      <c r="C6609">
        <v>7</v>
      </c>
      <c r="D6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9">
        <v>14</v>
      </c>
      <c r="AJ6609" t="s">
        <v>356</v>
      </c>
      <c r="AK6609" t="s">
        <v>428</v>
      </c>
      <c r="AL6609" t="s">
        <v>297</v>
      </c>
      <c r="AM6609">
        <v>12</v>
      </c>
      <c r="AN6609">
        <v>7</v>
      </c>
      <c r="AO6609">
        <v>0</v>
      </c>
      <c r="AP6609">
        <v>0</v>
      </c>
      <c r="AQ6609">
        <v>2.3700000000000002E-6</v>
      </c>
      <c r="AR6609">
        <v>1.34E-5</v>
      </c>
      <c r="AS6609">
        <v>2.6576799999999999E-4</v>
      </c>
      <c r="AT6609">
        <v>0</v>
      </c>
    </row>
    <row r="6610" spans="1:46" hidden="1" x14ac:dyDescent="0.25">
      <c r="A6610" t="s">
        <v>356</v>
      </c>
      <c r="B6610" t="s">
        <v>297</v>
      </c>
      <c r="C6610">
        <v>8</v>
      </c>
      <c r="D6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10">
        <v>14</v>
      </c>
      <c r="AJ6610" t="s">
        <v>356</v>
      </c>
      <c r="AK6610" t="s">
        <v>428</v>
      </c>
      <c r="AL6610" t="s">
        <v>297</v>
      </c>
      <c r="AM6610">
        <v>12</v>
      </c>
      <c r="AN6610">
        <v>8</v>
      </c>
      <c r="AO6610">
        <v>0</v>
      </c>
      <c r="AP6610">
        <v>2.7046883000000001E-2</v>
      </c>
      <c r="AQ6610" s="281">
        <v>4.1003690000000002E-2</v>
      </c>
      <c r="AR6610" s="281">
        <v>2.3855322000000002E-2</v>
      </c>
      <c r="AS6610">
        <v>7.3287832999999997E-2</v>
      </c>
      <c r="AT6610">
        <v>0</v>
      </c>
    </row>
    <row r="6611" spans="1:46" hidden="1" x14ac:dyDescent="0.25">
      <c r="A6611" t="s">
        <v>356</v>
      </c>
      <c r="B6611" t="s">
        <v>297</v>
      </c>
      <c r="C6611">
        <v>9</v>
      </c>
      <c r="D6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0.178658495</v>
      </c>
      <c r="E6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4.7799218999999997E-2</v>
      </c>
      <c r="AI6611">
        <v>14</v>
      </c>
      <c r="AJ6611" t="s">
        <v>356</v>
      </c>
      <c r="AK6611" t="s">
        <v>428</v>
      </c>
      <c r="AL6611" t="s">
        <v>297</v>
      </c>
      <c r="AM6611">
        <v>12</v>
      </c>
      <c r="AN6611">
        <v>9</v>
      </c>
      <c r="AO6611">
        <v>4.7799218999999997E-2</v>
      </c>
      <c r="AP6611">
        <v>0.121823298</v>
      </c>
      <c r="AQ6611">
        <v>0.178658495</v>
      </c>
      <c r="AR6611">
        <v>0.11590141499999999</v>
      </c>
      <c r="AS6611">
        <v>0.26016643</v>
      </c>
      <c r="AT6611">
        <v>1.3252972999999999E-2</v>
      </c>
    </row>
    <row r="6612" spans="1:46" hidden="1" x14ac:dyDescent="0.25">
      <c r="A6612" t="s">
        <v>356</v>
      </c>
      <c r="B6612" t="s">
        <v>297</v>
      </c>
      <c r="C6612">
        <v>10</v>
      </c>
      <c r="D6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0.33367918800000002</v>
      </c>
      <c r="E6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0.33367918800000002</v>
      </c>
      <c r="AI6612">
        <v>14</v>
      </c>
      <c r="AJ6612" t="s">
        <v>356</v>
      </c>
      <c r="AK6612" t="s">
        <v>428</v>
      </c>
      <c r="AL6612" t="s">
        <v>297</v>
      </c>
      <c r="AM6612">
        <v>12</v>
      </c>
      <c r="AN6612">
        <v>10</v>
      </c>
      <c r="AO6612">
        <v>0.17605243100000001</v>
      </c>
      <c r="AP6612">
        <v>0.24652004799999999</v>
      </c>
      <c r="AQ6612">
        <v>0.33367918800000002</v>
      </c>
      <c r="AR6612">
        <v>0.254913748</v>
      </c>
      <c r="AS6612">
        <v>0.460980318</v>
      </c>
      <c r="AT6612">
        <v>6.6510744999999996E-2</v>
      </c>
    </row>
    <row r="6613" spans="1:46" hidden="1" x14ac:dyDescent="0.25">
      <c r="A6613" t="s">
        <v>356</v>
      </c>
      <c r="B6613" t="s">
        <v>297</v>
      </c>
      <c r="C6613">
        <v>11</v>
      </c>
      <c r="D6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0.46024882299999997</v>
      </c>
      <c r="E6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0.46024882299999997</v>
      </c>
      <c r="AI6613">
        <v>14</v>
      </c>
      <c r="AJ6613" t="s">
        <v>356</v>
      </c>
      <c r="AK6613" t="s">
        <v>428</v>
      </c>
      <c r="AL6613" t="s">
        <v>297</v>
      </c>
      <c r="AM6613">
        <v>12</v>
      </c>
      <c r="AN6613">
        <v>11</v>
      </c>
      <c r="AO6613">
        <v>0.28873226000000002</v>
      </c>
      <c r="AP6613">
        <v>0.39897561799999998</v>
      </c>
      <c r="AQ6613">
        <v>0.46024882299999997</v>
      </c>
      <c r="AR6613">
        <v>0.38759547</v>
      </c>
      <c r="AS6613">
        <v>0.62769361899999998</v>
      </c>
      <c r="AT6613">
        <v>0.115459457</v>
      </c>
    </row>
    <row r="6614" spans="1:46" hidden="1" x14ac:dyDescent="0.25">
      <c r="A6614" t="s">
        <v>356</v>
      </c>
      <c r="B6614" t="s">
        <v>297</v>
      </c>
      <c r="C6614">
        <v>12</v>
      </c>
      <c r="D6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0.59052409400000005</v>
      </c>
      <c r="E6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0.59052409400000005</v>
      </c>
      <c r="AI6614">
        <v>14</v>
      </c>
      <c r="AJ6614" t="s">
        <v>356</v>
      </c>
      <c r="AK6614" t="s">
        <v>428</v>
      </c>
      <c r="AL6614" t="s">
        <v>297</v>
      </c>
      <c r="AM6614">
        <v>12</v>
      </c>
      <c r="AN6614">
        <v>12</v>
      </c>
      <c r="AO6614">
        <v>0.39618612800000003</v>
      </c>
      <c r="AP6614">
        <v>0.51532303899999998</v>
      </c>
      <c r="AQ6614">
        <v>0.59052409400000005</v>
      </c>
      <c r="AR6614">
        <v>0.49227683500000002</v>
      </c>
      <c r="AS6614">
        <v>0.72375448099999995</v>
      </c>
      <c r="AT6614">
        <v>0.16542857399999999</v>
      </c>
    </row>
    <row r="6615" spans="1:46" hidden="1" x14ac:dyDescent="0.25">
      <c r="A6615" t="s">
        <v>356</v>
      </c>
      <c r="B6615" t="s">
        <v>297</v>
      </c>
      <c r="C6615">
        <v>13</v>
      </c>
      <c r="D6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0.64910829599999997</v>
      </c>
      <c r="E6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0.64910829599999997</v>
      </c>
      <c r="AI6615">
        <v>14</v>
      </c>
      <c r="AJ6615" t="s">
        <v>356</v>
      </c>
      <c r="AK6615" t="s">
        <v>428</v>
      </c>
      <c r="AL6615" t="s">
        <v>297</v>
      </c>
      <c r="AM6615">
        <v>12</v>
      </c>
      <c r="AN6615">
        <v>13</v>
      </c>
      <c r="AO6615">
        <v>0.46146079299999998</v>
      </c>
      <c r="AP6615">
        <v>0.55932032700000001</v>
      </c>
      <c r="AQ6615">
        <v>0.64910829599999997</v>
      </c>
      <c r="AR6615">
        <v>0.546146943</v>
      </c>
      <c r="AS6615">
        <v>0.77484291500000002</v>
      </c>
      <c r="AT6615">
        <v>0.20461274600000001</v>
      </c>
    </row>
    <row r="6616" spans="1:46" hidden="1" x14ac:dyDescent="0.25">
      <c r="A6616" t="s">
        <v>356</v>
      </c>
      <c r="B6616" t="s">
        <v>297</v>
      </c>
      <c r="C6616">
        <v>14</v>
      </c>
      <c r="D6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0.66611695800000004</v>
      </c>
      <c r="E6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0.66611695800000004</v>
      </c>
      <c r="AI6616">
        <v>14</v>
      </c>
      <c r="AJ6616" t="s">
        <v>356</v>
      </c>
      <c r="AK6616" t="s">
        <v>428</v>
      </c>
      <c r="AL6616" t="s">
        <v>297</v>
      </c>
      <c r="AM6616">
        <v>12</v>
      </c>
      <c r="AN6616">
        <v>14</v>
      </c>
      <c r="AO6616">
        <v>0.46421672400000003</v>
      </c>
      <c r="AP6616">
        <v>0.56662642100000005</v>
      </c>
      <c r="AQ6616">
        <v>0.66611695800000004</v>
      </c>
      <c r="AR6616">
        <v>0.55449284200000004</v>
      </c>
      <c r="AS6616">
        <v>0.775526351</v>
      </c>
      <c r="AT6616">
        <v>0.19588705300000001</v>
      </c>
    </row>
    <row r="6617" spans="1:46" hidden="1" x14ac:dyDescent="0.25">
      <c r="A6617" t="s">
        <v>356</v>
      </c>
      <c r="B6617" t="s">
        <v>297</v>
      </c>
      <c r="C6617">
        <v>15</v>
      </c>
      <c r="D6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0.61554337800000003</v>
      </c>
      <c r="E6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0.61554337800000003</v>
      </c>
      <c r="AI6617">
        <v>14</v>
      </c>
      <c r="AJ6617" t="s">
        <v>356</v>
      </c>
      <c r="AK6617" t="s">
        <v>428</v>
      </c>
      <c r="AL6617" t="s">
        <v>297</v>
      </c>
      <c r="AM6617">
        <v>12</v>
      </c>
      <c r="AN6617">
        <v>15</v>
      </c>
      <c r="AO6617">
        <v>0.427253253</v>
      </c>
      <c r="AP6617">
        <v>0.53697103199999996</v>
      </c>
      <c r="AQ6617">
        <v>0.61554337800000003</v>
      </c>
      <c r="AR6617">
        <v>0.52441563899999999</v>
      </c>
      <c r="AS6617">
        <v>0.77493009000000002</v>
      </c>
      <c r="AT6617">
        <v>0.20665663000000001</v>
      </c>
    </row>
    <row r="6618" spans="1:46" hidden="1" x14ac:dyDescent="0.25">
      <c r="A6618" t="s">
        <v>356</v>
      </c>
      <c r="B6618" t="s">
        <v>297</v>
      </c>
      <c r="C6618">
        <v>16</v>
      </c>
      <c r="D6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0.51796164700000003</v>
      </c>
      <c r="E6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0.51796164700000003</v>
      </c>
      <c r="AI6618">
        <v>14</v>
      </c>
      <c r="AJ6618" t="s">
        <v>356</v>
      </c>
      <c r="AK6618" t="s">
        <v>428</v>
      </c>
      <c r="AL6618" t="s">
        <v>297</v>
      </c>
      <c r="AM6618">
        <v>12</v>
      </c>
      <c r="AN6618">
        <v>16</v>
      </c>
      <c r="AO6618">
        <v>0.37469712799999999</v>
      </c>
      <c r="AP6618">
        <v>0.45465449299999999</v>
      </c>
      <c r="AQ6618">
        <v>0.51796164700000003</v>
      </c>
      <c r="AR6618">
        <v>0.45304343200000002</v>
      </c>
      <c r="AS6618">
        <v>0.681129655</v>
      </c>
      <c r="AT6618">
        <v>0.129523836</v>
      </c>
    </row>
    <row r="6619" spans="1:46" hidden="1" x14ac:dyDescent="0.25">
      <c r="A6619" t="s">
        <v>356</v>
      </c>
      <c r="B6619" t="s">
        <v>297</v>
      </c>
      <c r="C6619">
        <v>17</v>
      </c>
      <c r="D6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0.40537745800000002</v>
      </c>
      <c r="E6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0.40537745800000002</v>
      </c>
      <c r="AI6619">
        <v>14</v>
      </c>
      <c r="AJ6619" t="s">
        <v>356</v>
      </c>
      <c r="AK6619" t="s">
        <v>428</v>
      </c>
      <c r="AL6619" t="s">
        <v>297</v>
      </c>
      <c r="AM6619">
        <v>12</v>
      </c>
      <c r="AN6619">
        <v>17</v>
      </c>
      <c r="AO6619">
        <v>0.281041706</v>
      </c>
      <c r="AP6619">
        <v>0.33032850400000002</v>
      </c>
      <c r="AQ6619">
        <v>0.40537745800000002</v>
      </c>
      <c r="AR6619">
        <v>0.34320120799999998</v>
      </c>
      <c r="AS6619">
        <v>0.54890420399999995</v>
      </c>
      <c r="AT6619">
        <v>9.1231162000000005E-2</v>
      </c>
    </row>
    <row r="6620" spans="1:46" hidden="1" x14ac:dyDescent="0.25">
      <c r="A6620" t="s">
        <v>356</v>
      </c>
      <c r="B6620" t="s">
        <v>297</v>
      </c>
      <c r="C6620">
        <v>18</v>
      </c>
      <c r="D6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0.30364736799999997</v>
      </c>
      <c r="E6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0.30364736799999997</v>
      </c>
      <c r="AI6620">
        <v>14</v>
      </c>
      <c r="AJ6620" t="s">
        <v>356</v>
      </c>
      <c r="AK6620" t="s">
        <v>428</v>
      </c>
      <c r="AL6620" t="s">
        <v>297</v>
      </c>
      <c r="AM6620">
        <v>12</v>
      </c>
      <c r="AN6620">
        <v>18</v>
      </c>
      <c r="AO6620">
        <v>0.152607881</v>
      </c>
      <c r="AP6620">
        <v>0.18399510199999999</v>
      </c>
      <c r="AQ6620">
        <v>0.30364736799999997</v>
      </c>
      <c r="AR6620">
        <v>0.21862716200000001</v>
      </c>
      <c r="AS6620">
        <v>0.41217606099999998</v>
      </c>
      <c r="AT6620">
        <v>6.4724854999999998E-2</v>
      </c>
    </row>
    <row r="6621" spans="1:46" hidden="1" x14ac:dyDescent="0.25">
      <c r="A6621" t="s">
        <v>356</v>
      </c>
      <c r="B6621" t="s">
        <v>297</v>
      </c>
      <c r="C6621">
        <v>19</v>
      </c>
      <c r="D6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0.16818243799999999</v>
      </c>
      <c r="E6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0.16818243799999999</v>
      </c>
      <c r="AI6621">
        <v>14</v>
      </c>
      <c r="AJ6621" t="s">
        <v>356</v>
      </c>
      <c r="AK6621" t="s">
        <v>428</v>
      </c>
      <c r="AL6621" t="s">
        <v>297</v>
      </c>
      <c r="AM6621">
        <v>12</v>
      </c>
      <c r="AN6621">
        <v>19</v>
      </c>
      <c r="AO6621">
        <v>3.4849546000000002E-2</v>
      </c>
      <c r="AP6621">
        <v>4.5323087999999997E-2</v>
      </c>
      <c r="AQ6621">
        <v>0.16818243799999999</v>
      </c>
      <c r="AR6621">
        <v>9.1713755999999994E-2</v>
      </c>
      <c r="AS6621">
        <v>0.22586606400000001</v>
      </c>
      <c r="AT6621">
        <v>1.4646538000000001E-2</v>
      </c>
    </row>
    <row r="6622" spans="1:46" hidden="1" x14ac:dyDescent="0.25">
      <c r="A6622" t="s">
        <v>356</v>
      </c>
      <c r="B6622" t="s">
        <v>297</v>
      </c>
      <c r="C6622">
        <v>20</v>
      </c>
      <c r="D6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3.8978247000000001E-2</v>
      </c>
      <c r="E6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3.8978247000000001E-2</v>
      </c>
      <c r="AI6622">
        <v>14</v>
      </c>
      <c r="AJ6622" t="s">
        <v>356</v>
      </c>
      <c r="AK6622" t="s">
        <v>428</v>
      </c>
      <c r="AL6622" t="s">
        <v>297</v>
      </c>
      <c r="AM6622">
        <v>12</v>
      </c>
      <c r="AN6622">
        <v>20</v>
      </c>
      <c r="AO6622">
        <v>0</v>
      </c>
      <c r="AP6622">
        <v>1.17E-5</v>
      </c>
      <c r="AQ6622">
        <v>3.8978247000000001E-2</v>
      </c>
      <c r="AR6622">
        <v>1.6816210000000002E-2</v>
      </c>
      <c r="AS6622">
        <v>6.6799654999999999E-2</v>
      </c>
      <c r="AT6622">
        <v>0</v>
      </c>
    </row>
    <row r="6623" spans="1:46" hidden="1" x14ac:dyDescent="0.25">
      <c r="A6623" t="s">
        <v>356</v>
      </c>
      <c r="B6623" t="s">
        <v>297</v>
      </c>
      <c r="C6623">
        <v>21</v>
      </c>
      <c r="D6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3">
        <v>14</v>
      </c>
      <c r="AJ6623" t="s">
        <v>356</v>
      </c>
      <c r="AK6623" t="s">
        <v>428</v>
      </c>
      <c r="AL6623" t="s">
        <v>297</v>
      </c>
      <c r="AM6623">
        <v>12</v>
      </c>
      <c r="AN6623">
        <v>21</v>
      </c>
      <c r="AO6623">
        <v>0</v>
      </c>
      <c r="AP6623" s="281">
        <v>0</v>
      </c>
      <c r="AQ6623">
        <v>0</v>
      </c>
      <c r="AR6623">
        <v>3.8700000000000002E-6</v>
      </c>
      <c r="AS6623">
        <v>1.10646E-4</v>
      </c>
      <c r="AT6623">
        <v>0</v>
      </c>
    </row>
    <row r="6624" spans="1:46" hidden="1" x14ac:dyDescent="0.25">
      <c r="A6624" t="s">
        <v>356</v>
      </c>
      <c r="B6624" t="s">
        <v>297</v>
      </c>
      <c r="C6624">
        <v>22</v>
      </c>
      <c r="D6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4">
        <v>14</v>
      </c>
      <c r="AJ6624" t="s">
        <v>356</v>
      </c>
      <c r="AK6624" t="s">
        <v>428</v>
      </c>
      <c r="AL6624" t="s">
        <v>297</v>
      </c>
      <c r="AM6624">
        <v>12</v>
      </c>
      <c r="AN6624">
        <v>22</v>
      </c>
      <c r="AO6624">
        <v>0</v>
      </c>
      <c r="AP6624">
        <v>0</v>
      </c>
      <c r="AQ6624">
        <v>0</v>
      </c>
      <c r="AR6624" s="281">
        <v>0</v>
      </c>
      <c r="AS6624">
        <v>0</v>
      </c>
      <c r="AT6624">
        <v>0</v>
      </c>
    </row>
    <row r="6625" spans="1:46" hidden="1" x14ac:dyDescent="0.25">
      <c r="A6625" t="s">
        <v>356</v>
      </c>
      <c r="B6625" t="s">
        <v>297</v>
      </c>
      <c r="C6625">
        <v>23</v>
      </c>
      <c r="D6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5">
        <v>14</v>
      </c>
      <c r="AJ6625" t="s">
        <v>356</v>
      </c>
      <c r="AK6625" t="s">
        <v>428</v>
      </c>
      <c r="AL6625" t="s">
        <v>297</v>
      </c>
      <c r="AM6625">
        <v>12</v>
      </c>
      <c r="AN6625">
        <v>23</v>
      </c>
      <c r="AO6625">
        <v>0</v>
      </c>
      <c r="AP6625">
        <v>0</v>
      </c>
      <c r="AQ6625">
        <v>0</v>
      </c>
      <c r="AR6625">
        <v>0</v>
      </c>
      <c r="AS6625">
        <v>0</v>
      </c>
      <c r="AT6625">
        <v>0</v>
      </c>
    </row>
    <row r="6626" spans="1:46" hidden="1" x14ac:dyDescent="0.25">
      <c r="A6626" t="s">
        <v>356</v>
      </c>
      <c r="B6626" t="s">
        <v>297</v>
      </c>
      <c r="C6626">
        <v>24</v>
      </c>
      <c r="D6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6">
        <v>14</v>
      </c>
      <c r="AJ6626" t="s">
        <v>356</v>
      </c>
      <c r="AK6626" t="s">
        <v>428</v>
      </c>
      <c r="AL6626" t="s">
        <v>297</v>
      </c>
      <c r="AM6626">
        <v>12</v>
      </c>
      <c r="AN6626">
        <v>24</v>
      </c>
      <c r="AO6626">
        <v>0</v>
      </c>
      <c r="AP6626">
        <v>0</v>
      </c>
      <c r="AQ6626">
        <v>0</v>
      </c>
      <c r="AR6626">
        <v>0</v>
      </c>
      <c r="AS6626">
        <v>0</v>
      </c>
      <c r="AT6626">
        <v>0</v>
      </c>
    </row>
    <row r="6627" spans="1:46" hidden="1" x14ac:dyDescent="0.25">
      <c r="A6627" t="s">
        <v>319</v>
      </c>
      <c r="B6627" t="s">
        <v>286</v>
      </c>
      <c r="C6627">
        <v>1</v>
      </c>
      <c r="D6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7">
        <v>35</v>
      </c>
      <c r="AJ6627" t="s">
        <v>319</v>
      </c>
      <c r="AK6627" t="s">
        <v>430</v>
      </c>
      <c r="AL6627" t="s">
        <v>286</v>
      </c>
      <c r="AM6627">
        <v>1</v>
      </c>
      <c r="AN6627">
        <v>1</v>
      </c>
      <c r="AO6627">
        <v>0</v>
      </c>
      <c r="AP6627">
        <v>0</v>
      </c>
      <c r="AQ6627">
        <v>0</v>
      </c>
      <c r="AR6627">
        <v>0</v>
      </c>
      <c r="AS6627">
        <v>0</v>
      </c>
      <c r="AT6627">
        <v>0</v>
      </c>
    </row>
    <row r="6628" spans="1:46" hidden="1" x14ac:dyDescent="0.25">
      <c r="A6628" t="s">
        <v>319</v>
      </c>
      <c r="B6628" t="s">
        <v>286</v>
      </c>
      <c r="C6628">
        <v>2</v>
      </c>
      <c r="D6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8">
        <v>35</v>
      </c>
      <c r="AJ6628" t="s">
        <v>319</v>
      </c>
      <c r="AK6628" t="s">
        <v>430</v>
      </c>
      <c r="AL6628" t="s">
        <v>286</v>
      </c>
      <c r="AM6628">
        <v>1</v>
      </c>
      <c r="AN6628">
        <v>2</v>
      </c>
      <c r="AO6628">
        <v>0</v>
      </c>
      <c r="AP6628">
        <v>0</v>
      </c>
      <c r="AQ6628">
        <v>0</v>
      </c>
      <c r="AR6628">
        <v>0</v>
      </c>
      <c r="AS6628">
        <v>0</v>
      </c>
      <c r="AT6628">
        <v>0</v>
      </c>
    </row>
    <row r="6629" spans="1:46" hidden="1" x14ac:dyDescent="0.25">
      <c r="A6629" t="s">
        <v>319</v>
      </c>
      <c r="B6629" t="s">
        <v>286</v>
      </c>
      <c r="C6629">
        <v>3</v>
      </c>
      <c r="D6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9">
        <v>35</v>
      </c>
      <c r="AJ6629" t="s">
        <v>319</v>
      </c>
      <c r="AK6629" t="s">
        <v>430</v>
      </c>
      <c r="AL6629" t="s">
        <v>286</v>
      </c>
      <c r="AM6629">
        <v>1</v>
      </c>
      <c r="AN6629">
        <v>3</v>
      </c>
      <c r="AO6629">
        <v>0</v>
      </c>
      <c r="AP6629">
        <v>0</v>
      </c>
      <c r="AQ6629">
        <v>0</v>
      </c>
      <c r="AR6629">
        <v>0</v>
      </c>
      <c r="AS6629">
        <v>0</v>
      </c>
      <c r="AT6629">
        <v>0</v>
      </c>
    </row>
    <row r="6630" spans="1:46" hidden="1" x14ac:dyDescent="0.25">
      <c r="A6630" t="s">
        <v>319</v>
      </c>
      <c r="B6630" t="s">
        <v>286</v>
      </c>
      <c r="C6630">
        <v>4</v>
      </c>
      <c r="D6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0">
        <v>35</v>
      </c>
      <c r="AJ6630" t="s">
        <v>319</v>
      </c>
      <c r="AK6630" t="s">
        <v>430</v>
      </c>
      <c r="AL6630" t="s">
        <v>286</v>
      </c>
      <c r="AM6630">
        <v>1</v>
      </c>
      <c r="AN6630">
        <v>4</v>
      </c>
      <c r="AO6630">
        <v>0</v>
      </c>
      <c r="AP6630">
        <v>0</v>
      </c>
      <c r="AQ6630">
        <v>0</v>
      </c>
      <c r="AR6630">
        <v>0</v>
      </c>
      <c r="AS6630">
        <v>0</v>
      </c>
      <c r="AT6630">
        <v>0</v>
      </c>
    </row>
    <row r="6631" spans="1:46" hidden="1" x14ac:dyDescent="0.25">
      <c r="A6631" t="s">
        <v>319</v>
      </c>
      <c r="B6631" t="s">
        <v>286</v>
      </c>
      <c r="C6631">
        <v>5</v>
      </c>
      <c r="D6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1">
        <v>35</v>
      </c>
      <c r="AJ6631" t="s">
        <v>319</v>
      </c>
      <c r="AK6631" t="s">
        <v>430</v>
      </c>
      <c r="AL6631" t="s">
        <v>286</v>
      </c>
      <c r="AM6631">
        <v>1</v>
      </c>
      <c r="AN6631">
        <v>5</v>
      </c>
      <c r="AO6631">
        <v>0</v>
      </c>
      <c r="AP6631">
        <v>0</v>
      </c>
      <c r="AQ6631">
        <v>0</v>
      </c>
      <c r="AR6631">
        <v>0</v>
      </c>
      <c r="AS6631">
        <v>0</v>
      </c>
      <c r="AT6631">
        <v>0</v>
      </c>
    </row>
    <row r="6632" spans="1:46" hidden="1" x14ac:dyDescent="0.25">
      <c r="A6632" t="s">
        <v>319</v>
      </c>
      <c r="B6632" t="s">
        <v>286</v>
      </c>
      <c r="C6632">
        <v>6</v>
      </c>
      <c r="D6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2">
        <v>35</v>
      </c>
      <c r="AJ6632" t="s">
        <v>319</v>
      </c>
      <c r="AK6632" t="s">
        <v>430</v>
      </c>
      <c r="AL6632" t="s">
        <v>286</v>
      </c>
      <c r="AM6632">
        <v>1</v>
      </c>
      <c r="AN6632">
        <v>6</v>
      </c>
      <c r="AO6632">
        <v>0</v>
      </c>
      <c r="AP6632">
        <v>7.0099999999999996E-5</v>
      </c>
      <c r="AQ6632">
        <v>1.7140860000000001E-3</v>
      </c>
      <c r="AR6632">
        <v>9.85435E-4</v>
      </c>
      <c r="AS6632">
        <v>6.7191769999999998E-3</v>
      </c>
      <c r="AT6632">
        <v>0</v>
      </c>
    </row>
    <row r="6633" spans="1:46" hidden="1" x14ac:dyDescent="0.25">
      <c r="A6633" t="s">
        <v>319</v>
      </c>
      <c r="B6633" t="s">
        <v>286</v>
      </c>
      <c r="C6633">
        <v>7</v>
      </c>
      <c r="D6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1.8195069999999999E-3</v>
      </c>
      <c r="E6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1.8195069999999999E-3</v>
      </c>
      <c r="AI6633">
        <v>35</v>
      </c>
      <c r="AJ6633" t="s">
        <v>319</v>
      </c>
      <c r="AK6633" t="s">
        <v>430</v>
      </c>
      <c r="AL6633" t="s">
        <v>286</v>
      </c>
      <c r="AM6633">
        <v>1</v>
      </c>
      <c r="AN6633">
        <v>7</v>
      </c>
      <c r="AO6633">
        <v>1.8195069999999999E-3</v>
      </c>
      <c r="AP6633" s="281">
        <v>9.7623329999999998E-3</v>
      </c>
      <c r="AQ6633">
        <v>6.1433188E-2</v>
      </c>
      <c r="AR6633">
        <v>3.1716096999999999E-2</v>
      </c>
      <c r="AS6633">
        <v>0.103226242</v>
      </c>
      <c r="AT6633">
        <v>2.00008E-4</v>
      </c>
    </row>
    <row r="6634" spans="1:46" hidden="1" x14ac:dyDescent="0.25">
      <c r="A6634" t="s">
        <v>319</v>
      </c>
      <c r="B6634" t="s">
        <v>286</v>
      </c>
      <c r="C6634">
        <v>8</v>
      </c>
      <c r="D6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6.3548801000000002E-2</v>
      </c>
      <c r="E6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6.3548801000000002E-2</v>
      </c>
      <c r="AI6634">
        <v>35</v>
      </c>
      <c r="AJ6634" t="s">
        <v>319</v>
      </c>
      <c r="AK6634" t="s">
        <v>430</v>
      </c>
      <c r="AL6634" t="s">
        <v>286</v>
      </c>
      <c r="AM6634">
        <v>1</v>
      </c>
      <c r="AN6634">
        <v>8</v>
      </c>
      <c r="AO6634">
        <v>6.3548801000000002E-2</v>
      </c>
      <c r="AP6634">
        <v>9.9128602999999996E-2</v>
      </c>
      <c r="AQ6634">
        <v>0.19360132199999999</v>
      </c>
      <c r="AR6634">
        <v>0.12684123899999999</v>
      </c>
      <c r="AS6634">
        <v>0.27030011399999998</v>
      </c>
      <c r="AT6634">
        <v>2.3748182E-2</v>
      </c>
    </row>
    <row r="6635" spans="1:46" hidden="1" x14ac:dyDescent="0.25">
      <c r="A6635" t="s">
        <v>319</v>
      </c>
      <c r="B6635" t="s">
        <v>286</v>
      </c>
      <c r="C6635">
        <v>9</v>
      </c>
      <c r="D6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0.33434428399999999</v>
      </c>
      <c r="E6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0.18974101299999999</v>
      </c>
      <c r="AI6635">
        <v>35</v>
      </c>
      <c r="AJ6635" t="s">
        <v>319</v>
      </c>
      <c r="AK6635" t="s">
        <v>430</v>
      </c>
      <c r="AL6635" t="s">
        <v>286</v>
      </c>
      <c r="AM6635">
        <v>1</v>
      </c>
      <c r="AN6635">
        <v>9</v>
      </c>
      <c r="AO6635">
        <v>0.18974101299999999</v>
      </c>
      <c r="AP6635">
        <v>0.24623978999999999</v>
      </c>
      <c r="AQ6635">
        <v>0.33434428399999999</v>
      </c>
      <c r="AR6635">
        <v>0.26299444599999999</v>
      </c>
      <c r="AS6635">
        <v>0.47330348700000002</v>
      </c>
      <c r="AT6635">
        <v>7.4773855E-2</v>
      </c>
    </row>
    <row r="6636" spans="1:46" hidden="1" x14ac:dyDescent="0.25">
      <c r="A6636" t="s">
        <v>319</v>
      </c>
      <c r="B6636" t="s">
        <v>286</v>
      </c>
      <c r="C6636">
        <v>10</v>
      </c>
      <c r="D6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0.47857667100000001</v>
      </c>
      <c r="E6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0.47857667100000001</v>
      </c>
      <c r="AI6636">
        <v>35</v>
      </c>
      <c r="AJ6636" t="s">
        <v>319</v>
      </c>
      <c r="AK6636" t="s">
        <v>430</v>
      </c>
      <c r="AL6636" t="s">
        <v>286</v>
      </c>
      <c r="AM6636">
        <v>1</v>
      </c>
      <c r="AN6636">
        <v>10</v>
      </c>
      <c r="AO6636">
        <v>0.32811412299999998</v>
      </c>
      <c r="AP6636">
        <v>0.40757411100000002</v>
      </c>
      <c r="AQ6636">
        <v>0.47857667100000001</v>
      </c>
      <c r="AR6636">
        <v>0.40053717300000002</v>
      </c>
      <c r="AS6636">
        <v>0.65861981800000002</v>
      </c>
      <c r="AT6636">
        <v>0.120527853</v>
      </c>
    </row>
    <row r="6637" spans="1:46" hidden="1" x14ac:dyDescent="0.25">
      <c r="A6637" t="s">
        <v>319</v>
      </c>
      <c r="B6637" t="s">
        <v>286</v>
      </c>
      <c r="C6637">
        <v>11</v>
      </c>
      <c r="D6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0.61510632099999996</v>
      </c>
      <c r="E6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0.61510632099999996</v>
      </c>
      <c r="AI6637">
        <v>35</v>
      </c>
      <c r="AJ6637" t="s">
        <v>319</v>
      </c>
      <c r="AK6637" t="s">
        <v>430</v>
      </c>
      <c r="AL6637" t="s">
        <v>286</v>
      </c>
      <c r="AM6637">
        <v>1</v>
      </c>
      <c r="AN6637">
        <v>11</v>
      </c>
      <c r="AO6637">
        <v>0.43213153100000001</v>
      </c>
      <c r="AP6637">
        <v>0.52899711999999999</v>
      </c>
      <c r="AQ6637">
        <v>0.61510632099999996</v>
      </c>
      <c r="AR6637">
        <v>0.515431686</v>
      </c>
      <c r="AS6637">
        <v>0.79012804800000003</v>
      </c>
      <c r="AT6637">
        <v>0.15875212999999999</v>
      </c>
    </row>
    <row r="6638" spans="1:46" hidden="1" x14ac:dyDescent="0.25">
      <c r="A6638" t="s">
        <v>319</v>
      </c>
      <c r="B6638" t="s">
        <v>286</v>
      </c>
      <c r="C6638">
        <v>12</v>
      </c>
      <c r="D6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0.71350514799999998</v>
      </c>
      <c r="E6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0.71350514799999998</v>
      </c>
      <c r="AI6638">
        <v>35</v>
      </c>
      <c r="AJ6638" t="s">
        <v>319</v>
      </c>
      <c r="AK6638" t="s">
        <v>430</v>
      </c>
      <c r="AL6638" t="s">
        <v>286</v>
      </c>
      <c r="AM6638">
        <v>1</v>
      </c>
      <c r="AN6638">
        <v>12</v>
      </c>
      <c r="AO6638">
        <v>0.47944752200000001</v>
      </c>
      <c r="AP6638">
        <v>0.61775688699999998</v>
      </c>
      <c r="AQ6638">
        <v>0.71350514799999998</v>
      </c>
      <c r="AR6638">
        <v>0.58870790200000001</v>
      </c>
      <c r="AS6638">
        <v>0.87076337000000004</v>
      </c>
      <c r="AT6638">
        <v>0.199372137</v>
      </c>
    </row>
    <row r="6639" spans="1:46" hidden="1" x14ac:dyDescent="0.25">
      <c r="A6639" t="s">
        <v>319</v>
      </c>
      <c r="B6639" t="s">
        <v>286</v>
      </c>
      <c r="C6639">
        <v>13</v>
      </c>
      <c r="D6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0.74346970700000004</v>
      </c>
      <c r="E6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0.74346970700000004</v>
      </c>
      <c r="AI6639">
        <v>35</v>
      </c>
      <c r="AJ6639" t="s">
        <v>319</v>
      </c>
      <c r="AK6639" t="s">
        <v>430</v>
      </c>
      <c r="AL6639" t="s">
        <v>286</v>
      </c>
      <c r="AM6639">
        <v>1</v>
      </c>
      <c r="AN6639">
        <v>13</v>
      </c>
      <c r="AO6639">
        <v>0.52677521299999996</v>
      </c>
      <c r="AP6639">
        <v>0.66041217600000002</v>
      </c>
      <c r="AQ6639">
        <v>0.74346970700000004</v>
      </c>
      <c r="AR6639">
        <v>0.61888045199999997</v>
      </c>
      <c r="AS6639">
        <v>0.88022029899999998</v>
      </c>
      <c r="AT6639">
        <v>0.17902205800000001</v>
      </c>
    </row>
    <row r="6640" spans="1:46" hidden="1" x14ac:dyDescent="0.25">
      <c r="A6640" t="s">
        <v>319</v>
      </c>
      <c r="B6640" t="s">
        <v>286</v>
      </c>
      <c r="C6640">
        <v>14</v>
      </c>
      <c r="D6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0.70959333199999997</v>
      </c>
      <c r="E6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0.70959333199999997</v>
      </c>
      <c r="AI6640">
        <v>35</v>
      </c>
      <c r="AJ6640" t="s">
        <v>319</v>
      </c>
      <c r="AK6640" t="s">
        <v>430</v>
      </c>
      <c r="AL6640" t="s">
        <v>286</v>
      </c>
      <c r="AM6640">
        <v>1</v>
      </c>
      <c r="AN6640">
        <v>14</v>
      </c>
      <c r="AO6640">
        <v>0.49345138199999999</v>
      </c>
      <c r="AP6640">
        <v>0.63445924200000003</v>
      </c>
      <c r="AQ6640">
        <v>0.70959333199999997</v>
      </c>
      <c r="AR6640">
        <v>0.59937756600000003</v>
      </c>
      <c r="AS6640">
        <v>0.85752366700000004</v>
      </c>
      <c r="AT6640">
        <v>0.18909691200000001</v>
      </c>
    </row>
    <row r="6641" spans="1:46" hidden="1" x14ac:dyDescent="0.25">
      <c r="A6641" t="s">
        <v>319</v>
      </c>
      <c r="B6641" t="s">
        <v>286</v>
      </c>
      <c r="C6641">
        <v>15</v>
      </c>
      <c r="D6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0.63311092800000002</v>
      </c>
      <c r="E6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0.63311092800000002</v>
      </c>
      <c r="AI6641">
        <v>35</v>
      </c>
      <c r="AJ6641" t="s">
        <v>319</v>
      </c>
      <c r="AK6641" t="s">
        <v>430</v>
      </c>
      <c r="AL6641" t="s">
        <v>286</v>
      </c>
      <c r="AM6641">
        <v>1</v>
      </c>
      <c r="AN6641">
        <v>15</v>
      </c>
      <c r="AO6641">
        <v>0.44897957999999999</v>
      </c>
      <c r="AP6641">
        <v>0.55143728000000003</v>
      </c>
      <c r="AQ6641">
        <v>0.63311092800000002</v>
      </c>
      <c r="AR6641">
        <v>0.54304050999999998</v>
      </c>
      <c r="AS6641">
        <v>0.82629186099999996</v>
      </c>
      <c r="AT6641">
        <v>0.14059908300000001</v>
      </c>
    </row>
    <row r="6642" spans="1:46" hidden="1" x14ac:dyDescent="0.25">
      <c r="A6642" t="s">
        <v>319</v>
      </c>
      <c r="B6642" t="s">
        <v>286</v>
      </c>
      <c r="C6642">
        <v>16</v>
      </c>
      <c r="D6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0.541595928</v>
      </c>
      <c r="E6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0.541595928</v>
      </c>
      <c r="AI6642">
        <v>35</v>
      </c>
      <c r="AJ6642" t="s">
        <v>319</v>
      </c>
      <c r="AK6642" t="s">
        <v>430</v>
      </c>
      <c r="AL6642" t="s">
        <v>286</v>
      </c>
      <c r="AM6642">
        <v>1</v>
      </c>
      <c r="AN6642">
        <v>16</v>
      </c>
      <c r="AO6642">
        <v>0.37051846799999999</v>
      </c>
      <c r="AP6642">
        <v>0.45076972100000001</v>
      </c>
      <c r="AQ6642">
        <v>0.541595928</v>
      </c>
      <c r="AR6642">
        <v>0.45660188099999999</v>
      </c>
      <c r="AS6642">
        <v>0.70382594499999995</v>
      </c>
      <c r="AT6642">
        <v>0.14815371399999999</v>
      </c>
    </row>
    <row r="6643" spans="1:46" hidden="1" x14ac:dyDescent="0.25">
      <c r="A6643" t="s">
        <v>319</v>
      </c>
      <c r="B6643" t="s">
        <v>286</v>
      </c>
      <c r="C6643">
        <v>17</v>
      </c>
      <c r="D6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0.42943404000000002</v>
      </c>
      <c r="E6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0.42943404000000002</v>
      </c>
      <c r="AI6643">
        <v>35</v>
      </c>
      <c r="AJ6643" t="s">
        <v>319</v>
      </c>
      <c r="AK6643" t="s">
        <v>430</v>
      </c>
      <c r="AL6643" t="s">
        <v>286</v>
      </c>
      <c r="AM6643">
        <v>1</v>
      </c>
      <c r="AN6643">
        <v>17</v>
      </c>
      <c r="AO6643">
        <v>0.262002285</v>
      </c>
      <c r="AP6643">
        <v>0.32377474099999998</v>
      </c>
      <c r="AQ6643">
        <v>0.42943404000000002</v>
      </c>
      <c r="AR6643">
        <v>0.34327606999999999</v>
      </c>
      <c r="AS6643">
        <v>0.56932374399999996</v>
      </c>
      <c r="AT6643">
        <v>0.131963313</v>
      </c>
    </row>
    <row r="6644" spans="1:46" hidden="1" x14ac:dyDescent="0.25">
      <c r="A6644" t="s">
        <v>319</v>
      </c>
      <c r="B6644" t="s">
        <v>286</v>
      </c>
      <c r="C6644">
        <v>18</v>
      </c>
      <c r="D6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0.28139057299999998</v>
      </c>
      <c r="E6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0.28139057299999998</v>
      </c>
      <c r="AI6644">
        <v>35</v>
      </c>
      <c r="AJ6644" t="s">
        <v>319</v>
      </c>
      <c r="AK6644" t="s">
        <v>430</v>
      </c>
      <c r="AL6644" t="s">
        <v>286</v>
      </c>
      <c r="AM6644">
        <v>1</v>
      </c>
      <c r="AN6644">
        <v>18</v>
      </c>
      <c r="AO6644">
        <v>0.14772785699999999</v>
      </c>
      <c r="AP6644">
        <v>0.18551468500000001</v>
      </c>
      <c r="AQ6644">
        <v>0.28139057299999998</v>
      </c>
      <c r="AR6644">
        <v>0.210703314</v>
      </c>
      <c r="AS6644">
        <v>0.39522975799999999</v>
      </c>
      <c r="AT6644">
        <v>5.8659814999999997E-2</v>
      </c>
    </row>
    <row r="6645" spans="1:46" hidden="1" x14ac:dyDescent="0.25">
      <c r="A6645" t="s">
        <v>319</v>
      </c>
      <c r="B6645" t="s">
        <v>286</v>
      </c>
      <c r="C6645">
        <v>19</v>
      </c>
      <c r="D6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0.14295843</v>
      </c>
      <c r="E6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0.14295843</v>
      </c>
      <c r="AI6645">
        <v>35</v>
      </c>
      <c r="AJ6645" t="s">
        <v>319</v>
      </c>
      <c r="AK6645" t="s">
        <v>430</v>
      </c>
      <c r="AL6645" t="s">
        <v>286</v>
      </c>
      <c r="AM6645">
        <v>1</v>
      </c>
      <c r="AN6645">
        <v>19</v>
      </c>
      <c r="AO6645">
        <v>3.7888766999999997E-2</v>
      </c>
      <c r="AP6645">
        <v>6.2079855000000003E-2</v>
      </c>
      <c r="AQ6645">
        <v>0.14295843</v>
      </c>
      <c r="AR6645">
        <v>8.9618121999999995E-2</v>
      </c>
      <c r="AS6645">
        <v>0.22377766299999999</v>
      </c>
      <c r="AT6645">
        <v>1.7117256000000001E-2</v>
      </c>
    </row>
    <row r="6646" spans="1:46" hidden="1" x14ac:dyDescent="0.25">
      <c r="A6646" t="s">
        <v>319</v>
      </c>
      <c r="B6646" t="s">
        <v>286</v>
      </c>
      <c r="C6646">
        <v>20</v>
      </c>
      <c r="D6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3.7154879000000002E-2</v>
      </c>
      <c r="E6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3.7154879000000002E-2</v>
      </c>
      <c r="AI6646">
        <v>35</v>
      </c>
      <c r="AJ6646" t="s">
        <v>319</v>
      </c>
      <c r="AK6646" t="s">
        <v>430</v>
      </c>
      <c r="AL6646" t="s">
        <v>286</v>
      </c>
      <c r="AM6646">
        <v>1</v>
      </c>
      <c r="AN6646">
        <v>20</v>
      </c>
      <c r="AO6646">
        <v>1.5127000000000001E-4</v>
      </c>
      <c r="AP6646">
        <v>6.392511E-3</v>
      </c>
      <c r="AQ6646">
        <v>3.7154879000000002E-2</v>
      </c>
      <c r="AR6646">
        <v>1.8013039000000002E-2</v>
      </c>
      <c r="AS6646">
        <v>5.6108553999999998E-2</v>
      </c>
      <c r="AT6646">
        <v>5.5800000000000001E-5</v>
      </c>
    </row>
    <row r="6647" spans="1:46" hidden="1" x14ac:dyDescent="0.25">
      <c r="A6647" t="s">
        <v>319</v>
      </c>
      <c r="B6647" t="s">
        <v>286</v>
      </c>
      <c r="C6647">
        <v>21</v>
      </c>
      <c r="D6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1.03409E-4</v>
      </c>
      <c r="E6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1.03409E-4</v>
      </c>
      <c r="AI6647">
        <v>35</v>
      </c>
      <c r="AJ6647" t="s">
        <v>319</v>
      </c>
      <c r="AK6647" t="s">
        <v>430</v>
      </c>
      <c r="AL6647" t="s">
        <v>286</v>
      </c>
      <c r="AM6647">
        <v>1</v>
      </c>
      <c r="AN6647">
        <v>21</v>
      </c>
      <c r="AO6647">
        <v>0</v>
      </c>
      <c r="AP6647">
        <v>2.1800000000000001E-5</v>
      </c>
      <c r="AQ6647">
        <v>1.03409E-4</v>
      </c>
      <c r="AR6647">
        <v>5.3999999999999998E-5</v>
      </c>
      <c r="AS6647">
        <v>1.8260499999999999E-4</v>
      </c>
      <c r="AT6647" s="281">
        <v>0</v>
      </c>
    </row>
    <row r="6648" spans="1:46" hidden="1" x14ac:dyDescent="0.25">
      <c r="A6648" t="s">
        <v>319</v>
      </c>
      <c r="B6648" t="s">
        <v>286</v>
      </c>
      <c r="C6648">
        <v>22</v>
      </c>
      <c r="D6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8">
        <v>35</v>
      </c>
      <c r="AJ6648" t="s">
        <v>319</v>
      </c>
      <c r="AK6648" t="s">
        <v>430</v>
      </c>
      <c r="AL6648" t="s">
        <v>286</v>
      </c>
      <c r="AM6648">
        <v>1</v>
      </c>
      <c r="AN6648">
        <v>22</v>
      </c>
      <c r="AO6648">
        <v>0</v>
      </c>
      <c r="AP6648" s="281">
        <v>0</v>
      </c>
      <c r="AQ6648">
        <v>0</v>
      </c>
      <c r="AR6648" s="281">
        <v>0</v>
      </c>
      <c r="AS6648">
        <v>0</v>
      </c>
      <c r="AT6648">
        <v>0</v>
      </c>
    </row>
    <row r="6649" spans="1:46" hidden="1" x14ac:dyDescent="0.25">
      <c r="A6649" t="s">
        <v>319</v>
      </c>
      <c r="B6649" t="s">
        <v>286</v>
      </c>
      <c r="C6649">
        <v>23</v>
      </c>
      <c r="D6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9">
        <v>35</v>
      </c>
      <c r="AJ6649" t="s">
        <v>319</v>
      </c>
      <c r="AK6649" t="s">
        <v>430</v>
      </c>
      <c r="AL6649" t="s">
        <v>286</v>
      </c>
      <c r="AM6649">
        <v>1</v>
      </c>
      <c r="AN6649">
        <v>23</v>
      </c>
      <c r="AO6649">
        <v>0</v>
      </c>
      <c r="AP6649">
        <v>0</v>
      </c>
      <c r="AQ6649">
        <v>0</v>
      </c>
      <c r="AR6649">
        <v>0</v>
      </c>
      <c r="AS6649">
        <v>0</v>
      </c>
      <c r="AT6649">
        <v>0</v>
      </c>
    </row>
    <row r="6650" spans="1:46" hidden="1" x14ac:dyDescent="0.25">
      <c r="A6650" t="s">
        <v>319</v>
      </c>
      <c r="B6650" t="s">
        <v>286</v>
      </c>
      <c r="C6650">
        <v>24</v>
      </c>
      <c r="D6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0">
        <v>35</v>
      </c>
      <c r="AJ6650" t="s">
        <v>319</v>
      </c>
      <c r="AK6650" t="s">
        <v>430</v>
      </c>
      <c r="AL6650" t="s">
        <v>286</v>
      </c>
      <c r="AM6650">
        <v>1</v>
      </c>
      <c r="AN6650">
        <v>24</v>
      </c>
      <c r="AO6650">
        <v>0</v>
      </c>
      <c r="AP6650">
        <v>0</v>
      </c>
      <c r="AQ6650">
        <v>0</v>
      </c>
      <c r="AR6650">
        <v>0</v>
      </c>
      <c r="AS6650">
        <v>0</v>
      </c>
      <c r="AT6650">
        <v>0</v>
      </c>
    </row>
    <row r="6651" spans="1:46" hidden="1" x14ac:dyDescent="0.25">
      <c r="A6651" t="s">
        <v>319</v>
      </c>
      <c r="B6651" t="s">
        <v>287</v>
      </c>
      <c r="C6651">
        <v>1</v>
      </c>
      <c r="D6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1">
        <v>35</v>
      </c>
      <c r="AJ6651" t="s">
        <v>319</v>
      </c>
      <c r="AK6651" t="s">
        <v>430</v>
      </c>
      <c r="AL6651" t="s">
        <v>287</v>
      </c>
      <c r="AM6651">
        <v>2</v>
      </c>
      <c r="AN6651">
        <v>1</v>
      </c>
      <c r="AO6651">
        <v>0</v>
      </c>
      <c r="AP6651">
        <v>0</v>
      </c>
      <c r="AQ6651">
        <v>0</v>
      </c>
      <c r="AR6651">
        <v>0</v>
      </c>
      <c r="AS6651">
        <v>0</v>
      </c>
      <c r="AT6651">
        <v>0</v>
      </c>
    </row>
    <row r="6652" spans="1:46" hidden="1" x14ac:dyDescent="0.25">
      <c r="A6652" t="s">
        <v>319</v>
      </c>
      <c r="B6652" t="s">
        <v>287</v>
      </c>
      <c r="C6652">
        <v>2</v>
      </c>
      <c r="D6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2">
        <v>35</v>
      </c>
      <c r="AJ6652" t="s">
        <v>319</v>
      </c>
      <c r="AK6652" t="s">
        <v>430</v>
      </c>
      <c r="AL6652" t="s">
        <v>287</v>
      </c>
      <c r="AM6652">
        <v>2</v>
      </c>
      <c r="AN6652">
        <v>2</v>
      </c>
      <c r="AO6652">
        <v>0</v>
      </c>
      <c r="AP6652">
        <v>0</v>
      </c>
      <c r="AQ6652">
        <v>0</v>
      </c>
      <c r="AR6652">
        <v>0</v>
      </c>
      <c r="AS6652">
        <v>0</v>
      </c>
      <c r="AT6652">
        <v>0</v>
      </c>
    </row>
    <row r="6653" spans="1:46" hidden="1" x14ac:dyDescent="0.25">
      <c r="A6653" t="s">
        <v>319</v>
      </c>
      <c r="B6653" t="s">
        <v>287</v>
      </c>
      <c r="C6653">
        <v>3</v>
      </c>
      <c r="D6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3">
        <v>35</v>
      </c>
      <c r="AJ6653" t="s">
        <v>319</v>
      </c>
      <c r="AK6653" t="s">
        <v>430</v>
      </c>
      <c r="AL6653" t="s">
        <v>287</v>
      </c>
      <c r="AM6653">
        <v>2</v>
      </c>
      <c r="AN6653">
        <v>3</v>
      </c>
      <c r="AO6653">
        <v>0</v>
      </c>
      <c r="AP6653">
        <v>0</v>
      </c>
      <c r="AQ6653">
        <v>0</v>
      </c>
      <c r="AR6653">
        <v>0</v>
      </c>
      <c r="AS6653">
        <v>0</v>
      </c>
      <c r="AT6653">
        <v>0</v>
      </c>
    </row>
    <row r="6654" spans="1:46" hidden="1" x14ac:dyDescent="0.25">
      <c r="A6654" t="s">
        <v>319</v>
      </c>
      <c r="B6654" t="s">
        <v>287</v>
      </c>
      <c r="C6654">
        <v>4</v>
      </c>
      <c r="D6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4">
        <v>35</v>
      </c>
      <c r="AJ6654" t="s">
        <v>319</v>
      </c>
      <c r="AK6654" t="s">
        <v>430</v>
      </c>
      <c r="AL6654" t="s">
        <v>287</v>
      </c>
      <c r="AM6654">
        <v>2</v>
      </c>
      <c r="AN6654">
        <v>4</v>
      </c>
      <c r="AO6654">
        <v>0</v>
      </c>
      <c r="AP6654">
        <v>0</v>
      </c>
      <c r="AQ6654">
        <v>0</v>
      </c>
      <c r="AR6654">
        <v>0</v>
      </c>
      <c r="AS6654">
        <v>0</v>
      </c>
      <c r="AT6654">
        <v>0</v>
      </c>
    </row>
    <row r="6655" spans="1:46" hidden="1" x14ac:dyDescent="0.25">
      <c r="A6655" t="s">
        <v>319</v>
      </c>
      <c r="B6655" t="s">
        <v>287</v>
      </c>
      <c r="C6655">
        <v>5</v>
      </c>
      <c r="D6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5">
        <v>35</v>
      </c>
      <c r="AJ6655" t="s">
        <v>319</v>
      </c>
      <c r="AK6655" t="s">
        <v>430</v>
      </c>
      <c r="AL6655" t="s">
        <v>287</v>
      </c>
      <c r="AM6655">
        <v>2</v>
      </c>
      <c r="AN6655">
        <v>5</v>
      </c>
      <c r="AO6655">
        <v>0</v>
      </c>
      <c r="AP6655">
        <v>0</v>
      </c>
      <c r="AQ6655">
        <v>0</v>
      </c>
      <c r="AR6655">
        <v>0</v>
      </c>
      <c r="AS6655">
        <v>0</v>
      </c>
      <c r="AT6655">
        <v>0</v>
      </c>
    </row>
    <row r="6656" spans="1:46" hidden="1" x14ac:dyDescent="0.25">
      <c r="A6656" t="s">
        <v>319</v>
      </c>
      <c r="B6656" t="s">
        <v>287</v>
      </c>
      <c r="C6656">
        <v>6</v>
      </c>
      <c r="D6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6">
        <v>35</v>
      </c>
      <c r="AJ6656" t="s">
        <v>319</v>
      </c>
      <c r="AK6656" t="s">
        <v>430</v>
      </c>
      <c r="AL6656" t="s">
        <v>287</v>
      </c>
      <c r="AM6656">
        <v>2</v>
      </c>
      <c r="AN6656">
        <v>6</v>
      </c>
      <c r="AO6656">
        <v>0</v>
      </c>
      <c r="AP6656">
        <v>4.8400000000000002E-6</v>
      </c>
      <c r="AQ6656">
        <v>3.68E-5</v>
      </c>
      <c r="AR6656">
        <v>3.4499999999999998E-5</v>
      </c>
      <c r="AS6656">
        <v>3.0601100000000002E-4</v>
      </c>
      <c r="AT6656">
        <v>0</v>
      </c>
    </row>
    <row r="6657" spans="1:46" hidden="1" x14ac:dyDescent="0.25">
      <c r="A6657" t="s">
        <v>319</v>
      </c>
      <c r="B6657" t="s">
        <v>287</v>
      </c>
      <c r="C6657">
        <v>7</v>
      </c>
      <c r="D6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2.9716399999999999E-4</v>
      </c>
      <c r="E6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2.9716399999999999E-4</v>
      </c>
      <c r="AI6657">
        <v>35</v>
      </c>
      <c r="AJ6657" t="s">
        <v>319</v>
      </c>
      <c r="AK6657" t="s">
        <v>430</v>
      </c>
      <c r="AL6657" t="s">
        <v>287</v>
      </c>
      <c r="AM6657">
        <v>2</v>
      </c>
      <c r="AN6657">
        <v>7</v>
      </c>
      <c r="AO6657">
        <v>2.9716399999999999E-4</v>
      </c>
      <c r="AP6657" s="281">
        <v>2.7209243000000001E-2</v>
      </c>
      <c r="AQ6657" s="281">
        <v>3.8564501000000001E-2</v>
      </c>
      <c r="AR6657" s="281">
        <v>2.3637064999999999E-2</v>
      </c>
      <c r="AS6657">
        <v>5.6509679E-2</v>
      </c>
      <c r="AT6657">
        <v>6.3099999999999997E-6</v>
      </c>
    </row>
    <row r="6658" spans="1:46" hidden="1" x14ac:dyDescent="0.25">
      <c r="A6658" t="s">
        <v>319</v>
      </c>
      <c r="B6658" t="s">
        <v>287</v>
      </c>
      <c r="C6658">
        <v>8</v>
      </c>
      <c r="D6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5.5427860000000002E-2</v>
      </c>
      <c r="E6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5.5427860000000002E-2</v>
      </c>
      <c r="AI6658">
        <v>35</v>
      </c>
      <c r="AJ6658" t="s">
        <v>319</v>
      </c>
      <c r="AK6658" t="s">
        <v>430</v>
      </c>
      <c r="AL6658" t="s">
        <v>287</v>
      </c>
      <c r="AM6658">
        <v>2</v>
      </c>
      <c r="AN6658">
        <v>8</v>
      </c>
      <c r="AO6658">
        <v>5.5427860000000002E-2</v>
      </c>
      <c r="AP6658">
        <v>0.128963888</v>
      </c>
      <c r="AQ6658">
        <v>0.19185398200000001</v>
      </c>
      <c r="AR6658">
        <v>0.125762764</v>
      </c>
      <c r="AS6658">
        <v>0.23096288100000001</v>
      </c>
      <c r="AT6658" s="281">
        <v>8.3714270000000007E-3</v>
      </c>
    </row>
    <row r="6659" spans="1:46" hidden="1" x14ac:dyDescent="0.25">
      <c r="A6659" t="s">
        <v>319</v>
      </c>
      <c r="B6659" t="s">
        <v>287</v>
      </c>
      <c r="C6659">
        <v>9</v>
      </c>
      <c r="D6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0.378500269</v>
      </c>
      <c r="E6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0.20530843700000001</v>
      </c>
      <c r="AI6659">
        <v>35</v>
      </c>
      <c r="AJ6659" t="s">
        <v>319</v>
      </c>
      <c r="AK6659" t="s">
        <v>430</v>
      </c>
      <c r="AL6659" t="s">
        <v>287</v>
      </c>
      <c r="AM6659">
        <v>2</v>
      </c>
      <c r="AN6659">
        <v>9</v>
      </c>
      <c r="AO6659">
        <v>0.20530843700000001</v>
      </c>
      <c r="AP6659">
        <v>0.25271266599999997</v>
      </c>
      <c r="AQ6659">
        <v>0.378500269</v>
      </c>
      <c r="AR6659">
        <v>0.276288119</v>
      </c>
      <c r="AS6659">
        <v>0.42738646600000002</v>
      </c>
      <c r="AT6659">
        <v>3.5220980999999998E-2</v>
      </c>
    </row>
    <row r="6660" spans="1:46" hidden="1" x14ac:dyDescent="0.25">
      <c r="A6660" t="s">
        <v>319</v>
      </c>
      <c r="B6660" t="s">
        <v>287</v>
      </c>
      <c r="C6660">
        <v>10</v>
      </c>
      <c r="D6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0.54948876400000002</v>
      </c>
      <c r="E6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0.54948876400000002</v>
      </c>
      <c r="AI6660">
        <v>35</v>
      </c>
      <c r="AJ6660" t="s">
        <v>319</v>
      </c>
      <c r="AK6660" t="s">
        <v>430</v>
      </c>
      <c r="AL6660" t="s">
        <v>287</v>
      </c>
      <c r="AM6660">
        <v>2</v>
      </c>
      <c r="AN6660">
        <v>10</v>
      </c>
      <c r="AO6660">
        <v>0.342717153</v>
      </c>
      <c r="AP6660">
        <v>0.41862865999999999</v>
      </c>
      <c r="AQ6660">
        <v>0.54948876400000002</v>
      </c>
      <c r="AR6660">
        <v>0.42400371599999997</v>
      </c>
      <c r="AS6660">
        <v>0.61517521500000005</v>
      </c>
      <c r="AT6660">
        <v>8.2942434999999995E-2</v>
      </c>
    </row>
    <row r="6661" spans="1:46" hidden="1" x14ac:dyDescent="0.25">
      <c r="A6661" t="s">
        <v>319</v>
      </c>
      <c r="B6661" t="s">
        <v>287</v>
      </c>
      <c r="C6661">
        <v>11</v>
      </c>
      <c r="D6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0.66073226299999999</v>
      </c>
      <c r="E6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0.66073226299999999</v>
      </c>
      <c r="AI6661">
        <v>35</v>
      </c>
      <c r="AJ6661" t="s">
        <v>319</v>
      </c>
      <c r="AK6661" t="s">
        <v>430</v>
      </c>
      <c r="AL6661" t="s">
        <v>287</v>
      </c>
      <c r="AM6661">
        <v>2</v>
      </c>
      <c r="AN6661">
        <v>11</v>
      </c>
      <c r="AO6661">
        <v>0.426943352</v>
      </c>
      <c r="AP6661">
        <v>0.55604912399999995</v>
      </c>
      <c r="AQ6661">
        <v>0.66073226299999999</v>
      </c>
      <c r="AR6661">
        <v>0.53754845900000003</v>
      </c>
      <c r="AS6661">
        <v>0.75586430400000004</v>
      </c>
      <c r="AT6661">
        <v>0.12583314500000001</v>
      </c>
    </row>
    <row r="6662" spans="1:46" hidden="1" x14ac:dyDescent="0.25">
      <c r="A6662" t="s">
        <v>319</v>
      </c>
      <c r="B6662" t="s">
        <v>287</v>
      </c>
      <c r="C6662">
        <v>12</v>
      </c>
      <c r="D6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0.73584597600000001</v>
      </c>
      <c r="E6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0.73584597600000001</v>
      </c>
      <c r="AI6662">
        <v>35</v>
      </c>
      <c r="AJ6662" t="s">
        <v>319</v>
      </c>
      <c r="AK6662" t="s">
        <v>430</v>
      </c>
      <c r="AL6662" t="s">
        <v>287</v>
      </c>
      <c r="AM6662">
        <v>2</v>
      </c>
      <c r="AN6662">
        <v>12</v>
      </c>
      <c r="AO6662">
        <v>0.50168259900000001</v>
      </c>
      <c r="AP6662">
        <v>0.65502883499999998</v>
      </c>
      <c r="AQ6662">
        <v>0.73584597600000001</v>
      </c>
      <c r="AR6662">
        <v>0.60791543800000003</v>
      </c>
      <c r="AS6662">
        <v>0.82955837300000002</v>
      </c>
      <c r="AT6662">
        <v>0.18136758</v>
      </c>
    </row>
    <row r="6663" spans="1:46" hidden="1" x14ac:dyDescent="0.25">
      <c r="A6663" t="s">
        <v>319</v>
      </c>
      <c r="B6663" t="s">
        <v>287</v>
      </c>
      <c r="C6663">
        <v>13</v>
      </c>
      <c r="D6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0.75076770800000003</v>
      </c>
      <c r="E6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0.75076770800000003</v>
      </c>
      <c r="AI6663">
        <v>35</v>
      </c>
      <c r="AJ6663" t="s">
        <v>319</v>
      </c>
      <c r="AK6663" t="s">
        <v>430</v>
      </c>
      <c r="AL6663" t="s">
        <v>287</v>
      </c>
      <c r="AM6663">
        <v>2</v>
      </c>
      <c r="AN6663">
        <v>13</v>
      </c>
      <c r="AO6663">
        <v>0.511214116</v>
      </c>
      <c r="AP6663">
        <v>0.66491117300000002</v>
      </c>
      <c r="AQ6663">
        <v>0.75076770800000003</v>
      </c>
      <c r="AR6663">
        <v>0.62445280599999997</v>
      </c>
      <c r="AS6663">
        <v>0.849669483</v>
      </c>
      <c r="AT6663">
        <v>0.18578978800000001</v>
      </c>
    </row>
    <row r="6664" spans="1:46" hidden="1" x14ac:dyDescent="0.25">
      <c r="A6664" t="s">
        <v>319</v>
      </c>
      <c r="B6664" t="s">
        <v>287</v>
      </c>
      <c r="C6664">
        <v>14</v>
      </c>
      <c r="D6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0.70982168999999995</v>
      </c>
      <c r="E6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0.70982168999999995</v>
      </c>
      <c r="AI6664">
        <v>35</v>
      </c>
      <c r="AJ6664" t="s">
        <v>319</v>
      </c>
      <c r="AK6664" t="s">
        <v>430</v>
      </c>
      <c r="AL6664" t="s">
        <v>287</v>
      </c>
      <c r="AM6664">
        <v>2</v>
      </c>
      <c r="AN6664">
        <v>14</v>
      </c>
      <c r="AO6664">
        <v>0.48718471600000002</v>
      </c>
      <c r="AP6664">
        <v>0.63737769499999997</v>
      </c>
      <c r="AQ6664">
        <v>0.70982168999999995</v>
      </c>
      <c r="AR6664">
        <v>0.60023768499999997</v>
      </c>
      <c r="AS6664">
        <v>0.87794714900000004</v>
      </c>
      <c r="AT6664">
        <v>0.20663472199999999</v>
      </c>
    </row>
    <row r="6665" spans="1:46" hidden="1" x14ac:dyDescent="0.25">
      <c r="A6665" t="s">
        <v>319</v>
      </c>
      <c r="B6665" t="s">
        <v>287</v>
      </c>
      <c r="C6665">
        <v>15</v>
      </c>
      <c r="D6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0.62623652500000004</v>
      </c>
      <c r="E6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0.62623652500000004</v>
      </c>
      <c r="AI6665">
        <v>35</v>
      </c>
      <c r="AJ6665" t="s">
        <v>319</v>
      </c>
      <c r="AK6665" t="s">
        <v>430</v>
      </c>
      <c r="AL6665" t="s">
        <v>287</v>
      </c>
      <c r="AM6665">
        <v>2</v>
      </c>
      <c r="AN6665">
        <v>15</v>
      </c>
      <c r="AO6665">
        <v>0.44209421700000001</v>
      </c>
      <c r="AP6665">
        <v>0.55787960199999997</v>
      </c>
      <c r="AQ6665">
        <v>0.62623652500000004</v>
      </c>
      <c r="AR6665">
        <v>0.54005992400000002</v>
      </c>
      <c r="AS6665">
        <v>0.81673628600000003</v>
      </c>
      <c r="AT6665">
        <v>0.18098675</v>
      </c>
    </row>
    <row r="6666" spans="1:46" hidden="1" x14ac:dyDescent="0.25">
      <c r="A6666" t="s">
        <v>319</v>
      </c>
      <c r="B6666" t="s">
        <v>287</v>
      </c>
      <c r="C6666">
        <v>16</v>
      </c>
      <c r="D6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0.52614684099999998</v>
      </c>
      <c r="E6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0.52614684099999998</v>
      </c>
      <c r="AI6666">
        <v>35</v>
      </c>
      <c r="AJ6666" t="s">
        <v>319</v>
      </c>
      <c r="AK6666" t="s">
        <v>430</v>
      </c>
      <c r="AL6666" t="s">
        <v>287</v>
      </c>
      <c r="AM6666">
        <v>2</v>
      </c>
      <c r="AN6666">
        <v>16</v>
      </c>
      <c r="AO6666">
        <v>0.36941302199999998</v>
      </c>
      <c r="AP6666">
        <v>0.46677306000000002</v>
      </c>
      <c r="AQ6666">
        <v>0.52614684099999998</v>
      </c>
      <c r="AR6666">
        <v>0.45089069799999998</v>
      </c>
      <c r="AS6666">
        <v>0.711493869</v>
      </c>
      <c r="AT6666">
        <v>0.18544128400000001</v>
      </c>
    </row>
    <row r="6667" spans="1:46" hidden="1" x14ac:dyDescent="0.25">
      <c r="A6667" t="s">
        <v>319</v>
      </c>
      <c r="B6667" t="s">
        <v>287</v>
      </c>
      <c r="C6667">
        <v>17</v>
      </c>
      <c r="D6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0.37657328299999998</v>
      </c>
      <c r="E6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0.37657328299999998</v>
      </c>
      <c r="AI6667">
        <v>35</v>
      </c>
      <c r="AJ6667" t="s">
        <v>319</v>
      </c>
      <c r="AK6667" t="s">
        <v>430</v>
      </c>
      <c r="AL6667" t="s">
        <v>287</v>
      </c>
      <c r="AM6667">
        <v>2</v>
      </c>
      <c r="AN6667">
        <v>17</v>
      </c>
      <c r="AO6667">
        <v>0.25793355200000001</v>
      </c>
      <c r="AP6667">
        <v>0.31696423200000001</v>
      </c>
      <c r="AQ6667">
        <v>0.37657328299999998</v>
      </c>
      <c r="AR6667">
        <v>0.32627855300000003</v>
      </c>
      <c r="AS6667">
        <v>0.56675907599999997</v>
      </c>
      <c r="AT6667">
        <v>9.6210937999999996E-2</v>
      </c>
    </row>
    <row r="6668" spans="1:46" hidden="1" x14ac:dyDescent="0.25">
      <c r="A6668" t="s">
        <v>319</v>
      </c>
      <c r="B6668" t="s">
        <v>287</v>
      </c>
      <c r="C6668">
        <v>18</v>
      </c>
      <c r="D6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0.23528048700000001</v>
      </c>
      <c r="E6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0.23528048700000001</v>
      </c>
      <c r="AI6668">
        <v>35</v>
      </c>
      <c r="AJ6668" t="s">
        <v>319</v>
      </c>
      <c r="AK6668" t="s">
        <v>430</v>
      </c>
      <c r="AL6668" t="s">
        <v>287</v>
      </c>
      <c r="AM6668">
        <v>2</v>
      </c>
      <c r="AN6668">
        <v>18</v>
      </c>
      <c r="AO6668">
        <v>0.12672339099999999</v>
      </c>
      <c r="AP6668">
        <v>0.160004959</v>
      </c>
      <c r="AQ6668">
        <v>0.23528048700000001</v>
      </c>
      <c r="AR6668">
        <v>0.18610385300000001</v>
      </c>
      <c r="AS6668">
        <v>0.386239634</v>
      </c>
      <c r="AT6668">
        <v>5.0053504999999998E-2</v>
      </c>
    </row>
    <row r="6669" spans="1:46" hidden="1" x14ac:dyDescent="0.25">
      <c r="A6669" t="s">
        <v>319</v>
      </c>
      <c r="B6669" t="s">
        <v>287</v>
      </c>
      <c r="C6669">
        <v>19</v>
      </c>
      <c r="D6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0.118854719</v>
      </c>
      <c r="E6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0.118854719</v>
      </c>
      <c r="AI6669">
        <v>35</v>
      </c>
      <c r="AJ6669" t="s">
        <v>319</v>
      </c>
      <c r="AK6669" t="s">
        <v>430</v>
      </c>
      <c r="AL6669" t="s">
        <v>287</v>
      </c>
      <c r="AM6669">
        <v>2</v>
      </c>
      <c r="AN6669">
        <v>19</v>
      </c>
      <c r="AO6669">
        <v>2.3433314E-2</v>
      </c>
      <c r="AP6669">
        <v>3.1315880999999997E-2</v>
      </c>
      <c r="AQ6669">
        <v>0.118854719</v>
      </c>
      <c r="AR6669">
        <v>6.4441675000000004E-2</v>
      </c>
      <c r="AS6669">
        <v>0.20494327600000001</v>
      </c>
      <c r="AT6669">
        <v>8.7056119999999997E-3</v>
      </c>
    </row>
    <row r="6670" spans="1:46" hidden="1" x14ac:dyDescent="0.25">
      <c r="A6670" t="s">
        <v>319</v>
      </c>
      <c r="B6670" t="s">
        <v>287</v>
      </c>
      <c r="C6670">
        <v>20</v>
      </c>
      <c r="D6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2.5060430000000002E-2</v>
      </c>
      <c r="E6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2.5060430000000002E-2</v>
      </c>
      <c r="AI6670">
        <v>35</v>
      </c>
      <c r="AJ6670" t="s">
        <v>319</v>
      </c>
      <c r="AK6670" t="s">
        <v>430</v>
      </c>
      <c r="AL6670" t="s">
        <v>287</v>
      </c>
      <c r="AM6670">
        <v>2</v>
      </c>
      <c r="AN6670">
        <v>20</v>
      </c>
      <c r="AO6670">
        <v>2.1400000000000001E-7</v>
      </c>
      <c r="AP6670">
        <v>1.3900000000000001E-5</v>
      </c>
      <c r="AQ6670">
        <v>2.5060430000000002E-2</v>
      </c>
      <c r="AR6670">
        <v>1.0078948000000001E-2</v>
      </c>
      <c r="AS6670">
        <v>4.9058398000000003E-2</v>
      </c>
      <c r="AT6670">
        <v>0</v>
      </c>
    </row>
    <row r="6671" spans="1:46" hidden="1" x14ac:dyDescent="0.25">
      <c r="A6671" t="s">
        <v>319</v>
      </c>
      <c r="B6671" t="s">
        <v>287</v>
      </c>
      <c r="C6671">
        <v>21</v>
      </c>
      <c r="D6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3.9299999999999996E-6</v>
      </c>
      <c r="E6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3.9299999999999996E-6</v>
      </c>
      <c r="AI6671">
        <v>35</v>
      </c>
      <c r="AJ6671" t="s">
        <v>319</v>
      </c>
      <c r="AK6671" t="s">
        <v>430</v>
      </c>
      <c r="AL6671" t="s">
        <v>287</v>
      </c>
      <c r="AM6671">
        <v>2</v>
      </c>
      <c r="AN6671">
        <v>21</v>
      </c>
      <c r="AO6671" s="281">
        <v>0</v>
      </c>
      <c r="AP6671" s="281">
        <v>0</v>
      </c>
      <c r="AQ6671">
        <v>3.9299999999999996E-6</v>
      </c>
      <c r="AR6671">
        <v>7.4900000000000003E-6</v>
      </c>
      <c r="AS6671">
        <v>7.2799999999999994E-5</v>
      </c>
      <c r="AT6671">
        <v>0</v>
      </c>
    </row>
    <row r="6672" spans="1:46" hidden="1" x14ac:dyDescent="0.25">
      <c r="A6672" t="s">
        <v>319</v>
      </c>
      <c r="B6672" t="s">
        <v>287</v>
      </c>
      <c r="C6672">
        <v>22</v>
      </c>
      <c r="D6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2">
        <v>35</v>
      </c>
      <c r="AJ6672" t="s">
        <v>319</v>
      </c>
      <c r="AK6672" t="s">
        <v>430</v>
      </c>
      <c r="AL6672" t="s">
        <v>287</v>
      </c>
      <c r="AM6672">
        <v>2</v>
      </c>
      <c r="AN6672">
        <v>22</v>
      </c>
      <c r="AO6672">
        <v>0</v>
      </c>
      <c r="AP6672">
        <v>0</v>
      </c>
      <c r="AQ6672" s="281">
        <v>0</v>
      </c>
      <c r="AR6672" s="281">
        <v>0</v>
      </c>
      <c r="AS6672" s="281">
        <v>0</v>
      </c>
      <c r="AT6672">
        <v>0</v>
      </c>
    </row>
    <row r="6673" spans="1:46" hidden="1" x14ac:dyDescent="0.25">
      <c r="A6673" t="s">
        <v>319</v>
      </c>
      <c r="B6673" t="s">
        <v>287</v>
      </c>
      <c r="C6673">
        <v>23</v>
      </c>
      <c r="D6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3">
        <v>35</v>
      </c>
      <c r="AJ6673" t="s">
        <v>319</v>
      </c>
      <c r="AK6673" t="s">
        <v>430</v>
      </c>
      <c r="AL6673" t="s">
        <v>287</v>
      </c>
      <c r="AM6673">
        <v>2</v>
      </c>
      <c r="AN6673">
        <v>23</v>
      </c>
      <c r="AO6673">
        <v>0</v>
      </c>
      <c r="AP6673">
        <v>0</v>
      </c>
      <c r="AQ6673">
        <v>0</v>
      </c>
      <c r="AR6673">
        <v>0</v>
      </c>
      <c r="AS6673">
        <v>0</v>
      </c>
      <c r="AT6673">
        <v>0</v>
      </c>
    </row>
    <row r="6674" spans="1:46" hidden="1" x14ac:dyDescent="0.25">
      <c r="A6674" t="s">
        <v>319</v>
      </c>
      <c r="B6674" t="s">
        <v>287</v>
      </c>
      <c r="C6674">
        <v>24</v>
      </c>
      <c r="D6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4">
        <v>35</v>
      </c>
      <c r="AJ6674" t="s">
        <v>319</v>
      </c>
      <c r="AK6674" t="s">
        <v>430</v>
      </c>
      <c r="AL6674" t="s">
        <v>287</v>
      </c>
      <c r="AM6674">
        <v>2</v>
      </c>
      <c r="AN6674">
        <v>24</v>
      </c>
      <c r="AO6674">
        <v>0</v>
      </c>
      <c r="AP6674">
        <v>0</v>
      </c>
      <c r="AQ6674">
        <v>0</v>
      </c>
      <c r="AR6674">
        <v>0</v>
      </c>
      <c r="AS6674">
        <v>0</v>
      </c>
      <c r="AT6674">
        <v>0</v>
      </c>
    </row>
    <row r="6675" spans="1:46" hidden="1" x14ac:dyDescent="0.25">
      <c r="A6675" t="s">
        <v>319</v>
      </c>
      <c r="B6675" t="s">
        <v>288</v>
      </c>
      <c r="C6675">
        <v>1</v>
      </c>
      <c r="D6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5">
        <v>35</v>
      </c>
      <c r="AJ6675" t="s">
        <v>319</v>
      </c>
      <c r="AK6675" t="s">
        <v>430</v>
      </c>
      <c r="AL6675" t="s">
        <v>288</v>
      </c>
      <c r="AM6675">
        <v>3</v>
      </c>
      <c r="AN6675">
        <v>1</v>
      </c>
      <c r="AO6675">
        <v>0</v>
      </c>
      <c r="AP6675">
        <v>0</v>
      </c>
      <c r="AQ6675">
        <v>0</v>
      </c>
      <c r="AR6675">
        <v>0</v>
      </c>
      <c r="AS6675">
        <v>0</v>
      </c>
      <c r="AT6675">
        <v>0</v>
      </c>
    </row>
    <row r="6676" spans="1:46" hidden="1" x14ac:dyDescent="0.25">
      <c r="A6676" t="s">
        <v>319</v>
      </c>
      <c r="B6676" t="s">
        <v>288</v>
      </c>
      <c r="C6676">
        <v>2</v>
      </c>
      <c r="D6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6">
        <v>35</v>
      </c>
      <c r="AJ6676" t="s">
        <v>319</v>
      </c>
      <c r="AK6676" t="s">
        <v>430</v>
      </c>
      <c r="AL6676" t="s">
        <v>288</v>
      </c>
      <c r="AM6676">
        <v>3</v>
      </c>
      <c r="AN6676">
        <v>2</v>
      </c>
      <c r="AO6676">
        <v>0</v>
      </c>
      <c r="AP6676">
        <v>0</v>
      </c>
      <c r="AQ6676">
        <v>0</v>
      </c>
      <c r="AR6676">
        <v>0</v>
      </c>
      <c r="AS6676">
        <v>0</v>
      </c>
      <c r="AT6676">
        <v>0</v>
      </c>
    </row>
    <row r="6677" spans="1:46" hidden="1" x14ac:dyDescent="0.25">
      <c r="A6677" t="s">
        <v>319</v>
      </c>
      <c r="B6677" t="s">
        <v>288</v>
      </c>
      <c r="C6677">
        <v>3</v>
      </c>
      <c r="D6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7">
        <v>35</v>
      </c>
      <c r="AJ6677" t="s">
        <v>319</v>
      </c>
      <c r="AK6677" t="s">
        <v>430</v>
      </c>
      <c r="AL6677" t="s">
        <v>288</v>
      </c>
      <c r="AM6677">
        <v>3</v>
      </c>
      <c r="AN6677">
        <v>3</v>
      </c>
      <c r="AO6677">
        <v>0</v>
      </c>
      <c r="AP6677">
        <v>0</v>
      </c>
      <c r="AQ6677">
        <v>0</v>
      </c>
      <c r="AR6677">
        <v>0</v>
      </c>
      <c r="AS6677">
        <v>0</v>
      </c>
      <c r="AT6677">
        <v>0</v>
      </c>
    </row>
    <row r="6678" spans="1:46" hidden="1" x14ac:dyDescent="0.25">
      <c r="A6678" t="s">
        <v>319</v>
      </c>
      <c r="B6678" t="s">
        <v>288</v>
      </c>
      <c r="C6678">
        <v>4</v>
      </c>
      <c r="D6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8">
        <v>35</v>
      </c>
      <c r="AJ6678" t="s">
        <v>319</v>
      </c>
      <c r="AK6678" t="s">
        <v>430</v>
      </c>
      <c r="AL6678" t="s">
        <v>288</v>
      </c>
      <c r="AM6678">
        <v>3</v>
      </c>
      <c r="AN6678">
        <v>4</v>
      </c>
      <c r="AO6678">
        <v>0</v>
      </c>
      <c r="AP6678">
        <v>0</v>
      </c>
      <c r="AQ6678">
        <v>0</v>
      </c>
      <c r="AR6678">
        <v>0</v>
      </c>
      <c r="AS6678">
        <v>0</v>
      </c>
      <c r="AT6678">
        <v>0</v>
      </c>
    </row>
    <row r="6679" spans="1:46" hidden="1" x14ac:dyDescent="0.25">
      <c r="A6679" t="s">
        <v>319</v>
      </c>
      <c r="B6679" t="s">
        <v>288</v>
      </c>
      <c r="C6679">
        <v>5</v>
      </c>
      <c r="D6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9">
        <v>35</v>
      </c>
      <c r="AJ6679" t="s">
        <v>319</v>
      </c>
      <c r="AK6679" t="s">
        <v>430</v>
      </c>
      <c r="AL6679" t="s">
        <v>288</v>
      </c>
      <c r="AM6679">
        <v>3</v>
      </c>
      <c r="AN6679">
        <v>5</v>
      </c>
      <c r="AO6679">
        <v>0</v>
      </c>
      <c r="AP6679">
        <v>0</v>
      </c>
      <c r="AQ6679">
        <v>0</v>
      </c>
      <c r="AR6679">
        <v>0</v>
      </c>
      <c r="AS6679">
        <v>0</v>
      </c>
      <c r="AT6679">
        <v>0</v>
      </c>
    </row>
    <row r="6680" spans="1:46" hidden="1" x14ac:dyDescent="0.25">
      <c r="A6680" t="s">
        <v>319</v>
      </c>
      <c r="B6680" t="s">
        <v>288</v>
      </c>
      <c r="C6680">
        <v>6</v>
      </c>
      <c r="D6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80">
        <v>35</v>
      </c>
      <c r="AJ6680" t="s">
        <v>319</v>
      </c>
      <c r="AK6680" t="s">
        <v>430</v>
      </c>
      <c r="AL6680" t="s">
        <v>288</v>
      </c>
      <c r="AM6680">
        <v>3</v>
      </c>
      <c r="AN6680">
        <v>6</v>
      </c>
      <c r="AO6680">
        <v>0</v>
      </c>
      <c r="AP6680">
        <v>0</v>
      </c>
      <c r="AQ6680">
        <v>0</v>
      </c>
      <c r="AR6680">
        <v>1.9000000000000001E-8</v>
      </c>
      <c r="AS6680">
        <v>5.9299999999999998E-7</v>
      </c>
      <c r="AT6680">
        <v>0</v>
      </c>
    </row>
    <row r="6681" spans="1:46" hidden="1" x14ac:dyDescent="0.25">
      <c r="A6681" t="s">
        <v>319</v>
      </c>
      <c r="B6681" t="s">
        <v>288</v>
      </c>
      <c r="C6681">
        <v>7</v>
      </c>
      <c r="D6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1.7655842000000001E-2</v>
      </c>
      <c r="E6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1.7655842000000001E-2</v>
      </c>
      <c r="AI6681">
        <v>35</v>
      </c>
      <c r="AJ6681" t="s">
        <v>319</v>
      </c>
      <c r="AK6681" t="s">
        <v>430</v>
      </c>
      <c r="AL6681" t="s">
        <v>288</v>
      </c>
      <c r="AM6681">
        <v>3</v>
      </c>
      <c r="AN6681">
        <v>7</v>
      </c>
      <c r="AO6681">
        <v>1.7655842000000001E-2</v>
      </c>
      <c r="AP6681">
        <v>2.1067717E-2</v>
      </c>
      <c r="AQ6681">
        <v>2.5406016E-2</v>
      </c>
      <c r="AR6681" s="281">
        <v>2.1189969999999999E-2</v>
      </c>
      <c r="AS6681" s="281">
        <v>3.1676784999999999E-2</v>
      </c>
      <c r="AT6681">
        <v>5.5493490000000003E-3</v>
      </c>
    </row>
    <row r="6682" spans="1:46" hidden="1" x14ac:dyDescent="0.25">
      <c r="A6682" t="s">
        <v>319</v>
      </c>
      <c r="B6682" t="s">
        <v>288</v>
      </c>
      <c r="C6682">
        <v>8</v>
      </c>
      <c r="D6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0.13139078500000001</v>
      </c>
      <c r="E6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0.13139078500000001</v>
      </c>
      <c r="AI6682">
        <v>35</v>
      </c>
      <c r="AJ6682" t="s">
        <v>319</v>
      </c>
      <c r="AK6682" t="s">
        <v>430</v>
      </c>
      <c r="AL6682" t="s">
        <v>288</v>
      </c>
      <c r="AM6682">
        <v>3</v>
      </c>
      <c r="AN6682">
        <v>8</v>
      </c>
      <c r="AO6682">
        <v>0.13139078500000001</v>
      </c>
      <c r="AP6682">
        <v>0.15340828100000001</v>
      </c>
      <c r="AQ6682">
        <v>0.16855979099999999</v>
      </c>
      <c r="AR6682">
        <v>0.14642654899999999</v>
      </c>
      <c r="AS6682">
        <v>0.196121925</v>
      </c>
      <c r="AT6682">
        <v>3.4568465999999999E-2</v>
      </c>
    </row>
    <row r="6683" spans="1:46" hidden="1" x14ac:dyDescent="0.25">
      <c r="A6683" t="s">
        <v>319</v>
      </c>
      <c r="B6683" t="s">
        <v>288</v>
      </c>
      <c r="C6683">
        <v>9</v>
      </c>
      <c r="D6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0.36057731100000001</v>
      </c>
      <c r="E6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0.28449685699999999</v>
      </c>
      <c r="AI6683">
        <v>35</v>
      </c>
      <c r="AJ6683" t="s">
        <v>319</v>
      </c>
      <c r="AK6683" t="s">
        <v>430</v>
      </c>
      <c r="AL6683" t="s">
        <v>288</v>
      </c>
      <c r="AM6683">
        <v>3</v>
      </c>
      <c r="AN6683">
        <v>9</v>
      </c>
      <c r="AO6683">
        <v>0.28449685699999999</v>
      </c>
      <c r="AP6683">
        <v>0.33228386199999999</v>
      </c>
      <c r="AQ6683">
        <v>0.36057731100000001</v>
      </c>
      <c r="AR6683">
        <v>0.31612873400000002</v>
      </c>
      <c r="AS6683">
        <v>0.39804576200000003</v>
      </c>
      <c r="AT6683">
        <v>7.3824819E-2</v>
      </c>
    </row>
    <row r="6684" spans="1:46" hidden="1" x14ac:dyDescent="0.25">
      <c r="A6684" t="s">
        <v>319</v>
      </c>
      <c r="B6684" t="s">
        <v>288</v>
      </c>
      <c r="C6684">
        <v>10</v>
      </c>
      <c r="D6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0.54009410000000002</v>
      </c>
      <c r="E6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0.54009410000000002</v>
      </c>
      <c r="AI6684">
        <v>35</v>
      </c>
      <c r="AJ6684" t="s">
        <v>319</v>
      </c>
      <c r="AK6684" t="s">
        <v>430</v>
      </c>
      <c r="AL6684" t="s">
        <v>288</v>
      </c>
      <c r="AM6684">
        <v>3</v>
      </c>
      <c r="AN6684">
        <v>10</v>
      </c>
      <c r="AO6684">
        <v>0.42488748900000001</v>
      </c>
      <c r="AP6684">
        <v>0.50290679299999996</v>
      </c>
      <c r="AQ6684">
        <v>0.54009410000000002</v>
      </c>
      <c r="AR6684">
        <v>0.47303710399999999</v>
      </c>
      <c r="AS6684">
        <v>0.58782935300000005</v>
      </c>
      <c r="AT6684">
        <v>0.11707743</v>
      </c>
    </row>
    <row r="6685" spans="1:46" hidden="1" x14ac:dyDescent="0.25">
      <c r="A6685" t="s">
        <v>319</v>
      </c>
      <c r="B6685" t="s">
        <v>288</v>
      </c>
      <c r="C6685">
        <v>11</v>
      </c>
      <c r="D6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0.66956891600000001</v>
      </c>
      <c r="E6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0.66956891600000001</v>
      </c>
      <c r="AI6685">
        <v>35</v>
      </c>
      <c r="AJ6685" t="s">
        <v>319</v>
      </c>
      <c r="AK6685" t="s">
        <v>430</v>
      </c>
      <c r="AL6685" t="s">
        <v>288</v>
      </c>
      <c r="AM6685">
        <v>3</v>
      </c>
      <c r="AN6685">
        <v>11</v>
      </c>
      <c r="AO6685">
        <v>0.53752487199999999</v>
      </c>
      <c r="AP6685">
        <v>0.63049015900000005</v>
      </c>
      <c r="AQ6685">
        <v>0.66956891600000001</v>
      </c>
      <c r="AR6685">
        <v>0.59161436700000003</v>
      </c>
      <c r="AS6685">
        <v>0.73049387300000002</v>
      </c>
      <c r="AT6685">
        <v>0.15307167699999999</v>
      </c>
    </row>
    <row r="6686" spans="1:46" hidden="1" x14ac:dyDescent="0.25">
      <c r="A6686" t="s">
        <v>319</v>
      </c>
      <c r="B6686" t="s">
        <v>288</v>
      </c>
      <c r="C6686">
        <v>12</v>
      </c>
      <c r="D6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0.72844145400000004</v>
      </c>
      <c r="E6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0.72844145400000004</v>
      </c>
      <c r="AI6686">
        <v>35</v>
      </c>
      <c r="AJ6686" t="s">
        <v>319</v>
      </c>
      <c r="AK6686" t="s">
        <v>430</v>
      </c>
      <c r="AL6686" t="s">
        <v>288</v>
      </c>
      <c r="AM6686">
        <v>3</v>
      </c>
      <c r="AN6686">
        <v>12</v>
      </c>
      <c r="AO6686">
        <v>0.59740318100000001</v>
      </c>
      <c r="AP6686">
        <v>0.68288600600000005</v>
      </c>
      <c r="AQ6686">
        <v>0.72844145400000004</v>
      </c>
      <c r="AR6686">
        <v>0.64493049499999999</v>
      </c>
      <c r="AS6686">
        <v>0.79777175700000003</v>
      </c>
      <c r="AT6686">
        <v>0.196549379</v>
      </c>
    </row>
    <row r="6687" spans="1:46" hidden="1" x14ac:dyDescent="0.25">
      <c r="A6687" t="s">
        <v>319</v>
      </c>
      <c r="B6687" t="s">
        <v>288</v>
      </c>
      <c r="C6687">
        <v>13</v>
      </c>
      <c r="D6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0.72444039000000005</v>
      </c>
      <c r="E6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0.72444039000000005</v>
      </c>
      <c r="AI6687">
        <v>35</v>
      </c>
      <c r="AJ6687" t="s">
        <v>319</v>
      </c>
      <c r="AK6687" t="s">
        <v>430</v>
      </c>
      <c r="AL6687" t="s">
        <v>288</v>
      </c>
      <c r="AM6687">
        <v>3</v>
      </c>
      <c r="AN6687">
        <v>13</v>
      </c>
      <c r="AO6687">
        <v>0.58926913800000003</v>
      </c>
      <c r="AP6687">
        <v>0.67856057299999994</v>
      </c>
      <c r="AQ6687">
        <v>0.72444039000000005</v>
      </c>
      <c r="AR6687">
        <v>0.64243288700000001</v>
      </c>
      <c r="AS6687">
        <v>0.799456324</v>
      </c>
      <c r="AT6687">
        <v>0.223596773</v>
      </c>
    </row>
    <row r="6688" spans="1:46" hidden="1" x14ac:dyDescent="0.25">
      <c r="A6688" t="s">
        <v>319</v>
      </c>
      <c r="B6688" t="s">
        <v>288</v>
      </c>
      <c r="C6688">
        <v>14</v>
      </c>
      <c r="D6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0.66403539700000003</v>
      </c>
      <c r="E6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0.66403539700000003</v>
      </c>
      <c r="AI6688">
        <v>35</v>
      </c>
      <c r="AJ6688" t="s">
        <v>319</v>
      </c>
      <c r="AK6688" t="s">
        <v>430</v>
      </c>
      <c r="AL6688" t="s">
        <v>288</v>
      </c>
      <c r="AM6688">
        <v>3</v>
      </c>
      <c r="AN6688">
        <v>14</v>
      </c>
      <c r="AO6688">
        <v>0.53907635399999998</v>
      </c>
      <c r="AP6688">
        <v>0.63047865199999997</v>
      </c>
      <c r="AQ6688">
        <v>0.66403539700000003</v>
      </c>
      <c r="AR6688">
        <v>0.59462049800000005</v>
      </c>
      <c r="AS6688">
        <v>0.75032663799999999</v>
      </c>
      <c r="AT6688">
        <v>0.26609967099999998</v>
      </c>
    </row>
    <row r="6689" spans="1:46" hidden="1" x14ac:dyDescent="0.25">
      <c r="A6689" t="s">
        <v>319</v>
      </c>
      <c r="B6689" t="s">
        <v>288</v>
      </c>
      <c r="C6689">
        <v>15</v>
      </c>
      <c r="D6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0.560359159</v>
      </c>
      <c r="E6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0.560359159</v>
      </c>
      <c r="AI6689">
        <v>35</v>
      </c>
      <c r="AJ6689" t="s">
        <v>319</v>
      </c>
      <c r="AK6689" t="s">
        <v>430</v>
      </c>
      <c r="AL6689" t="s">
        <v>288</v>
      </c>
      <c r="AM6689">
        <v>3</v>
      </c>
      <c r="AN6689">
        <v>15</v>
      </c>
      <c r="AO6689">
        <v>0.45314721200000002</v>
      </c>
      <c r="AP6689">
        <v>0.51975247199999997</v>
      </c>
      <c r="AQ6689">
        <v>0.560359159</v>
      </c>
      <c r="AR6689">
        <v>0.498025045</v>
      </c>
      <c r="AS6689">
        <v>0.64908853099999997</v>
      </c>
      <c r="AT6689">
        <v>0.214202433</v>
      </c>
    </row>
    <row r="6690" spans="1:46" hidden="1" x14ac:dyDescent="0.25">
      <c r="A6690" t="s">
        <v>319</v>
      </c>
      <c r="B6690" t="s">
        <v>288</v>
      </c>
      <c r="C6690">
        <v>16</v>
      </c>
      <c r="D6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0.43774472399999997</v>
      </c>
      <c r="E6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0.43774472399999997</v>
      </c>
      <c r="AI6690">
        <v>35</v>
      </c>
      <c r="AJ6690" t="s">
        <v>319</v>
      </c>
      <c r="AK6690" t="s">
        <v>430</v>
      </c>
      <c r="AL6690" t="s">
        <v>288</v>
      </c>
      <c r="AM6690">
        <v>3</v>
      </c>
      <c r="AN6690">
        <v>16</v>
      </c>
      <c r="AO6690">
        <v>0.34831016599999998</v>
      </c>
      <c r="AP6690">
        <v>0.40223235299999999</v>
      </c>
      <c r="AQ6690">
        <v>0.43774472399999997</v>
      </c>
      <c r="AR6690">
        <v>0.38866409000000002</v>
      </c>
      <c r="AS6690">
        <v>0.51102055000000002</v>
      </c>
      <c r="AT6690">
        <v>0.113575986</v>
      </c>
    </row>
    <row r="6691" spans="1:46" hidden="1" x14ac:dyDescent="0.25">
      <c r="A6691" t="s">
        <v>319</v>
      </c>
      <c r="B6691" t="s">
        <v>288</v>
      </c>
      <c r="C6691">
        <v>17</v>
      </c>
      <c r="D6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0.27358581900000001</v>
      </c>
      <c r="E6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0.27358581900000001</v>
      </c>
      <c r="AI6691">
        <v>35</v>
      </c>
      <c r="AJ6691" t="s">
        <v>319</v>
      </c>
      <c r="AK6691" t="s">
        <v>430</v>
      </c>
      <c r="AL6691" t="s">
        <v>288</v>
      </c>
      <c r="AM6691">
        <v>3</v>
      </c>
      <c r="AN6691">
        <v>17</v>
      </c>
      <c r="AO6691">
        <v>0.21544240000000001</v>
      </c>
      <c r="AP6691">
        <v>0.247055779</v>
      </c>
      <c r="AQ6691">
        <v>0.27358581900000001</v>
      </c>
      <c r="AR6691">
        <v>0.24163304999999999</v>
      </c>
      <c r="AS6691">
        <v>0.33967167199999998</v>
      </c>
      <c r="AT6691">
        <v>8.0701234999999996E-2</v>
      </c>
    </row>
    <row r="6692" spans="1:46" hidden="1" x14ac:dyDescent="0.25">
      <c r="A6692" t="s">
        <v>319</v>
      </c>
      <c r="B6692" t="s">
        <v>288</v>
      </c>
      <c r="C6692">
        <v>18</v>
      </c>
      <c r="D6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0.112710662</v>
      </c>
      <c r="E6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0.112710662</v>
      </c>
      <c r="AI6692">
        <v>35</v>
      </c>
      <c r="AJ6692" t="s">
        <v>319</v>
      </c>
      <c r="AK6692" t="s">
        <v>430</v>
      </c>
      <c r="AL6692" t="s">
        <v>288</v>
      </c>
      <c r="AM6692">
        <v>3</v>
      </c>
      <c r="AN6692">
        <v>18</v>
      </c>
      <c r="AO6692">
        <v>8.1917779999999996E-2</v>
      </c>
      <c r="AP6692">
        <v>9.840749E-2</v>
      </c>
      <c r="AQ6692">
        <v>0.112710662</v>
      </c>
      <c r="AR6692">
        <v>9.7429421000000002E-2</v>
      </c>
      <c r="AS6692">
        <v>0.160240348</v>
      </c>
      <c r="AT6692">
        <v>3.0711862999999999E-2</v>
      </c>
    </row>
    <row r="6693" spans="1:46" hidden="1" x14ac:dyDescent="0.25">
      <c r="A6693" t="s">
        <v>319</v>
      </c>
      <c r="B6693" t="s">
        <v>288</v>
      </c>
      <c r="C6693">
        <v>19</v>
      </c>
      <c r="D6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1.2177155E-2</v>
      </c>
      <c r="E6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1.2177155E-2</v>
      </c>
      <c r="AI6693">
        <v>35</v>
      </c>
      <c r="AJ6693" t="s">
        <v>319</v>
      </c>
      <c r="AK6693" t="s">
        <v>430</v>
      </c>
      <c r="AL6693" t="s">
        <v>288</v>
      </c>
      <c r="AM6693">
        <v>3</v>
      </c>
      <c r="AN6693">
        <v>19</v>
      </c>
      <c r="AO6693">
        <v>4.1846360000000003E-3</v>
      </c>
      <c r="AP6693">
        <v>7.0427809999999997E-3</v>
      </c>
      <c r="AQ6693">
        <v>1.2177155E-2</v>
      </c>
      <c r="AR6693">
        <v>8.2140819999999993E-3</v>
      </c>
      <c r="AS6693">
        <v>1.9117371000000001E-2</v>
      </c>
      <c r="AT6693">
        <v>1.052475E-3</v>
      </c>
    </row>
    <row r="6694" spans="1:46" hidden="1" x14ac:dyDescent="0.25">
      <c r="A6694" t="s">
        <v>319</v>
      </c>
      <c r="B6694" t="s">
        <v>288</v>
      </c>
      <c r="C6694">
        <v>20</v>
      </c>
      <c r="D6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4">
        <v>35</v>
      </c>
      <c r="AJ6694" t="s">
        <v>319</v>
      </c>
      <c r="AK6694" t="s">
        <v>430</v>
      </c>
      <c r="AL6694" t="s">
        <v>288</v>
      </c>
      <c r="AM6694">
        <v>3</v>
      </c>
      <c r="AN6694">
        <v>20</v>
      </c>
      <c r="AO6694">
        <v>0</v>
      </c>
      <c r="AP6694">
        <v>0</v>
      </c>
      <c r="AQ6694">
        <v>0</v>
      </c>
      <c r="AR6694">
        <v>0</v>
      </c>
      <c r="AS6694">
        <v>0</v>
      </c>
      <c r="AT6694">
        <v>0</v>
      </c>
    </row>
    <row r="6695" spans="1:46" hidden="1" x14ac:dyDescent="0.25">
      <c r="A6695" t="s">
        <v>319</v>
      </c>
      <c r="B6695" t="s">
        <v>288</v>
      </c>
      <c r="C6695">
        <v>21</v>
      </c>
      <c r="D6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5">
        <v>35</v>
      </c>
      <c r="AJ6695" t="s">
        <v>319</v>
      </c>
      <c r="AK6695" t="s">
        <v>430</v>
      </c>
      <c r="AL6695" t="s">
        <v>288</v>
      </c>
      <c r="AM6695">
        <v>3</v>
      </c>
      <c r="AN6695">
        <v>21</v>
      </c>
      <c r="AO6695">
        <v>0</v>
      </c>
      <c r="AP6695">
        <v>0</v>
      </c>
      <c r="AQ6695">
        <v>0</v>
      </c>
      <c r="AR6695">
        <v>0</v>
      </c>
      <c r="AS6695">
        <v>0</v>
      </c>
      <c r="AT6695">
        <v>0</v>
      </c>
    </row>
    <row r="6696" spans="1:46" hidden="1" x14ac:dyDescent="0.25">
      <c r="A6696" t="s">
        <v>319</v>
      </c>
      <c r="B6696" t="s">
        <v>288</v>
      </c>
      <c r="C6696">
        <v>22</v>
      </c>
      <c r="D6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6">
        <v>35</v>
      </c>
      <c r="AJ6696" t="s">
        <v>319</v>
      </c>
      <c r="AK6696" t="s">
        <v>430</v>
      </c>
      <c r="AL6696" t="s">
        <v>288</v>
      </c>
      <c r="AM6696">
        <v>3</v>
      </c>
      <c r="AN6696">
        <v>22</v>
      </c>
      <c r="AO6696">
        <v>0</v>
      </c>
      <c r="AP6696">
        <v>0</v>
      </c>
      <c r="AQ6696">
        <v>0</v>
      </c>
      <c r="AR6696">
        <v>0</v>
      </c>
      <c r="AS6696">
        <v>0</v>
      </c>
      <c r="AT6696">
        <v>0</v>
      </c>
    </row>
    <row r="6697" spans="1:46" hidden="1" x14ac:dyDescent="0.25">
      <c r="A6697" t="s">
        <v>319</v>
      </c>
      <c r="B6697" t="s">
        <v>288</v>
      </c>
      <c r="C6697">
        <v>23</v>
      </c>
      <c r="D6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7">
        <v>35</v>
      </c>
      <c r="AJ6697" t="s">
        <v>319</v>
      </c>
      <c r="AK6697" t="s">
        <v>430</v>
      </c>
      <c r="AL6697" t="s">
        <v>288</v>
      </c>
      <c r="AM6697">
        <v>3</v>
      </c>
      <c r="AN6697">
        <v>23</v>
      </c>
      <c r="AO6697">
        <v>0</v>
      </c>
      <c r="AP6697">
        <v>0</v>
      </c>
      <c r="AQ6697">
        <v>0</v>
      </c>
      <c r="AR6697">
        <v>0</v>
      </c>
      <c r="AS6697">
        <v>0</v>
      </c>
      <c r="AT6697">
        <v>0</v>
      </c>
    </row>
    <row r="6698" spans="1:46" hidden="1" x14ac:dyDescent="0.25">
      <c r="A6698" t="s">
        <v>319</v>
      </c>
      <c r="B6698" t="s">
        <v>288</v>
      </c>
      <c r="C6698">
        <v>24</v>
      </c>
      <c r="D6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8">
        <v>35</v>
      </c>
      <c r="AJ6698" t="s">
        <v>319</v>
      </c>
      <c r="AK6698" t="s">
        <v>430</v>
      </c>
      <c r="AL6698" t="s">
        <v>288</v>
      </c>
      <c r="AM6698">
        <v>3</v>
      </c>
      <c r="AN6698">
        <v>24</v>
      </c>
      <c r="AO6698">
        <v>0</v>
      </c>
      <c r="AP6698">
        <v>0</v>
      </c>
      <c r="AQ6698">
        <v>0</v>
      </c>
      <c r="AR6698">
        <v>0</v>
      </c>
      <c r="AS6698">
        <v>0</v>
      </c>
      <c r="AT6698">
        <v>0</v>
      </c>
    </row>
    <row r="6699" spans="1:46" hidden="1" x14ac:dyDescent="0.25">
      <c r="A6699" t="s">
        <v>319</v>
      </c>
      <c r="B6699" t="s">
        <v>289</v>
      </c>
      <c r="C6699">
        <v>1</v>
      </c>
      <c r="D6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9">
        <v>35</v>
      </c>
      <c r="AJ6699" t="s">
        <v>319</v>
      </c>
      <c r="AK6699" t="s">
        <v>430</v>
      </c>
      <c r="AL6699" t="s">
        <v>289</v>
      </c>
      <c r="AM6699">
        <v>4</v>
      </c>
      <c r="AN6699">
        <v>1</v>
      </c>
      <c r="AO6699">
        <v>0</v>
      </c>
      <c r="AP6699">
        <v>0</v>
      </c>
      <c r="AQ6699">
        <v>0</v>
      </c>
      <c r="AR6699">
        <v>0</v>
      </c>
      <c r="AS6699">
        <v>0</v>
      </c>
      <c r="AT6699">
        <v>0</v>
      </c>
    </row>
    <row r="6700" spans="1:46" hidden="1" x14ac:dyDescent="0.25">
      <c r="A6700" t="s">
        <v>319</v>
      </c>
      <c r="B6700" t="s">
        <v>289</v>
      </c>
      <c r="C6700">
        <v>2</v>
      </c>
      <c r="D6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0">
        <v>35</v>
      </c>
      <c r="AJ6700" t="s">
        <v>319</v>
      </c>
      <c r="AK6700" t="s">
        <v>430</v>
      </c>
      <c r="AL6700" t="s">
        <v>289</v>
      </c>
      <c r="AM6700">
        <v>4</v>
      </c>
      <c r="AN6700">
        <v>2</v>
      </c>
      <c r="AO6700">
        <v>0</v>
      </c>
      <c r="AP6700">
        <v>0</v>
      </c>
      <c r="AQ6700">
        <v>0</v>
      </c>
      <c r="AR6700">
        <v>0</v>
      </c>
      <c r="AS6700">
        <v>0</v>
      </c>
      <c r="AT6700">
        <v>0</v>
      </c>
    </row>
    <row r="6701" spans="1:46" hidden="1" x14ac:dyDescent="0.25">
      <c r="A6701" t="s">
        <v>319</v>
      </c>
      <c r="B6701" t="s">
        <v>289</v>
      </c>
      <c r="C6701">
        <v>3</v>
      </c>
      <c r="D6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1">
        <v>35</v>
      </c>
      <c r="AJ6701" t="s">
        <v>319</v>
      </c>
      <c r="AK6701" t="s">
        <v>430</v>
      </c>
      <c r="AL6701" t="s">
        <v>289</v>
      </c>
      <c r="AM6701">
        <v>4</v>
      </c>
      <c r="AN6701">
        <v>3</v>
      </c>
      <c r="AO6701">
        <v>0</v>
      </c>
      <c r="AP6701">
        <v>0</v>
      </c>
      <c r="AQ6701">
        <v>0</v>
      </c>
      <c r="AR6701">
        <v>0</v>
      </c>
      <c r="AS6701">
        <v>0</v>
      </c>
      <c r="AT6701">
        <v>0</v>
      </c>
    </row>
    <row r="6702" spans="1:46" hidden="1" x14ac:dyDescent="0.25">
      <c r="A6702" t="s">
        <v>319</v>
      </c>
      <c r="B6702" t="s">
        <v>289</v>
      </c>
      <c r="C6702">
        <v>4</v>
      </c>
      <c r="D6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2">
        <v>35</v>
      </c>
      <c r="AJ6702" t="s">
        <v>319</v>
      </c>
      <c r="AK6702" t="s">
        <v>430</v>
      </c>
      <c r="AL6702" t="s">
        <v>289</v>
      </c>
      <c r="AM6702">
        <v>4</v>
      </c>
      <c r="AN6702">
        <v>4</v>
      </c>
      <c r="AO6702">
        <v>0</v>
      </c>
      <c r="AP6702">
        <v>0</v>
      </c>
      <c r="AQ6702">
        <v>0</v>
      </c>
      <c r="AR6702">
        <v>0</v>
      </c>
      <c r="AS6702">
        <v>0</v>
      </c>
      <c r="AT6702">
        <v>0</v>
      </c>
    </row>
    <row r="6703" spans="1:46" hidden="1" x14ac:dyDescent="0.25">
      <c r="A6703" t="s">
        <v>319</v>
      </c>
      <c r="B6703" t="s">
        <v>289</v>
      </c>
      <c r="C6703">
        <v>5</v>
      </c>
      <c r="D6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3">
        <v>35</v>
      </c>
      <c r="AJ6703" t="s">
        <v>319</v>
      </c>
      <c r="AK6703" t="s">
        <v>430</v>
      </c>
      <c r="AL6703" t="s">
        <v>289</v>
      </c>
      <c r="AM6703">
        <v>4</v>
      </c>
      <c r="AN6703">
        <v>5</v>
      </c>
      <c r="AO6703">
        <v>0</v>
      </c>
      <c r="AP6703">
        <v>0</v>
      </c>
      <c r="AQ6703">
        <v>0</v>
      </c>
      <c r="AR6703">
        <v>0</v>
      </c>
      <c r="AS6703">
        <v>0</v>
      </c>
      <c r="AT6703">
        <v>0</v>
      </c>
    </row>
    <row r="6704" spans="1:46" hidden="1" x14ac:dyDescent="0.25">
      <c r="A6704" t="s">
        <v>319</v>
      </c>
      <c r="B6704" t="s">
        <v>289</v>
      </c>
      <c r="C6704">
        <v>6</v>
      </c>
      <c r="D6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4">
        <v>35</v>
      </c>
      <c r="AJ6704" t="s">
        <v>319</v>
      </c>
      <c r="AK6704" t="s">
        <v>430</v>
      </c>
      <c r="AL6704" t="s">
        <v>289</v>
      </c>
      <c r="AM6704">
        <v>4</v>
      </c>
      <c r="AN6704">
        <v>6</v>
      </c>
      <c r="AO6704">
        <v>0</v>
      </c>
      <c r="AP6704">
        <v>0</v>
      </c>
      <c r="AQ6704">
        <v>0</v>
      </c>
      <c r="AR6704">
        <v>0</v>
      </c>
      <c r="AS6704">
        <v>0</v>
      </c>
      <c r="AT6704">
        <v>0</v>
      </c>
    </row>
    <row r="6705" spans="1:46" hidden="1" x14ac:dyDescent="0.25">
      <c r="A6705" t="s">
        <v>319</v>
      </c>
      <c r="B6705" t="s">
        <v>289</v>
      </c>
      <c r="C6705">
        <v>7</v>
      </c>
      <c r="D6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8.2501850000000002E-3</v>
      </c>
      <c r="E6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8.2501850000000002E-3</v>
      </c>
      <c r="AI6705">
        <v>35</v>
      </c>
      <c r="AJ6705" t="s">
        <v>319</v>
      </c>
      <c r="AK6705" t="s">
        <v>430</v>
      </c>
      <c r="AL6705" t="s">
        <v>289</v>
      </c>
      <c r="AM6705">
        <v>4</v>
      </c>
      <c r="AN6705">
        <v>7</v>
      </c>
      <c r="AO6705">
        <v>8.2501850000000002E-3</v>
      </c>
      <c r="AP6705">
        <v>1.0372785000000001E-2</v>
      </c>
      <c r="AQ6705">
        <v>1.2968999E-2</v>
      </c>
      <c r="AR6705">
        <v>1.0787036E-2</v>
      </c>
      <c r="AS6705">
        <v>1.9122924999999999E-2</v>
      </c>
      <c r="AT6705">
        <v>2.6731509999999999E-3</v>
      </c>
    </row>
    <row r="6706" spans="1:46" hidden="1" x14ac:dyDescent="0.25">
      <c r="A6706" t="s">
        <v>319</v>
      </c>
      <c r="B6706" t="s">
        <v>289</v>
      </c>
      <c r="C6706">
        <v>8</v>
      </c>
      <c r="D6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0.10710818799999999</v>
      </c>
      <c r="E6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0.10710818799999999</v>
      </c>
      <c r="AI6706">
        <v>35</v>
      </c>
      <c r="AJ6706" t="s">
        <v>319</v>
      </c>
      <c r="AK6706" t="s">
        <v>430</v>
      </c>
      <c r="AL6706" t="s">
        <v>289</v>
      </c>
      <c r="AM6706">
        <v>4</v>
      </c>
      <c r="AN6706">
        <v>8</v>
      </c>
      <c r="AO6706">
        <v>0.10710818799999999</v>
      </c>
      <c r="AP6706">
        <v>0.12142003799999999</v>
      </c>
      <c r="AQ6706">
        <v>0.13299549299999999</v>
      </c>
      <c r="AR6706">
        <v>0.118745291</v>
      </c>
      <c r="AS6706">
        <v>0.16676748799999999</v>
      </c>
      <c r="AT6706">
        <v>3.2747407999999999E-2</v>
      </c>
    </row>
    <row r="6707" spans="1:46" hidden="1" x14ac:dyDescent="0.25">
      <c r="A6707" t="s">
        <v>319</v>
      </c>
      <c r="B6707" t="s">
        <v>289</v>
      </c>
      <c r="C6707">
        <v>9</v>
      </c>
      <c r="D6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0.31497038700000002</v>
      </c>
      <c r="E6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0.26481324000000001</v>
      </c>
      <c r="AI6707">
        <v>35</v>
      </c>
      <c r="AJ6707" t="s">
        <v>319</v>
      </c>
      <c r="AK6707" t="s">
        <v>430</v>
      </c>
      <c r="AL6707" t="s">
        <v>289</v>
      </c>
      <c r="AM6707">
        <v>4</v>
      </c>
      <c r="AN6707">
        <v>9</v>
      </c>
      <c r="AO6707">
        <v>0.26481324000000001</v>
      </c>
      <c r="AP6707">
        <v>0.29175301399999998</v>
      </c>
      <c r="AQ6707">
        <v>0.31497038700000002</v>
      </c>
      <c r="AR6707">
        <v>0.28083701700000002</v>
      </c>
      <c r="AS6707">
        <v>0.364909979</v>
      </c>
      <c r="AT6707">
        <v>7.1652426000000005E-2</v>
      </c>
    </row>
    <row r="6708" spans="1:46" hidden="1" x14ac:dyDescent="0.25">
      <c r="A6708" t="s">
        <v>319</v>
      </c>
      <c r="B6708" t="s">
        <v>289</v>
      </c>
      <c r="C6708">
        <v>10</v>
      </c>
      <c r="D6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0.48368240299999998</v>
      </c>
      <c r="E6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0.48368240299999998</v>
      </c>
      <c r="AI6708">
        <v>35</v>
      </c>
      <c r="AJ6708" t="s">
        <v>319</v>
      </c>
      <c r="AK6708" t="s">
        <v>430</v>
      </c>
      <c r="AL6708" t="s">
        <v>289</v>
      </c>
      <c r="AM6708">
        <v>4</v>
      </c>
      <c r="AN6708">
        <v>10</v>
      </c>
      <c r="AO6708">
        <v>0.41152043900000002</v>
      </c>
      <c r="AP6708">
        <v>0.45787858799999998</v>
      </c>
      <c r="AQ6708">
        <v>0.48368240299999998</v>
      </c>
      <c r="AR6708">
        <v>0.43320488499999998</v>
      </c>
      <c r="AS6708">
        <v>0.54221713199999999</v>
      </c>
      <c r="AT6708">
        <v>0.12601074800000001</v>
      </c>
    </row>
    <row r="6709" spans="1:46" hidden="1" x14ac:dyDescent="0.25">
      <c r="A6709" t="s">
        <v>319</v>
      </c>
      <c r="B6709" t="s">
        <v>289</v>
      </c>
      <c r="C6709">
        <v>11</v>
      </c>
      <c r="D6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0.61033017700000003</v>
      </c>
      <c r="E6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0.61033017700000003</v>
      </c>
      <c r="AI6709">
        <v>35</v>
      </c>
      <c r="AJ6709" t="s">
        <v>319</v>
      </c>
      <c r="AK6709" t="s">
        <v>430</v>
      </c>
      <c r="AL6709" t="s">
        <v>289</v>
      </c>
      <c r="AM6709">
        <v>4</v>
      </c>
      <c r="AN6709">
        <v>11</v>
      </c>
      <c r="AO6709">
        <v>0.51361207900000005</v>
      </c>
      <c r="AP6709">
        <v>0.58154698199999999</v>
      </c>
      <c r="AQ6709">
        <v>0.61033017700000003</v>
      </c>
      <c r="AR6709">
        <v>0.54780826999999999</v>
      </c>
      <c r="AS6709">
        <v>0.68167085999999999</v>
      </c>
      <c r="AT6709">
        <v>0.19085321199999999</v>
      </c>
    </row>
    <row r="6710" spans="1:46" hidden="1" x14ac:dyDescent="0.25">
      <c r="A6710" t="s">
        <v>319</v>
      </c>
      <c r="B6710" t="s">
        <v>289</v>
      </c>
      <c r="C6710">
        <v>12</v>
      </c>
      <c r="D6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0.67718947799999996</v>
      </c>
      <c r="E6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0.67718947799999996</v>
      </c>
      <c r="AI6710">
        <v>35</v>
      </c>
      <c r="AJ6710" t="s">
        <v>319</v>
      </c>
      <c r="AK6710" t="s">
        <v>430</v>
      </c>
      <c r="AL6710" t="s">
        <v>289</v>
      </c>
      <c r="AM6710">
        <v>4</v>
      </c>
      <c r="AN6710">
        <v>12</v>
      </c>
      <c r="AO6710">
        <v>0.55962466899999996</v>
      </c>
      <c r="AP6710">
        <v>0.63165195900000004</v>
      </c>
      <c r="AQ6710">
        <v>0.67718947799999996</v>
      </c>
      <c r="AR6710">
        <v>0.60311364199999995</v>
      </c>
      <c r="AS6710">
        <v>0.75490074699999998</v>
      </c>
      <c r="AT6710">
        <v>0.25578597400000003</v>
      </c>
    </row>
    <row r="6711" spans="1:46" hidden="1" x14ac:dyDescent="0.25">
      <c r="A6711" t="s">
        <v>319</v>
      </c>
      <c r="B6711" t="s">
        <v>289</v>
      </c>
      <c r="C6711">
        <v>13</v>
      </c>
      <c r="D6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0.67285024500000001</v>
      </c>
      <c r="E6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0.67285024500000001</v>
      </c>
      <c r="AI6711">
        <v>35</v>
      </c>
      <c r="AJ6711" t="s">
        <v>319</v>
      </c>
      <c r="AK6711" t="s">
        <v>430</v>
      </c>
      <c r="AL6711" t="s">
        <v>289</v>
      </c>
      <c r="AM6711">
        <v>4</v>
      </c>
      <c r="AN6711">
        <v>13</v>
      </c>
      <c r="AO6711">
        <v>0.54306515700000002</v>
      </c>
      <c r="AP6711">
        <v>0.62255568100000003</v>
      </c>
      <c r="AQ6711">
        <v>0.67285024500000001</v>
      </c>
      <c r="AR6711">
        <v>0.60033429900000002</v>
      </c>
      <c r="AS6711">
        <v>0.77091324699999997</v>
      </c>
      <c r="AT6711">
        <v>0.25773932599999999</v>
      </c>
    </row>
    <row r="6712" spans="1:46" hidden="1" x14ac:dyDescent="0.25">
      <c r="A6712" t="s">
        <v>319</v>
      </c>
      <c r="B6712" t="s">
        <v>289</v>
      </c>
      <c r="C6712">
        <v>14</v>
      </c>
      <c r="D6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0.61653786600000005</v>
      </c>
      <c r="E6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0.61653786600000005</v>
      </c>
      <c r="AI6712">
        <v>35</v>
      </c>
      <c r="AJ6712" t="s">
        <v>319</v>
      </c>
      <c r="AK6712" t="s">
        <v>430</v>
      </c>
      <c r="AL6712" t="s">
        <v>289</v>
      </c>
      <c r="AM6712">
        <v>4</v>
      </c>
      <c r="AN6712">
        <v>14</v>
      </c>
      <c r="AO6712">
        <v>0.49022352499999999</v>
      </c>
      <c r="AP6712">
        <v>0.56525269499999997</v>
      </c>
      <c r="AQ6712">
        <v>0.61653786600000005</v>
      </c>
      <c r="AR6712">
        <v>0.54529762199999998</v>
      </c>
      <c r="AS6712">
        <v>0.72347202499999996</v>
      </c>
      <c r="AT6712">
        <v>0.25407617100000002</v>
      </c>
    </row>
    <row r="6713" spans="1:46" hidden="1" x14ac:dyDescent="0.25">
      <c r="A6713" t="s">
        <v>319</v>
      </c>
      <c r="B6713" t="s">
        <v>289</v>
      </c>
      <c r="C6713">
        <v>15</v>
      </c>
      <c r="D6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0.51095280899999995</v>
      </c>
      <c r="E6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0.51095280899999995</v>
      </c>
      <c r="AI6713">
        <v>35</v>
      </c>
      <c r="AJ6713" t="s">
        <v>319</v>
      </c>
      <c r="AK6713" t="s">
        <v>430</v>
      </c>
      <c r="AL6713" t="s">
        <v>289</v>
      </c>
      <c r="AM6713">
        <v>4</v>
      </c>
      <c r="AN6713">
        <v>15</v>
      </c>
      <c r="AO6713">
        <v>0.39984986900000002</v>
      </c>
      <c r="AP6713">
        <v>0.46480635999999997</v>
      </c>
      <c r="AQ6713">
        <v>0.51095280899999995</v>
      </c>
      <c r="AR6713">
        <v>0.45035256200000001</v>
      </c>
      <c r="AS6713">
        <v>0.61703755000000005</v>
      </c>
      <c r="AT6713">
        <v>0.19936305800000001</v>
      </c>
    </row>
    <row r="6714" spans="1:46" hidden="1" x14ac:dyDescent="0.25">
      <c r="A6714" t="s">
        <v>319</v>
      </c>
      <c r="B6714" t="s">
        <v>289</v>
      </c>
      <c r="C6714">
        <v>16</v>
      </c>
      <c r="D6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0.37221285999999998</v>
      </c>
      <c r="E6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0.37221285999999998</v>
      </c>
      <c r="AI6714">
        <v>35</v>
      </c>
      <c r="AJ6714" t="s">
        <v>319</v>
      </c>
      <c r="AK6714" t="s">
        <v>430</v>
      </c>
      <c r="AL6714" t="s">
        <v>289</v>
      </c>
      <c r="AM6714">
        <v>4</v>
      </c>
      <c r="AN6714">
        <v>16</v>
      </c>
      <c r="AO6714">
        <v>0.28289784099999998</v>
      </c>
      <c r="AP6714">
        <v>0.32633625500000002</v>
      </c>
      <c r="AQ6714">
        <v>0.37221285999999998</v>
      </c>
      <c r="AR6714">
        <v>0.32481454999999998</v>
      </c>
      <c r="AS6714">
        <v>0.456108772</v>
      </c>
      <c r="AT6714">
        <v>0.109496581</v>
      </c>
    </row>
    <row r="6715" spans="1:46" hidden="1" x14ac:dyDescent="0.25">
      <c r="A6715" t="s">
        <v>319</v>
      </c>
      <c r="B6715" t="s">
        <v>289</v>
      </c>
      <c r="C6715">
        <v>17</v>
      </c>
      <c r="D6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0.20893646599999999</v>
      </c>
      <c r="E6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0.20893646599999999</v>
      </c>
      <c r="AI6715">
        <v>35</v>
      </c>
      <c r="AJ6715" t="s">
        <v>319</v>
      </c>
      <c r="AK6715" t="s">
        <v>430</v>
      </c>
      <c r="AL6715" t="s">
        <v>289</v>
      </c>
      <c r="AM6715">
        <v>4</v>
      </c>
      <c r="AN6715">
        <v>17</v>
      </c>
      <c r="AO6715">
        <v>0.152939767</v>
      </c>
      <c r="AP6715">
        <v>0.181853549</v>
      </c>
      <c r="AQ6715">
        <v>0.20893646599999999</v>
      </c>
      <c r="AR6715">
        <v>0.18036637699999999</v>
      </c>
      <c r="AS6715">
        <v>0.26930965400000001</v>
      </c>
      <c r="AT6715">
        <v>6.1003517E-2</v>
      </c>
    </row>
    <row r="6716" spans="1:46" hidden="1" x14ac:dyDescent="0.25">
      <c r="A6716" t="s">
        <v>319</v>
      </c>
      <c r="B6716" t="s">
        <v>289</v>
      </c>
      <c r="C6716">
        <v>18</v>
      </c>
      <c r="D6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5.8721923000000002E-2</v>
      </c>
      <c r="E6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5.8721923000000002E-2</v>
      </c>
      <c r="AI6716">
        <v>35</v>
      </c>
      <c r="AJ6716" t="s">
        <v>319</v>
      </c>
      <c r="AK6716" t="s">
        <v>430</v>
      </c>
      <c r="AL6716" t="s">
        <v>289</v>
      </c>
      <c r="AM6716">
        <v>4</v>
      </c>
      <c r="AN6716">
        <v>18</v>
      </c>
      <c r="AO6716">
        <v>3.6246598999999997E-2</v>
      </c>
      <c r="AP6716">
        <v>4.4685585999999999E-2</v>
      </c>
      <c r="AQ6716">
        <v>5.8721923000000002E-2</v>
      </c>
      <c r="AR6716">
        <v>4.8221999000000002E-2</v>
      </c>
      <c r="AS6716">
        <v>8.8908745999999997E-2</v>
      </c>
      <c r="AT6716">
        <v>1.1067039000000001E-2</v>
      </c>
    </row>
    <row r="6717" spans="1:46" hidden="1" x14ac:dyDescent="0.25">
      <c r="A6717" t="s">
        <v>319</v>
      </c>
      <c r="B6717" t="s">
        <v>289</v>
      </c>
      <c r="C6717">
        <v>19</v>
      </c>
      <c r="D6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5.8187400000000002E-4</v>
      </c>
      <c r="E6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5.8187400000000002E-4</v>
      </c>
      <c r="AI6717">
        <v>35</v>
      </c>
      <c r="AJ6717" t="s">
        <v>319</v>
      </c>
      <c r="AK6717" t="s">
        <v>430</v>
      </c>
      <c r="AL6717" t="s">
        <v>289</v>
      </c>
      <c r="AM6717">
        <v>4</v>
      </c>
      <c r="AN6717">
        <v>19</v>
      </c>
      <c r="AO6717">
        <v>2.0299999999999999E-5</v>
      </c>
      <c r="AP6717">
        <v>1.5644199999999999E-4</v>
      </c>
      <c r="AQ6717">
        <v>5.8187400000000002E-4</v>
      </c>
      <c r="AR6717">
        <v>3.7305599999999997E-4</v>
      </c>
      <c r="AS6717">
        <v>2.0697480000000002E-3</v>
      </c>
      <c r="AT6717">
        <v>4.8500000000000002E-7</v>
      </c>
    </row>
    <row r="6718" spans="1:46" hidden="1" x14ac:dyDescent="0.25">
      <c r="A6718" t="s">
        <v>319</v>
      </c>
      <c r="B6718" t="s">
        <v>289</v>
      </c>
      <c r="C6718">
        <v>20</v>
      </c>
      <c r="D6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8">
        <v>35</v>
      </c>
      <c r="AJ6718" t="s">
        <v>319</v>
      </c>
      <c r="AK6718" t="s">
        <v>430</v>
      </c>
      <c r="AL6718" t="s">
        <v>289</v>
      </c>
      <c r="AM6718">
        <v>4</v>
      </c>
      <c r="AN6718">
        <v>20</v>
      </c>
      <c r="AO6718" s="281">
        <v>0</v>
      </c>
      <c r="AP6718">
        <v>0</v>
      </c>
      <c r="AQ6718">
        <v>0</v>
      </c>
      <c r="AR6718">
        <v>0</v>
      </c>
      <c r="AS6718">
        <v>0</v>
      </c>
      <c r="AT6718" s="281">
        <v>0</v>
      </c>
    </row>
    <row r="6719" spans="1:46" hidden="1" x14ac:dyDescent="0.25">
      <c r="A6719" t="s">
        <v>319</v>
      </c>
      <c r="B6719" t="s">
        <v>289</v>
      </c>
      <c r="C6719">
        <v>21</v>
      </c>
      <c r="D6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9">
        <v>35</v>
      </c>
      <c r="AJ6719" t="s">
        <v>319</v>
      </c>
      <c r="AK6719" t="s">
        <v>430</v>
      </c>
      <c r="AL6719" t="s">
        <v>289</v>
      </c>
      <c r="AM6719">
        <v>4</v>
      </c>
      <c r="AN6719">
        <v>21</v>
      </c>
      <c r="AO6719">
        <v>0</v>
      </c>
      <c r="AP6719">
        <v>0</v>
      </c>
      <c r="AQ6719">
        <v>0</v>
      </c>
      <c r="AR6719">
        <v>0</v>
      </c>
      <c r="AS6719">
        <v>0</v>
      </c>
      <c r="AT6719">
        <v>0</v>
      </c>
    </row>
    <row r="6720" spans="1:46" hidden="1" x14ac:dyDescent="0.25">
      <c r="A6720" t="s">
        <v>319</v>
      </c>
      <c r="B6720" t="s">
        <v>289</v>
      </c>
      <c r="C6720">
        <v>22</v>
      </c>
      <c r="D6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0">
        <v>35</v>
      </c>
      <c r="AJ6720" t="s">
        <v>319</v>
      </c>
      <c r="AK6720" t="s">
        <v>430</v>
      </c>
      <c r="AL6720" t="s">
        <v>289</v>
      </c>
      <c r="AM6720">
        <v>4</v>
      </c>
      <c r="AN6720">
        <v>22</v>
      </c>
      <c r="AO6720">
        <v>0</v>
      </c>
      <c r="AP6720">
        <v>0</v>
      </c>
      <c r="AQ6720">
        <v>0</v>
      </c>
      <c r="AR6720">
        <v>0</v>
      </c>
      <c r="AS6720">
        <v>0</v>
      </c>
      <c r="AT6720">
        <v>0</v>
      </c>
    </row>
    <row r="6721" spans="1:46" hidden="1" x14ac:dyDescent="0.25">
      <c r="A6721" t="s">
        <v>319</v>
      </c>
      <c r="B6721" t="s">
        <v>289</v>
      </c>
      <c r="C6721">
        <v>23</v>
      </c>
      <c r="D6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1">
        <v>35</v>
      </c>
      <c r="AJ6721" t="s">
        <v>319</v>
      </c>
      <c r="AK6721" t="s">
        <v>430</v>
      </c>
      <c r="AL6721" t="s">
        <v>289</v>
      </c>
      <c r="AM6721">
        <v>4</v>
      </c>
      <c r="AN6721">
        <v>23</v>
      </c>
      <c r="AO6721">
        <v>0</v>
      </c>
      <c r="AP6721">
        <v>0</v>
      </c>
      <c r="AQ6721">
        <v>0</v>
      </c>
      <c r="AR6721">
        <v>0</v>
      </c>
      <c r="AS6721">
        <v>0</v>
      </c>
      <c r="AT6721">
        <v>0</v>
      </c>
    </row>
    <row r="6722" spans="1:46" hidden="1" x14ac:dyDescent="0.25">
      <c r="A6722" t="s">
        <v>319</v>
      </c>
      <c r="B6722" t="s">
        <v>289</v>
      </c>
      <c r="C6722">
        <v>24</v>
      </c>
      <c r="D6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2">
        <v>35</v>
      </c>
      <c r="AJ6722" t="s">
        <v>319</v>
      </c>
      <c r="AK6722" t="s">
        <v>430</v>
      </c>
      <c r="AL6722" t="s">
        <v>289</v>
      </c>
      <c r="AM6722">
        <v>4</v>
      </c>
      <c r="AN6722">
        <v>24</v>
      </c>
      <c r="AO6722">
        <v>0</v>
      </c>
      <c r="AP6722">
        <v>0</v>
      </c>
      <c r="AQ6722">
        <v>0</v>
      </c>
      <c r="AR6722">
        <v>0</v>
      </c>
      <c r="AS6722">
        <v>0</v>
      </c>
      <c r="AT6722">
        <v>0</v>
      </c>
    </row>
    <row r="6723" spans="1:46" hidden="1" x14ac:dyDescent="0.25">
      <c r="A6723" t="s">
        <v>319</v>
      </c>
      <c r="B6723" t="s">
        <v>290</v>
      </c>
      <c r="C6723">
        <v>1</v>
      </c>
      <c r="D6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3">
        <v>35</v>
      </c>
      <c r="AJ6723" t="s">
        <v>319</v>
      </c>
      <c r="AK6723" t="s">
        <v>430</v>
      </c>
      <c r="AL6723" t="s">
        <v>290</v>
      </c>
      <c r="AM6723">
        <v>5</v>
      </c>
      <c r="AN6723">
        <v>1</v>
      </c>
      <c r="AO6723">
        <v>0</v>
      </c>
      <c r="AP6723">
        <v>0</v>
      </c>
      <c r="AQ6723">
        <v>0</v>
      </c>
      <c r="AR6723">
        <v>0</v>
      </c>
      <c r="AS6723">
        <v>0</v>
      </c>
      <c r="AT6723">
        <v>0</v>
      </c>
    </row>
    <row r="6724" spans="1:46" hidden="1" x14ac:dyDescent="0.25">
      <c r="A6724" t="s">
        <v>319</v>
      </c>
      <c r="B6724" t="s">
        <v>290</v>
      </c>
      <c r="C6724">
        <v>2</v>
      </c>
      <c r="D6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4">
        <v>35</v>
      </c>
      <c r="AJ6724" t="s">
        <v>319</v>
      </c>
      <c r="AK6724" t="s">
        <v>430</v>
      </c>
      <c r="AL6724" t="s">
        <v>290</v>
      </c>
      <c r="AM6724">
        <v>5</v>
      </c>
      <c r="AN6724">
        <v>2</v>
      </c>
      <c r="AO6724">
        <v>0</v>
      </c>
      <c r="AP6724">
        <v>0</v>
      </c>
      <c r="AQ6724">
        <v>0</v>
      </c>
      <c r="AR6724">
        <v>0</v>
      </c>
      <c r="AS6724">
        <v>0</v>
      </c>
      <c r="AT6724">
        <v>0</v>
      </c>
    </row>
    <row r="6725" spans="1:46" hidden="1" x14ac:dyDescent="0.25">
      <c r="A6725" t="s">
        <v>319</v>
      </c>
      <c r="B6725" t="s">
        <v>290</v>
      </c>
      <c r="C6725">
        <v>3</v>
      </c>
      <c r="D6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5">
        <v>35</v>
      </c>
      <c r="AJ6725" t="s">
        <v>319</v>
      </c>
      <c r="AK6725" t="s">
        <v>430</v>
      </c>
      <c r="AL6725" t="s">
        <v>290</v>
      </c>
      <c r="AM6725">
        <v>5</v>
      </c>
      <c r="AN6725">
        <v>3</v>
      </c>
      <c r="AO6725">
        <v>0</v>
      </c>
      <c r="AP6725">
        <v>0</v>
      </c>
      <c r="AQ6725">
        <v>0</v>
      </c>
      <c r="AR6725">
        <v>0</v>
      </c>
      <c r="AS6725">
        <v>0</v>
      </c>
      <c r="AT6725">
        <v>0</v>
      </c>
    </row>
    <row r="6726" spans="1:46" hidden="1" x14ac:dyDescent="0.25">
      <c r="A6726" t="s">
        <v>319</v>
      </c>
      <c r="B6726" t="s">
        <v>290</v>
      </c>
      <c r="C6726">
        <v>4</v>
      </c>
      <c r="D6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6">
        <v>35</v>
      </c>
      <c r="AJ6726" t="s">
        <v>319</v>
      </c>
      <c r="AK6726" t="s">
        <v>430</v>
      </c>
      <c r="AL6726" t="s">
        <v>290</v>
      </c>
      <c r="AM6726">
        <v>5</v>
      </c>
      <c r="AN6726">
        <v>4</v>
      </c>
      <c r="AO6726">
        <v>0</v>
      </c>
      <c r="AP6726">
        <v>0</v>
      </c>
      <c r="AQ6726">
        <v>0</v>
      </c>
      <c r="AR6726">
        <v>0</v>
      </c>
      <c r="AS6726">
        <v>0</v>
      </c>
      <c r="AT6726">
        <v>0</v>
      </c>
    </row>
    <row r="6727" spans="1:46" hidden="1" x14ac:dyDescent="0.25">
      <c r="A6727" t="s">
        <v>319</v>
      </c>
      <c r="B6727" t="s">
        <v>290</v>
      </c>
      <c r="C6727">
        <v>5</v>
      </c>
      <c r="D6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7">
        <v>35</v>
      </c>
      <c r="AJ6727" t="s">
        <v>319</v>
      </c>
      <c r="AK6727" t="s">
        <v>430</v>
      </c>
      <c r="AL6727" t="s">
        <v>290</v>
      </c>
      <c r="AM6727">
        <v>5</v>
      </c>
      <c r="AN6727">
        <v>5</v>
      </c>
      <c r="AO6727">
        <v>0</v>
      </c>
      <c r="AP6727">
        <v>0</v>
      </c>
      <c r="AQ6727">
        <v>0</v>
      </c>
      <c r="AR6727">
        <v>0</v>
      </c>
      <c r="AS6727">
        <v>0</v>
      </c>
      <c r="AT6727">
        <v>0</v>
      </c>
    </row>
    <row r="6728" spans="1:46" hidden="1" x14ac:dyDescent="0.25">
      <c r="A6728" t="s">
        <v>319</v>
      </c>
      <c r="B6728" t="s">
        <v>290</v>
      </c>
      <c r="C6728">
        <v>6</v>
      </c>
      <c r="D6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8">
        <v>35</v>
      </c>
      <c r="AJ6728" t="s">
        <v>319</v>
      </c>
      <c r="AK6728" t="s">
        <v>430</v>
      </c>
      <c r="AL6728" t="s">
        <v>290</v>
      </c>
      <c r="AM6728">
        <v>5</v>
      </c>
      <c r="AN6728">
        <v>6</v>
      </c>
      <c r="AO6728">
        <v>0</v>
      </c>
      <c r="AP6728">
        <v>0</v>
      </c>
      <c r="AQ6728">
        <v>0</v>
      </c>
      <c r="AR6728">
        <v>0</v>
      </c>
      <c r="AS6728">
        <v>0</v>
      </c>
      <c r="AT6728">
        <v>0</v>
      </c>
    </row>
    <row r="6729" spans="1:46" hidden="1" x14ac:dyDescent="0.25">
      <c r="A6729" t="s">
        <v>319</v>
      </c>
      <c r="B6729" t="s">
        <v>290</v>
      </c>
      <c r="C6729">
        <v>7</v>
      </c>
      <c r="D6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2.1242750000000001E-3</v>
      </c>
      <c r="E6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2.1242750000000001E-3</v>
      </c>
      <c r="AI6729">
        <v>35</v>
      </c>
      <c r="AJ6729" t="s">
        <v>319</v>
      </c>
      <c r="AK6729" t="s">
        <v>430</v>
      </c>
      <c r="AL6729" t="s">
        <v>290</v>
      </c>
      <c r="AM6729">
        <v>5</v>
      </c>
      <c r="AN6729">
        <v>7</v>
      </c>
      <c r="AO6729">
        <v>2.1242750000000001E-3</v>
      </c>
      <c r="AP6729">
        <v>3.000581E-3</v>
      </c>
      <c r="AQ6729">
        <v>4.7961899999999997E-3</v>
      </c>
      <c r="AR6729">
        <v>3.4758609999999998E-3</v>
      </c>
      <c r="AS6729">
        <v>8.2005729999999992E-3</v>
      </c>
      <c r="AT6729">
        <v>8.6173599999999999E-4</v>
      </c>
    </row>
    <row r="6730" spans="1:46" hidden="1" x14ac:dyDescent="0.25">
      <c r="A6730" t="s">
        <v>319</v>
      </c>
      <c r="B6730" t="s">
        <v>290</v>
      </c>
      <c r="C6730">
        <v>8</v>
      </c>
      <c r="D6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7.140225E-2</v>
      </c>
      <c r="E6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7.140225E-2</v>
      </c>
      <c r="AI6730">
        <v>35</v>
      </c>
      <c r="AJ6730" t="s">
        <v>319</v>
      </c>
      <c r="AK6730" t="s">
        <v>430</v>
      </c>
      <c r="AL6730" t="s">
        <v>290</v>
      </c>
      <c r="AM6730">
        <v>5</v>
      </c>
      <c r="AN6730">
        <v>8</v>
      </c>
      <c r="AO6730">
        <v>7.140225E-2</v>
      </c>
      <c r="AP6730">
        <v>8.3203943000000002E-2</v>
      </c>
      <c r="AQ6730">
        <v>9.3782877000000001E-2</v>
      </c>
      <c r="AR6730">
        <v>8.1588065000000001E-2</v>
      </c>
      <c r="AS6730">
        <v>0.119921666</v>
      </c>
      <c r="AT6730">
        <v>2.2915542000000001E-2</v>
      </c>
    </row>
    <row r="6731" spans="1:46" hidden="1" x14ac:dyDescent="0.25">
      <c r="A6731" t="s">
        <v>319</v>
      </c>
      <c r="B6731" t="s">
        <v>290</v>
      </c>
      <c r="C6731">
        <v>9</v>
      </c>
      <c r="D6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0.257231557</v>
      </c>
      <c r="E6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0.19934307900000001</v>
      </c>
      <c r="AI6731">
        <v>35</v>
      </c>
      <c r="AJ6731" t="s">
        <v>319</v>
      </c>
      <c r="AK6731" t="s">
        <v>430</v>
      </c>
      <c r="AL6731" t="s">
        <v>290</v>
      </c>
      <c r="AM6731">
        <v>5</v>
      </c>
      <c r="AN6731">
        <v>9</v>
      </c>
      <c r="AO6731">
        <v>0.19934307900000001</v>
      </c>
      <c r="AP6731">
        <v>0.23311869800000001</v>
      </c>
      <c r="AQ6731">
        <v>0.257231557</v>
      </c>
      <c r="AR6731">
        <v>0.222835539</v>
      </c>
      <c r="AS6731">
        <v>0.296643665</v>
      </c>
      <c r="AT6731">
        <v>6.1548080999999998E-2</v>
      </c>
    </row>
    <row r="6732" spans="1:46" hidden="1" x14ac:dyDescent="0.25">
      <c r="A6732" t="s">
        <v>319</v>
      </c>
      <c r="B6732" t="s">
        <v>290</v>
      </c>
      <c r="C6732">
        <v>10</v>
      </c>
      <c r="D6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0.41512084399999999</v>
      </c>
      <c r="E6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0.41512084399999999</v>
      </c>
      <c r="AI6732">
        <v>35</v>
      </c>
      <c r="AJ6732" t="s">
        <v>319</v>
      </c>
      <c r="AK6732" t="s">
        <v>430</v>
      </c>
      <c r="AL6732" t="s">
        <v>290</v>
      </c>
      <c r="AM6732">
        <v>5</v>
      </c>
      <c r="AN6732">
        <v>10</v>
      </c>
      <c r="AO6732">
        <v>0.324758029</v>
      </c>
      <c r="AP6732">
        <v>0.381254282</v>
      </c>
      <c r="AQ6732">
        <v>0.41512084399999999</v>
      </c>
      <c r="AR6732">
        <v>0.36109756900000001</v>
      </c>
      <c r="AS6732">
        <v>0.464661608</v>
      </c>
      <c r="AT6732">
        <v>9.3813870999999993E-2</v>
      </c>
    </row>
    <row r="6733" spans="1:46" hidden="1" x14ac:dyDescent="0.25">
      <c r="A6733" t="s">
        <v>319</v>
      </c>
      <c r="B6733" t="s">
        <v>290</v>
      </c>
      <c r="C6733">
        <v>11</v>
      </c>
      <c r="D6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0.53545900599999996</v>
      </c>
      <c r="E6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0.53545900599999996</v>
      </c>
      <c r="AI6733">
        <v>35</v>
      </c>
      <c r="AJ6733" t="s">
        <v>319</v>
      </c>
      <c r="AK6733" t="s">
        <v>430</v>
      </c>
      <c r="AL6733" t="s">
        <v>290</v>
      </c>
      <c r="AM6733">
        <v>5</v>
      </c>
      <c r="AN6733">
        <v>11</v>
      </c>
      <c r="AO6733">
        <v>0.431194666</v>
      </c>
      <c r="AP6733">
        <v>0.49916909100000001</v>
      </c>
      <c r="AQ6733">
        <v>0.53545900599999996</v>
      </c>
      <c r="AR6733">
        <v>0.46917991799999997</v>
      </c>
      <c r="AS6733">
        <v>0.59430983400000004</v>
      </c>
      <c r="AT6733">
        <v>0.134741689</v>
      </c>
    </row>
    <row r="6734" spans="1:46" hidden="1" x14ac:dyDescent="0.25">
      <c r="A6734" t="s">
        <v>319</v>
      </c>
      <c r="B6734" t="s">
        <v>290</v>
      </c>
      <c r="C6734">
        <v>12</v>
      </c>
      <c r="D6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0.60370469100000002</v>
      </c>
      <c r="E6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0.60370469100000002</v>
      </c>
      <c r="AI6734">
        <v>35</v>
      </c>
      <c r="AJ6734" t="s">
        <v>319</v>
      </c>
      <c r="AK6734" t="s">
        <v>430</v>
      </c>
      <c r="AL6734" t="s">
        <v>290</v>
      </c>
      <c r="AM6734">
        <v>5</v>
      </c>
      <c r="AN6734">
        <v>12</v>
      </c>
      <c r="AO6734">
        <v>0.48481872599999998</v>
      </c>
      <c r="AP6734">
        <v>0.56297429300000001</v>
      </c>
      <c r="AQ6734">
        <v>0.60370469100000002</v>
      </c>
      <c r="AR6734">
        <v>0.52737319999999999</v>
      </c>
      <c r="AS6734">
        <v>0.666417814</v>
      </c>
      <c r="AT6734">
        <v>0.148407445</v>
      </c>
    </row>
    <row r="6735" spans="1:46" hidden="1" x14ac:dyDescent="0.25">
      <c r="A6735" t="s">
        <v>319</v>
      </c>
      <c r="B6735" t="s">
        <v>290</v>
      </c>
      <c r="C6735">
        <v>13</v>
      </c>
      <c r="D6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0.60412906799999999</v>
      </c>
      <c r="E6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0.60412906799999999</v>
      </c>
      <c r="AI6735">
        <v>35</v>
      </c>
      <c r="AJ6735" t="s">
        <v>319</v>
      </c>
      <c r="AK6735" t="s">
        <v>430</v>
      </c>
      <c r="AL6735" t="s">
        <v>290</v>
      </c>
      <c r="AM6735">
        <v>5</v>
      </c>
      <c r="AN6735">
        <v>13</v>
      </c>
      <c r="AO6735">
        <v>0.486384604</v>
      </c>
      <c r="AP6735">
        <v>0.56152413800000001</v>
      </c>
      <c r="AQ6735">
        <v>0.60412906799999999</v>
      </c>
      <c r="AR6735">
        <v>0.52924089299999999</v>
      </c>
      <c r="AS6735">
        <v>0.67756216000000002</v>
      </c>
      <c r="AT6735">
        <v>0.115463145</v>
      </c>
    </row>
    <row r="6736" spans="1:46" hidden="1" x14ac:dyDescent="0.25">
      <c r="A6736" t="s">
        <v>319</v>
      </c>
      <c r="B6736" t="s">
        <v>290</v>
      </c>
      <c r="C6736">
        <v>14</v>
      </c>
      <c r="D6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0.55201793600000004</v>
      </c>
      <c r="E6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0.55201793600000004</v>
      </c>
      <c r="AI6736">
        <v>35</v>
      </c>
      <c r="AJ6736" t="s">
        <v>319</v>
      </c>
      <c r="AK6736" t="s">
        <v>430</v>
      </c>
      <c r="AL6736" t="s">
        <v>290</v>
      </c>
      <c r="AM6736">
        <v>5</v>
      </c>
      <c r="AN6736">
        <v>14</v>
      </c>
      <c r="AO6736">
        <v>0.426867045</v>
      </c>
      <c r="AP6736">
        <v>0.50785281400000004</v>
      </c>
      <c r="AQ6736">
        <v>0.55201793600000004</v>
      </c>
      <c r="AR6736">
        <v>0.47875426999999998</v>
      </c>
      <c r="AS6736">
        <v>0.62713466500000004</v>
      </c>
      <c r="AT6736">
        <v>0.114208555</v>
      </c>
    </row>
    <row r="6737" spans="1:46" hidden="1" x14ac:dyDescent="0.25">
      <c r="A6737" t="s">
        <v>319</v>
      </c>
      <c r="B6737" t="s">
        <v>290</v>
      </c>
      <c r="C6737">
        <v>15</v>
      </c>
      <c r="D6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0.45088408499999999</v>
      </c>
      <c r="E6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0.45088408499999999</v>
      </c>
      <c r="AI6737">
        <v>35</v>
      </c>
      <c r="AJ6737" t="s">
        <v>319</v>
      </c>
      <c r="AK6737" t="s">
        <v>430</v>
      </c>
      <c r="AL6737" t="s">
        <v>290</v>
      </c>
      <c r="AM6737">
        <v>5</v>
      </c>
      <c r="AN6737">
        <v>15</v>
      </c>
      <c r="AO6737">
        <v>0.34013542299999999</v>
      </c>
      <c r="AP6737">
        <v>0.40962063599999998</v>
      </c>
      <c r="AQ6737">
        <v>0.45088408499999999</v>
      </c>
      <c r="AR6737">
        <v>0.38726860499999999</v>
      </c>
      <c r="AS6737">
        <v>0.51988482700000005</v>
      </c>
      <c r="AT6737">
        <v>9.2628133000000001E-2</v>
      </c>
    </row>
    <row r="6738" spans="1:46" hidden="1" x14ac:dyDescent="0.25">
      <c r="A6738" t="s">
        <v>319</v>
      </c>
      <c r="B6738" t="s">
        <v>290</v>
      </c>
      <c r="C6738">
        <v>16</v>
      </c>
      <c r="D6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0.30701281899999999</v>
      </c>
      <c r="E6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0.30701281899999999</v>
      </c>
      <c r="AI6738">
        <v>35</v>
      </c>
      <c r="AJ6738" t="s">
        <v>319</v>
      </c>
      <c r="AK6738" t="s">
        <v>430</v>
      </c>
      <c r="AL6738" t="s">
        <v>290</v>
      </c>
      <c r="AM6738">
        <v>5</v>
      </c>
      <c r="AN6738">
        <v>16</v>
      </c>
      <c r="AO6738">
        <v>0.23254807799999999</v>
      </c>
      <c r="AP6738">
        <v>0.27249103600000002</v>
      </c>
      <c r="AQ6738">
        <v>0.30701281899999999</v>
      </c>
      <c r="AR6738">
        <v>0.26234455200000001</v>
      </c>
      <c r="AS6738">
        <v>0.36422431599999999</v>
      </c>
      <c r="AT6738">
        <v>5.1556409999999997E-2</v>
      </c>
    </row>
    <row r="6739" spans="1:46" hidden="1" x14ac:dyDescent="0.25">
      <c r="A6739" t="s">
        <v>319</v>
      </c>
      <c r="B6739" t="s">
        <v>290</v>
      </c>
      <c r="C6739">
        <v>17</v>
      </c>
      <c r="D6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0.14728143299999999</v>
      </c>
      <c r="E6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0.14728143299999999</v>
      </c>
      <c r="AI6739">
        <v>35</v>
      </c>
      <c r="AJ6739" t="s">
        <v>319</v>
      </c>
      <c r="AK6739" t="s">
        <v>430</v>
      </c>
      <c r="AL6739" t="s">
        <v>290</v>
      </c>
      <c r="AM6739">
        <v>5</v>
      </c>
      <c r="AN6739">
        <v>17</v>
      </c>
      <c r="AO6739">
        <v>0.112136823</v>
      </c>
      <c r="AP6739">
        <v>0.13150485000000001</v>
      </c>
      <c r="AQ6739">
        <v>0.14728143299999999</v>
      </c>
      <c r="AR6739">
        <v>0.127065386</v>
      </c>
      <c r="AS6739">
        <v>0.18717209000000001</v>
      </c>
      <c r="AT6739">
        <v>3.0643454000000001E-2</v>
      </c>
    </row>
    <row r="6740" spans="1:46" hidden="1" x14ac:dyDescent="0.25">
      <c r="A6740" t="s">
        <v>319</v>
      </c>
      <c r="B6740" t="s">
        <v>290</v>
      </c>
      <c r="C6740">
        <v>18</v>
      </c>
      <c r="D6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2.1860708999999999E-2</v>
      </c>
      <c r="E6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2.1860708999999999E-2</v>
      </c>
      <c r="AI6740">
        <v>35</v>
      </c>
      <c r="AJ6740" t="s">
        <v>319</v>
      </c>
      <c r="AK6740" t="s">
        <v>430</v>
      </c>
      <c r="AL6740" t="s">
        <v>290</v>
      </c>
      <c r="AM6740">
        <v>5</v>
      </c>
      <c r="AN6740">
        <v>18</v>
      </c>
      <c r="AO6740">
        <v>1.5157867E-2</v>
      </c>
      <c r="AP6740">
        <v>1.8769976000000001E-2</v>
      </c>
      <c r="AQ6740">
        <v>2.1860708999999999E-2</v>
      </c>
      <c r="AR6740">
        <v>1.8874538E-2</v>
      </c>
      <c r="AS6740">
        <v>3.3962279999999997E-2</v>
      </c>
      <c r="AT6740">
        <v>4.8961500000000002E-3</v>
      </c>
    </row>
    <row r="6741" spans="1:46" hidden="1" x14ac:dyDescent="0.25">
      <c r="A6741" t="s">
        <v>319</v>
      </c>
      <c r="B6741" t="s">
        <v>290</v>
      </c>
      <c r="C6741">
        <v>19</v>
      </c>
      <c r="D6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1">
        <v>35</v>
      </c>
      <c r="AJ6741" t="s">
        <v>319</v>
      </c>
      <c r="AK6741" t="s">
        <v>430</v>
      </c>
      <c r="AL6741" t="s">
        <v>290</v>
      </c>
      <c r="AM6741">
        <v>5</v>
      </c>
      <c r="AN6741">
        <v>19</v>
      </c>
      <c r="AO6741">
        <v>0</v>
      </c>
      <c r="AP6741">
        <v>0</v>
      </c>
      <c r="AQ6741">
        <v>0</v>
      </c>
      <c r="AR6741">
        <v>2.2099999999999999E-8</v>
      </c>
      <c r="AS6741">
        <v>5.5000000000000003E-7</v>
      </c>
      <c r="AT6741">
        <v>0</v>
      </c>
    </row>
    <row r="6742" spans="1:46" hidden="1" x14ac:dyDescent="0.25">
      <c r="A6742" t="s">
        <v>319</v>
      </c>
      <c r="B6742" t="s">
        <v>290</v>
      </c>
      <c r="C6742">
        <v>20</v>
      </c>
      <c r="D6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2">
        <v>35</v>
      </c>
      <c r="AJ6742" t="s">
        <v>319</v>
      </c>
      <c r="AK6742" t="s">
        <v>430</v>
      </c>
      <c r="AL6742" t="s">
        <v>290</v>
      </c>
      <c r="AM6742">
        <v>5</v>
      </c>
      <c r="AN6742">
        <v>20</v>
      </c>
      <c r="AO6742">
        <v>0</v>
      </c>
      <c r="AP6742">
        <v>0</v>
      </c>
      <c r="AQ6742">
        <v>0</v>
      </c>
      <c r="AR6742" s="281">
        <v>0</v>
      </c>
      <c r="AS6742" s="281">
        <v>0</v>
      </c>
      <c r="AT6742">
        <v>0</v>
      </c>
    </row>
    <row r="6743" spans="1:46" hidden="1" x14ac:dyDescent="0.25">
      <c r="A6743" t="s">
        <v>319</v>
      </c>
      <c r="B6743" t="s">
        <v>290</v>
      </c>
      <c r="C6743">
        <v>21</v>
      </c>
      <c r="D6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3">
        <v>35</v>
      </c>
      <c r="AJ6743" t="s">
        <v>319</v>
      </c>
      <c r="AK6743" t="s">
        <v>430</v>
      </c>
      <c r="AL6743" t="s">
        <v>290</v>
      </c>
      <c r="AM6743">
        <v>5</v>
      </c>
      <c r="AN6743">
        <v>21</v>
      </c>
      <c r="AO6743">
        <v>0</v>
      </c>
      <c r="AP6743">
        <v>0</v>
      </c>
      <c r="AQ6743">
        <v>0</v>
      </c>
      <c r="AR6743">
        <v>0</v>
      </c>
      <c r="AS6743">
        <v>0</v>
      </c>
      <c r="AT6743">
        <v>0</v>
      </c>
    </row>
    <row r="6744" spans="1:46" hidden="1" x14ac:dyDescent="0.25">
      <c r="A6744" t="s">
        <v>319</v>
      </c>
      <c r="B6744" t="s">
        <v>290</v>
      </c>
      <c r="C6744">
        <v>22</v>
      </c>
      <c r="D6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4">
        <v>35</v>
      </c>
      <c r="AJ6744" t="s">
        <v>319</v>
      </c>
      <c r="AK6744" t="s">
        <v>430</v>
      </c>
      <c r="AL6744" t="s">
        <v>290</v>
      </c>
      <c r="AM6744">
        <v>5</v>
      </c>
      <c r="AN6744">
        <v>22</v>
      </c>
      <c r="AO6744">
        <v>0</v>
      </c>
      <c r="AP6744">
        <v>0</v>
      </c>
      <c r="AQ6744">
        <v>0</v>
      </c>
      <c r="AR6744">
        <v>0</v>
      </c>
      <c r="AS6744">
        <v>0</v>
      </c>
      <c r="AT6744">
        <v>0</v>
      </c>
    </row>
    <row r="6745" spans="1:46" hidden="1" x14ac:dyDescent="0.25">
      <c r="A6745" t="s">
        <v>319</v>
      </c>
      <c r="B6745" t="s">
        <v>290</v>
      </c>
      <c r="C6745">
        <v>23</v>
      </c>
      <c r="D6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5">
        <v>35</v>
      </c>
      <c r="AJ6745" t="s">
        <v>319</v>
      </c>
      <c r="AK6745" t="s">
        <v>430</v>
      </c>
      <c r="AL6745" t="s">
        <v>290</v>
      </c>
      <c r="AM6745">
        <v>5</v>
      </c>
      <c r="AN6745">
        <v>23</v>
      </c>
      <c r="AO6745">
        <v>0</v>
      </c>
      <c r="AP6745">
        <v>0</v>
      </c>
      <c r="AQ6745">
        <v>0</v>
      </c>
      <c r="AR6745">
        <v>0</v>
      </c>
      <c r="AS6745">
        <v>0</v>
      </c>
      <c r="AT6745">
        <v>0</v>
      </c>
    </row>
    <row r="6746" spans="1:46" hidden="1" x14ac:dyDescent="0.25">
      <c r="A6746" t="s">
        <v>319</v>
      </c>
      <c r="B6746" t="s">
        <v>290</v>
      </c>
      <c r="C6746">
        <v>24</v>
      </c>
      <c r="D6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6">
        <v>35</v>
      </c>
      <c r="AJ6746" t="s">
        <v>319</v>
      </c>
      <c r="AK6746" t="s">
        <v>430</v>
      </c>
      <c r="AL6746" t="s">
        <v>290</v>
      </c>
      <c r="AM6746">
        <v>5</v>
      </c>
      <c r="AN6746">
        <v>24</v>
      </c>
      <c r="AO6746">
        <v>0</v>
      </c>
      <c r="AP6746">
        <v>0</v>
      </c>
      <c r="AQ6746">
        <v>0</v>
      </c>
      <c r="AR6746">
        <v>0</v>
      </c>
      <c r="AS6746">
        <v>0</v>
      </c>
      <c r="AT6746">
        <v>0</v>
      </c>
    </row>
    <row r="6747" spans="1:46" hidden="1" x14ac:dyDescent="0.25">
      <c r="A6747" t="s">
        <v>319</v>
      </c>
      <c r="B6747" t="s">
        <v>291</v>
      </c>
      <c r="C6747">
        <v>1</v>
      </c>
      <c r="D6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7">
        <v>35</v>
      </c>
      <c r="AJ6747" t="s">
        <v>319</v>
      </c>
      <c r="AK6747" t="s">
        <v>430</v>
      </c>
      <c r="AL6747" t="s">
        <v>291</v>
      </c>
      <c r="AM6747">
        <v>6</v>
      </c>
      <c r="AN6747">
        <v>1</v>
      </c>
      <c r="AO6747">
        <v>0</v>
      </c>
      <c r="AP6747">
        <v>0</v>
      </c>
      <c r="AQ6747">
        <v>0</v>
      </c>
      <c r="AR6747">
        <v>0</v>
      </c>
      <c r="AS6747">
        <v>0</v>
      </c>
      <c r="AT6747">
        <v>0</v>
      </c>
    </row>
    <row r="6748" spans="1:46" hidden="1" x14ac:dyDescent="0.25">
      <c r="A6748" t="s">
        <v>319</v>
      </c>
      <c r="B6748" t="s">
        <v>291</v>
      </c>
      <c r="C6748">
        <v>2</v>
      </c>
      <c r="D6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8">
        <v>35</v>
      </c>
      <c r="AJ6748" t="s">
        <v>319</v>
      </c>
      <c r="AK6748" t="s">
        <v>430</v>
      </c>
      <c r="AL6748" t="s">
        <v>291</v>
      </c>
      <c r="AM6748">
        <v>6</v>
      </c>
      <c r="AN6748">
        <v>2</v>
      </c>
      <c r="AO6748">
        <v>0</v>
      </c>
      <c r="AP6748">
        <v>0</v>
      </c>
      <c r="AQ6748">
        <v>0</v>
      </c>
      <c r="AR6748">
        <v>0</v>
      </c>
      <c r="AS6748">
        <v>0</v>
      </c>
      <c r="AT6748">
        <v>0</v>
      </c>
    </row>
    <row r="6749" spans="1:46" hidden="1" x14ac:dyDescent="0.25">
      <c r="A6749" t="s">
        <v>319</v>
      </c>
      <c r="B6749" t="s">
        <v>291</v>
      </c>
      <c r="C6749">
        <v>3</v>
      </c>
      <c r="D6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9">
        <v>35</v>
      </c>
      <c r="AJ6749" t="s">
        <v>319</v>
      </c>
      <c r="AK6749" t="s">
        <v>430</v>
      </c>
      <c r="AL6749" t="s">
        <v>291</v>
      </c>
      <c r="AM6749">
        <v>6</v>
      </c>
      <c r="AN6749">
        <v>3</v>
      </c>
      <c r="AO6749">
        <v>0</v>
      </c>
      <c r="AP6749">
        <v>0</v>
      </c>
      <c r="AQ6749">
        <v>0</v>
      </c>
      <c r="AR6749">
        <v>0</v>
      </c>
      <c r="AS6749">
        <v>0</v>
      </c>
      <c r="AT6749">
        <v>0</v>
      </c>
    </row>
    <row r="6750" spans="1:46" hidden="1" x14ac:dyDescent="0.25">
      <c r="A6750" t="s">
        <v>319</v>
      </c>
      <c r="B6750" t="s">
        <v>291</v>
      </c>
      <c r="C6750">
        <v>4</v>
      </c>
      <c r="D6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0">
        <v>35</v>
      </c>
      <c r="AJ6750" t="s">
        <v>319</v>
      </c>
      <c r="AK6750" t="s">
        <v>430</v>
      </c>
      <c r="AL6750" t="s">
        <v>291</v>
      </c>
      <c r="AM6750">
        <v>6</v>
      </c>
      <c r="AN6750">
        <v>4</v>
      </c>
      <c r="AO6750">
        <v>0</v>
      </c>
      <c r="AP6750">
        <v>0</v>
      </c>
      <c r="AQ6750">
        <v>0</v>
      </c>
      <c r="AR6750">
        <v>0</v>
      </c>
      <c r="AS6750">
        <v>0</v>
      </c>
      <c r="AT6750">
        <v>0</v>
      </c>
    </row>
    <row r="6751" spans="1:46" hidden="1" x14ac:dyDescent="0.25">
      <c r="A6751" t="s">
        <v>319</v>
      </c>
      <c r="B6751" t="s">
        <v>291</v>
      </c>
      <c r="C6751">
        <v>5</v>
      </c>
      <c r="D6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1">
        <v>35</v>
      </c>
      <c r="AJ6751" t="s">
        <v>319</v>
      </c>
      <c r="AK6751" t="s">
        <v>430</v>
      </c>
      <c r="AL6751" t="s">
        <v>291</v>
      </c>
      <c r="AM6751">
        <v>6</v>
      </c>
      <c r="AN6751">
        <v>5</v>
      </c>
      <c r="AO6751">
        <v>0</v>
      </c>
      <c r="AP6751">
        <v>0</v>
      </c>
      <c r="AQ6751">
        <v>0</v>
      </c>
      <c r="AR6751">
        <v>0</v>
      </c>
      <c r="AS6751">
        <v>0</v>
      </c>
      <c r="AT6751">
        <v>0</v>
      </c>
    </row>
    <row r="6752" spans="1:46" hidden="1" x14ac:dyDescent="0.25">
      <c r="A6752" t="s">
        <v>319</v>
      </c>
      <c r="B6752" t="s">
        <v>291</v>
      </c>
      <c r="C6752">
        <v>6</v>
      </c>
      <c r="D6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2">
        <v>35</v>
      </c>
      <c r="AJ6752" t="s">
        <v>319</v>
      </c>
      <c r="AK6752" t="s">
        <v>430</v>
      </c>
      <c r="AL6752" t="s">
        <v>291</v>
      </c>
      <c r="AM6752">
        <v>6</v>
      </c>
      <c r="AN6752">
        <v>6</v>
      </c>
      <c r="AO6752">
        <v>0</v>
      </c>
      <c r="AP6752">
        <v>0</v>
      </c>
      <c r="AQ6752">
        <v>0</v>
      </c>
      <c r="AR6752">
        <v>0</v>
      </c>
      <c r="AS6752">
        <v>0</v>
      </c>
      <c r="AT6752">
        <v>0</v>
      </c>
    </row>
    <row r="6753" spans="1:46" hidden="1" x14ac:dyDescent="0.25">
      <c r="A6753" t="s">
        <v>319</v>
      </c>
      <c r="B6753" t="s">
        <v>291</v>
      </c>
      <c r="C6753">
        <v>7</v>
      </c>
      <c r="D6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3.6076899999999999E-4</v>
      </c>
      <c r="E6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3.6076899999999999E-4</v>
      </c>
      <c r="AI6753">
        <v>35</v>
      </c>
      <c r="AJ6753" t="s">
        <v>319</v>
      </c>
      <c r="AK6753" t="s">
        <v>430</v>
      </c>
      <c r="AL6753" t="s">
        <v>291</v>
      </c>
      <c r="AM6753">
        <v>6</v>
      </c>
      <c r="AN6753">
        <v>7</v>
      </c>
      <c r="AO6753">
        <v>3.6076899999999999E-4</v>
      </c>
      <c r="AP6753">
        <v>4.7406299999999999E-4</v>
      </c>
      <c r="AQ6753">
        <v>7.4916100000000003E-4</v>
      </c>
      <c r="AR6753">
        <v>5.8065899999999997E-4</v>
      </c>
      <c r="AS6753">
        <v>1.527315E-3</v>
      </c>
      <c r="AT6753">
        <v>1.6322799999999999E-4</v>
      </c>
    </row>
    <row r="6754" spans="1:46" hidden="1" x14ac:dyDescent="0.25">
      <c r="A6754" t="s">
        <v>319</v>
      </c>
      <c r="B6754" t="s">
        <v>291</v>
      </c>
      <c r="C6754">
        <v>8</v>
      </c>
      <c r="D6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4.6263560000000002E-2</v>
      </c>
      <c r="E6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4.6263560000000002E-2</v>
      </c>
      <c r="AI6754">
        <v>35</v>
      </c>
      <c r="AJ6754" t="s">
        <v>319</v>
      </c>
      <c r="AK6754" t="s">
        <v>430</v>
      </c>
      <c r="AL6754" t="s">
        <v>291</v>
      </c>
      <c r="AM6754">
        <v>6</v>
      </c>
      <c r="AN6754">
        <v>8</v>
      </c>
      <c r="AO6754">
        <v>4.6263560000000002E-2</v>
      </c>
      <c r="AP6754">
        <v>5.4507127000000002E-2</v>
      </c>
      <c r="AQ6754">
        <v>6.0071610999999997E-2</v>
      </c>
      <c r="AR6754">
        <v>5.3150707999999998E-2</v>
      </c>
      <c r="AS6754">
        <v>7.6908244000000001E-2</v>
      </c>
      <c r="AT6754">
        <v>1.9900273E-2</v>
      </c>
    </row>
    <row r="6755" spans="1:46" hidden="1" x14ac:dyDescent="0.25">
      <c r="A6755" t="s">
        <v>319</v>
      </c>
      <c r="B6755" t="s">
        <v>291</v>
      </c>
      <c r="C6755">
        <v>9</v>
      </c>
      <c r="D6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0.20430675500000001</v>
      </c>
      <c r="E6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0.15968695499999999</v>
      </c>
      <c r="AI6755">
        <v>35</v>
      </c>
      <c r="AJ6755" t="s">
        <v>319</v>
      </c>
      <c r="AK6755" t="s">
        <v>430</v>
      </c>
      <c r="AL6755" t="s">
        <v>291</v>
      </c>
      <c r="AM6755">
        <v>6</v>
      </c>
      <c r="AN6755">
        <v>9</v>
      </c>
      <c r="AO6755">
        <v>0.15968695499999999</v>
      </c>
      <c r="AP6755">
        <v>0.187120021</v>
      </c>
      <c r="AQ6755">
        <v>0.20430675500000001</v>
      </c>
      <c r="AR6755">
        <v>0.17807325800000001</v>
      </c>
      <c r="AS6755">
        <v>0.23323413300000001</v>
      </c>
      <c r="AT6755">
        <v>7.4041238999999995E-2</v>
      </c>
    </row>
    <row r="6756" spans="1:46" hidden="1" x14ac:dyDescent="0.25">
      <c r="A6756" t="s">
        <v>319</v>
      </c>
      <c r="B6756" t="s">
        <v>291</v>
      </c>
      <c r="C6756">
        <v>10</v>
      </c>
      <c r="D6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0.35244107299999999</v>
      </c>
      <c r="E6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0.35244107299999999</v>
      </c>
      <c r="AI6756">
        <v>35</v>
      </c>
      <c r="AJ6756" t="s">
        <v>319</v>
      </c>
      <c r="AK6756" t="s">
        <v>430</v>
      </c>
      <c r="AL6756" t="s">
        <v>291</v>
      </c>
      <c r="AM6756">
        <v>6</v>
      </c>
      <c r="AN6756">
        <v>10</v>
      </c>
      <c r="AO6756">
        <v>0.28128803000000002</v>
      </c>
      <c r="AP6756">
        <v>0.32644807999999997</v>
      </c>
      <c r="AQ6756">
        <v>0.35244107299999999</v>
      </c>
      <c r="AR6756">
        <v>0.31075339600000002</v>
      </c>
      <c r="AS6756">
        <v>0.38798992900000001</v>
      </c>
      <c r="AT6756">
        <v>0.15241801199999999</v>
      </c>
    </row>
    <row r="6757" spans="1:46" hidden="1" x14ac:dyDescent="0.25">
      <c r="A6757" t="s">
        <v>319</v>
      </c>
      <c r="B6757" t="s">
        <v>291</v>
      </c>
      <c r="C6757">
        <v>11</v>
      </c>
      <c r="D6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0.47077331900000002</v>
      </c>
      <c r="E6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0.47077331900000002</v>
      </c>
      <c r="AI6757">
        <v>35</v>
      </c>
      <c r="AJ6757" t="s">
        <v>319</v>
      </c>
      <c r="AK6757" t="s">
        <v>430</v>
      </c>
      <c r="AL6757" t="s">
        <v>291</v>
      </c>
      <c r="AM6757">
        <v>6</v>
      </c>
      <c r="AN6757">
        <v>11</v>
      </c>
      <c r="AO6757">
        <v>0.38161025100000001</v>
      </c>
      <c r="AP6757">
        <v>0.44167353199999998</v>
      </c>
      <c r="AQ6757">
        <v>0.47077331900000002</v>
      </c>
      <c r="AR6757">
        <v>0.41720489500000002</v>
      </c>
      <c r="AS6757">
        <v>0.51166311099999995</v>
      </c>
      <c r="AT6757">
        <v>0.206044845</v>
      </c>
    </row>
    <row r="6758" spans="1:46" hidden="1" x14ac:dyDescent="0.25">
      <c r="A6758" t="s">
        <v>319</v>
      </c>
      <c r="B6758" t="s">
        <v>291</v>
      </c>
      <c r="C6758">
        <v>12</v>
      </c>
      <c r="D6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0.54239393300000005</v>
      </c>
      <c r="E6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0.54239393300000005</v>
      </c>
      <c r="AI6758">
        <v>35</v>
      </c>
      <c r="AJ6758" t="s">
        <v>319</v>
      </c>
      <c r="AK6758" t="s">
        <v>430</v>
      </c>
      <c r="AL6758" t="s">
        <v>291</v>
      </c>
      <c r="AM6758">
        <v>6</v>
      </c>
      <c r="AN6758">
        <v>12</v>
      </c>
      <c r="AO6758">
        <v>0.436218732</v>
      </c>
      <c r="AP6758">
        <v>0.509960309</v>
      </c>
      <c r="AQ6758">
        <v>0.54239393300000005</v>
      </c>
      <c r="AR6758">
        <v>0.48151310600000002</v>
      </c>
      <c r="AS6758">
        <v>0.58240172999999995</v>
      </c>
      <c r="AT6758">
        <v>0.24838749099999999</v>
      </c>
    </row>
    <row r="6759" spans="1:46" hidden="1" x14ac:dyDescent="0.25">
      <c r="A6759" t="s">
        <v>319</v>
      </c>
      <c r="B6759" t="s">
        <v>291</v>
      </c>
      <c r="C6759">
        <v>13</v>
      </c>
      <c r="D6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0.56004732000000002</v>
      </c>
      <c r="E6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0.56004732000000002</v>
      </c>
      <c r="AI6759">
        <v>35</v>
      </c>
      <c r="AJ6759" t="s">
        <v>319</v>
      </c>
      <c r="AK6759" t="s">
        <v>430</v>
      </c>
      <c r="AL6759" t="s">
        <v>291</v>
      </c>
      <c r="AM6759">
        <v>6</v>
      </c>
      <c r="AN6759">
        <v>13</v>
      </c>
      <c r="AO6759">
        <v>0.449228768</v>
      </c>
      <c r="AP6759">
        <v>0.52608752599999997</v>
      </c>
      <c r="AQ6759">
        <v>0.56004732000000002</v>
      </c>
      <c r="AR6759">
        <v>0.49208966199999998</v>
      </c>
      <c r="AS6759">
        <v>0.59160999700000005</v>
      </c>
      <c r="AT6759">
        <v>0.245254952</v>
      </c>
    </row>
    <row r="6760" spans="1:46" hidden="1" x14ac:dyDescent="0.25">
      <c r="A6760" t="s">
        <v>319</v>
      </c>
      <c r="B6760" t="s">
        <v>291</v>
      </c>
      <c r="C6760">
        <v>14</v>
      </c>
      <c r="D6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0.515658799</v>
      </c>
      <c r="E6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0.515658799</v>
      </c>
      <c r="AI6760">
        <v>35</v>
      </c>
      <c r="AJ6760" t="s">
        <v>319</v>
      </c>
      <c r="AK6760" t="s">
        <v>430</v>
      </c>
      <c r="AL6760" t="s">
        <v>291</v>
      </c>
      <c r="AM6760">
        <v>6</v>
      </c>
      <c r="AN6760">
        <v>14</v>
      </c>
      <c r="AO6760">
        <v>0.410329575</v>
      </c>
      <c r="AP6760">
        <v>0.47686546899999999</v>
      </c>
      <c r="AQ6760">
        <v>0.515658799</v>
      </c>
      <c r="AR6760">
        <v>0.450476082</v>
      </c>
      <c r="AS6760">
        <v>0.54576631399999997</v>
      </c>
      <c r="AT6760">
        <v>0.234252821</v>
      </c>
    </row>
    <row r="6761" spans="1:46" hidden="1" x14ac:dyDescent="0.25">
      <c r="A6761" t="s">
        <v>319</v>
      </c>
      <c r="B6761" t="s">
        <v>291</v>
      </c>
      <c r="C6761">
        <v>15</v>
      </c>
      <c r="D6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0.41781592299999998</v>
      </c>
      <c r="E6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0.41781592299999998</v>
      </c>
      <c r="AI6761">
        <v>35</v>
      </c>
      <c r="AJ6761" t="s">
        <v>319</v>
      </c>
      <c r="AK6761" t="s">
        <v>430</v>
      </c>
      <c r="AL6761" t="s">
        <v>291</v>
      </c>
      <c r="AM6761">
        <v>6</v>
      </c>
      <c r="AN6761">
        <v>15</v>
      </c>
      <c r="AO6761">
        <v>0.32327961399999999</v>
      </c>
      <c r="AP6761">
        <v>0.382073049</v>
      </c>
      <c r="AQ6761">
        <v>0.41781592299999998</v>
      </c>
      <c r="AR6761">
        <v>0.36320312700000001</v>
      </c>
      <c r="AS6761">
        <v>0.44748990100000002</v>
      </c>
      <c r="AT6761">
        <v>0.14776377399999999</v>
      </c>
    </row>
    <row r="6762" spans="1:46" hidden="1" x14ac:dyDescent="0.25">
      <c r="A6762" t="s">
        <v>319</v>
      </c>
      <c r="B6762" t="s">
        <v>291</v>
      </c>
      <c r="C6762">
        <v>16</v>
      </c>
      <c r="D6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0.28454239100000001</v>
      </c>
      <c r="E6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0.28454239100000001</v>
      </c>
      <c r="AI6762">
        <v>35</v>
      </c>
      <c r="AJ6762" t="s">
        <v>319</v>
      </c>
      <c r="AK6762" t="s">
        <v>430</v>
      </c>
      <c r="AL6762" t="s">
        <v>291</v>
      </c>
      <c r="AM6762">
        <v>6</v>
      </c>
      <c r="AN6762">
        <v>16</v>
      </c>
      <c r="AO6762">
        <v>0.204407225</v>
      </c>
      <c r="AP6762">
        <v>0.25260244700000001</v>
      </c>
      <c r="AQ6762">
        <v>0.28454239100000001</v>
      </c>
      <c r="AR6762">
        <v>0.240353962</v>
      </c>
      <c r="AS6762">
        <v>0.30940041299999999</v>
      </c>
      <c r="AT6762">
        <v>7.8483643000000006E-2</v>
      </c>
    </row>
    <row r="6763" spans="1:46" hidden="1" x14ac:dyDescent="0.25">
      <c r="A6763" t="s">
        <v>319</v>
      </c>
      <c r="B6763" t="s">
        <v>291</v>
      </c>
      <c r="C6763">
        <v>17</v>
      </c>
      <c r="D6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0.13153061099999999</v>
      </c>
      <c r="E6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0.13153061099999999</v>
      </c>
      <c r="AI6763">
        <v>35</v>
      </c>
      <c r="AJ6763" t="s">
        <v>319</v>
      </c>
      <c r="AK6763" t="s">
        <v>430</v>
      </c>
      <c r="AL6763" t="s">
        <v>291</v>
      </c>
      <c r="AM6763">
        <v>6</v>
      </c>
      <c r="AN6763">
        <v>17</v>
      </c>
      <c r="AO6763">
        <v>9.7521963000000003E-2</v>
      </c>
      <c r="AP6763">
        <v>0.11913992399999999</v>
      </c>
      <c r="AQ6763">
        <v>0.13153061099999999</v>
      </c>
      <c r="AR6763">
        <v>0.111899969</v>
      </c>
      <c r="AS6763">
        <v>0.151567594</v>
      </c>
      <c r="AT6763">
        <v>3.7063683E-2</v>
      </c>
    </row>
    <row r="6764" spans="1:46" hidden="1" x14ac:dyDescent="0.25">
      <c r="A6764" t="s">
        <v>319</v>
      </c>
      <c r="B6764" t="s">
        <v>291</v>
      </c>
      <c r="C6764">
        <v>18</v>
      </c>
      <c r="D6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1.6312275000000001E-2</v>
      </c>
      <c r="E6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1.6312275000000001E-2</v>
      </c>
      <c r="AI6764">
        <v>35</v>
      </c>
      <c r="AJ6764" t="s">
        <v>319</v>
      </c>
      <c r="AK6764" t="s">
        <v>430</v>
      </c>
      <c r="AL6764" t="s">
        <v>291</v>
      </c>
      <c r="AM6764">
        <v>6</v>
      </c>
      <c r="AN6764">
        <v>18</v>
      </c>
      <c r="AO6764">
        <v>1.2556901000000001E-2</v>
      </c>
      <c r="AP6764">
        <v>1.4665802E-2</v>
      </c>
      <c r="AQ6764">
        <v>1.6312275000000001E-2</v>
      </c>
      <c r="AR6764">
        <v>1.4244546E-2</v>
      </c>
      <c r="AS6764">
        <v>2.1943062999999999E-2</v>
      </c>
      <c r="AT6764">
        <v>4.6061770000000004E-3</v>
      </c>
    </row>
    <row r="6765" spans="1:46" hidden="1" x14ac:dyDescent="0.25">
      <c r="A6765" t="s">
        <v>319</v>
      </c>
      <c r="B6765" t="s">
        <v>291</v>
      </c>
      <c r="C6765">
        <v>19</v>
      </c>
      <c r="D6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5">
        <v>35</v>
      </c>
      <c r="AJ6765" t="s">
        <v>319</v>
      </c>
      <c r="AK6765" t="s">
        <v>430</v>
      </c>
      <c r="AL6765" t="s">
        <v>291</v>
      </c>
      <c r="AM6765">
        <v>6</v>
      </c>
      <c r="AN6765">
        <v>19</v>
      </c>
      <c r="AO6765">
        <v>0</v>
      </c>
      <c r="AP6765">
        <v>0</v>
      </c>
      <c r="AQ6765">
        <v>0</v>
      </c>
      <c r="AR6765">
        <v>0</v>
      </c>
      <c r="AS6765">
        <v>0</v>
      </c>
      <c r="AT6765">
        <v>0</v>
      </c>
    </row>
    <row r="6766" spans="1:46" hidden="1" x14ac:dyDescent="0.25">
      <c r="A6766" t="s">
        <v>319</v>
      </c>
      <c r="B6766" t="s">
        <v>291</v>
      </c>
      <c r="C6766">
        <v>20</v>
      </c>
      <c r="D6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6">
        <v>35</v>
      </c>
      <c r="AJ6766" t="s">
        <v>319</v>
      </c>
      <c r="AK6766" t="s">
        <v>430</v>
      </c>
      <c r="AL6766" t="s">
        <v>291</v>
      </c>
      <c r="AM6766">
        <v>6</v>
      </c>
      <c r="AN6766">
        <v>20</v>
      </c>
      <c r="AO6766">
        <v>0</v>
      </c>
      <c r="AP6766">
        <v>0</v>
      </c>
      <c r="AQ6766">
        <v>0</v>
      </c>
      <c r="AR6766">
        <v>0</v>
      </c>
      <c r="AS6766">
        <v>0</v>
      </c>
      <c r="AT6766">
        <v>0</v>
      </c>
    </row>
    <row r="6767" spans="1:46" hidden="1" x14ac:dyDescent="0.25">
      <c r="A6767" t="s">
        <v>319</v>
      </c>
      <c r="B6767" t="s">
        <v>291</v>
      </c>
      <c r="C6767">
        <v>21</v>
      </c>
      <c r="D6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7">
        <v>35</v>
      </c>
      <c r="AJ6767" t="s">
        <v>319</v>
      </c>
      <c r="AK6767" t="s">
        <v>430</v>
      </c>
      <c r="AL6767" t="s">
        <v>291</v>
      </c>
      <c r="AM6767">
        <v>6</v>
      </c>
      <c r="AN6767">
        <v>21</v>
      </c>
      <c r="AO6767">
        <v>0</v>
      </c>
      <c r="AP6767">
        <v>0</v>
      </c>
      <c r="AQ6767">
        <v>0</v>
      </c>
      <c r="AR6767">
        <v>0</v>
      </c>
      <c r="AS6767">
        <v>0</v>
      </c>
      <c r="AT6767">
        <v>0</v>
      </c>
    </row>
    <row r="6768" spans="1:46" hidden="1" x14ac:dyDescent="0.25">
      <c r="A6768" t="s">
        <v>319</v>
      </c>
      <c r="B6768" t="s">
        <v>291</v>
      </c>
      <c r="C6768">
        <v>22</v>
      </c>
      <c r="D6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8">
        <v>35</v>
      </c>
      <c r="AJ6768" t="s">
        <v>319</v>
      </c>
      <c r="AK6768" t="s">
        <v>430</v>
      </c>
      <c r="AL6768" t="s">
        <v>291</v>
      </c>
      <c r="AM6768">
        <v>6</v>
      </c>
      <c r="AN6768">
        <v>22</v>
      </c>
      <c r="AO6768">
        <v>0</v>
      </c>
      <c r="AP6768">
        <v>0</v>
      </c>
      <c r="AQ6768">
        <v>0</v>
      </c>
      <c r="AR6768">
        <v>0</v>
      </c>
      <c r="AS6768">
        <v>0</v>
      </c>
      <c r="AT6768">
        <v>0</v>
      </c>
    </row>
    <row r="6769" spans="1:46" hidden="1" x14ac:dyDescent="0.25">
      <c r="A6769" t="s">
        <v>319</v>
      </c>
      <c r="B6769" t="s">
        <v>291</v>
      </c>
      <c r="C6769">
        <v>23</v>
      </c>
      <c r="D6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9">
        <v>35</v>
      </c>
      <c r="AJ6769" t="s">
        <v>319</v>
      </c>
      <c r="AK6769" t="s">
        <v>430</v>
      </c>
      <c r="AL6769" t="s">
        <v>291</v>
      </c>
      <c r="AM6769">
        <v>6</v>
      </c>
      <c r="AN6769">
        <v>23</v>
      </c>
      <c r="AO6769">
        <v>0</v>
      </c>
      <c r="AP6769">
        <v>0</v>
      </c>
      <c r="AQ6769">
        <v>0</v>
      </c>
      <c r="AR6769">
        <v>0</v>
      </c>
      <c r="AS6769">
        <v>0</v>
      </c>
      <c r="AT6769">
        <v>0</v>
      </c>
    </row>
    <row r="6770" spans="1:46" hidden="1" x14ac:dyDescent="0.25">
      <c r="A6770" t="s">
        <v>319</v>
      </c>
      <c r="B6770" t="s">
        <v>291</v>
      </c>
      <c r="C6770">
        <v>24</v>
      </c>
      <c r="D6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0">
        <v>35</v>
      </c>
      <c r="AJ6770" t="s">
        <v>319</v>
      </c>
      <c r="AK6770" t="s">
        <v>430</v>
      </c>
      <c r="AL6770" t="s">
        <v>291</v>
      </c>
      <c r="AM6770">
        <v>6</v>
      </c>
      <c r="AN6770">
        <v>24</v>
      </c>
      <c r="AO6770">
        <v>0</v>
      </c>
      <c r="AP6770">
        <v>0</v>
      </c>
      <c r="AQ6770">
        <v>0</v>
      </c>
      <c r="AR6770">
        <v>0</v>
      </c>
      <c r="AS6770">
        <v>0</v>
      </c>
      <c r="AT6770">
        <v>0</v>
      </c>
    </row>
    <row r="6771" spans="1:46" hidden="1" x14ac:dyDescent="0.25">
      <c r="A6771" t="s">
        <v>319</v>
      </c>
      <c r="B6771" t="s">
        <v>292</v>
      </c>
      <c r="C6771">
        <v>1</v>
      </c>
      <c r="D6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1">
        <v>35</v>
      </c>
      <c r="AJ6771" t="s">
        <v>319</v>
      </c>
      <c r="AK6771" t="s">
        <v>430</v>
      </c>
      <c r="AL6771" t="s">
        <v>292</v>
      </c>
      <c r="AM6771">
        <v>7</v>
      </c>
      <c r="AN6771">
        <v>1</v>
      </c>
      <c r="AO6771">
        <v>0</v>
      </c>
      <c r="AP6771">
        <v>0</v>
      </c>
      <c r="AQ6771">
        <v>0</v>
      </c>
      <c r="AR6771">
        <v>0</v>
      </c>
      <c r="AS6771">
        <v>0</v>
      </c>
      <c r="AT6771">
        <v>0</v>
      </c>
    </row>
    <row r="6772" spans="1:46" hidden="1" x14ac:dyDescent="0.25">
      <c r="A6772" t="s">
        <v>319</v>
      </c>
      <c r="B6772" t="s">
        <v>292</v>
      </c>
      <c r="C6772">
        <v>2</v>
      </c>
      <c r="D6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2">
        <v>35</v>
      </c>
      <c r="AJ6772" t="s">
        <v>319</v>
      </c>
      <c r="AK6772" t="s">
        <v>430</v>
      </c>
      <c r="AL6772" t="s">
        <v>292</v>
      </c>
      <c r="AM6772">
        <v>7</v>
      </c>
      <c r="AN6772">
        <v>2</v>
      </c>
      <c r="AO6772">
        <v>0</v>
      </c>
      <c r="AP6772">
        <v>0</v>
      </c>
      <c r="AQ6772">
        <v>0</v>
      </c>
      <c r="AR6772">
        <v>0</v>
      </c>
      <c r="AS6772">
        <v>0</v>
      </c>
      <c r="AT6772">
        <v>0</v>
      </c>
    </row>
    <row r="6773" spans="1:46" hidden="1" x14ac:dyDescent="0.25">
      <c r="A6773" t="s">
        <v>319</v>
      </c>
      <c r="B6773" t="s">
        <v>292</v>
      </c>
      <c r="C6773">
        <v>3</v>
      </c>
      <c r="D6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3">
        <v>35</v>
      </c>
      <c r="AJ6773" t="s">
        <v>319</v>
      </c>
      <c r="AK6773" t="s">
        <v>430</v>
      </c>
      <c r="AL6773" t="s">
        <v>292</v>
      </c>
      <c r="AM6773">
        <v>7</v>
      </c>
      <c r="AN6773">
        <v>3</v>
      </c>
      <c r="AO6773">
        <v>0</v>
      </c>
      <c r="AP6773">
        <v>0</v>
      </c>
      <c r="AQ6773">
        <v>0</v>
      </c>
      <c r="AR6773">
        <v>0</v>
      </c>
      <c r="AS6773">
        <v>0</v>
      </c>
      <c r="AT6773">
        <v>0</v>
      </c>
    </row>
    <row r="6774" spans="1:46" hidden="1" x14ac:dyDescent="0.25">
      <c r="A6774" t="s">
        <v>319</v>
      </c>
      <c r="B6774" t="s">
        <v>292</v>
      </c>
      <c r="C6774">
        <v>4</v>
      </c>
      <c r="D6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4">
        <v>35</v>
      </c>
      <c r="AJ6774" t="s">
        <v>319</v>
      </c>
      <c r="AK6774" t="s">
        <v>430</v>
      </c>
      <c r="AL6774" t="s">
        <v>292</v>
      </c>
      <c r="AM6774">
        <v>7</v>
      </c>
      <c r="AN6774">
        <v>4</v>
      </c>
      <c r="AO6774">
        <v>0</v>
      </c>
      <c r="AP6774">
        <v>0</v>
      </c>
      <c r="AQ6774">
        <v>0</v>
      </c>
      <c r="AR6774">
        <v>0</v>
      </c>
      <c r="AS6774">
        <v>0</v>
      </c>
      <c r="AT6774">
        <v>0</v>
      </c>
    </row>
    <row r="6775" spans="1:46" hidden="1" x14ac:dyDescent="0.25">
      <c r="A6775" t="s">
        <v>319</v>
      </c>
      <c r="B6775" t="s">
        <v>292</v>
      </c>
      <c r="C6775">
        <v>5</v>
      </c>
      <c r="D6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5">
        <v>35</v>
      </c>
      <c r="AJ6775" t="s">
        <v>319</v>
      </c>
      <c r="AK6775" t="s">
        <v>430</v>
      </c>
      <c r="AL6775" t="s">
        <v>292</v>
      </c>
      <c r="AM6775">
        <v>7</v>
      </c>
      <c r="AN6775">
        <v>5</v>
      </c>
      <c r="AO6775">
        <v>0</v>
      </c>
      <c r="AP6775">
        <v>0</v>
      </c>
      <c r="AQ6775">
        <v>0</v>
      </c>
      <c r="AR6775">
        <v>0</v>
      </c>
      <c r="AS6775">
        <v>0</v>
      </c>
      <c r="AT6775">
        <v>0</v>
      </c>
    </row>
    <row r="6776" spans="1:46" hidden="1" x14ac:dyDescent="0.25">
      <c r="A6776" t="s">
        <v>319</v>
      </c>
      <c r="B6776" t="s">
        <v>292</v>
      </c>
      <c r="C6776">
        <v>6</v>
      </c>
      <c r="D6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6">
        <v>35</v>
      </c>
      <c r="AJ6776" t="s">
        <v>319</v>
      </c>
      <c r="AK6776" t="s">
        <v>430</v>
      </c>
      <c r="AL6776" t="s">
        <v>292</v>
      </c>
      <c r="AM6776">
        <v>7</v>
      </c>
      <c r="AN6776">
        <v>6</v>
      </c>
      <c r="AO6776">
        <v>0</v>
      </c>
      <c r="AP6776">
        <v>0</v>
      </c>
      <c r="AQ6776">
        <v>0</v>
      </c>
      <c r="AR6776">
        <v>0</v>
      </c>
      <c r="AS6776">
        <v>0</v>
      </c>
      <c r="AT6776">
        <v>0</v>
      </c>
    </row>
    <row r="6777" spans="1:46" hidden="1" x14ac:dyDescent="0.25">
      <c r="A6777" t="s">
        <v>319</v>
      </c>
      <c r="B6777" t="s">
        <v>292</v>
      </c>
      <c r="C6777">
        <v>7</v>
      </c>
      <c r="D6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3.1902200000000002E-4</v>
      </c>
      <c r="E6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3.1902200000000002E-4</v>
      </c>
      <c r="AI6777">
        <v>35</v>
      </c>
      <c r="AJ6777" t="s">
        <v>319</v>
      </c>
      <c r="AK6777" t="s">
        <v>430</v>
      </c>
      <c r="AL6777" t="s">
        <v>292</v>
      </c>
      <c r="AM6777">
        <v>7</v>
      </c>
      <c r="AN6777">
        <v>7</v>
      </c>
      <c r="AO6777">
        <v>3.1902200000000002E-4</v>
      </c>
      <c r="AP6777">
        <v>3.9007000000000001E-4</v>
      </c>
      <c r="AQ6777">
        <v>6.4816899999999998E-4</v>
      </c>
      <c r="AR6777">
        <v>5.03883E-4</v>
      </c>
      <c r="AS6777">
        <v>1.3887890000000001E-3</v>
      </c>
      <c r="AT6777">
        <v>8.1500000000000002E-5</v>
      </c>
    </row>
    <row r="6778" spans="1:46" hidden="1" x14ac:dyDescent="0.25">
      <c r="A6778" t="s">
        <v>319</v>
      </c>
      <c r="B6778" t="s">
        <v>292</v>
      </c>
      <c r="C6778">
        <v>8</v>
      </c>
      <c r="D6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5.2660502999999997E-2</v>
      </c>
      <c r="E6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5.2660502999999997E-2</v>
      </c>
      <c r="AI6778">
        <v>35</v>
      </c>
      <c r="AJ6778" t="s">
        <v>319</v>
      </c>
      <c r="AK6778" t="s">
        <v>430</v>
      </c>
      <c r="AL6778" t="s">
        <v>292</v>
      </c>
      <c r="AM6778">
        <v>7</v>
      </c>
      <c r="AN6778">
        <v>8</v>
      </c>
      <c r="AO6778">
        <v>5.2660502999999997E-2</v>
      </c>
      <c r="AP6778">
        <v>5.7782979999999998E-2</v>
      </c>
      <c r="AQ6778">
        <v>6.2808273999999997E-2</v>
      </c>
      <c r="AR6778">
        <v>5.7194465E-2</v>
      </c>
      <c r="AS6778">
        <v>7.7698104000000004E-2</v>
      </c>
      <c r="AT6778" s="281">
        <v>1.0921541E-2</v>
      </c>
    </row>
    <row r="6779" spans="1:46" hidden="1" x14ac:dyDescent="0.25">
      <c r="A6779" t="s">
        <v>319</v>
      </c>
      <c r="B6779" t="s">
        <v>292</v>
      </c>
      <c r="C6779">
        <v>9</v>
      </c>
      <c r="D6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0.21624842799999999</v>
      </c>
      <c r="E6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0.186052042</v>
      </c>
      <c r="AI6779">
        <v>35</v>
      </c>
      <c r="AJ6779" t="s">
        <v>319</v>
      </c>
      <c r="AK6779" t="s">
        <v>430</v>
      </c>
      <c r="AL6779" t="s">
        <v>292</v>
      </c>
      <c r="AM6779">
        <v>7</v>
      </c>
      <c r="AN6779">
        <v>9</v>
      </c>
      <c r="AO6779">
        <v>0.186052042</v>
      </c>
      <c r="AP6779">
        <v>0.203317683</v>
      </c>
      <c r="AQ6779">
        <v>0.21624842799999999</v>
      </c>
      <c r="AR6779">
        <v>0.19725604699999999</v>
      </c>
      <c r="AS6779">
        <v>0.24893811900000001</v>
      </c>
      <c r="AT6779">
        <v>4.8033117E-2</v>
      </c>
    </row>
    <row r="6780" spans="1:46" hidden="1" x14ac:dyDescent="0.25">
      <c r="A6780" t="s">
        <v>319</v>
      </c>
      <c r="B6780" t="s">
        <v>292</v>
      </c>
      <c r="C6780">
        <v>10</v>
      </c>
      <c r="D6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0.37393103500000002</v>
      </c>
      <c r="E6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0.37393103500000002</v>
      </c>
      <c r="AI6780">
        <v>35</v>
      </c>
      <c r="AJ6780" t="s">
        <v>319</v>
      </c>
      <c r="AK6780" t="s">
        <v>430</v>
      </c>
      <c r="AL6780" t="s">
        <v>292</v>
      </c>
      <c r="AM6780">
        <v>7</v>
      </c>
      <c r="AN6780">
        <v>10</v>
      </c>
      <c r="AO6780">
        <v>0.32730706700000001</v>
      </c>
      <c r="AP6780">
        <v>0.35571277499999998</v>
      </c>
      <c r="AQ6780">
        <v>0.37393103500000002</v>
      </c>
      <c r="AR6780">
        <v>0.344457658</v>
      </c>
      <c r="AS6780">
        <v>0.41839642900000001</v>
      </c>
      <c r="AT6780">
        <v>0.10775448</v>
      </c>
    </row>
    <row r="6781" spans="1:46" hidden="1" x14ac:dyDescent="0.25">
      <c r="A6781" t="s">
        <v>319</v>
      </c>
      <c r="B6781" t="s">
        <v>292</v>
      </c>
      <c r="C6781">
        <v>11</v>
      </c>
      <c r="D6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0.49926573299999999</v>
      </c>
      <c r="E6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0.49926573299999999</v>
      </c>
      <c r="AI6781">
        <v>35</v>
      </c>
      <c r="AJ6781" t="s">
        <v>319</v>
      </c>
      <c r="AK6781" t="s">
        <v>430</v>
      </c>
      <c r="AL6781" t="s">
        <v>292</v>
      </c>
      <c r="AM6781">
        <v>7</v>
      </c>
      <c r="AN6781">
        <v>11</v>
      </c>
      <c r="AO6781">
        <v>0.44994386800000002</v>
      </c>
      <c r="AP6781">
        <v>0.47865056700000003</v>
      </c>
      <c r="AQ6781">
        <v>0.49926573299999999</v>
      </c>
      <c r="AR6781">
        <v>0.46390788199999999</v>
      </c>
      <c r="AS6781">
        <v>0.55020144100000001</v>
      </c>
      <c r="AT6781">
        <v>0.17030246199999999</v>
      </c>
    </row>
    <row r="6782" spans="1:46" hidden="1" x14ac:dyDescent="0.25">
      <c r="A6782" t="s">
        <v>319</v>
      </c>
      <c r="B6782" t="s">
        <v>292</v>
      </c>
      <c r="C6782">
        <v>12</v>
      </c>
      <c r="D6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0.577967754</v>
      </c>
      <c r="E6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0.577967754</v>
      </c>
      <c r="AI6782">
        <v>35</v>
      </c>
      <c r="AJ6782" t="s">
        <v>319</v>
      </c>
      <c r="AK6782" t="s">
        <v>430</v>
      </c>
      <c r="AL6782" t="s">
        <v>292</v>
      </c>
      <c r="AM6782">
        <v>7</v>
      </c>
      <c r="AN6782">
        <v>12</v>
      </c>
      <c r="AO6782">
        <v>0.525379237</v>
      </c>
      <c r="AP6782">
        <v>0.55510774399999996</v>
      </c>
      <c r="AQ6782">
        <v>0.577967754</v>
      </c>
      <c r="AR6782">
        <v>0.53800362800000001</v>
      </c>
      <c r="AS6782">
        <v>0.63153004000000001</v>
      </c>
      <c r="AT6782">
        <v>0.187971736</v>
      </c>
    </row>
    <row r="6783" spans="1:46" hidden="1" x14ac:dyDescent="0.25">
      <c r="A6783" t="s">
        <v>319</v>
      </c>
      <c r="B6783" t="s">
        <v>292</v>
      </c>
      <c r="C6783">
        <v>13</v>
      </c>
      <c r="D6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0.59732027200000004</v>
      </c>
      <c r="E6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0.59732027200000004</v>
      </c>
      <c r="AI6783">
        <v>35</v>
      </c>
      <c r="AJ6783" t="s">
        <v>319</v>
      </c>
      <c r="AK6783" t="s">
        <v>430</v>
      </c>
      <c r="AL6783" t="s">
        <v>292</v>
      </c>
      <c r="AM6783">
        <v>7</v>
      </c>
      <c r="AN6783">
        <v>13</v>
      </c>
      <c r="AO6783">
        <v>0.53965067600000005</v>
      </c>
      <c r="AP6783">
        <v>0.57349220300000003</v>
      </c>
      <c r="AQ6783">
        <v>0.59732027200000004</v>
      </c>
      <c r="AR6783">
        <v>0.55559847399999995</v>
      </c>
      <c r="AS6783">
        <v>0.653829365</v>
      </c>
      <c r="AT6783">
        <v>0.17396909199999999</v>
      </c>
    </row>
    <row r="6784" spans="1:46" hidden="1" x14ac:dyDescent="0.25">
      <c r="A6784" t="s">
        <v>319</v>
      </c>
      <c r="B6784" t="s">
        <v>292</v>
      </c>
      <c r="C6784">
        <v>14</v>
      </c>
      <c r="D6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0.55744977299999998</v>
      </c>
      <c r="E6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0.55744977299999998</v>
      </c>
      <c r="AI6784">
        <v>35</v>
      </c>
      <c r="AJ6784" t="s">
        <v>319</v>
      </c>
      <c r="AK6784" t="s">
        <v>430</v>
      </c>
      <c r="AL6784" t="s">
        <v>292</v>
      </c>
      <c r="AM6784">
        <v>7</v>
      </c>
      <c r="AN6784">
        <v>14</v>
      </c>
      <c r="AO6784">
        <v>0.48999743000000001</v>
      </c>
      <c r="AP6784">
        <v>0.53590401399999998</v>
      </c>
      <c r="AQ6784">
        <v>0.55744977299999998</v>
      </c>
      <c r="AR6784">
        <v>0.51613871</v>
      </c>
      <c r="AS6784">
        <v>0.61372001600000003</v>
      </c>
      <c r="AT6784">
        <v>0.176910292</v>
      </c>
    </row>
    <row r="6785" spans="1:46" hidden="1" x14ac:dyDescent="0.25">
      <c r="A6785" t="s">
        <v>319</v>
      </c>
      <c r="B6785" t="s">
        <v>292</v>
      </c>
      <c r="C6785">
        <v>15</v>
      </c>
      <c r="D6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0.462752789</v>
      </c>
      <c r="E6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0.462752789</v>
      </c>
      <c r="AI6785">
        <v>35</v>
      </c>
      <c r="AJ6785" t="s">
        <v>319</v>
      </c>
      <c r="AK6785" t="s">
        <v>430</v>
      </c>
      <c r="AL6785" t="s">
        <v>292</v>
      </c>
      <c r="AM6785">
        <v>7</v>
      </c>
      <c r="AN6785">
        <v>15</v>
      </c>
      <c r="AO6785">
        <v>0.39529737500000001</v>
      </c>
      <c r="AP6785">
        <v>0.440186362</v>
      </c>
      <c r="AQ6785">
        <v>0.462752789</v>
      </c>
      <c r="AR6785">
        <v>0.42610144700000002</v>
      </c>
      <c r="AS6785">
        <v>0.51528928100000004</v>
      </c>
      <c r="AT6785">
        <v>0.14566845</v>
      </c>
    </row>
    <row r="6786" spans="1:46" hidden="1" x14ac:dyDescent="0.25">
      <c r="A6786" t="s">
        <v>319</v>
      </c>
      <c r="B6786" t="s">
        <v>292</v>
      </c>
      <c r="C6786">
        <v>16</v>
      </c>
      <c r="D6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0.32598105900000002</v>
      </c>
      <c r="E6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0.32598105900000002</v>
      </c>
      <c r="AI6786">
        <v>35</v>
      </c>
      <c r="AJ6786" t="s">
        <v>319</v>
      </c>
      <c r="AK6786" t="s">
        <v>430</v>
      </c>
      <c r="AL6786" t="s">
        <v>292</v>
      </c>
      <c r="AM6786">
        <v>7</v>
      </c>
      <c r="AN6786">
        <v>16</v>
      </c>
      <c r="AO6786">
        <v>0.27940384800000001</v>
      </c>
      <c r="AP6786">
        <v>0.30724803699999997</v>
      </c>
      <c r="AQ6786">
        <v>0.32598105900000002</v>
      </c>
      <c r="AR6786">
        <v>0.29801969299999997</v>
      </c>
      <c r="AS6786">
        <v>0.36891702999999998</v>
      </c>
      <c r="AT6786">
        <v>8.2700552999999996E-2</v>
      </c>
    </row>
    <row r="6787" spans="1:46" hidden="1" x14ac:dyDescent="0.25">
      <c r="A6787" t="s">
        <v>319</v>
      </c>
      <c r="B6787" t="s">
        <v>292</v>
      </c>
      <c r="C6787">
        <v>17</v>
      </c>
      <c r="D6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0.16705423699999999</v>
      </c>
      <c r="E6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0.16705423699999999</v>
      </c>
      <c r="AI6787">
        <v>35</v>
      </c>
      <c r="AJ6787" t="s">
        <v>319</v>
      </c>
      <c r="AK6787" t="s">
        <v>430</v>
      </c>
      <c r="AL6787" t="s">
        <v>292</v>
      </c>
      <c r="AM6787">
        <v>7</v>
      </c>
      <c r="AN6787">
        <v>17</v>
      </c>
      <c r="AO6787">
        <v>0.13954513099999999</v>
      </c>
      <c r="AP6787">
        <v>0.151993033</v>
      </c>
      <c r="AQ6787">
        <v>0.16705423699999999</v>
      </c>
      <c r="AR6787">
        <v>0.150121169</v>
      </c>
      <c r="AS6787">
        <v>0.194868392</v>
      </c>
      <c r="AT6787">
        <v>3.1456474999999998E-2</v>
      </c>
    </row>
    <row r="6788" spans="1:46" hidden="1" x14ac:dyDescent="0.25">
      <c r="A6788" t="s">
        <v>319</v>
      </c>
      <c r="B6788" t="s">
        <v>292</v>
      </c>
      <c r="C6788">
        <v>18</v>
      </c>
      <c r="D6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3.1510393999999997E-2</v>
      </c>
      <c r="E6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3.1510393999999997E-2</v>
      </c>
      <c r="AI6788">
        <v>35</v>
      </c>
      <c r="AJ6788" t="s">
        <v>319</v>
      </c>
      <c r="AK6788" t="s">
        <v>430</v>
      </c>
      <c r="AL6788" t="s">
        <v>292</v>
      </c>
      <c r="AM6788">
        <v>7</v>
      </c>
      <c r="AN6788">
        <v>18</v>
      </c>
      <c r="AO6788">
        <v>2.192183E-2</v>
      </c>
      <c r="AP6788">
        <v>2.5723172999999998E-2</v>
      </c>
      <c r="AQ6788">
        <v>3.1510393999999997E-2</v>
      </c>
      <c r="AR6788">
        <v>2.6469522999999998E-2</v>
      </c>
      <c r="AS6788">
        <v>4.0233851000000001E-2</v>
      </c>
      <c r="AT6788">
        <v>4.3359239999999997E-3</v>
      </c>
    </row>
    <row r="6789" spans="1:46" hidden="1" x14ac:dyDescent="0.25">
      <c r="A6789" t="s">
        <v>319</v>
      </c>
      <c r="B6789" t="s">
        <v>292</v>
      </c>
      <c r="C6789">
        <v>19</v>
      </c>
      <c r="D6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1.9099999999999999E-6</v>
      </c>
      <c r="E6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1.9099999999999999E-6</v>
      </c>
      <c r="AI6789">
        <v>35</v>
      </c>
      <c r="AJ6789" t="s">
        <v>319</v>
      </c>
      <c r="AK6789" t="s">
        <v>430</v>
      </c>
      <c r="AL6789" t="s">
        <v>292</v>
      </c>
      <c r="AM6789">
        <v>7</v>
      </c>
      <c r="AN6789">
        <v>19</v>
      </c>
      <c r="AO6789">
        <v>0</v>
      </c>
      <c r="AP6789">
        <v>0</v>
      </c>
      <c r="AQ6789">
        <v>1.9099999999999999E-6</v>
      </c>
      <c r="AR6789">
        <v>1.79E-6</v>
      </c>
      <c r="AS6789">
        <v>1.6799999999999998E-5</v>
      </c>
      <c r="AT6789">
        <v>0</v>
      </c>
    </row>
    <row r="6790" spans="1:46" hidden="1" x14ac:dyDescent="0.25">
      <c r="A6790" t="s">
        <v>319</v>
      </c>
      <c r="B6790" t="s">
        <v>292</v>
      </c>
      <c r="C6790">
        <v>20</v>
      </c>
      <c r="D6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0">
        <v>35</v>
      </c>
      <c r="AJ6790" t="s">
        <v>319</v>
      </c>
      <c r="AK6790" t="s">
        <v>430</v>
      </c>
      <c r="AL6790" t="s">
        <v>292</v>
      </c>
      <c r="AM6790">
        <v>7</v>
      </c>
      <c r="AN6790">
        <v>20</v>
      </c>
      <c r="AO6790">
        <v>0</v>
      </c>
      <c r="AP6790">
        <v>0</v>
      </c>
      <c r="AQ6790" s="281">
        <v>0</v>
      </c>
      <c r="AR6790" s="281">
        <v>0</v>
      </c>
      <c r="AS6790" s="281">
        <v>0</v>
      </c>
      <c r="AT6790">
        <v>0</v>
      </c>
    </row>
    <row r="6791" spans="1:46" hidden="1" x14ac:dyDescent="0.25">
      <c r="A6791" t="s">
        <v>319</v>
      </c>
      <c r="B6791" t="s">
        <v>292</v>
      </c>
      <c r="C6791">
        <v>21</v>
      </c>
      <c r="D6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1">
        <v>35</v>
      </c>
      <c r="AJ6791" t="s">
        <v>319</v>
      </c>
      <c r="AK6791" t="s">
        <v>430</v>
      </c>
      <c r="AL6791" t="s">
        <v>292</v>
      </c>
      <c r="AM6791">
        <v>7</v>
      </c>
      <c r="AN6791">
        <v>21</v>
      </c>
      <c r="AO6791">
        <v>0</v>
      </c>
      <c r="AP6791">
        <v>0</v>
      </c>
      <c r="AQ6791">
        <v>0</v>
      </c>
      <c r="AR6791">
        <v>0</v>
      </c>
      <c r="AS6791">
        <v>0</v>
      </c>
      <c r="AT6791">
        <v>0</v>
      </c>
    </row>
    <row r="6792" spans="1:46" hidden="1" x14ac:dyDescent="0.25">
      <c r="A6792" t="s">
        <v>319</v>
      </c>
      <c r="B6792" t="s">
        <v>292</v>
      </c>
      <c r="C6792">
        <v>22</v>
      </c>
      <c r="D6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2">
        <v>35</v>
      </c>
      <c r="AJ6792" t="s">
        <v>319</v>
      </c>
      <c r="AK6792" t="s">
        <v>430</v>
      </c>
      <c r="AL6792" t="s">
        <v>292</v>
      </c>
      <c r="AM6792">
        <v>7</v>
      </c>
      <c r="AN6792">
        <v>22</v>
      </c>
      <c r="AO6792">
        <v>0</v>
      </c>
      <c r="AP6792">
        <v>0</v>
      </c>
      <c r="AQ6792">
        <v>0</v>
      </c>
      <c r="AR6792">
        <v>0</v>
      </c>
      <c r="AS6792">
        <v>0</v>
      </c>
      <c r="AT6792">
        <v>0</v>
      </c>
    </row>
    <row r="6793" spans="1:46" hidden="1" x14ac:dyDescent="0.25">
      <c r="A6793" t="s">
        <v>319</v>
      </c>
      <c r="B6793" t="s">
        <v>292</v>
      </c>
      <c r="C6793">
        <v>23</v>
      </c>
      <c r="D6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3">
        <v>35</v>
      </c>
      <c r="AJ6793" t="s">
        <v>319</v>
      </c>
      <c r="AK6793" t="s">
        <v>430</v>
      </c>
      <c r="AL6793" t="s">
        <v>292</v>
      </c>
      <c r="AM6793">
        <v>7</v>
      </c>
      <c r="AN6793">
        <v>23</v>
      </c>
      <c r="AO6793">
        <v>0</v>
      </c>
      <c r="AP6793">
        <v>0</v>
      </c>
      <c r="AQ6793">
        <v>0</v>
      </c>
      <c r="AR6793">
        <v>0</v>
      </c>
      <c r="AS6793">
        <v>0</v>
      </c>
      <c r="AT6793">
        <v>0</v>
      </c>
    </row>
    <row r="6794" spans="1:46" hidden="1" x14ac:dyDescent="0.25">
      <c r="A6794" t="s">
        <v>319</v>
      </c>
      <c r="B6794" t="s">
        <v>292</v>
      </c>
      <c r="C6794">
        <v>24</v>
      </c>
      <c r="D6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4">
        <v>35</v>
      </c>
      <c r="AJ6794" t="s">
        <v>319</v>
      </c>
      <c r="AK6794" t="s">
        <v>430</v>
      </c>
      <c r="AL6794" t="s">
        <v>292</v>
      </c>
      <c r="AM6794">
        <v>7</v>
      </c>
      <c r="AN6794">
        <v>24</v>
      </c>
      <c r="AO6794">
        <v>0</v>
      </c>
      <c r="AP6794">
        <v>0</v>
      </c>
      <c r="AQ6794">
        <v>0</v>
      </c>
      <c r="AR6794">
        <v>0</v>
      </c>
      <c r="AS6794">
        <v>0</v>
      </c>
      <c r="AT6794">
        <v>0</v>
      </c>
    </row>
    <row r="6795" spans="1:46" hidden="1" x14ac:dyDescent="0.25">
      <c r="A6795" t="s">
        <v>319</v>
      </c>
      <c r="B6795" t="s">
        <v>293</v>
      </c>
      <c r="C6795">
        <v>1</v>
      </c>
      <c r="D6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5">
        <v>35</v>
      </c>
      <c r="AJ6795" t="s">
        <v>319</v>
      </c>
      <c r="AK6795" t="s">
        <v>430</v>
      </c>
      <c r="AL6795" t="s">
        <v>293</v>
      </c>
      <c r="AM6795">
        <v>8</v>
      </c>
      <c r="AN6795">
        <v>1</v>
      </c>
      <c r="AO6795">
        <v>0</v>
      </c>
      <c r="AP6795">
        <v>0</v>
      </c>
      <c r="AQ6795">
        <v>0</v>
      </c>
      <c r="AR6795">
        <v>0</v>
      </c>
      <c r="AS6795">
        <v>0</v>
      </c>
      <c r="AT6795">
        <v>0</v>
      </c>
    </row>
    <row r="6796" spans="1:46" hidden="1" x14ac:dyDescent="0.25">
      <c r="A6796" t="s">
        <v>319</v>
      </c>
      <c r="B6796" t="s">
        <v>293</v>
      </c>
      <c r="C6796">
        <v>2</v>
      </c>
      <c r="D6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6">
        <v>35</v>
      </c>
      <c r="AJ6796" t="s">
        <v>319</v>
      </c>
      <c r="AK6796" t="s">
        <v>430</v>
      </c>
      <c r="AL6796" t="s">
        <v>293</v>
      </c>
      <c r="AM6796">
        <v>8</v>
      </c>
      <c r="AN6796">
        <v>2</v>
      </c>
      <c r="AO6796">
        <v>0</v>
      </c>
      <c r="AP6796">
        <v>0</v>
      </c>
      <c r="AQ6796">
        <v>0</v>
      </c>
      <c r="AR6796">
        <v>0</v>
      </c>
      <c r="AS6796">
        <v>0</v>
      </c>
      <c r="AT6796">
        <v>0</v>
      </c>
    </row>
    <row r="6797" spans="1:46" hidden="1" x14ac:dyDescent="0.25">
      <c r="A6797" t="s">
        <v>319</v>
      </c>
      <c r="B6797" t="s">
        <v>293</v>
      </c>
      <c r="C6797">
        <v>3</v>
      </c>
      <c r="D6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7">
        <v>35</v>
      </c>
      <c r="AJ6797" t="s">
        <v>319</v>
      </c>
      <c r="AK6797" t="s">
        <v>430</v>
      </c>
      <c r="AL6797" t="s">
        <v>293</v>
      </c>
      <c r="AM6797">
        <v>8</v>
      </c>
      <c r="AN6797">
        <v>3</v>
      </c>
      <c r="AO6797">
        <v>0</v>
      </c>
      <c r="AP6797">
        <v>0</v>
      </c>
      <c r="AQ6797">
        <v>0</v>
      </c>
      <c r="AR6797">
        <v>0</v>
      </c>
      <c r="AS6797">
        <v>0</v>
      </c>
      <c r="AT6797">
        <v>0</v>
      </c>
    </row>
    <row r="6798" spans="1:46" hidden="1" x14ac:dyDescent="0.25">
      <c r="A6798" t="s">
        <v>319</v>
      </c>
      <c r="B6798" t="s">
        <v>293</v>
      </c>
      <c r="C6798">
        <v>4</v>
      </c>
      <c r="D6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8">
        <v>35</v>
      </c>
      <c r="AJ6798" t="s">
        <v>319</v>
      </c>
      <c r="AK6798" t="s">
        <v>430</v>
      </c>
      <c r="AL6798" t="s">
        <v>293</v>
      </c>
      <c r="AM6798">
        <v>8</v>
      </c>
      <c r="AN6798">
        <v>4</v>
      </c>
      <c r="AO6798">
        <v>0</v>
      </c>
      <c r="AP6798">
        <v>0</v>
      </c>
      <c r="AQ6798">
        <v>0</v>
      </c>
      <c r="AR6798">
        <v>0</v>
      </c>
      <c r="AS6798">
        <v>0</v>
      </c>
      <c r="AT6798">
        <v>0</v>
      </c>
    </row>
    <row r="6799" spans="1:46" hidden="1" x14ac:dyDescent="0.25">
      <c r="A6799" t="s">
        <v>319</v>
      </c>
      <c r="B6799" t="s">
        <v>293</v>
      </c>
      <c r="C6799">
        <v>5</v>
      </c>
      <c r="D6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9">
        <v>35</v>
      </c>
      <c r="AJ6799" t="s">
        <v>319</v>
      </c>
      <c r="AK6799" t="s">
        <v>430</v>
      </c>
      <c r="AL6799" t="s">
        <v>293</v>
      </c>
      <c r="AM6799">
        <v>8</v>
      </c>
      <c r="AN6799">
        <v>5</v>
      </c>
      <c r="AO6799">
        <v>0</v>
      </c>
      <c r="AP6799">
        <v>0</v>
      </c>
      <c r="AQ6799">
        <v>0</v>
      </c>
      <c r="AR6799">
        <v>0</v>
      </c>
      <c r="AS6799">
        <v>0</v>
      </c>
      <c r="AT6799">
        <v>0</v>
      </c>
    </row>
    <row r="6800" spans="1:46" hidden="1" x14ac:dyDescent="0.25">
      <c r="A6800" t="s">
        <v>319</v>
      </c>
      <c r="B6800" t="s">
        <v>293</v>
      </c>
      <c r="C6800">
        <v>6</v>
      </c>
      <c r="D6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0">
        <v>35</v>
      </c>
      <c r="AJ6800" t="s">
        <v>319</v>
      </c>
      <c r="AK6800" t="s">
        <v>430</v>
      </c>
      <c r="AL6800" t="s">
        <v>293</v>
      </c>
      <c r="AM6800">
        <v>8</v>
      </c>
      <c r="AN6800">
        <v>6</v>
      </c>
      <c r="AO6800">
        <v>0</v>
      </c>
      <c r="AP6800">
        <v>0</v>
      </c>
      <c r="AQ6800">
        <v>0</v>
      </c>
      <c r="AR6800">
        <v>0</v>
      </c>
      <c r="AS6800">
        <v>0</v>
      </c>
      <c r="AT6800">
        <v>0</v>
      </c>
    </row>
    <row r="6801" spans="1:46" hidden="1" x14ac:dyDescent="0.25">
      <c r="A6801" t="s">
        <v>319</v>
      </c>
      <c r="B6801" t="s">
        <v>293</v>
      </c>
      <c r="C6801">
        <v>7</v>
      </c>
      <c r="D6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2.116695E-3</v>
      </c>
      <c r="E6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2.116695E-3</v>
      </c>
      <c r="AI6801">
        <v>35</v>
      </c>
      <c r="AJ6801" t="s">
        <v>319</v>
      </c>
      <c r="AK6801" t="s">
        <v>430</v>
      </c>
      <c r="AL6801" t="s">
        <v>293</v>
      </c>
      <c r="AM6801">
        <v>8</v>
      </c>
      <c r="AN6801">
        <v>7</v>
      </c>
      <c r="AO6801">
        <v>2.116695E-3</v>
      </c>
      <c r="AP6801">
        <v>3.5567810000000002E-3</v>
      </c>
      <c r="AQ6801">
        <v>7.4043609999999999E-3</v>
      </c>
      <c r="AR6801">
        <v>4.9845619999999997E-3</v>
      </c>
      <c r="AS6801">
        <v>1.4925924E-2</v>
      </c>
      <c r="AT6801">
        <v>6.65199E-4</v>
      </c>
    </row>
    <row r="6802" spans="1:46" hidden="1" x14ac:dyDescent="0.25">
      <c r="A6802" t="s">
        <v>319</v>
      </c>
      <c r="B6802" t="s">
        <v>293</v>
      </c>
      <c r="C6802">
        <v>8</v>
      </c>
      <c r="D6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6.8865463000000002E-2</v>
      </c>
      <c r="E6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6.8865463000000002E-2</v>
      </c>
      <c r="AI6802">
        <v>35</v>
      </c>
      <c r="AJ6802" t="s">
        <v>319</v>
      </c>
      <c r="AK6802" t="s">
        <v>430</v>
      </c>
      <c r="AL6802" t="s">
        <v>293</v>
      </c>
      <c r="AM6802">
        <v>8</v>
      </c>
      <c r="AN6802">
        <v>8</v>
      </c>
      <c r="AO6802">
        <v>6.8865463000000002E-2</v>
      </c>
      <c r="AP6802">
        <v>8.7094445000000006E-2</v>
      </c>
      <c r="AQ6802">
        <v>0.10991348300000001</v>
      </c>
      <c r="AR6802">
        <v>8.8835583999999995E-2</v>
      </c>
      <c r="AS6802">
        <v>0.147849494</v>
      </c>
      <c r="AT6802">
        <v>2.2639532E-2</v>
      </c>
    </row>
    <row r="6803" spans="1:46" hidden="1" x14ac:dyDescent="0.25">
      <c r="A6803" t="s">
        <v>319</v>
      </c>
      <c r="B6803" t="s">
        <v>293</v>
      </c>
      <c r="C6803">
        <v>9</v>
      </c>
      <c r="D6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0.27759066900000001</v>
      </c>
      <c r="E6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0.20005130900000001</v>
      </c>
      <c r="AI6803">
        <v>35</v>
      </c>
      <c r="AJ6803" t="s">
        <v>319</v>
      </c>
      <c r="AK6803" t="s">
        <v>430</v>
      </c>
      <c r="AL6803" t="s">
        <v>293</v>
      </c>
      <c r="AM6803">
        <v>8</v>
      </c>
      <c r="AN6803">
        <v>9</v>
      </c>
      <c r="AO6803">
        <v>0.20005130900000001</v>
      </c>
      <c r="AP6803">
        <v>0.24487326700000001</v>
      </c>
      <c r="AQ6803">
        <v>0.27759066900000001</v>
      </c>
      <c r="AR6803">
        <v>0.23686733600000001</v>
      </c>
      <c r="AS6803">
        <v>0.34350174700000002</v>
      </c>
      <c r="AT6803">
        <v>6.2695813000000003E-2</v>
      </c>
    </row>
    <row r="6804" spans="1:46" hidden="1" x14ac:dyDescent="0.25">
      <c r="A6804" t="s">
        <v>319</v>
      </c>
      <c r="B6804" t="s">
        <v>293</v>
      </c>
      <c r="C6804">
        <v>10</v>
      </c>
      <c r="D6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0.44852539899999999</v>
      </c>
      <c r="E6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0.44852539899999999</v>
      </c>
      <c r="AI6804">
        <v>35</v>
      </c>
      <c r="AJ6804" t="s">
        <v>319</v>
      </c>
      <c r="AK6804" t="s">
        <v>430</v>
      </c>
      <c r="AL6804" t="s">
        <v>293</v>
      </c>
      <c r="AM6804">
        <v>8</v>
      </c>
      <c r="AN6804">
        <v>10</v>
      </c>
      <c r="AO6804">
        <v>0.34050981600000002</v>
      </c>
      <c r="AP6804">
        <v>0.40215482499999999</v>
      </c>
      <c r="AQ6804">
        <v>0.44852539899999999</v>
      </c>
      <c r="AR6804">
        <v>0.38417051899999999</v>
      </c>
      <c r="AS6804">
        <v>0.52158521599999996</v>
      </c>
      <c r="AT6804">
        <v>0.101786317</v>
      </c>
    </row>
    <row r="6805" spans="1:46" hidden="1" x14ac:dyDescent="0.25">
      <c r="A6805" t="s">
        <v>319</v>
      </c>
      <c r="B6805" t="s">
        <v>293</v>
      </c>
      <c r="C6805">
        <v>11</v>
      </c>
      <c r="D6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0.58379443399999997</v>
      </c>
      <c r="E6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0.58379443399999997</v>
      </c>
      <c r="AI6805">
        <v>35</v>
      </c>
      <c r="AJ6805" t="s">
        <v>319</v>
      </c>
      <c r="AK6805" t="s">
        <v>430</v>
      </c>
      <c r="AL6805" t="s">
        <v>293</v>
      </c>
      <c r="AM6805">
        <v>8</v>
      </c>
      <c r="AN6805">
        <v>11</v>
      </c>
      <c r="AO6805">
        <v>0.448668122</v>
      </c>
      <c r="AP6805">
        <v>0.53175035299999995</v>
      </c>
      <c r="AQ6805">
        <v>0.58379443399999997</v>
      </c>
      <c r="AR6805">
        <v>0.50210705799999999</v>
      </c>
      <c r="AS6805">
        <v>0.65524717700000001</v>
      </c>
      <c r="AT6805">
        <v>0.11165997900000001</v>
      </c>
    </row>
    <row r="6806" spans="1:46" hidden="1" x14ac:dyDescent="0.25">
      <c r="A6806" t="s">
        <v>319</v>
      </c>
      <c r="B6806" t="s">
        <v>293</v>
      </c>
      <c r="C6806">
        <v>12</v>
      </c>
      <c r="D6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0.65858387399999996</v>
      </c>
      <c r="E6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0.65858387399999996</v>
      </c>
      <c r="AI6806">
        <v>35</v>
      </c>
      <c r="AJ6806" t="s">
        <v>319</v>
      </c>
      <c r="AK6806" t="s">
        <v>430</v>
      </c>
      <c r="AL6806" t="s">
        <v>293</v>
      </c>
      <c r="AM6806">
        <v>8</v>
      </c>
      <c r="AN6806">
        <v>12</v>
      </c>
      <c r="AO6806">
        <v>0.51211364400000003</v>
      </c>
      <c r="AP6806">
        <v>0.61233162699999999</v>
      </c>
      <c r="AQ6806">
        <v>0.65858387399999996</v>
      </c>
      <c r="AR6806">
        <v>0.57262577400000003</v>
      </c>
      <c r="AS6806">
        <v>0.73282170899999999</v>
      </c>
      <c r="AT6806">
        <v>0.122915068</v>
      </c>
    </row>
    <row r="6807" spans="1:46" hidden="1" x14ac:dyDescent="0.25">
      <c r="A6807" t="s">
        <v>319</v>
      </c>
      <c r="B6807" t="s">
        <v>293</v>
      </c>
      <c r="C6807">
        <v>13</v>
      </c>
      <c r="D6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0.675294116</v>
      </c>
      <c r="E6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0.675294116</v>
      </c>
      <c r="AI6807">
        <v>35</v>
      </c>
      <c r="AJ6807" t="s">
        <v>319</v>
      </c>
      <c r="AK6807" t="s">
        <v>430</v>
      </c>
      <c r="AL6807" t="s">
        <v>293</v>
      </c>
      <c r="AM6807">
        <v>8</v>
      </c>
      <c r="AN6807">
        <v>13</v>
      </c>
      <c r="AO6807">
        <v>0.53570237300000001</v>
      </c>
      <c r="AP6807">
        <v>0.62052847099999997</v>
      </c>
      <c r="AQ6807">
        <v>0.675294116</v>
      </c>
      <c r="AR6807">
        <v>0.58478567100000001</v>
      </c>
      <c r="AS6807">
        <v>0.74713750999999995</v>
      </c>
      <c r="AT6807">
        <v>0.11221300100000001</v>
      </c>
    </row>
    <row r="6808" spans="1:46" hidden="1" x14ac:dyDescent="0.25">
      <c r="A6808" t="s">
        <v>319</v>
      </c>
      <c r="B6808" t="s">
        <v>293</v>
      </c>
      <c r="C6808">
        <v>14</v>
      </c>
      <c r="D6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0.62616545899999998</v>
      </c>
      <c r="E6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0.62616545899999998</v>
      </c>
      <c r="AI6808">
        <v>35</v>
      </c>
      <c r="AJ6808" t="s">
        <v>319</v>
      </c>
      <c r="AK6808" t="s">
        <v>430</v>
      </c>
      <c r="AL6808" t="s">
        <v>293</v>
      </c>
      <c r="AM6808">
        <v>8</v>
      </c>
      <c r="AN6808">
        <v>14</v>
      </c>
      <c r="AO6808">
        <v>0.48528611700000002</v>
      </c>
      <c r="AP6808">
        <v>0.57190108200000001</v>
      </c>
      <c r="AQ6808">
        <v>0.62616545899999998</v>
      </c>
      <c r="AR6808">
        <v>0.54115956899999995</v>
      </c>
      <c r="AS6808">
        <v>0.69791853199999998</v>
      </c>
      <c r="AT6808">
        <v>0.108525804</v>
      </c>
    </row>
    <row r="6809" spans="1:46" hidden="1" x14ac:dyDescent="0.25">
      <c r="A6809" t="s">
        <v>319</v>
      </c>
      <c r="B6809" t="s">
        <v>293</v>
      </c>
      <c r="C6809">
        <v>15</v>
      </c>
      <c r="D6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0.52221899400000005</v>
      </c>
      <c r="E6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0.52221899400000005</v>
      </c>
      <c r="AI6809">
        <v>35</v>
      </c>
      <c r="AJ6809" t="s">
        <v>319</v>
      </c>
      <c r="AK6809" t="s">
        <v>430</v>
      </c>
      <c r="AL6809" t="s">
        <v>293</v>
      </c>
      <c r="AM6809">
        <v>8</v>
      </c>
      <c r="AN6809">
        <v>15</v>
      </c>
      <c r="AO6809">
        <v>0.402758699</v>
      </c>
      <c r="AP6809">
        <v>0.47103627599999998</v>
      </c>
      <c r="AQ6809">
        <v>0.52221899400000005</v>
      </c>
      <c r="AR6809">
        <v>0.44804027099999999</v>
      </c>
      <c r="AS6809">
        <v>0.58948579000000001</v>
      </c>
      <c r="AT6809">
        <v>8.8955693000000002E-2</v>
      </c>
    </row>
    <row r="6810" spans="1:46" hidden="1" x14ac:dyDescent="0.25">
      <c r="A6810" t="s">
        <v>319</v>
      </c>
      <c r="B6810" t="s">
        <v>293</v>
      </c>
      <c r="C6810">
        <v>16</v>
      </c>
      <c r="D6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0.377911526</v>
      </c>
      <c r="E6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0.377911526</v>
      </c>
      <c r="AI6810">
        <v>35</v>
      </c>
      <c r="AJ6810" t="s">
        <v>319</v>
      </c>
      <c r="AK6810" t="s">
        <v>430</v>
      </c>
      <c r="AL6810" t="s">
        <v>293</v>
      </c>
      <c r="AM6810">
        <v>8</v>
      </c>
      <c r="AN6810">
        <v>16</v>
      </c>
      <c r="AO6810">
        <v>0.272027295</v>
      </c>
      <c r="AP6810">
        <v>0.33391067099999999</v>
      </c>
      <c r="AQ6810">
        <v>0.377911526</v>
      </c>
      <c r="AR6810">
        <v>0.31758283500000001</v>
      </c>
      <c r="AS6810">
        <v>0.43457460999999997</v>
      </c>
      <c r="AT6810">
        <v>6.3957407999999993E-2</v>
      </c>
    </row>
    <row r="6811" spans="1:46" hidden="1" x14ac:dyDescent="0.25">
      <c r="A6811" t="s">
        <v>319</v>
      </c>
      <c r="B6811" t="s">
        <v>293</v>
      </c>
      <c r="C6811">
        <v>17</v>
      </c>
      <c r="D6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0.20805415799999999</v>
      </c>
      <c r="E6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0.20805415799999999</v>
      </c>
      <c r="AI6811">
        <v>35</v>
      </c>
      <c r="AJ6811" t="s">
        <v>319</v>
      </c>
      <c r="AK6811" t="s">
        <v>430</v>
      </c>
      <c r="AL6811" t="s">
        <v>293</v>
      </c>
      <c r="AM6811">
        <v>8</v>
      </c>
      <c r="AN6811">
        <v>17</v>
      </c>
      <c r="AO6811">
        <v>0.14554234599999999</v>
      </c>
      <c r="AP6811">
        <v>0.184118227</v>
      </c>
      <c r="AQ6811">
        <v>0.20805415799999999</v>
      </c>
      <c r="AR6811">
        <v>0.17418663300000001</v>
      </c>
      <c r="AS6811">
        <v>0.24530299</v>
      </c>
      <c r="AT6811">
        <v>3.9461741000000002E-2</v>
      </c>
    </row>
    <row r="6812" spans="1:46" hidden="1" x14ac:dyDescent="0.25">
      <c r="A6812" t="s">
        <v>319</v>
      </c>
      <c r="B6812" t="s">
        <v>293</v>
      </c>
      <c r="C6812">
        <v>18</v>
      </c>
      <c r="D6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5.2533003000000002E-2</v>
      </c>
      <c r="E6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5.2533003000000002E-2</v>
      </c>
      <c r="AI6812">
        <v>35</v>
      </c>
      <c r="AJ6812" t="s">
        <v>319</v>
      </c>
      <c r="AK6812" t="s">
        <v>430</v>
      </c>
      <c r="AL6812" t="s">
        <v>293</v>
      </c>
      <c r="AM6812">
        <v>8</v>
      </c>
      <c r="AN6812">
        <v>18</v>
      </c>
      <c r="AO6812">
        <v>3.5533981999999999E-2</v>
      </c>
      <c r="AP6812">
        <v>4.3239639000000003E-2</v>
      </c>
      <c r="AQ6812">
        <v>5.2533003000000002E-2</v>
      </c>
      <c r="AR6812">
        <v>4.3088541000000001E-2</v>
      </c>
      <c r="AS6812">
        <v>6.5074977000000006E-2</v>
      </c>
      <c r="AT6812">
        <v>1.0062363E-2</v>
      </c>
    </row>
    <row r="6813" spans="1:46" hidden="1" x14ac:dyDescent="0.25">
      <c r="A6813" t="s">
        <v>319</v>
      </c>
      <c r="B6813" t="s">
        <v>293</v>
      </c>
      <c r="C6813">
        <v>19</v>
      </c>
      <c r="D6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2.1462400000000001E-4</v>
      </c>
      <c r="E6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2.1462400000000001E-4</v>
      </c>
      <c r="AI6813">
        <v>35</v>
      </c>
      <c r="AJ6813" t="s">
        <v>319</v>
      </c>
      <c r="AK6813" t="s">
        <v>430</v>
      </c>
      <c r="AL6813" t="s">
        <v>293</v>
      </c>
      <c r="AM6813">
        <v>8</v>
      </c>
      <c r="AN6813">
        <v>19</v>
      </c>
      <c r="AO6813">
        <v>4.7299999999999998E-5</v>
      </c>
      <c r="AP6813">
        <v>9.3700000000000001E-5</v>
      </c>
      <c r="AQ6813">
        <v>2.1462400000000001E-4</v>
      </c>
      <c r="AR6813">
        <v>1.2996899999999999E-4</v>
      </c>
      <c r="AS6813">
        <v>4.1916000000000002E-4</v>
      </c>
      <c r="AT6813">
        <v>9.9000000000000001E-6</v>
      </c>
    </row>
    <row r="6814" spans="1:46" hidden="1" x14ac:dyDescent="0.25">
      <c r="A6814" t="s">
        <v>319</v>
      </c>
      <c r="B6814" t="s">
        <v>293</v>
      </c>
      <c r="C6814">
        <v>20</v>
      </c>
      <c r="D6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4">
        <v>35</v>
      </c>
      <c r="AJ6814" t="s">
        <v>319</v>
      </c>
      <c r="AK6814" t="s">
        <v>430</v>
      </c>
      <c r="AL6814" t="s">
        <v>293</v>
      </c>
      <c r="AM6814">
        <v>8</v>
      </c>
      <c r="AN6814">
        <v>20</v>
      </c>
      <c r="AO6814" s="281">
        <v>0</v>
      </c>
      <c r="AP6814" s="281">
        <v>0</v>
      </c>
      <c r="AQ6814">
        <v>0</v>
      </c>
      <c r="AR6814">
        <v>0</v>
      </c>
      <c r="AS6814">
        <v>0</v>
      </c>
      <c r="AT6814" s="281">
        <v>0</v>
      </c>
    </row>
    <row r="6815" spans="1:46" hidden="1" x14ac:dyDescent="0.25">
      <c r="A6815" t="s">
        <v>319</v>
      </c>
      <c r="B6815" t="s">
        <v>293</v>
      </c>
      <c r="C6815">
        <v>21</v>
      </c>
      <c r="D6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5">
        <v>35</v>
      </c>
      <c r="AJ6815" t="s">
        <v>319</v>
      </c>
      <c r="AK6815" t="s">
        <v>430</v>
      </c>
      <c r="AL6815" t="s">
        <v>293</v>
      </c>
      <c r="AM6815">
        <v>8</v>
      </c>
      <c r="AN6815">
        <v>21</v>
      </c>
      <c r="AO6815">
        <v>0</v>
      </c>
      <c r="AP6815">
        <v>0</v>
      </c>
      <c r="AQ6815">
        <v>0</v>
      </c>
      <c r="AR6815">
        <v>0</v>
      </c>
      <c r="AS6815">
        <v>0</v>
      </c>
      <c r="AT6815">
        <v>0</v>
      </c>
    </row>
    <row r="6816" spans="1:46" hidden="1" x14ac:dyDescent="0.25">
      <c r="A6816" t="s">
        <v>319</v>
      </c>
      <c r="B6816" t="s">
        <v>293</v>
      </c>
      <c r="C6816">
        <v>22</v>
      </c>
      <c r="D6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6">
        <v>35</v>
      </c>
      <c r="AJ6816" t="s">
        <v>319</v>
      </c>
      <c r="AK6816" t="s">
        <v>430</v>
      </c>
      <c r="AL6816" t="s">
        <v>293</v>
      </c>
      <c r="AM6816">
        <v>8</v>
      </c>
      <c r="AN6816">
        <v>22</v>
      </c>
      <c r="AO6816">
        <v>0</v>
      </c>
      <c r="AP6816">
        <v>0</v>
      </c>
      <c r="AQ6816">
        <v>0</v>
      </c>
      <c r="AR6816">
        <v>0</v>
      </c>
      <c r="AS6816">
        <v>0</v>
      </c>
      <c r="AT6816">
        <v>0</v>
      </c>
    </row>
    <row r="6817" spans="1:46" hidden="1" x14ac:dyDescent="0.25">
      <c r="A6817" t="s">
        <v>319</v>
      </c>
      <c r="B6817" t="s">
        <v>293</v>
      </c>
      <c r="C6817">
        <v>23</v>
      </c>
      <c r="D6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7">
        <v>35</v>
      </c>
      <c r="AJ6817" t="s">
        <v>319</v>
      </c>
      <c r="AK6817" t="s">
        <v>430</v>
      </c>
      <c r="AL6817" t="s">
        <v>293</v>
      </c>
      <c r="AM6817">
        <v>8</v>
      </c>
      <c r="AN6817">
        <v>23</v>
      </c>
      <c r="AO6817">
        <v>0</v>
      </c>
      <c r="AP6817">
        <v>0</v>
      </c>
      <c r="AQ6817">
        <v>0</v>
      </c>
      <c r="AR6817">
        <v>0</v>
      </c>
      <c r="AS6817">
        <v>0</v>
      </c>
      <c r="AT6817">
        <v>0</v>
      </c>
    </row>
    <row r="6818" spans="1:46" hidden="1" x14ac:dyDescent="0.25">
      <c r="A6818" t="s">
        <v>319</v>
      </c>
      <c r="B6818" t="s">
        <v>293</v>
      </c>
      <c r="C6818">
        <v>24</v>
      </c>
      <c r="D6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8">
        <v>35</v>
      </c>
      <c r="AJ6818" t="s">
        <v>319</v>
      </c>
      <c r="AK6818" t="s">
        <v>430</v>
      </c>
      <c r="AL6818" t="s">
        <v>293</v>
      </c>
      <c r="AM6818">
        <v>8</v>
      </c>
      <c r="AN6818">
        <v>24</v>
      </c>
      <c r="AO6818">
        <v>0</v>
      </c>
      <c r="AP6818">
        <v>0</v>
      </c>
      <c r="AQ6818">
        <v>0</v>
      </c>
      <c r="AR6818">
        <v>0</v>
      </c>
      <c r="AS6818">
        <v>0</v>
      </c>
      <c r="AT6818">
        <v>0</v>
      </c>
    </row>
    <row r="6819" spans="1:46" hidden="1" x14ac:dyDescent="0.25">
      <c r="A6819" t="s">
        <v>319</v>
      </c>
      <c r="B6819" t="s">
        <v>294</v>
      </c>
      <c r="C6819">
        <v>1</v>
      </c>
      <c r="D6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9">
        <v>35</v>
      </c>
      <c r="AJ6819" t="s">
        <v>319</v>
      </c>
      <c r="AK6819" t="s">
        <v>430</v>
      </c>
      <c r="AL6819" t="s">
        <v>294</v>
      </c>
      <c r="AM6819">
        <v>9</v>
      </c>
      <c r="AN6819">
        <v>1</v>
      </c>
      <c r="AO6819">
        <v>0</v>
      </c>
      <c r="AP6819">
        <v>0</v>
      </c>
      <c r="AQ6819">
        <v>0</v>
      </c>
      <c r="AR6819">
        <v>0</v>
      </c>
      <c r="AS6819">
        <v>0</v>
      </c>
      <c r="AT6819">
        <v>0</v>
      </c>
    </row>
    <row r="6820" spans="1:46" hidden="1" x14ac:dyDescent="0.25">
      <c r="A6820" t="s">
        <v>319</v>
      </c>
      <c r="B6820" t="s">
        <v>294</v>
      </c>
      <c r="C6820">
        <v>2</v>
      </c>
      <c r="D6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0">
        <v>35</v>
      </c>
      <c r="AJ6820" t="s">
        <v>319</v>
      </c>
      <c r="AK6820" t="s">
        <v>430</v>
      </c>
      <c r="AL6820" t="s">
        <v>294</v>
      </c>
      <c r="AM6820">
        <v>9</v>
      </c>
      <c r="AN6820">
        <v>2</v>
      </c>
      <c r="AO6820">
        <v>0</v>
      </c>
      <c r="AP6820">
        <v>0</v>
      </c>
      <c r="AQ6820">
        <v>0</v>
      </c>
      <c r="AR6820">
        <v>0</v>
      </c>
      <c r="AS6820">
        <v>0</v>
      </c>
      <c r="AT6820">
        <v>0</v>
      </c>
    </row>
    <row r="6821" spans="1:46" hidden="1" x14ac:dyDescent="0.25">
      <c r="A6821" t="s">
        <v>319</v>
      </c>
      <c r="B6821" t="s">
        <v>294</v>
      </c>
      <c r="C6821">
        <v>3</v>
      </c>
      <c r="D6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1">
        <v>35</v>
      </c>
      <c r="AJ6821" t="s">
        <v>319</v>
      </c>
      <c r="AK6821" t="s">
        <v>430</v>
      </c>
      <c r="AL6821" t="s">
        <v>294</v>
      </c>
      <c r="AM6821">
        <v>9</v>
      </c>
      <c r="AN6821">
        <v>3</v>
      </c>
      <c r="AO6821">
        <v>0</v>
      </c>
      <c r="AP6821">
        <v>0</v>
      </c>
      <c r="AQ6821">
        <v>0</v>
      </c>
      <c r="AR6821">
        <v>0</v>
      </c>
      <c r="AS6821">
        <v>0</v>
      </c>
      <c r="AT6821">
        <v>0</v>
      </c>
    </row>
    <row r="6822" spans="1:46" hidden="1" x14ac:dyDescent="0.25">
      <c r="A6822" t="s">
        <v>319</v>
      </c>
      <c r="B6822" t="s">
        <v>294</v>
      </c>
      <c r="C6822">
        <v>4</v>
      </c>
      <c r="D6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2">
        <v>35</v>
      </c>
      <c r="AJ6822" t="s">
        <v>319</v>
      </c>
      <c r="AK6822" t="s">
        <v>430</v>
      </c>
      <c r="AL6822" t="s">
        <v>294</v>
      </c>
      <c r="AM6822">
        <v>9</v>
      </c>
      <c r="AN6822">
        <v>4</v>
      </c>
      <c r="AO6822">
        <v>0</v>
      </c>
      <c r="AP6822">
        <v>0</v>
      </c>
      <c r="AQ6822">
        <v>0</v>
      </c>
      <c r="AR6822">
        <v>0</v>
      </c>
      <c r="AS6822">
        <v>0</v>
      </c>
      <c r="AT6822">
        <v>0</v>
      </c>
    </row>
    <row r="6823" spans="1:46" hidden="1" x14ac:dyDescent="0.25">
      <c r="A6823" t="s">
        <v>319</v>
      </c>
      <c r="B6823" t="s">
        <v>294</v>
      </c>
      <c r="C6823">
        <v>5</v>
      </c>
      <c r="D6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3">
        <v>35</v>
      </c>
      <c r="AJ6823" t="s">
        <v>319</v>
      </c>
      <c r="AK6823" t="s">
        <v>430</v>
      </c>
      <c r="AL6823" t="s">
        <v>294</v>
      </c>
      <c r="AM6823">
        <v>9</v>
      </c>
      <c r="AN6823">
        <v>5</v>
      </c>
      <c r="AO6823">
        <v>0</v>
      </c>
      <c r="AP6823">
        <v>0</v>
      </c>
      <c r="AQ6823">
        <v>0</v>
      </c>
      <c r="AR6823">
        <v>0</v>
      </c>
      <c r="AS6823">
        <v>0</v>
      </c>
      <c r="AT6823">
        <v>0</v>
      </c>
    </row>
    <row r="6824" spans="1:46" hidden="1" x14ac:dyDescent="0.25">
      <c r="A6824" t="s">
        <v>319</v>
      </c>
      <c r="B6824" t="s">
        <v>294</v>
      </c>
      <c r="C6824">
        <v>6</v>
      </c>
      <c r="D6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4">
        <v>35</v>
      </c>
      <c r="AJ6824" t="s">
        <v>319</v>
      </c>
      <c r="AK6824" t="s">
        <v>430</v>
      </c>
      <c r="AL6824" t="s">
        <v>294</v>
      </c>
      <c r="AM6824">
        <v>9</v>
      </c>
      <c r="AN6824">
        <v>6</v>
      </c>
      <c r="AO6824">
        <v>0</v>
      </c>
      <c r="AP6824">
        <v>1.5200000000000001E-7</v>
      </c>
      <c r="AQ6824">
        <v>2.87E-5</v>
      </c>
      <c r="AR6824">
        <v>3.3800000000000002E-5</v>
      </c>
      <c r="AS6824">
        <v>3.1658899999999999E-4</v>
      </c>
      <c r="AT6824">
        <v>0</v>
      </c>
    </row>
    <row r="6825" spans="1:46" hidden="1" x14ac:dyDescent="0.25">
      <c r="A6825" t="s">
        <v>319</v>
      </c>
      <c r="B6825" t="s">
        <v>294</v>
      </c>
      <c r="C6825">
        <v>7</v>
      </c>
      <c r="D6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2.0691126000000001E-2</v>
      </c>
      <c r="E6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2.0691126000000001E-2</v>
      </c>
      <c r="AI6825">
        <v>35</v>
      </c>
      <c r="AJ6825" t="s">
        <v>319</v>
      </c>
      <c r="AK6825" t="s">
        <v>430</v>
      </c>
      <c r="AL6825" t="s">
        <v>294</v>
      </c>
      <c r="AM6825">
        <v>9</v>
      </c>
      <c r="AN6825">
        <v>7</v>
      </c>
      <c r="AO6825">
        <v>2.0691126000000001E-2</v>
      </c>
      <c r="AP6825" s="281">
        <v>2.7002045999999998E-2</v>
      </c>
      <c r="AQ6825" s="281">
        <v>4.1326217999999998E-2</v>
      </c>
      <c r="AR6825" s="281">
        <v>3.1597192000000003E-2</v>
      </c>
      <c r="AS6825">
        <v>6.3578017000000001E-2</v>
      </c>
      <c r="AT6825">
        <v>8.3353009999999998E-3</v>
      </c>
    </row>
    <row r="6826" spans="1:46" hidden="1" x14ac:dyDescent="0.25">
      <c r="A6826" t="s">
        <v>319</v>
      </c>
      <c r="B6826" t="s">
        <v>294</v>
      </c>
      <c r="C6826">
        <v>8</v>
      </c>
      <c r="D6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0.142797955</v>
      </c>
      <c r="E6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0.142797955</v>
      </c>
      <c r="AI6826">
        <v>35</v>
      </c>
      <c r="AJ6826" t="s">
        <v>319</v>
      </c>
      <c r="AK6826" t="s">
        <v>430</v>
      </c>
      <c r="AL6826" t="s">
        <v>294</v>
      </c>
      <c r="AM6826">
        <v>9</v>
      </c>
      <c r="AN6826">
        <v>8</v>
      </c>
      <c r="AO6826">
        <v>0.142797955</v>
      </c>
      <c r="AP6826">
        <v>0.16885579100000001</v>
      </c>
      <c r="AQ6826">
        <v>0.201072266</v>
      </c>
      <c r="AR6826">
        <v>0.17122966100000001</v>
      </c>
      <c r="AS6826">
        <v>0.245167104</v>
      </c>
      <c r="AT6826">
        <v>4.7546422999999997E-2</v>
      </c>
    </row>
    <row r="6827" spans="1:46" hidden="1" x14ac:dyDescent="0.25">
      <c r="A6827" t="s">
        <v>319</v>
      </c>
      <c r="B6827" t="s">
        <v>294</v>
      </c>
      <c r="C6827">
        <v>9</v>
      </c>
      <c r="D6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0.392980724</v>
      </c>
      <c r="E6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0.31600887100000002</v>
      </c>
      <c r="AI6827">
        <v>35</v>
      </c>
      <c r="AJ6827" t="s">
        <v>319</v>
      </c>
      <c r="AK6827" t="s">
        <v>430</v>
      </c>
      <c r="AL6827" t="s">
        <v>294</v>
      </c>
      <c r="AM6827">
        <v>9</v>
      </c>
      <c r="AN6827">
        <v>9</v>
      </c>
      <c r="AO6827">
        <v>0.31600887100000002</v>
      </c>
      <c r="AP6827">
        <v>0.35664498100000003</v>
      </c>
      <c r="AQ6827">
        <v>0.392980724</v>
      </c>
      <c r="AR6827">
        <v>0.34643512300000001</v>
      </c>
      <c r="AS6827">
        <v>0.45003094100000002</v>
      </c>
      <c r="AT6827">
        <v>9.8531474999999993E-2</v>
      </c>
    </row>
    <row r="6828" spans="1:46" hidden="1" x14ac:dyDescent="0.25">
      <c r="A6828" t="s">
        <v>319</v>
      </c>
      <c r="B6828" t="s">
        <v>294</v>
      </c>
      <c r="C6828">
        <v>10</v>
      </c>
      <c r="D6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0.566657042</v>
      </c>
      <c r="E6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0.566657042</v>
      </c>
      <c r="AI6828">
        <v>35</v>
      </c>
      <c r="AJ6828" t="s">
        <v>319</v>
      </c>
      <c r="AK6828" t="s">
        <v>430</v>
      </c>
      <c r="AL6828" t="s">
        <v>294</v>
      </c>
      <c r="AM6828">
        <v>9</v>
      </c>
      <c r="AN6828">
        <v>10</v>
      </c>
      <c r="AO6828">
        <v>0.47368669600000002</v>
      </c>
      <c r="AP6828">
        <v>0.53188076200000001</v>
      </c>
      <c r="AQ6828">
        <v>0.566657042</v>
      </c>
      <c r="AR6828">
        <v>0.50621749800000004</v>
      </c>
      <c r="AS6828">
        <v>0.62952584300000003</v>
      </c>
      <c r="AT6828">
        <v>0.154687776</v>
      </c>
    </row>
    <row r="6829" spans="1:46" hidden="1" x14ac:dyDescent="0.25">
      <c r="A6829" t="s">
        <v>319</v>
      </c>
      <c r="B6829" t="s">
        <v>294</v>
      </c>
      <c r="C6829">
        <v>11</v>
      </c>
      <c r="D6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0.69638915300000004</v>
      </c>
      <c r="E6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0.69638915300000004</v>
      </c>
      <c r="AI6829">
        <v>35</v>
      </c>
      <c r="AJ6829" t="s">
        <v>319</v>
      </c>
      <c r="AK6829" t="s">
        <v>430</v>
      </c>
      <c r="AL6829" t="s">
        <v>294</v>
      </c>
      <c r="AM6829">
        <v>9</v>
      </c>
      <c r="AN6829">
        <v>11</v>
      </c>
      <c r="AO6829">
        <v>0.586896062</v>
      </c>
      <c r="AP6829">
        <v>0.660797258</v>
      </c>
      <c r="AQ6829">
        <v>0.69638915300000004</v>
      </c>
      <c r="AR6829">
        <v>0.62587924500000003</v>
      </c>
      <c r="AS6829">
        <v>0.75570000400000004</v>
      </c>
      <c r="AT6829">
        <v>0.20653110499999999</v>
      </c>
    </row>
    <row r="6830" spans="1:46" hidden="1" x14ac:dyDescent="0.25">
      <c r="A6830" t="s">
        <v>319</v>
      </c>
      <c r="B6830" t="s">
        <v>294</v>
      </c>
      <c r="C6830">
        <v>12</v>
      </c>
      <c r="D6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0.76428147099999999</v>
      </c>
      <c r="E6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0.76428147099999999</v>
      </c>
      <c r="AI6830">
        <v>35</v>
      </c>
      <c r="AJ6830" t="s">
        <v>319</v>
      </c>
      <c r="AK6830" t="s">
        <v>430</v>
      </c>
      <c r="AL6830" t="s">
        <v>294</v>
      </c>
      <c r="AM6830">
        <v>9</v>
      </c>
      <c r="AN6830">
        <v>12</v>
      </c>
      <c r="AO6830">
        <v>0.64763665299999995</v>
      </c>
      <c r="AP6830">
        <v>0.73461000700000001</v>
      </c>
      <c r="AQ6830">
        <v>0.76428147099999999</v>
      </c>
      <c r="AR6830">
        <v>0.68929681600000003</v>
      </c>
      <c r="AS6830">
        <v>0.82785553000000001</v>
      </c>
      <c r="AT6830">
        <v>0.23054562200000001</v>
      </c>
    </row>
    <row r="6831" spans="1:46" hidden="1" x14ac:dyDescent="0.25">
      <c r="A6831" t="s">
        <v>319</v>
      </c>
      <c r="B6831" t="s">
        <v>294</v>
      </c>
      <c r="C6831">
        <v>13</v>
      </c>
      <c r="D6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0.76690673899999995</v>
      </c>
      <c r="E6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0.76690673899999995</v>
      </c>
      <c r="AI6831">
        <v>35</v>
      </c>
      <c r="AJ6831" t="s">
        <v>319</v>
      </c>
      <c r="AK6831" t="s">
        <v>430</v>
      </c>
      <c r="AL6831" t="s">
        <v>294</v>
      </c>
      <c r="AM6831">
        <v>9</v>
      </c>
      <c r="AN6831">
        <v>13</v>
      </c>
      <c r="AO6831">
        <v>0.65547856599999998</v>
      </c>
      <c r="AP6831">
        <v>0.73215134400000004</v>
      </c>
      <c r="AQ6831">
        <v>0.76690673899999995</v>
      </c>
      <c r="AR6831">
        <v>0.68856452400000001</v>
      </c>
      <c r="AS6831">
        <v>0.82698430300000003</v>
      </c>
      <c r="AT6831">
        <v>0.231557505</v>
      </c>
    </row>
    <row r="6832" spans="1:46" hidden="1" x14ac:dyDescent="0.25">
      <c r="A6832" t="s">
        <v>319</v>
      </c>
      <c r="B6832" t="s">
        <v>294</v>
      </c>
      <c r="C6832">
        <v>14</v>
      </c>
      <c r="D6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0.70993025899999995</v>
      </c>
      <c r="E6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0.70993025899999995</v>
      </c>
      <c r="AI6832">
        <v>35</v>
      </c>
      <c r="AJ6832" t="s">
        <v>319</v>
      </c>
      <c r="AK6832" t="s">
        <v>430</v>
      </c>
      <c r="AL6832" t="s">
        <v>294</v>
      </c>
      <c r="AM6832">
        <v>9</v>
      </c>
      <c r="AN6832">
        <v>14</v>
      </c>
      <c r="AO6832">
        <v>0.59897182500000001</v>
      </c>
      <c r="AP6832">
        <v>0.66129901899999999</v>
      </c>
      <c r="AQ6832">
        <v>0.70993025899999995</v>
      </c>
      <c r="AR6832">
        <v>0.63048015300000004</v>
      </c>
      <c r="AS6832">
        <v>0.75979290600000005</v>
      </c>
      <c r="AT6832">
        <v>0.20090085499999999</v>
      </c>
    </row>
    <row r="6833" spans="1:46" hidden="1" x14ac:dyDescent="0.25">
      <c r="A6833" t="s">
        <v>319</v>
      </c>
      <c r="B6833" t="s">
        <v>294</v>
      </c>
      <c r="C6833">
        <v>15</v>
      </c>
      <c r="D6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0.59440726399999999</v>
      </c>
      <c r="E6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0.59440726399999999</v>
      </c>
      <c r="AI6833">
        <v>35</v>
      </c>
      <c r="AJ6833" t="s">
        <v>319</v>
      </c>
      <c r="AK6833" t="s">
        <v>430</v>
      </c>
      <c r="AL6833" t="s">
        <v>294</v>
      </c>
      <c r="AM6833">
        <v>9</v>
      </c>
      <c r="AN6833">
        <v>15</v>
      </c>
      <c r="AO6833">
        <v>0.47906193800000002</v>
      </c>
      <c r="AP6833">
        <v>0.54198006799999998</v>
      </c>
      <c r="AQ6833">
        <v>0.59440726399999999</v>
      </c>
      <c r="AR6833">
        <v>0.52135599300000002</v>
      </c>
      <c r="AS6833">
        <v>0.64254292800000001</v>
      </c>
      <c r="AT6833">
        <v>0.17931075299999999</v>
      </c>
    </row>
    <row r="6834" spans="1:46" hidden="1" x14ac:dyDescent="0.25">
      <c r="A6834" t="s">
        <v>319</v>
      </c>
      <c r="B6834" t="s">
        <v>294</v>
      </c>
      <c r="C6834">
        <v>16</v>
      </c>
      <c r="D6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0.43478027899999999</v>
      </c>
      <c r="E6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0.43478027899999999</v>
      </c>
      <c r="AI6834">
        <v>35</v>
      </c>
      <c r="AJ6834" t="s">
        <v>319</v>
      </c>
      <c r="AK6834" t="s">
        <v>430</v>
      </c>
      <c r="AL6834" t="s">
        <v>294</v>
      </c>
      <c r="AM6834">
        <v>9</v>
      </c>
      <c r="AN6834">
        <v>16</v>
      </c>
      <c r="AO6834">
        <v>0.329742594</v>
      </c>
      <c r="AP6834">
        <v>0.39727327000000001</v>
      </c>
      <c r="AQ6834">
        <v>0.43478027899999999</v>
      </c>
      <c r="AR6834">
        <v>0.372625816</v>
      </c>
      <c r="AS6834">
        <v>0.48824795100000001</v>
      </c>
      <c r="AT6834">
        <v>0.12536269799999999</v>
      </c>
    </row>
    <row r="6835" spans="1:46" hidden="1" x14ac:dyDescent="0.25">
      <c r="A6835" t="s">
        <v>319</v>
      </c>
      <c r="B6835" t="s">
        <v>294</v>
      </c>
      <c r="C6835">
        <v>17</v>
      </c>
      <c r="D6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0.24862411200000001</v>
      </c>
      <c r="E6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0.24862411200000001</v>
      </c>
      <c r="AI6835">
        <v>35</v>
      </c>
      <c r="AJ6835" t="s">
        <v>319</v>
      </c>
      <c r="AK6835" t="s">
        <v>430</v>
      </c>
      <c r="AL6835" t="s">
        <v>294</v>
      </c>
      <c r="AM6835">
        <v>9</v>
      </c>
      <c r="AN6835">
        <v>17</v>
      </c>
      <c r="AO6835">
        <v>0.188288758</v>
      </c>
      <c r="AP6835">
        <v>0.22224850199999999</v>
      </c>
      <c r="AQ6835">
        <v>0.24862411200000001</v>
      </c>
      <c r="AR6835">
        <v>0.21252425799999999</v>
      </c>
      <c r="AS6835">
        <v>0.29101432599999999</v>
      </c>
      <c r="AT6835">
        <v>7.1772536999999997E-2</v>
      </c>
    </row>
    <row r="6836" spans="1:46" hidden="1" x14ac:dyDescent="0.25">
      <c r="A6836" t="s">
        <v>319</v>
      </c>
      <c r="B6836" t="s">
        <v>294</v>
      </c>
      <c r="C6836">
        <v>18</v>
      </c>
      <c r="D6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7.2158865000000003E-2</v>
      </c>
      <c r="E6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7.2158865000000003E-2</v>
      </c>
      <c r="AI6836">
        <v>35</v>
      </c>
      <c r="AJ6836" t="s">
        <v>319</v>
      </c>
      <c r="AK6836" t="s">
        <v>430</v>
      </c>
      <c r="AL6836" t="s">
        <v>294</v>
      </c>
      <c r="AM6836">
        <v>9</v>
      </c>
      <c r="AN6836">
        <v>18</v>
      </c>
      <c r="AO6836">
        <v>5.5129412000000003E-2</v>
      </c>
      <c r="AP6836">
        <v>6.5505414999999997E-2</v>
      </c>
      <c r="AQ6836">
        <v>7.2158865000000003E-2</v>
      </c>
      <c r="AR6836">
        <v>6.3176594000000003E-2</v>
      </c>
      <c r="AS6836">
        <v>9.3599496000000004E-2</v>
      </c>
      <c r="AT6836">
        <v>2.0120374E-2</v>
      </c>
    </row>
    <row r="6837" spans="1:46" hidden="1" x14ac:dyDescent="0.25">
      <c r="A6837" t="s">
        <v>319</v>
      </c>
      <c r="B6837" t="s">
        <v>294</v>
      </c>
      <c r="C6837">
        <v>19</v>
      </c>
      <c r="D6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9.6415200000000002E-4</v>
      </c>
      <c r="E6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9.6415200000000002E-4</v>
      </c>
      <c r="AI6837">
        <v>35</v>
      </c>
      <c r="AJ6837" t="s">
        <v>319</v>
      </c>
      <c r="AK6837" t="s">
        <v>430</v>
      </c>
      <c r="AL6837" t="s">
        <v>294</v>
      </c>
      <c r="AM6837">
        <v>9</v>
      </c>
      <c r="AN6837">
        <v>19</v>
      </c>
      <c r="AO6837">
        <v>5.1594499999999997E-4</v>
      </c>
      <c r="AP6837">
        <v>6.8497999999999996E-4</v>
      </c>
      <c r="AQ6837">
        <v>9.6415200000000002E-4</v>
      </c>
      <c r="AR6837">
        <v>7.6973199999999997E-4</v>
      </c>
      <c r="AS6837">
        <v>1.7638199999999999E-3</v>
      </c>
      <c r="AT6837">
        <v>2.1224199999999999E-4</v>
      </c>
    </row>
    <row r="6838" spans="1:46" hidden="1" x14ac:dyDescent="0.25">
      <c r="A6838" t="s">
        <v>319</v>
      </c>
      <c r="B6838" t="s">
        <v>294</v>
      </c>
      <c r="C6838">
        <v>20</v>
      </c>
      <c r="D6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8">
        <v>35</v>
      </c>
      <c r="AJ6838" t="s">
        <v>319</v>
      </c>
      <c r="AK6838" t="s">
        <v>430</v>
      </c>
      <c r="AL6838" t="s">
        <v>294</v>
      </c>
      <c r="AM6838">
        <v>9</v>
      </c>
      <c r="AN6838">
        <v>20</v>
      </c>
      <c r="AO6838">
        <v>0</v>
      </c>
      <c r="AP6838">
        <v>0</v>
      </c>
      <c r="AQ6838">
        <v>0</v>
      </c>
      <c r="AR6838">
        <v>0</v>
      </c>
      <c r="AS6838">
        <v>0</v>
      </c>
      <c r="AT6838">
        <v>0</v>
      </c>
    </row>
    <row r="6839" spans="1:46" hidden="1" x14ac:dyDescent="0.25">
      <c r="A6839" t="s">
        <v>319</v>
      </c>
      <c r="B6839" t="s">
        <v>294</v>
      </c>
      <c r="C6839">
        <v>21</v>
      </c>
      <c r="D6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9">
        <v>35</v>
      </c>
      <c r="AJ6839" t="s">
        <v>319</v>
      </c>
      <c r="AK6839" t="s">
        <v>430</v>
      </c>
      <c r="AL6839" t="s">
        <v>294</v>
      </c>
      <c r="AM6839">
        <v>9</v>
      </c>
      <c r="AN6839">
        <v>21</v>
      </c>
      <c r="AO6839">
        <v>0</v>
      </c>
      <c r="AP6839">
        <v>0</v>
      </c>
      <c r="AQ6839">
        <v>0</v>
      </c>
      <c r="AR6839">
        <v>0</v>
      </c>
      <c r="AS6839">
        <v>0</v>
      </c>
      <c r="AT6839">
        <v>0</v>
      </c>
    </row>
    <row r="6840" spans="1:46" hidden="1" x14ac:dyDescent="0.25">
      <c r="A6840" t="s">
        <v>319</v>
      </c>
      <c r="B6840" t="s">
        <v>294</v>
      </c>
      <c r="C6840">
        <v>22</v>
      </c>
      <c r="D6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0">
        <v>35</v>
      </c>
      <c r="AJ6840" t="s">
        <v>319</v>
      </c>
      <c r="AK6840" t="s">
        <v>430</v>
      </c>
      <c r="AL6840" t="s">
        <v>294</v>
      </c>
      <c r="AM6840">
        <v>9</v>
      </c>
      <c r="AN6840">
        <v>22</v>
      </c>
      <c r="AO6840">
        <v>0</v>
      </c>
      <c r="AP6840">
        <v>0</v>
      </c>
      <c r="AQ6840">
        <v>0</v>
      </c>
      <c r="AR6840">
        <v>0</v>
      </c>
      <c r="AS6840">
        <v>0</v>
      </c>
      <c r="AT6840">
        <v>0</v>
      </c>
    </row>
    <row r="6841" spans="1:46" hidden="1" x14ac:dyDescent="0.25">
      <c r="A6841" t="s">
        <v>319</v>
      </c>
      <c r="B6841" t="s">
        <v>294</v>
      </c>
      <c r="C6841">
        <v>23</v>
      </c>
      <c r="D6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1">
        <v>35</v>
      </c>
      <c r="AJ6841" t="s">
        <v>319</v>
      </c>
      <c r="AK6841" t="s">
        <v>430</v>
      </c>
      <c r="AL6841" t="s">
        <v>294</v>
      </c>
      <c r="AM6841">
        <v>9</v>
      </c>
      <c r="AN6841">
        <v>23</v>
      </c>
      <c r="AO6841">
        <v>0</v>
      </c>
      <c r="AP6841">
        <v>0</v>
      </c>
      <c r="AQ6841">
        <v>0</v>
      </c>
      <c r="AR6841">
        <v>0</v>
      </c>
      <c r="AS6841">
        <v>0</v>
      </c>
      <c r="AT6841">
        <v>0</v>
      </c>
    </row>
    <row r="6842" spans="1:46" hidden="1" x14ac:dyDescent="0.25">
      <c r="A6842" t="s">
        <v>319</v>
      </c>
      <c r="B6842" t="s">
        <v>294</v>
      </c>
      <c r="C6842">
        <v>24</v>
      </c>
      <c r="D6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2">
        <v>35</v>
      </c>
      <c r="AJ6842" t="s">
        <v>319</v>
      </c>
      <c r="AK6842" t="s">
        <v>430</v>
      </c>
      <c r="AL6842" t="s">
        <v>294</v>
      </c>
      <c r="AM6842">
        <v>9</v>
      </c>
      <c r="AN6842">
        <v>24</v>
      </c>
      <c r="AO6842">
        <v>0</v>
      </c>
      <c r="AP6842">
        <v>0</v>
      </c>
      <c r="AQ6842">
        <v>0</v>
      </c>
      <c r="AR6842">
        <v>0</v>
      </c>
      <c r="AS6842">
        <v>0</v>
      </c>
      <c r="AT6842">
        <v>0</v>
      </c>
    </row>
    <row r="6843" spans="1:46" hidden="1" x14ac:dyDescent="0.25">
      <c r="A6843" t="s">
        <v>319</v>
      </c>
      <c r="B6843" t="s">
        <v>295</v>
      </c>
      <c r="C6843">
        <v>1</v>
      </c>
      <c r="D6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3">
        <v>35</v>
      </c>
      <c r="AJ6843" t="s">
        <v>319</v>
      </c>
      <c r="AK6843" t="s">
        <v>430</v>
      </c>
      <c r="AL6843" t="s">
        <v>295</v>
      </c>
      <c r="AM6843">
        <v>10</v>
      </c>
      <c r="AN6843">
        <v>1</v>
      </c>
      <c r="AO6843">
        <v>0</v>
      </c>
      <c r="AP6843">
        <v>0</v>
      </c>
      <c r="AQ6843">
        <v>0</v>
      </c>
      <c r="AR6843">
        <v>0</v>
      </c>
      <c r="AS6843">
        <v>0</v>
      </c>
      <c r="AT6843">
        <v>0</v>
      </c>
    </row>
    <row r="6844" spans="1:46" hidden="1" x14ac:dyDescent="0.25">
      <c r="A6844" t="s">
        <v>319</v>
      </c>
      <c r="B6844" t="s">
        <v>295</v>
      </c>
      <c r="C6844">
        <v>2</v>
      </c>
      <c r="D6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4">
        <v>35</v>
      </c>
      <c r="AJ6844" t="s">
        <v>319</v>
      </c>
      <c r="AK6844" t="s">
        <v>430</v>
      </c>
      <c r="AL6844" t="s">
        <v>295</v>
      </c>
      <c r="AM6844">
        <v>10</v>
      </c>
      <c r="AN6844">
        <v>2</v>
      </c>
      <c r="AO6844">
        <v>0</v>
      </c>
      <c r="AP6844">
        <v>0</v>
      </c>
      <c r="AQ6844">
        <v>0</v>
      </c>
      <c r="AR6844">
        <v>0</v>
      </c>
      <c r="AS6844">
        <v>0</v>
      </c>
      <c r="AT6844">
        <v>0</v>
      </c>
    </row>
    <row r="6845" spans="1:46" hidden="1" x14ac:dyDescent="0.25">
      <c r="A6845" t="s">
        <v>319</v>
      </c>
      <c r="B6845" t="s">
        <v>295</v>
      </c>
      <c r="C6845">
        <v>3</v>
      </c>
      <c r="D6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5">
        <v>35</v>
      </c>
      <c r="AJ6845" t="s">
        <v>319</v>
      </c>
      <c r="AK6845" t="s">
        <v>430</v>
      </c>
      <c r="AL6845" t="s">
        <v>295</v>
      </c>
      <c r="AM6845">
        <v>10</v>
      </c>
      <c r="AN6845">
        <v>3</v>
      </c>
      <c r="AO6845">
        <v>0</v>
      </c>
      <c r="AP6845">
        <v>0</v>
      </c>
      <c r="AQ6845">
        <v>0</v>
      </c>
      <c r="AR6845">
        <v>0</v>
      </c>
      <c r="AS6845">
        <v>0</v>
      </c>
      <c r="AT6845">
        <v>0</v>
      </c>
    </row>
    <row r="6846" spans="1:46" hidden="1" x14ac:dyDescent="0.25">
      <c r="A6846" t="s">
        <v>319</v>
      </c>
      <c r="B6846" t="s">
        <v>295</v>
      </c>
      <c r="C6846">
        <v>4</v>
      </c>
      <c r="D6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6">
        <v>35</v>
      </c>
      <c r="AJ6846" t="s">
        <v>319</v>
      </c>
      <c r="AK6846" t="s">
        <v>430</v>
      </c>
      <c r="AL6846" t="s">
        <v>295</v>
      </c>
      <c r="AM6846">
        <v>10</v>
      </c>
      <c r="AN6846">
        <v>4</v>
      </c>
      <c r="AO6846">
        <v>0</v>
      </c>
      <c r="AP6846">
        <v>0</v>
      </c>
      <c r="AQ6846">
        <v>0</v>
      </c>
      <c r="AR6846">
        <v>0</v>
      </c>
      <c r="AS6846">
        <v>0</v>
      </c>
      <c r="AT6846">
        <v>0</v>
      </c>
    </row>
    <row r="6847" spans="1:46" hidden="1" x14ac:dyDescent="0.25">
      <c r="A6847" t="s">
        <v>319</v>
      </c>
      <c r="B6847" t="s">
        <v>295</v>
      </c>
      <c r="C6847">
        <v>5</v>
      </c>
      <c r="D6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7">
        <v>35</v>
      </c>
      <c r="AJ6847" t="s">
        <v>319</v>
      </c>
      <c r="AK6847" t="s">
        <v>430</v>
      </c>
      <c r="AL6847" t="s">
        <v>295</v>
      </c>
      <c r="AM6847">
        <v>10</v>
      </c>
      <c r="AN6847">
        <v>5</v>
      </c>
      <c r="AO6847">
        <v>0</v>
      </c>
      <c r="AP6847">
        <v>0</v>
      </c>
      <c r="AQ6847">
        <v>0</v>
      </c>
      <c r="AR6847">
        <v>0</v>
      </c>
      <c r="AS6847">
        <v>0</v>
      </c>
      <c r="AT6847">
        <v>0</v>
      </c>
    </row>
    <row r="6848" spans="1:46" hidden="1" x14ac:dyDescent="0.25">
      <c r="A6848" t="s">
        <v>319</v>
      </c>
      <c r="B6848" t="s">
        <v>295</v>
      </c>
      <c r="C6848">
        <v>6</v>
      </c>
      <c r="D6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5.2300100000000004E-4</v>
      </c>
      <c r="E6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5.2300100000000004E-4</v>
      </c>
      <c r="AI6848">
        <v>35</v>
      </c>
      <c r="AJ6848" t="s">
        <v>319</v>
      </c>
      <c r="AK6848" t="s">
        <v>430</v>
      </c>
      <c r="AL6848" t="s">
        <v>295</v>
      </c>
      <c r="AM6848">
        <v>10</v>
      </c>
      <c r="AN6848">
        <v>6</v>
      </c>
      <c r="AO6848">
        <v>5.2300100000000004E-4</v>
      </c>
      <c r="AP6848">
        <v>1.898046E-3</v>
      </c>
      <c r="AQ6848">
        <v>3.521475E-3</v>
      </c>
      <c r="AR6848">
        <v>2.5050229999999999E-3</v>
      </c>
      <c r="AS6848">
        <v>9.8941970000000004E-3</v>
      </c>
      <c r="AT6848">
        <v>0</v>
      </c>
    </row>
    <row r="6849" spans="1:46" hidden="1" x14ac:dyDescent="0.25">
      <c r="A6849" t="s">
        <v>319</v>
      </c>
      <c r="B6849" t="s">
        <v>295</v>
      </c>
      <c r="C6849">
        <v>7</v>
      </c>
      <c r="D6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5.1221044E-2</v>
      </c>
      <c r="E6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5.1221044E-2</v>
      </c>
      <c r="AI6849">
        <v>35</v>
      </c>
      <c r="AJ6849" t="s">
        <v>319</v>
      </c>
      <c r="AK6849" t="s">
        <v>430</v>
      </c>
      <c r="AL6849" t="s">
        <v>295</v>
      </c>
      <c r="AM6849">
        <v>10</v>
      </c>
      <c r="AN6849">
        <v>7</v>
      </c>
      <c r="AO6849">
        <v>5.1221044E-2</v>
      </c>
      <c r="AP6849">
        <v>6.7009649000000004E-2</v>
      </c>
      <c r="AQ6849">
        <v>9.5188217000000006E-2</v>
      </c>
      <c r="AR6849">
        <v>6.8156589000000004E-2</v>
      </c>
      <c r="AS6849">
        <v>0.136387604</v>
      </c>
      <c r="AT6849">
        <v>2.0931489999999999E-3</v>
      </c>
    </row>
    <row r="6850" spans="1:46" hidden="1" x14ac:dyDescent="0.25">
      <c r="A6850" t="s">
        <v>319</v>
      </c>
      <c r="B6850" t="s">
        <v>295</v>
      </c>
      <c r="C6850">
        <v>8</v>
      </c>
      <c r="D6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0.152974638</v>
      </c>
      <c r="E6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0.152974638</v>
      </c>
      <c r="AI6850">
        <v>35</v>
      </c>
      <c r="AJ6850" t="s">
        <v>319</v>
      </c>
      <c r="AK6850" t="s">
        <v>430</v>
      </c>
      <c r="AL6850" t="s">
        <v>295</v>
      </c>
      <c r="AM6850">
        <v>10</v>
      </c>
      <c r="AN6850">
        <v>8</v>
      </c>
      <c r="AO6850">
        <v>0.152974638</v>
      </c>
      <c r="AP6850">
        <v>0.22549818899999999</v>
      </c>
      <c r="AQ6850">
        <v>0.272093221</v>
      </c>
      <c r="AR6850">
        <v>0.21132583699999999</v>
      </c>
      <c r="AS6850">
        <v>0.34923985000000002</v>
      </c>
      <c r="AT6850">
        <v>3.5702861000000002E-2</v>
      </c>
    </row>
    <row r="6851" spans="1:46" hidden="1" x14ac:dyDescent="0.25">
      <c r="A6851" t="s">
        <v>319</v>
      </c>
      <c r="B6851" t="s">
        <v>295</v>
      </c>
      <c r="C6851">
        <v>9</v>
      </c>
      <c r="D6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0.46226123099999999</v>
      </c>
      <c r="E6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0.27769000700000002</v>
      </c>
      <c r="AI6851">
        <v>35</v>
      </c>
      <c r="AJ6851" t="s">
        <v>319</v>
      </c>
      <c r="AK6851" t="s">
        <v>430</v>
      </c>
      <c r="AL6851" t="s">
        <v>295</v>
      </c>
      <c r="AM6851">
        <v>10</v>
      </c>
      <c r="AN6851">
        <v>9</v>
      </c>
      <c r="AO6851">
        <v>0.27769000700000002</v>
      </c>
      <c r="AP6851">
        <v>0.399961764</v>
      </c>
      <c r="AQ6851">
        <v>0.46226123099999999</v>
      </c>
      <c r="AR6851">
        <v>0.37170047699999997</v>
      </c>
      <c r="AS6851">
        <v>0.55333688599999997</v>
      </c>
      <c r="AT6851">
        <v>9.4898299000000005E-2</v>
      </c>
    </row>
    <row r="6852" spans="1:46" hidden="1" x14ac:dyDescent="0.25">
      <c r="A6852" t="s">
        <v>319</v>
      </c>
      <c r="B6852" t="s">
        <v>295</v>
      </c>
      <c r="C6852">
        <v>10</v>
      </c>
      <c r="D6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0.626777264</v>
      </c>
      <c r="E6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0.626777264</v>
      </c>
      <c r="AI6852">
        <v>35</v>
      </c>
      <c r="AJ6852" t="s">
        <v>319</v>
      </c>
      <c r="AK6852" t="s">
        <v>430</v>
      </c>
      <c r="AL6852" t="s">
        <v>295</v>
      </c>
      <c r="AM6852">
        <v>10</v>
      </c>
      <c r="AN6852">
        <v>10</v>
      </c>
      <c r="AO6852">
        <v>0.41751964499999999</v>
      </c>
      <c r="AP6852">
        <v>0.54508762499999996</v>
      </c>
      <c r="AQ6852">
        <v>0.626777264</v>
      </c>
      <c r="AR6852">
        <v>0.51033636500000001</v>
      </c>
      <c r="AS6852">
        <v>0.72494890099999998</v>
      </c>
      <c r="AT6852">
        <v>0.14502383999999999</v>
      </c>
    </row>
    <row r="6853" spans="1:46" hidden="1" x14ac:dyDescent="0.25">
      <c r="A6853" t="s">
        <v>319</v>
      </c>
      <c r="B6853" t="s">
        <v>295</v>
      </c>
      <c r="C6853">
        <v>11</v>
      </c>
      <c r="D6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0.73732093600000004</v>
      </c>
      <c r="E6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0.73732093600000004</v>
      </c>
      <c r="AI6853">
        <v>35</v>
      </c>
      <c r="AJ6853" t="s">
        <v>319</v>
      </c>
      <c r="AK6853" t="s">
        <v>430</v>
      </c>
      <c r="AL6853" t="s">
        <v>295</v>
      </c>
      <c r="AM6853">
        <v>10</v>
      </c>
      <c r="AN6853">
        <v>11</v>
      </c>
      <c r="AO6853">
        <v>0.50533703299999999</v>
      </c>
      <c r="AP6853">
        <v>0.65936475100000003</v>
      </c>
      <c r="AQ6853">
        <v>0.73732093600000004</v>
      </c>
      <c r="AR6853">
        <v>0.61113353999999998</v>
      </c>
      <c r="AS6853">
        <v>0.84667050099999996</v>
      </c>
      <c r="AT6853">
        <v>0.17511215499999999</v>
      </c>
    </row>
    <row r="6854" spans="1:46" hidden="1" x14ac:dyDescent="0.25">
      <c r="A6854" t="s">
        <v>319</v>
      </c>
      <c r="B6854" t="s">
        <v>295</v>
      </c>
      <c r="C6854">
        <v>12</v>
      </c>
      <c r="D6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0.790811606</v>
      </c>
      <c r="E6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0.790811606</v>
      </c>
      <c r="AI6854">
        <v>35</v>
      </c>
      <c r="AJ6854" t="s">
        <v>319</v>
      </c>
      <c r="AK6854" t="s">
        <v>430</v>
      </c>
      <c r="AL6854" t="s">
        <v>295</v>
      </c>
      <c r="AM6854">
        <v>10</v>
      </c>
      <c r="AN6854">
        <v>12</v>
      </c>
      <c r="AO6854">
        <v>0.56191898100000004</v>
      </c>
      <c r="AP6854">
        <v>0.70683726599999996</v>
      </c>
      <c r="AQ6854">
        <v>0.790811606</v>
      </c>
      <c r="AR6854">
        <v>0.65714751800000004</v>
      </c>
      <c r="AS6854">
        <v>0.89411535600000003</v>
      </c>
      <c r="AT6854">
        <v>0.16747418</v>
      </c>
    </row>
    <row r="6855" spans="1:46" hidden="1" x14ac:dyDescent="0.25">
      <c r="A6855" t="s">
        <v>319</v>
      </c>
      <c r="B6855" t="s">
        <v>295</v>
      </c>
      <c r="C6855">
        <v>13</v>
      </c>
      <c r="D6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0.76427748699999998</v>
      </c>
      <c r="E6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0.76427748699999998</v>
      </c>
      <c r="AI6855">
        <v>35</v>
      </c>
      <c r="AJ6855" t="s">
        <v>319</v>
      </c>
      <c r="AK6855" t="s">
        <v>430</v>
      </c>
      <c r="AL6855" t="s">
        <v>295</v>
      </c>
      <c r="AM6855">
        <v>10</v>
      </c>
      <c r="AN6855">
        <v>13</v>
      </c>
      <c r="AO6855">
        <v>0.57082882800000001</v>
      </c>
      <c r="AP6855">
        <v>0.68895342900000001</v>
      </c>
      <c r="AQ6855">
        <v>0.76427748699999998</v>
      </c>
      <c r="AR6855">
        <v>0.64694391399999995</v>
      </c>
      <c r="AS6855">
        <v>0.88783257500000001</v>
      </c>
      <c r="AT6855">
        <v>0.16379036</v>
      </c>
    </row>
    <row r="6856" spans="1:46" hidden="1" x14ac:dyDescent="0.25">
      <c r="A6856" t="s">
        <v>319</v>
      </c>
      <c r="B6856" t="s">
        <v>295</v>
      </c>
      <c r="C6856">
        <v>14</v>
      </c>
      <c r="D6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0.69799620900000003</v>
      </c>
      <c r="E6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0.69799620900000003</v>
      </c>
      <c r="AI6856">
        <v>35</v>
      </c>
      <c r="AJ6856" t="s">
        <v>319</v>
      </c>
      <c r="AK6856" t="s">
        <v>430</v>
      </c>
      <c r="AL6856" t="s">
        <v>295</v>
      </c>
      <c r="AM6856">
        <v>10</v>
      </c>
      <c r="AN6856">
        <v>14</v>
      </c>
      <c r="AO6856">
        <v>0.51468866700000004</v>
      </c>
      <c r="AP6856">
        <v>0.61731705199999998</v>
      </c>
      <c r="AQ6856">
        <v>0.69799620900000003</v>
      </c>
      <c r="AR6856">
        <v>0.588956115</v>
      </c>
      <c r="AS6856">
        <v>0.86263575699999995</v>
      </c>
      <c r="AT6856">
        <v>0.15458111199999999</v>
      </c>
    </row>
    <row r="6857" spans="1:46" hidden="1" x14ac:dyDescent="0.25">
      <c r="A6857" t="s">
        <v>319</v>
      </c>
      <c r="B6857" t="s">
        <v>295</v>
      </c>
      <c r="C6857">
        <v>15</v>
      </c>
      <c r="D6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0.58206814600000001</v>
      </c>
      <c r="E6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0.58206814600000001</v>
      </c>
      <c r="AI6857">
        <v>35</v>
      </c>
      <c r="AJ6857" t="s">
        <v>319</v>
      </c>
      <c r="AK6857" t="s">
        <v>430</v>
      </c>
      <c r="AL6857" t="s">
        <v>295</v>
      </c>
      <c r="AM6857">
        <v>10</v>
      </c>
      <c r="AN6857">
        <v>15</v>
      </c>
      <c r="AO6857">
        <v>0.41695864799999999</v>
      </c>
      <c r="AP6857">
        <v>0.50796192799999995</v>
      </c>
      <c r="AQ6857">
        <v>0.58206814600000001</v>
      </c>
      <c r="AR6857">
        <v>0.49091106699999998</v>
      </c>
      <c r="AS6857">
        <v>0.78025955599999997</v>
      </c>
      <c r="AT6857">
        <v>0.13275263300000001</v>
      </c>
    </row>
    <row r="6858" spans="1:46" hidden="1" x14ac:dyDescent="0.25">
      <c r="A6858" t="s">
        <v>319</v>
      </c>
      <c r="B6858" t="s">
        <v>295</v>
      </c>
      <c r="C6858">
        <v>16</v>
      </c>
      <c r="D6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0.43806856399999999</v>
      </c>
      <c r="E6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0.43806856399999999</v>
      </c>
      <c r="AI6858">
        <v>35</v>
      </c>
      <c r="AJ6858" t="s">
        <v>319</v>
      </c>
      <c r="AK6858" t="s">
        <v>430</v>
      </c>
      <c r="AL6858" t="s">
        <v>295</v>
      </c>
      <c r="AM6858">
        <v>10</v>
      </c>
      <c r="AN6858">
        <v>16</v>
      </c>
      <c r="AO6858">
        <v>0.29617319199999997</v>
      </c>
      <c r="AP6858">
        <v>0.37845846399999999</v>
      </c>
      <c r="AQ6858">
        <v>0.43806856399999999</v>
      </c>
      <c r="AR6858">
        <v>0.36326505199999998</v>
      </c>
      <c r="AS6858">
        <v>0.612129072</v>
      </c>
      <c r="AT6858">
        <v>8.7284063999999995E-2</v>
      </c>
    </row>
    <row r="6859" spans="1:46" hidden="1" x14ac:dyDescent="0.25">
      <c r="A6859" t="s">
        <v>319</v>
      </c>
      <c r="B6859" t="s">
        <v>295</v>
      </c>
      <c r="C6859">
        <v>17</v>
      </c>
      <c r="D6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0.26121281099999999</v>
      </c>
      <c r="E6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0.26121281099999999</v>
      </c>
      <c r="AI6859">
        <v>35</v>
      </c>
      <c r="AJ6859" t="s">
        <v>319</v>
      </c>
      <c r="AK6859" t="s">
        <v>430</v>
      </c>
      <c r="AL6859" t="s">
        <v>295</v>
      </c>
      <c r="AM6859">
        <v>10</v>
      </c>
      <c r="AN6859">
        <v>17</v>
      </c>
      <c r="AO6859">
        <v>0.17578513200000001</v>
      </c>
      <c r="AP6859">
        <v>0.22711701200000001</v>
      </c>
      <c r="AQ6859">
        <v>0.26121281099999999</v>
      </c>
      <c r="AR6859">
        <v>0.221172498</v>
      </c>
      <c r="AS6859">
        <v>0.47585914800000001</v>
      </c>
      <c r="AT6859">
        <v>4.9223268000000001E-2</v>
      </c>
    </row>
    <row r="6860" spans="1:46" hidden="1" x14ac:dyDescent="0.25">
      <c r="A6860" t="s">
        <v>319</v>
      </c>
      <c r="B6860" t="s">
        <v>295</v>
      </c>
      <c r="C6860">
        <v>18</v>
      </c>
      <c r="D6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9.3286529000000007E-2</v>
      </c>
      <c r="E6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9.3286529000000007E-2</v>
      </c>
      <c r="AI6860">
        <v>35</v>
      </c>
      <c r="AJ6860" t="s">
        <v>319</v>
      </c>
      <c r="AK6860" t="s">
        <v>430</v>
      </c>
      <c r="AL6860" t="s">
        <v>295</v>
      </c>
      <c r="AM6860">
        <v>10</v>
      </c>
      <c r="AN6860">
        <v>18</v>
      </c>
      <c r="AO6860">
        <v>5.9463462000000002E-2</v>
      </c>
      <c r="AP6860">
        <v>7.9804090999999994E-2</v>
      </c>
      <c r="AQ6860">
        <v>9.3286529000000007E-2</v>
      </c>
      <c r="AR6860">
        <v>8.6647291000000001E-2</v>
      </c>
      <c r="AS6860">
        <v>0.28572139000000002</v>
      </c>
      <c r="AT6860">
        <v>2.0358877000000001E-2</v>
      </c>
    </row>
    <row r="6861" spans="1:46" hidden="1" x14ac:dyDescent="0.25">
      <c r="A6861" t="s">
        <v>319</v>
      </c>
      <c r="B6861" t="s">
        <v>295</v>
      </c>
      <c r="C6861">
        <v>19</v>
      </c>
      <c r="D6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4.5205779999999999E-3</v>
      </c>
      <c r="E6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4.5205779999999999E-3</v>
      </c>
      <c r="AI6861">
        <v>35</v>
      </c>
      <c r="AJ6861" t="s">
        <v>319</v>
      </c>
      <c r="AK6861" t="s">
        <v>430</v>
      </c>
      <c r="AL6861" t="s">
        <v>295</v>
      </c>
      <c r="AM6861">
        <v>10</v>
      </c>
      <c r="AN6861">
        <v>19</v>
      </c>
      <c r="AO6861">
        <v>1.8117770000000001E-3</v>
      </c>
      <c r="AP6861">
        <v>2.6071240000000002E-3</v>
      </c>
      <c r="AQ6861">
        <v>4.5205779999999999E-3</v>
      </c>
      <c r="AR6861">
        <v>9.9631839999999999E-3</v>
      </c>
      <c r="AS6861">
        <v>0.103440055</v>
      </c>
      <c r="AT6861">
        <v>7.56382E-4</v>
      </c>
    </row>
    <row r="6862" spans="1:46" hidden="1" x14ac:dyDescent="0.25">
      <c r="A6862" t="s">
        <v>319</v>
      </c>
      <c r="B6862" t="s">
        <v>295</v>
      </c>
      <c r="C6862">
        <v>20</v>
      </c>
      <c r="D6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2">
        <v>35</v>
      </c>
      <c r="AJ6862" t="s">
        <v>319</v>
      </c>
      <c r="AK6862" t="s">
        <v>430</v>
      </c>
      <c r="AL6862" t="s">
        <v>295</v>
      </c>
      <c r="AM6862">
        <v>10</v>
      </c>
      <c r="AN6862">
        <v>20</v>
      </c>
      <c r="AO6862">
        <v>0</v>
      </c>
      <c r="AP6862">
        <v>0</v>
      </c>
      <c r="AQ6862">
        <v>0</v>
      </c>
      <c r="AR6862">
        <v>3.32283E-4</v>
      </c>
      <c r="AS6862">
        <v>5.0104709999999998E-3</v>
      </c>
      <c r="AT6862">
        <v>0</v>
      </c>
    </row>
    <row r="6863" spans="1:46" hidden="1" x14ac:dyDescent="0.25">
      <c r="A6863" t="s">
        <v>319</v>
      </c>
      <c r="B6863" t="s">
        <v>295</v>
      </c>
      <c r="C6863">
        <v>21</v>
      </c>
      <c r="D6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3">
        <v>35</v>
      </c>
      <c r="AJ6863" t="s">
        <v>319</v>
      </c>
      <c r="AK6863" t="s">
        <v>430</v>
      </c>
      <c r="AL6863" t="s">
        <v>295</v>
      </c>
      <c r="AM6863">
        <v>10</v>
      </c>
      <c r="AN6863">
        <v>21</v>
      </c>
      <c r="AO6863">
        <v>0</v>
      </c>
      <c r="AP6863">
        <v>0</v>
      </c>
      <c r="AQ6863">
        <v>0</v>
      </c>
      <c r="AR6863">
        <v>0</v>
      </c>
      <c r="AS6863">
        <v>0</v>
      </c>
      <c r="AT6863">
        <v>0</v>
      </c>
    </row>
    <row r="6864" spans="1:46" hidden="1" x14ac:dyDescent="0.25">
      <c r="A6864" t="s">
        <v>319</v>
      </c>
      <c r="B6864" t="s">
        <v>295</v>
      </c>
      <c r="C6864">
        <v>22</v>
      </c>
      <c r="D6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4">
        <v>35</v>
      </c>
      <c r="AJ6864" t="s">
        <v>319</v>
      </c>
      <c r="AK6864" t="s">
        <v>430</v>
      </c>
      <c r="AL6864" t="s">
        <v>295</v>
      </c>
      <c r="AM6864">
        <v>10</v>
      </c>
      <c r="AN6864">
        <v>22</v>
      </c>
      <c r="AO6864">
        <v>0</v>
      </c>
      <c r="AP6864">
        <v>0</v>
      </c>
      <c r="AQ6864">
        <v>0</v>
      </c>
      <c r="AR6864">
        <v>0</v>
      </c>
      <c r="AS6864">
        <v>0</v>
      </c>
      <c r="AT6864">
        <v>0</v>
      </c>
    </row>
    <row r="6865" spans="1:46" hidden="1" x14ac:dyDescent="0.25">
      <c r="A6865" t="s">
        <v>319</v>
      </c>
      <c r="B6865" t="s">
        <v>295</v>
      </c>
      <c r="C6865">
        <v>23</v>
      </c>
      <c r="D6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5">
        <v>35</v>
      </c>
      <c r="AJ6865" t="s">
        <v>319</v>
      </c>
      <c r="AK6865" t="s">
        <v>430</v>
      </c>
      <c r="AL6865" t="s">
        <v>295</v>
      </c>
      <c r="AM6865">
        <v>10</v>
      </c>
      <c r="AN6865">
        <v>23</v>
      </c>
      <c r="AO6865">
        <v>0</v>
      </c>
      <c r="AP6865">
        <v>0</v>
      </c>
      <c r="AQ6865">
        <v>0</v>
      </c>
      <c r="AR6865">
        <v>0</v>
      </c>
      <c r="AS6865">
        <v>0</v>
      </c>
      <c r="AT6865">
        <v>0</v>
      </c>
    </row>
    <row r="6866" spans="1:46" hidden="1" x14ac:dyDescent="0.25">
      <c r="A6866" t="s">
        <v>319</v>
      </c>
      <c r="B6866" t="s">
        <v>295</v>
      </c>
      <c r="C6866">
        <v>24</v>
      </c>
      <c r="D6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6">
        <v>35</v>
      </c>
      <c r="AJ6866" t="s">
        <v>319</v>
      </c>
      <c r="AK6866" t="s">
        <v>430</v>
      </c>
      <c r="AL6866" t="s">
        <v>295</v>
      </c>
      <c r="AM6866">
        <v>10</v>
      </c>
      <c r="AN6866">
        <v>24</v>
      </c>
      <c r="AO6866">
        <v>0</v>
      </c>
      <c r="AP6866">
        <v>0</v>
      </c>
      <c r="AQ6866">
        <v>0</v>
      </c>
      <c r="AR6866">
        <v>0</v>
      </c>
      <c r="AS6866">
        <v>0</v>
      </c>
      <c r="AT6866">
        <v>0</v>
      </c>
    </row>
    <row r="6867" spans="1:46" hidden="1" x14ac:dyDescent="0.25">
      <c r="A6867" t="s">
        <v>319</v>
      </c>
      <c r="B6867" t="s">
        <v>296</v>
      </c>
      <c r="C6867">
        <v>1</v>
      </c>
      <c r="D6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7">
        <v>35</v>
      </c>
      <c r="AJ6867" t="s">
        <v>319</v>
      </c>
      <c r="AK6867" t="s">
        <v>430</v>
      </c>
      <c r="AL6867" t="s">
        <v>296</v>
      </c>
      <c r="AM6867">
        <v>11</v>
      </c>
      <c r="AN6867">
        <v>1</v>
      </c>
      <c r="AO6867">
        <v>0</v>
      </c>
      <c r="AP6867">
        <v>0</v>
      </c>
      <c r="AQ6867">
        <v>0</v>
      </c>
      <c r="AR6867">
        <v>0</v>
      </c>
      <c r="AS6867">
        <v>0</v>
      </c>
      <c r="AT6867">
        <v>0</v>
      </c>
    </row>
    <row r="6868" spans="1:46" hidden="1" x14ac:dyDescent="0.25">
      <c r="A6868" t="s">
        <v>319</v>
      </c>
      <c r="B6868" t="s">
        <v>296</v>
      </c>
      <c r="C6868">
        <v>2</v>
      </c>
      <c r="D6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8">
        <v>35</v>
      </c>
      <c r="AJ6868" t="s">
        <v>319</v>
      </c>
      <c r="AK6868" t="s">
        <v>430</v>
      </c>
      <c r="AL6868" t="s">
        <v>296</v>
      </c>
      <c r="AM6868">
        <v>11</v>
      </c>
      <c r="AN6868">
        <v>2</v>
      </c>
      <c r="AO6868">
        <v>0</v>
      </c>
      <c r="AP6868">
        <v>0</v>
      </c>
      <c r="AQ6868">
        <v>0</v>
      </c>
      <c r="AR6868">
        <v>0</v>
      </c>
      <c r="AS6868">
        <v>0</v>
      </c>
      <c r="AT6868">
        <v>0</v>
      </c>
    </row>
    <row r="6869" spans="1:46" hidden="1" x14ac:dyDescent="0.25">
      <c r="A6869" t="s">
        <v>319</v>
      </c>
      <c r="B6869" t="s">
        <v>296</v>
      </c>
      <c r="C6869">
        <v>3</v>
      </c>
      <c r="D6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9">
        <v>35</v>
      </c>
      <c r="AJ6869" t="s">
        <v>319</v>
      </c>
      <c r="AK6869" t="s">
        <v>430</v>
      </c>
      <c r="AL6869" t="s">
        <v>296</v>
      </c>
      <c r="AM6869">
        <v>11</v>
      </c>
      <c r="AN6869">
        <v>3</v>
      </c>
      <c r="AO6869">
        <v>0</v>
      </c>
      <c r="AP6869">
        <v>0</v>
      </c>
      <c r="AQ6869">
        <v>0</v>
      </c>
      <c r="AR6869">
        <v>0</v>
      </c>
      <c r="AS6869">
        <v>0</v>
      </c>
      <c r="AT6869">
        <v>0</v>
      </c>
    </row>
    <row r="6870" spans="1:46" hidden="1" x14ac:dyDescent="0.25">
      <c r="A6870" t="s">
        <v>319</v>
      </c>
      <c r="B6870" t="s">
        <v>296</v>
      </c>
      <c r="C6870">
        <v>4</v>
      </c>
      <c r="D6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0">
        <v>35</v>
      </c>
      <c r="AJ6870" t="s">
        <v>319</v>
      </c>
      <c r="AK6870" t="s">
        <v>430</v>
      </c>
      <c r="AL6870" t="s">
        <v>296</v>
      </c>
      <c r="AM6870">
        <v>11</v>
      </c>
      <c r="AN6870">
        <v>4</v>
      </c>
      <c r="AO6870">
        <v>0</v>
      </c>
      <c r="AP6870">
        <v>0</v>
      </c>
      <c r="AQ6870">
        <v>0</v>
      </c>
      <c r="AR6870">
        <v>0</v>
      </c>
      <c r="AS6870">
        <v>0</v>
      </c>
      <c r="AT6870">
        <v>0</v>
      </c>
    </row>
    <row r="6871" spans="1:46" hidden="1" x14ac:dyDescent="0.25">
      <c r="A6871" t="s">
        <v>319</v>
      </c>
      <c r="B6871" t="s">
        <v>296</v>
      </c>
      <c r="C6871">
        <v>5</v>
      </c>
      <c r="D6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1">
        <v>35</v>
      </c>
      <c r="AJ6871" t="s">
        <v>319</v>
      </c>
      <c r="AK6871" t="s">
        <v>430</v>
      </c>
      <c r="AL6871" t="s">
        <v>296</v>
      </c>
      <c r="AM6871">
        <v>11</v>
      </c>
      <c r="AN6871">
        <v>5</v>
      </c>
      <c r="AO6871">
        <v>0</v>
      </c>
      <c r="AP6871">
        <v>0</v>
      </c>
      <c r="AQ6871">
        <v>0</v>
      </c>
      <c r="AR6871">
        <v>0</v>
      </c>
      <c r="AS6871">
        <v>0</v>
      </c>
      <c r="AT6871">
        <v>0</v>
      </c>
    </row>
    <row r="6872" spans="1:46" hidden="1" x14ac:dyDescent="0.25">
      <c r="A6872" t="s">
        <v>319</v>
      </c>
      <c r="B6872" t="s">
        <v>296</v>
      </c>
      <c r="C6872">
        <v>6</v>
      </c>
      <c r="D6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2">
        <v>35</v>
      </c>
      <c r="AJ6872" t="s">
        <v>319</v>
      </c>
      <c r="AK6872" t="s">
        <v>430</v>
      </c>
      <c r="AL6872" t="s">
        <v>296</v>
      </c>
      <c r="AM6872">
        <v>11</v>
      </c>
      <c r="AN6872">
        <v>6</v>
      </c>
      <c r="AO6872">
        <v>0</v>
      </c>
      <c r="AP6872">
        <v>7.8127690000000007E-3</v>
      </c>
      <c r="AQ6872">
        <v>1.3338027000000001E-2</v>
      </c>
      <c r="AR6872">
        <v>7.2572050000000001E-3</v>
      </c>
      <c r="AS6872">
        <v>1.9219547E-2</v>
      </c>
      <c r="AT6872">
        <v>0</v>
      </c>
    </row>
    <row r="6873" spans="1:46" hidden="1" x14ac:dyDescent="0.25">
      <c r="A6873" t="s">
        <v>319</v>
      </c>
      <c r="B6873" t="s">
        <v>296</v>
      </c>
      <c r="C6873">
        <v>7</v>
      </c>
      <c r="D6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1.3836016E-2</v>
      </c>
      <c r="E6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1.3836016E-2</v>
      </c>
      <c r="AI6873">
        <v>35</v>
      </c>
      <c r="AJ6873" t="s">
        <v>319</v>
      </c>
      <c r="AK6873" t="s">
        <v>430</v>
      </c>
      <c r="AL6873" t="s">
        <v>296</v>
      </c>
      <c r="AM6873">
        <v>11</v>
      </c>
      <c r="AN6873">
        <v>7</v>
      </c>
      <c r="AO6873">
        <v>1.3836016E-2</v>
      </c>
      <c r="AP6873">
        <v>9.1271589E-2</v>
      </c>
      <c r="AQ6873">
        <v>0.13406865500000001</v>
      </c>
      <c r="AR6873">
        <v>7.7311326999999999E-2</v>
      </c>
      <c r="AS6873">
        <v>0.16679351000000001</v>
      </c>
      <c r="AT6873">
        <v>2.9334550000000002E-3</v>
      </c>
    </row>
    <row r="6874" spans="1:46" hidden="1" x14ac:dyDescent="0.25">
      <c r="A6874" t="s">
        <v>319</v>
      </c>
      <c r="B6874" t="s">
        <v>296</v>
      </c>
      <c r="C6874">
        <v>8</v>
      </c>
      <c r="D6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0.12087015500000001</v>
      </c>
      <c r="E6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0.12087015500000001</v>
      </c>
      <c r="AI6874">
        <v>35</v>
      </c>
      <c r="AJ6874" t="s">
        <v>319</v>
      </c>
      <c r="AK6874" t="s">
        <v>430</v>
      </c>
      <c r="AL6874" t="s">
        <v>296</v>
      </c>
      <c r="AM6874">
        <v>11</v>
      </c>
      <c r="AN6874">
        <v>8</v>
      </c>
      <c r="AO6874">
        <v>0.12087015500000001</v>
      </c>
      <c r="AP6874">
        <v>0.22935977399999999</v>
      </c>
      <c r="AQ6874">
        <v>0.31842574099999998</v>
      </c>
      <c r="AR6874">
        <v>0.21461330200000001</v>
      </c>
      <c r="AS6874">
        <v>0.37324485899999998</v>
      </c>
      <c r="AT6874">
        <v>2.6878902E-2</v>
      </c>
    </row>
    <row r="6875" spans="1:46" hidden="1" x14ac:dyDescent="0.25">
      <c r="A6875" t="s">
        <v>319</v>
      </c>
      <c r="B6875" t="s">
        <v>296</v>
      </c>
      <c r="C6875">
        <v>9</v>
      </c>
      <c r="D6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0.50325171199999996</v>
      </c>
      <c r="E6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0.26015719100000001</v>
      </c>
      <c r="AI6875">
        <v>35</v>
      </c>
      <c r="AJ6875" t="s">
        <v>319</v>
      </c>
      <c r="AK6875" t="s">
        <v>430</v>
      </c>
      <c r="AL6875" t="s">
        <v>296</v>
      </c>
      <c r="AM6875">
        <v>11</v>
      </c>
      <c r="AN6875">
        <v>9</v>
      </c>
      <c r="AO6875">
        <v>0.26015719100000001</v>
      </c>
      <c r="AP6875">
        <v>0.377448124</v>
      </c>
      <c r="AQ6875">
        <v>0.50325171199999996</v>
      </c>
      <c r="AR6875">
        <v>0.37279918699999998</v>
      </c>
      <c r="AS6875">
        <v>0.57721623300000002</v>
      </c>
      <c r="AT6875">
        <v>8.2470662E-2</v>
      </c>
    </row>
    <row r="6876" spans="1:46" hidden="1" x14ac:dyDescent="0.25">
      <c r="A6876" t="s">
        <v>319</v>
      </c>
      <c r="B6876" t="s">
        <v>296</v>
      </c>
      <c r="C6876">
        <v>10</v>
      </c>
      <c r="D6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0.660143602</v>
      </c>
      <c r="E6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0.660143602</v>
      </c>
      <c r="AI6876">
        <v>35</v>
      </c>
      <c r="AJ6876" t="s">
        <v>319</v>
      </c>
      <c r="AK6876" t="s">
        <v>430</v>
      </c>
      <c r="AL6876" t="s">
        <v>296</v>
      </c>
      <c r="AM6876">
        <v>11</v>
      </c>
      <c r="AN6876">
        <v>10</v>
      </c>
      <c r="AO6876">
        <v>0.40217521499999997</v>
      </c>
      <c r="AP6876">
        <v>0.54470277300000003</v>
      </c>
      <c r="AQ6876">
        <v>0.660143602</v>
      </c>
      <c r="AR6876">
        <v>0.51477683299999999</v>
      </c>
      <c r="AS6876">
        <v>0.74693671500000003</v>
      </c>
      <c r="AT6876">
        <v>0.108881041</v>
      </c>
    </row>
    <row r="6877" spans="1:46" hidden="1" x14ac:dyDescent="0.25">
      <c r="A6877" t="s">
        <v>319</v>
      </c>
      <c r="B6877" t="s">
        <v>296</v>
      </c>
      <c r="C6877">
        <v>11</v>
      </c>
      <c r="D6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0.75302515199999998</v>
      </c>
      <c r="E6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0.75302515199999998</v>
      </c>
      <c r="AI6877">
        <v>35</v>
      </c>
      <c r="AJ6877" t="s">
        <v>319</v>
      </c>
      <c r="AK6877" t="s">
        <v>430</v>
      </c>
      <c r="AL6877" t="s">
        <v>296</v>
      </c>
      <c r="AM6877">
        <v>11</v>
      </c>
      <c r="AN6877">
        <v>11</v>
      </c>
      <c r="AO6877">
        <v>0.48070832000000002</v>
      </c>
      <c r="AP6877">
        <v>0.65611843999999997</v>
      </c>
      <c r="AQ6877">
        <v>0.75302515199999998</v>
      </c>
      <c r="AR6877">
        <v>0.61274675999999995</v>
      </c>
      <c r="AS6877">
        <v>0.86534540199999999</v>
      </c>
      <c r="AT6877">
        <v>0.17487568000000001</v>
      </c>
    </row>
    <row r="6878" spans="1:46" hidden="1" x14ac:dyDescent="0.25">
      <c r="A6878" t="s">
        <v>319</v>
      </c>
      <c r="B6878" t="s">
        <v>296</v>
      </c>
      <c r="C6878">
        <v>12</v>
      </c>
      <c r="D6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0.80789552799999997</v>
      </c>
      <c r="E6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0.80789552799999997</v>
      </c>
      <c r="AI6878">
        <v>35</v>
      </c>
      <c r="AJ6878" t="s">
        <v>319</v>
      </c>
      <c r="AK6878" t="s">
        <v>430</v>
      </c>
      <c r="AL6878" t="s">
        <v>296</v>
      </c>
      <c r="AM6878">
        <v>11</v>
      </c>
      <c r="AN6878">
        <v>12</v>
      </c>
      <c r="AO6878">
        <v>0.52823054400000002</v>
      </c>
      <c r="AP6878">
        <v>0.70852998599999995</v>
      </c>
      <c r="AQ6878">
        <v>0.80789552799999997</v>
      </c>
      <c r="AR6878">
        <v>0.66179215800000002</v>
      </c>
      <c r="AS6878">
        <v>0.93099809300000003</v>
      </c>
      <c r="AT6878">
        <v>0.19959114</v>
      </c>
    </row>
    <row r="6879" spans="1:46" hidden="1" x14ac:dyDescent="0.25">
      <c r="A6879" t="s">
        <v>319</v>
      </c>
      <c r="B6879" t="s">
        <v>296</v>
      </c>
      <c r="C6879">
        <v>13</v>
      </c>
      <c r="D6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0.77613707799999998</v>
      </c>
      <c r="E6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0.77613707799999998</v>
      </c>
      <c r="AI6879">
        <v>35</v>
      </c>
      <c r="AJ6879" t="s">
        <v>319</v>
      </c>
      <c r="AK6879" t="s">
        <v>430</v>
      </c>
      <c r="AL6879" t="s">
        <v>296</v>
      </c>
      <c r="AM6879">
        <v>11</v>
      </c>
      <c r="AN6879">
        <v>13</v>
      </c>
      <c r="AO6879">
        <v>0.55801312199999997</v>
      </c>
      <c r="AP6879">
        <v>0.69959990100000002</v>
      </c>
      <c r="AQ6879">
        <v>0.77613707799999998</v>
      </c>
      <c r="AR6879">
        <v>0.66270959200000001</v>
      </c>
      <c r="AS6879">
        <v>0.93082807599999995</v>
      </c>
      <c r="AT6879">
        <v>0.209413126</v>
      </c>
    </row>
    <row r="6880" spans="1:46" hidden="1" x14ac:dyDescent="0.25">
      <c r="A6880" t="s">
        <v>319</v>
      </c>
      <c r="B6880" t="s">
        <v>296</v>
      </c>
      <c r="C6880">
        <v>14</v>
      </c>
      <c r="D6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0.71158795399999997</v>
      </c>
      <c r="E6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0.71158795399999997</v>
      </c>
      <c r="AI6880">
        <v>35</v>
      </c>
      <c r="AJ6880" t="s">
        <v>319</v>
      </c>
      <c r="AK6880" t="s">
        <v>430</v>
      </c>
      <c r="AL6880" t="s">
        <v>296</v>
      </c>
      <c r="AM6880">
        <v>11</v>
      </c>
      <c r="AN6880">
        <v>14</v>
      </c>
      <c r="AO6880">
        <v>0.52555248799999998</v>
      </c>
      <c r="AP6880">
        <v>0.63954253699999997</v>
      </c>
      <c r="AQ6880">
        <v>0.71158795399999997</v>
      </c>
      <c r="AR6880">
        <v>0.61628427500000005</v>
      </c>
      <c r="AS6880">
        <v>0.92737059600000005</v>
      </c>
      <c r="AT6880">
        <v>0.22351383399999999</v>
      </c>
    </row>
    <row r="6881" spans="1:46" hidden="1" x14ac:dyDescent="0.25">
      <c r="A6881" t="s">
        <v>319</v>
      </c>
      <c r="B6881" t="s">
        <v>296</v>
      </c>
      <c r="C6881">
        <v>15</v>
      </c>
      <c r="D6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0.62205073300000002</v>
      </c>
      <c r="E6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0.62205073300000002</v>
      </c>
      <c r="AI6881">
        <v>35</v>
      </c>
      <c r="AJ6881" t="s">
        <v>319</v>
      </c>
      <c r="AK6881" t="s">
        <v>430</v>
      </c>
      <c r="AL6881" t="s">
        <v>296</v>
      </c>
      <c r="AM6881">
        <v>11</v>
      </c>
      <c r="AN6881">
        <v>15</v>
      </c>
      <c r="AO6881">
        <v>0.45508585899999998</v>
      </c>
      <c r="AP6881">
        <v>0.53820074699999998</v>
      </c>
      <c r="AQ6881">
        <v>0.62205073300000002</v>
      </c>
      <c r="AR6881">
        <v>0.53004433500000003</v>
      </c>
      <c r="AS6881">
        <v>0.856519531</v>
      </c>
      <c r="AT6881">
        <v>0.167689903</v>
      </c>
    </row>
    <row r="6882" spans="1:46" hidden="1" x14ac:dyDescent="0.25">
      <c r="A6882" t="s">
        <v>319</v>
      </c>
      <c r="B6882" t="s">
        <v>296</v>
      </c>
      <c r="C6882">
        <v>16</v>
      </c>
      <c r="D6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0.48887193299999998</v>
      </c>
      <c r="E6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0.48887193299999998</v>
      </c>
      <c r="AI6882">
        <v>35</v>
      </c>
      <c r="AJ6882" t="s">
        <v>319</v>
      </c>
      <c r="AK6882" t="s">
        <v>430</v>
      </c>
      <c r="AL6882" t="s">
        <v>296</v>
      </c>
      <c r="AM6882">
        <v>11</v>
      </c>
      <c r="AN6882">
        <v>16</v>
      </c>
      <c r="AO6882">
        <v>0.361112339</v>
      </c>
      <c r="AP6882">
        <v>0.42718106300000003</v>
      </c>
      <c r="AQ6882">
        <v>0.48887193299999998</v>
      </c>
      <c r="AR6882">
        <v>0.42210695399999998</v>
      </c>
      <c r="AS6882">
        <v>0.72916550499999999</v>
      </c>
      <c r="AT6882">
        <v>0.156197277</v>
      </c>
    </row>
    <row r="6883" spans="1:46" hidden="1" x14ac:dyDescent="0.25">
      <c r="A6883" t="s">
        <v>319</v>
      </c>
      <c r="B6883" t="s">
        <v>296</v>
      </c>
      <c r="C6883">
        <v>17</v>
      </c>
      <c r="D6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0.34472083999999997</v>
      </c>
      <c r="E6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0.34472083999999997</v>
      </c>
      <c r="AI6883">
        <v>35</v>
      </c>
      <c r="AJ6883" t="s">
        <v>319</v>
      </c>
      <c r="AK6883" t="s">
        <v>430</v>
      </c>
      <c r="AL6883" t="s">
        <v>296</v>
      </c>
      <c r="AM6883">
        <v>11</v>
      </c>
      <c r="AN6883">
        <v>17</v>
      </c>
      <c r="AO6883">
        <v>0.22679254099999999</v>
      </c>
      <c r="AP6883">
        <v>0.28012290200000001</v>
      </c>
      <c r="AQ6883">
        <v>0.34472083999999997</v>
      </c>
      <c r="AR6883">
        <v>0.28971280599999999</v>
      </c>
      <c r="AS6883">
        <v>0.56126938400000004</v>
      </c>
      <c r="AT6883">
        <v>9.7073426000000004E-2</v>
      </c>
    </row>
    <row r="6884" spans="1:46" hidden="1" x14ac:dyDescent="0.25">
      <c r="A6884" t="s">
        <v>319</v>
      </c>
      <c r="B6884" t="s">
        <v>296</v>
      </c>
      <c r="C6884">
        <v>18</v>
      </c>
      <c r="D6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0.18692752500000001</v>
      </c>
      <c r="E6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0.18692752500000001</v>
      </c>
      <c r="AI6884">
        <v>35</v>
      </c>
      <c r="AJ6884" t="s">
        <v>319</v>
      </c>
      <c r="AK6884" t="s">
        <v>430</v>
      </c>
      <c r="AL6884" t="s">
        <v>296</v>
      </c>
      <c r="AM6884">
        <v>11</v>
      </c>
      <c r="AN6884">
        <v>18</v>
      </c>
      <c r="AO6884">
        <v>0.100569719</v>
      </c>
      <c r="AP6884">
        <v>0.12550609700000001</v>
      </c>
      <c r="AQ6884">
        <v>0.18692752500000001</v>
      </c>
      <c r="AR6884">
        <v>0.15194085299999999</v>
      </c>
      <c r="AS6884">
        <v>0.35997598400000003</v>
      </c>
      <c r="AT6884">
        <v>4.5141426999999998E-2</v>
      </c>
    </row>
    <row r="6885" spans="1:46" hidden="1" x14ac:dyDescent="0.25">
      <c r="A6885" t="s">
        <v>319</v>
      </c>
      <c r="B6885" t="s">
        <v>296</v>
      </c>
      <c r="C6885">
        <v>19</v>
      </c>
      <c r="D6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8.4773930999999997E-2</v>
      </c>
      <c r="E6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8.4773930999999997E-2</v>
      </c>
      <c r="AI6885">
        <v>35</v>
      </c>
      <c r="AJ6885" t="s">
        <v>319</v>
      </c>
      <c r="AK6885" t="s">
        <v>430</v>
      </c>
      <c r="AL6885" t="s">
        <v>296</v>
      </c>
      <c r="AM6885">
        <v>11</v>
      </c>
      <c r="AN6885">
        <v>19</v>
      </c>
      <c r="AO6885">
        <v>8.9511E-3</v>
      </c>
      <c r="AP6885">
        <v>1.6985473000000001E-2</v>
      </c>
      <c r="AQ6885">
        <v>8.4773930999999997E-2</v>
      </c>
      <c r="AR6885">
        <v>4.2995542999999997E-2</v>
      </c>
      <c r="AS6885">
        <v>0.16127493300000001</v>
      </c>
      <c r="AT6885">
        <v>4.0557579999999996E-3</v>
      </c>
    </row>
    <row r="6886" spans="1:46" hidden="1" x14ac:dyDescent="0.25">
      <c r="A6886" t="s">
        <v>319</v>
      </c>
      <c r="B6886" t="s">
        <v>296</v>
      </c>
      <c r="C6886">
        <v>20</v>
      </c>
      <c r="D6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7.3330579999999999E-3</v>
      </c>
      <c r="E6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7.3330579999999999E-3</v>
      </c>
      <c r="AI6886">
        <v>35</v>
      </c>
      <c r="AJ6886" t="s">
        <v>319</v>
      </c>
      <c r="AK6886" t="s">
        <v>430</v>
      </c>
      <c r="AL6886" t="s">
        <v>296</v>
      </c>
      <c r="AM6886">
        <v>11</v>
      </c>
      <c r="AN6886">
        <v>20</v>
      </c>
      <c r="AO6886">
        <v>0</v>
      </c>
      <c r="AP6886">
        <v>0</v>
      </c>
      <c r="AQ6886">
        <v>7.3330579999999999E-3</v>
      </c>
      <c r="AR6886">
        <v>3.8496390000000002E-3</v>
      </c>
      <c r="AS6886">
        <v>2.3272185000000001E-2</v>
      </c>
      <c r="AT6886">
        <v>0</v>
      </c>
    </row>
    <row r="6887" spans="1:46" hidden="1" x14ac:dyDescent="0.25">
      <c r="A6887" t="s">
        <v>319</v>
      </c>
      <c r="B6887" t="s">
        <v>296</v>
      </c>
      <c r="C6887">
        <v>21</v>
      </c>
      <c r="D6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7">
        <v>35</v>
      </c>
      <c r="AJ6887" t="s">
        <v>319</v>
      </c>
      <c r="AK6887" t="s">
        <v>430</v>
      </c>
      <c r="AL6887" t="s">
        <v>296</v>
      </c>
      <c r="AM6887">
        <v>11</v>
      </c>
      <c r="AN6887">
        <v>21</v>
      </c>
      <c r="AO6887">
        <v>0</v>
      </c>
      <c r="AP6887">
        <v>0</v>
      </c>
      <c r="AQ6887">
        <v>0</v>
      </c>
      <c r="AR6887">
        <v>0</v>
      </c>
      <c r="AS6887">
        <v>0</v>
      </c>
      <c r="AT6887">
        <v>0</v>
      </c>
    </row>
    <row r="6888" spans="1:46" hidden="1" x14ac:dyDescent="0.25">
      <c r="A6888" t="s">
        <v>319</v>
      </c>
      <c r="B6888" t="s">
        <v>296</v>
      </c>
      <c r="C6888">
        <v>22</v>
      </c>
      <c r="D6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8">
        <v>35</v>
      </c>
      <c r="AJ6888" t="s">
        <v>319</v>
      </c>
      <c r="AK6888" t="s">
        <v>430</v>
      </c>
      <c r="AL6888" t="s">
        <v>296</v>
      </c>
      <c r="AM6888">
        <v>11</v>
      </c>
      <c r="AN6888">
        <v>22</v>
      </c>
      <c r="AO6888">
        <v>0</v>
      </c>
      <c r="AP6888">
        <v>0</v>
      </c>
      <c r="AQ6888">
        <v>0</v>
      </c>
      <c r="AR6888">
        <v>0</v>
      </c>
      <c r="AS6888">
        <v>0</v>
      </c>
      <c r="AT6888">
        <v>0</v>
      </c>
    </row>
    <row r="6889" spans="1:46" hidden="1" x14ac:dyDescent="0.25">
      <c r="A6889" t="s">
        <v>319</v>
      </c>
      <c r="B6889" t="s">
        <v>296</v>
      </c>
      <c r="C6889">
        <v>23</v>
      </c>
      <c r="D6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9">
        <v>35</v>
      </c>
      <c r="AJ6889" t="s">
        <v>319</v>
      </c>
      <c r="AK6889" t="s">
        <v>430</v>
      </c>
      <c r="AL6889" t="s">
        <v>296</v>
      </c>
      <c r="AM6889">
        <v>11</v>
      </c>
      <c r="AN6889">
        <v>23</v>
      </c>
      <c r="AO6889">
        <v>0</v>
      </c>
      <c r="AP6889">
        <v>0</v>
      </c>
      <c r="AQ6889">
        <v>0</v>
      </c>
      <c r="AR6889">
        <v>0</v>
      </c>
      <c r="AS6889">
        <v>0</v>
      </c>
      <c r="AT6889">
        <v>0</v>
      </c>
    </row>
    <row r="6890" spans="1:46" hidden="1" x14ac:dyDescent="0.25">
      <c r="A6890" t="s">
        <v>319</v>
      </c>
      <c r="B6890" t="s">
        <v>296</v>
      </c>
      <c r="C6890">
        <v>24</v>
      </c>
      <c r="D6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0">
        <v>35</v>
      </c>
      <c r="AJ6890" t="s">
        <v>319</v>
      </c>
      <c r="AK6890" t="s">
        <v>430</v>
      </c>
      <c r="AL6890" t="s">
        <v>296</v>
      </c>
      <c r="AM6890">
        <v>11</v>
      </c>
      <c r="AN6890">
        <v>24</v>
      </c>
      <c r="AO6890">
        <v>0</v>
      </c>
      <c r="AP6890">
        <v>0</v>
      </c>
      <c r="AQ6890">
        <v>0</v>
      </c>
      <c r="AR6890">
        <v>0</v>
      </c>
      <c r="AS6890">
        <v>0</v>
      </c>
      <c r="AT6890">
        <v>0</v>
      </c>
    </row>
    <row r="6891" spans="1:46" hidden="1" x14ac:dyDescent="0.25">
      <c r="A6891" t="s">
        <v>319</v>
      </c>
      <c r="B6891" t="s">
        <v>297</v>
      </c>
      <c r="C6891">
        <v>1</v>
      </c>
      <c r="D6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1">
        <v>35</v>
      </c>
      <c r="AJ6891" t="s">
        <v>319</v>
      </c>
      <c r="AK6891" t="s">
        <v>430</v>
      </c>
      <c r="AL6891" t="s">
        <v>297</v>
      </c>
      <c r="AM6891">
        <v>12</v>
      </c>
      <c r="AN6891">
        <v>1</v>
      </c>
      <c r="AO6891">
        <v>0</v>
      </c>
      <c r="AP6891">
        <v>0</v>
      </c>
      <c r="AQ6891">
        <v>0</v>
      </c>
      <c r="AR6891">
        <v>0</v>
      </c>
      <c r="AS6891">
        <v>0</v>
      </c>
      <c r="AT6891">
        <v>0</v>
      </c>
    </row>
    <row r="6892" spans="1:46" hidden="1" x14ac:dyDescent="0.25">
      <c r="A6892" t="s">
        <v>319</v>
      </c>
      <c r="B6892" t="s">
        <v>297</v>
      </c>
      <c r="C6892">
        <v>2</v>
      </c>
      <c r="D6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2">
        <v>35</v>
      </c>
      <c r="AJ6892" t="s">
        <v>319</v>
      </c>
      <c r="AK6892" t="s">
        <v>430</v>
      </c>
      <c r="AL6892" t="s">
        <v>297</v>
      </c>
      <c r="AM6892">
        <v>12</v>
      </c>
      <c r="AN6892">
        <v>2</v>
      </c>
      <c r="AO6892">
        <v>0</v>
      </c>
      <c r="AP6892">
        <v>0</v>
      </c>
      <c r="AQ6892">
        <v>0</v>
      </c>
      <c r="AR6892">
        <v>0</v>
      </c>
      <c r="AS6892">
        <v>0</v>
      </c>
      <c r="AT6892">
        <v>0</v>
      </c>
    </row>
    <row r="6893" spans="1:46" hidden="1" x14ac:dyDescent="0.25">
      <c r="A6893" t="s">
        <v>319</v>
      </c>
      <c r="B6893" t="s">
        <v>297</v>
      </c>
      <c r="C6893">
        <v>3</v>
      </c>
      <c r="D6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3">
        <v>35</v>
      </c>
      <c r="AJ6893" t="s">
        <v>319</v>
      </c>
      <c r="AK6893" t="s">
        <v>430</v>
      </c>
      <c r="AL6893" t="s">
        <v>297</v>
      </c>
      <c r="AM6893">
        <v>12</v>
      </c>
      <c r="AN6893">
        <v>3</v>
      </c>
      <c r="AO6893">
        <v>0</v>
      </c>
      <c r="AP6893">
        <v>0</v>
      </c>
      <c r="AQ6893">
        <v>0</v>
      </c>
      <c r="AR6893">
        <v>0</v>
      </c>
      <c r="AS6893">
        <v>0</v>
      </c>
      <c r="AT6893">
        <v>0</v>
      </c>
    </row>
    <row r="6894" spans="1:46" hidden="1" x14ac:dyDescent="0.25">
      <c r="A6894" t="s">
        <v>319</v>
      </c>
      <c r="B6894" t="s">
        <v>297</v>
      </c>
      <c r="C6894">
        <v>4</v>
      </c>
      <c r="D6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4">
        <v>35</v>
      </c>
      <c r="AJ6894" t="s">
        <v>319</v>
      </c>
      <c r="AK6894" t="s">
        <v>430</v>
      </c>
      <c r="AL6894" t="s">
        <v>297</v>
      </c>
      <c r="AM6894">
        <v>12</v>
      </c>
      <c r="AN6894">
        <v>4</v>
      </c>
      <c r="AO6894">
        <v>0</v>
      </c>
      <c r="AP6894">
        <v>0</v>
      </c>
      <c r="AQ6894">
        <v>0</v>
      </c>
      <c r="AR6894">
        <v>0</v>
      </c>
      <c r="AS6894">
        <v>0</v>
      </c>
      <c r="AT6894">
        <v>0</v>
      </c>
    </row>
    <row r="6895" spans="1:46" hidden="1" x14ac:dyDescent="0.25">
      <c r="A6895" t="s">
        <v>319</v>
      </c>
      <c r="B6895" t="s">
        <v>297</v>
      </c>
      <c r="C6895">
        <v>5</v>
      </c>
      <c r="D6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5">
        <v>35</v>
      </c>
      <c r="AJ6895" t="s">
        <v>319</v>
      </c>
      <c r="AK6895" t="s">
        <v>430</v>
      </c>
      <c r="AL6895" t="s">
        <v>297</v>
      </c>
      <c r="AM6895">
        <v>12</v>
      </c>
      <c r="AN6895">
        <v>5</v>
      </c>
      <c r="AO6895">
        <v>0</v>
      </c>
      <c r="AP6895">
        <v>0</v>
      </c>
      <c r="AQ6895">
        <v>0</v>
      </c>
      <c r="AR6895">
        <v>0</v>
      </c>
      <c r="AS6895">
        <v>0</v>
      </c>
      <c r="AT6895">
        <v>0</v>
      </c>
    </row>
    <row r="6896" spans="1:46" hidden="1" x14ac:dyDescent="0.25">
      <c r="A6896" t="s">
        <v>319</v>
      </c>
      <c r="B6896" t="s">
        <v>297</v>
      </c>
      <c r="C6896">
        <v>6</v>
      </c>
      <c r="D6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6">
        <v>35</v>
      </c>
      <c r="AJ6896" t="s">
        <v>319</v>
      </c>
      <c r="AK6896" t="s">
        <v>430</v>
      </c>
      <c r="AL6896" t="s">
        <v>297</v>
      </c>
      <c r="AM6896">
        <v>12</v>
      </c>
      <c r="AN6896">
        <v>6</v>
      </c>
      <c r="AO6896">
        <v>0</v>
      </c>
      <c r="AP6896">
        <v>6.3344489999999998E-3</v>
      </c>
      <c r="AQ6896">
        <v>9.4948749999999998E-3</v>
      </c>
      <c r="AR6896">
        <v>5.5773580000000001E-3</v>
      </c>
      <c r="AS6896">
        <v>1.6780928000000001E-2</v>
      </c>
      <c r="AT6896">
        <v>0</v>
      </c>
    </row>
    <row r="6897" spans="1:46" hidden="1" x14ac:dyDescent="0.25">
      <c r="A6897" t="s">
        <v>319</v>
      </c>
      <c r="B6897" t="s">
        <v>297</v>
      </c>
      <c r="C6897">
        <v>7</v>
      </c>
      <c r="D6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1.2437267E-2</v>
      </c>
      <c r="E6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1.2437267E-2</v>
      </c>
      <c r="AI6897">
        <v>35</v>
      </c>
      <c r="AJ6897" t="s">
        <v>319</v>
      </c>
      <c r="AK6897" t="s">
        <v>430</v>
      </c>
      <c r="AL6897" t="s">
        <v>297</v>
      </c>
      <c r="AM6897">
        <v>12</v>
      </c>
      <c r="AN6897">
        <v>7</v>
      </c>
      <c r="AO6897">
        <v>1.2437267E-2</v>
      </c>
      <c r="AP6897">
        <v>6.7850920999999995E-2</v>
      </c>
      <c r="AQ6897">
        <v>0.105104037</v>
      </c>
      <c r="AR6897">
        <v>6.2909968999999996E-2</v>
      </c>
      <c r="AS6897">
        <v>0.15355877900000001</v>
      </c>
      <c r="AT6897">
        <v>2.3881589999999999E-3</v>
      </c>
    </row>
    <row r="6898" spans="1:46" hidden="1" x14ac:dyDescent="0.25">
      <c r="A6898" t="s">
        <v>319</v>
      </c>
      <c r="B6898" t="s">
        <v>297</v>
      </c>
      <c r="C6898">
        <v>8</v>
      </c>
      <c r="D6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0.124451408</v>
      </c>
      <c r="E6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0.124451408</v>
      </c>
      <c r="AI6898">
        <v>35</v>
      </c>
      <c r="AJ6898" t="s">
        <v>319</v>
      </c>
      <c r="AK6898" t="s">
        <v>430</v>
      </c>
      <c r="AL6898" t="s">
        <v>297</v>
      </c>
      <c r="AM6898">
        <v>12</v>
      </c>
      <c r="AN6898">
        <v>8</v>
      </c>
      <c r="AO6898">
        <v>0.124451408</v>
      </c>
      <c r="AP6898">
        <v>0.16614152700000001</v>
      </c>
      <c r="AQ6898">
        <v>0.25938013399999998</v>
      </c>
      <c r="AR6898">
        <v>0.18664740899999999</v>
      </c>
      <c r="AS6898">
        <v>0.35498999799999997</v>
      </c>
      <c r="AT6898">
        <v>3.3566608999999997E-2</v>
      </c>
    </row>
    <row r="6899" spans="1:46" hidden="1" x14ac:dyDescent="0.25">
      <c r="A6899" t="s">
        <v>319</v>
      </c>
      <c r="B6899" t="s">
        <v>297</v>
      </c>
      <c r="C6899">
        <v>9</v>
      </c>
      <c r="D6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0.42615461199999999</v>
      </c>
      <c r="E6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0.26290287299999998</v>
      </c>
      <c r="AI6899">
        <v>35</v>
      </c>
      <c r="AJ6899" t="s">
        <v>319</v>
      </c>
      <c r="AK6899" t="s">
        <v>430</v>
      </c>
      <c r="AL6899" t="s">
        <v>297</v>
      </c>
      <c r="AM6899">
        <v>12</v>
      </c>
      <c r="AN6899">
        <v>9</v>
      </c>
      <c r="AO6899">
        <v>0.26290287299999998</v>
      </c>
      <c r="AP6899">
        <v>0.31891366500000001</v>
      </c>
      <c r="AQ6899">
        <v>0.42615461199999999</v>
      </c>
      <c r="AR6899">
        <v>0.33417870700000002</v>
      </c>
      <c r="AS6899">
        <v>0.55028988700000003</v>
      </c>
      <c r="AT6899">
        <v>7.5800909999999999E-2</v>
      </c>
    </row>
    <row r="6900" spans="1:46" hidden="1" x14ac:dyDescent="0.25">
      <c r="A6900" t="s">
        <v>319</v>
      </c>
      <c r="B6900" t="s">
        <v>297</v>
      </c>
      <c r="C6900">
        <v>10</v>
      </c>
      <c r="D6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0.56349046000000003</v>
      </c>
      <c r="E6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0.56349046000000003</v>
      </c>
      <c r="AI6900">
        <v>35</v>
      </c>
      <c r="AJ6900" t="s">
        <v>319</v>
      </c>
      <c r="AK6900" t="s">
        <v>430</v>
      </c>
      <c r="AL6900" t="s">
        <v>297</v>
      </c>
      <c r="AM6900">
        <v>12</v>
      </c>
      <c r="AN6900">
        <v>10</v>
      </c>
      <c r="AO6900">
        <v>0.381020211</v>
      </c>
      <c r="AP6900">
        <v>0.47649827099999997</v>
      </c>
      <c r="AQ6900">
        <v>0.56349046000000003</v>
      </c>
      <c r="AR6900">
        <v>0.46942812</v>
      </c>
      <c r="AS6900">
        <v>0.71904024099999997</v>
      </c>
      <c r="AT6900">
        <v>0.13633908</v>
      </c>
    </row>
    <row r="6901" spans="1:46" hidden="1" x14ac:dyDescent="0.25">
      <c r="A6901" t="s">
        <v>319</v>
      </c>
      <c r="B6901" t="s">
        <v>297</v>
      </c>
      <c r="C6901">
        <v>11</v>
      </c>
      <c r="D6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0.68395626600000003</v>
      </c>
      <c r="E6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0.68395626600000003</v>
      </c>
      <c r="AI6901">
        <v>35</v>
      </c>
      <c r="AJ6901" t="s">
        <v>319</v>
      </c>
      <c r="AK6901" t="s">
        <v>430</v>
      </c>
      <c r="AL6901" t="s">
        <v>297</v>
      </c>
      <c r="AM6901">
        <v>12</v>
      </c>
      <c r="AN6901">
        <v>11</v>
      </c>
      <c r="AO6901">
        <v>0.47058325099999998</v>
      </c>
      <c r="AP6901">
        <v>0.59629874400000005</v>
      </c>
      <c r="AQ6901">
        <v>0.68395626600000003</v>
      </c>
      <c r="AR6901">
        <v>0.57210288499999995</v>
      </c>
      <c r="AS6901">
        <v>0.82905300999999998</v>
      </c>
      <c r="AT6901">
        <v>0.190036129</v>
      </c>
    </row>
    <row r="6902" spans="1:46" hidden="1" x14ac:dyDescent="0.25">
      <c r="A6902" t="s">
        <v>319</v>
      </c>
      <c r="B6902" t="s">
        <v>297</v>
      </c>
      <c r="C6902">
        <v>12</v>
      </c>
      <c r="D6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0.748496516</v>
      </c>
      <c r="E6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0.748496516</v>
      </c>
      <c r="AI6902">
        <v>35</v>
      </c>
      <c r="AJ6902" t="s">
        <v>319</v>
      </c>
      <c r="AK6902" t="s">
        <v>430</v>
      </c>
      <c r="AL6902" t="s">
        <v>297</v>
      </c>
      <c r="AM6902">
        <v>12</v>
      </c>
      <c r="AN6902">
        <v>12</v>
      </c>
      <c r="AO6902">
        <v>0.52415981499999997</v>
      </c>
      <c r="AP6902">
        <v>0.67290059000000002</v>
      </c>
      <c r="AQ6902">
        <v>0.748496516</v>
      </c>
      <c r="AR6902">
        <v>0.62970955900000003</v>
      </c>
      <c r="AS6902">
        <v>0.88961299599999999</v>
      </c>
      <c r="AT6902">
        <v>0.22963199500000001</v>
      </c>
    </row>
    <row r="6903" spans="1:46" hidden="1" x14ac:dyDescent="0.25">
      <c r="A6903" t="s">
        <v>319</v>
      </c>
      <c r="B6903" t="s">
        <v>297</v>
      </c>
      <c r="C6903">
        <v>13</v>
      </c>
      <c r="D6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0.75422291600000002</v>
      </c>
      <c r="E6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0.75422291600000002</v>
      </c>
      <c r="AI6903">
        <v>35</v>
      </c>
      <c r="AJ6903" t="s">
        <v>319</v>
      </c>
      <c r="AK6903" t="s">
        <v>430</v>
      </c>
      <c r="AL6903" t="s">
        <v>297</v>
      </c>
      <c r="AM6903">
        <v>12</v>
      </c>
      <c r="AN6903">
        <v>13</v>
      </c>
      <c r="AO6903">
        <v>0.53110445799999995</v>
      </c>
      <c r="AP6903">
        <v>0.67670689100000003</v>
      </c>
      <c r="AQ6903">
        <v>0.75422291600000002</v>
      </c>
      <c r="AR6903">
        <v>0.63922013099999997</v>
      </c>
      <c r="AS6903">
        <v>0.88960112999999996</v>
      </c>
      <c r="AT6903">
        <v>0.241991607</v>
      </c>
    </row>
    <row r="6904" spans="1:46" hidden="1" x14ac:dyDescent="0.25">
      <c r="A6904" t="s">
        <v>319</v>
      </c>
      <c r="B6904" t="s">
        <v>297</v>
      </c>
      <c r="C6904">
        <v>14</v>
      </c>
      <c r="D6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0.71577196700000001</v>
      </c>
      <c r="E6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0.71577196700000001</v>
      </c>
      <c r="AI6904">
        <v>35</v>
      </c>
      <c r="AJ6904" t="s">
        <v>319</v>
      </c>
      <c r="AK6904" t="s">
        <v>430</v>
      </c>
      <c r="AL6904" t="s">
        <v>297</v>
      </c>
      <c r="AM6904">
        <v>12</v>
      </c>
      <c r="AN6904">
        <v>14</v>
      </c>
      <c r="AO6904">
        <v>0.50813415799999995</v>
      </c>
      <c r="AP6904">
        <v>0.64550032199999996</v>
      </c>
      <c r="AQ6904">
        <v>0.71577196700000001</v>
      </c>
      <c r="AR6904">
        <v>0.61050934599999995</v>
      </c>
      <c r="AS6904">
        <v>0.83648470699999999</v>
      </c>
      <c r="AT6904">
        <v>0.214590322</v>
      </c>
    </row>
    <row r="6905" spans="1:46" hidden="1" x14ac:dyDescent="0.25">
      <c r="A6905" t="s">
        <v>319</v>
      </c>
      <c r="B6905" t="s">
        <v>297</v>
      </c>
      <c r="C6905">
        <v>15</v>
      </c>
      <c r="D6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0.650244449</v>
      </c>
      <c r="E6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0.650244449</v>
      </c>
      <c r="AI6905">
        <v>35</v>
      </c>
      <c r="AJ6905" t="s">
        <v>319</v>
      </c>
      <c r="AK6905" t="s">
        <v>430</v>
      </c>
      <c r="AL6905" t="s">
        <v>297</v>
      </c>
      <c r="AM6905">
        <v>12</v>
      </c>
      <c r="AN6905">
        <v>15</v>
      </c>
      <c r="AO6905">
        <v>0.45099869300000001</v>
      </c>
      <c r="AP6905">
        <v>0.56015100699999998</v>
      </c>
      <c r="AQ6905">
        <v>0.650244449</v>
      </c>
      <c r="AR6905">
        <v>0.54441391100000003</v>
      </c>
      <c r="AS6905">
        <v>0.73791675499999998</v>
      </c>
      <c r="AT6905">
        <v>0.20635898599999999</v>
      </c>
    </row>
    <row r="6906" spans="1:46" hidden="1" x14ac:dyDescent="0.25">
      <c r="A6906" t="s">
        <v>319</v>
      </c>
      <c r="B6906" t="s">
        <v>297</v>
      </c>
      <c r="C6906">
        <v>16</v>
      </c>
      <c r="D6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0.54225108</v>
      </c>
      <c r="E6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0.54225108</v>
      </c>
      <c r="AI6906">
        <v>35</v>
      </c>
      <c r="AJ6906" t="s">
        <v>319</v>
      </c>
      <c r="AK6906" t="s">
        <v>430</v>
      </c>
      <c r="AL6906" t="s">
        <v>297</v>
      </c>
      <c r="AM6906">
        <v>12</v>
      </c>
      <c r="AN6906">
        <v>16</v>
      </c>
      <c r="AO6906">
        <v>0.37969893799999999</v>
      </c>
      <c r="AP6906">
        <v>0.46177827199999999</v>
      </c>
      <c r="AQ6906">
        <v>0.54225108</v>
      </c>
      <c r="AR6906">
        <v>0.45219638299999998</v>
      </c>
      <c r="AS6906">
        <v>0.67173094799999999</v>
      </c>
      <c r="AT6906">
        <v>0.13631162799999999</v>
      </c>
    </row>
    <row r="6907" spans="1:46" hidden="1" x14ac:dyDescent="0.25">
      <c r="A6907" t="s">
        <v>319</v>
      </c>
      <c r="B6907" t="s">
        <v>297</v>
      </c>
      <c r="C6907">
        <v>17</v>
      </c>
      <c r="D6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0.40531557299999998</v>
      </c>
      <c r="E6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0.40531557299999998</v>
      </c>
      <c r="AI6907">
        <v>35</v>
      </c>
      <c r="AJ6907" t="s">
        <v>319</v>
      </c>
      <c r="AK6907" t="s">
        <v>430</v>
      </c>
      <c r="AL6907" t="s">
        <v>297</v>
      </c>
      <c r="AM6907">
        <v>12</v>
      </c>
      <c r="AN6907">
        <v>17</v>
      </c>
      <c r="AO6907">
        <v>0.25209227699999998</v>
      </c>
      <c r="AP6907">
        <v>0.31107770400000001</v>
      </c>
      <c r="AQ6907">
        <v>0.40531557299999998</v>
      </c>
      <c r="AR6907">
        <v>0.32789139</v>
      </c>
      <c r="AS6907">
        <v>0.52647304900000003</v>
      </c>
      <c r="AT6907">
        <v>9.8101541E-2</v>
      </c>
    </row>
    <row r="6908" spans="1:46" hidden="1" x14ac:dyDescent="0.25">
      <c r="A6908" t="s">
        <v>319</v>
      </c>
      <c r="B6908" t="s">
        <v>297</v>
      </c>
      <c r="C6908">
        <v>18</v>
      </c>
      <c r="D6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0.26258090299999998</v>
      </c>
      <c r="E6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0.26258090299999998</v>
      </c>
      <c r="AI6908">
        <v>35</v>
      </c>
      <c r="AJ6908" t="s">
        <v>319</v>
      </c>
      <c r="AK6908" t="s">
        <v>430</v>
      </c>
      <c r="AL6908" t="s">
        <v>297</v>
      </c>
      <c r="AM6908">
        <v>12</v>
      </c>
      <c r="AN6908">
        <v>18</v>
      </c>
      <c r="AO6908">
        <v>0.12926151</v>
      </c>
      <c r="AP6908">
        <v>0.17115614500000001</v>
      </c>
      <c r="AQ6908">
        <v>0.26258090299999998</v>
      </c>
      <c r="AR6908">
        <v>0.19307717799999999</v>
      </c>
      <c r="AS6908">
        <v>0.36764944700000002</v>
      </c>
      <c r="AT6908">
        <v>4.1574385999999998E-2</v>
      </c>
    </row>
    <row r="6909" spans="1:46" hidden="1" x14ac:dyDescent="0.25">
      <c r="A6909" t="s">
        <v>319</v>
      </c>
      <c r="B6909" t="s">
        <v>297</v>
      </c>
      <c r="C6909">
        <v>19</v>
      </c>
      <c r="D6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0.12927514300000001</v>
      </c>
      <c r="E6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0.12927514300000001</v>
      </c>
      <c r="AI6909">
        <v>35</v>
      </c>
      <c r="AJ6909" t="s">
        <v>319</v>
      </c>
      <c r="AK6909" t="s">
        <v>430</v>
      </c>
      <c r="AL6909" t="s">
        <v>297</v>
      </c>
      <c r="AM6909">
        <v>12</v>
      </c>
      <c r="AN6909">
        <v>19</v>
      </c>
      <c r="AO6909">
        <v>2.5732182999999999E-2</v>
      </c>
      <c r="AP6909">
        <v>4.3169772000000002E-2</v>
      </c>
      <c r="AQ6909">
        <v>0.12927514300000001</v>
      </c>
      <c r="AR6909">
        <v>7.2504033999999995E-2</v>
      </c>
      <c r="AS6909">
        <v>0.18822248899999999</v>
      </c>
      <c r="AT6909">
        <v>1.0193511000000001E-2</v>
      </c>
    </row>
    <row r="6910" spans="1:46" hidden="1" x14ac:dyDescent="0.25">
      <c r="A6910" t="s">
        <v>319</v>
      </c>
      <c r="B6910" t="s">
        <v>297</v>
      </c>
      <c r="C6910">
        <v>20</v>
      </c>
      <c r="D6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2.7960388999999999E-2</v>
      </c>
      <c r="E6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2.7960388999999999E-2</v>
      </c>
      <c r="AI6910">
        <v>35</v>
      </c>
      <c r="AJ6910" t="s">
        <v>319</v>
      </c>
      <c r="AK6910" t="s">
        <v>430</v>
      </c>
      <c r="AL6910" t="s">
        <v>297</v>
      </c>
      <c r="AM6910">
        <v>12</v>
      </c>
      <c r="AN6910">
        <v>20</v>
      </c>
      <c r="AO6910">
        <v>4.0799999999999999E-6</v>
      </c>
      <c r="AP6910">
        <v>6.9599999999999998E-5</v>
      </c>
      <c r="AQ6910">
        <v>2.7960388999999999E-2</v>
      </c>
      <c r="AR6910">
        <v>1.1471244E-2</v>
      </c>
      <c r="AS6910">
        <v>4.7119286000000003E-2</v>
      </c>
      <c r="AT6910">
        <v>0</v>
      </c>
    </row>
    <row r="6911" spans="1:46" hidden="1" x14ac:dyDescent="0.25">
      <c r="A6911" t="s">
        <v>319</v>
      </c>
      <c r="B6911" t="s">
        <v>297</v>
      </c>
      <c r="C6911">
        <v>21</v>
      </c>
      <c r="D6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2.7300000000000001E-6</v>
      </c>
      <c r="E6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2.7300000000000001E-6</v>
      </c>
      <c r="AI6911">
        <v>35</v>
      </c>
      <c r="AJ6911" t="s">
        <v>319</v>
      </c>
      <c r="AK6911" t="s">
        <v>430</v>
      </c>
      <c r="AL6911" t="s">
        <v>297</v>
      </c>
      <c r="AM6911">
        <v>12</v>
      </c>
      <c r="AN6911">
        <v>21</v>
      </c>
      <c r="AO6911" s="281">
        <v>0</v>
      </c>
      <c r="AP6911" s="281">
        <v>0</v>
      </c>
      <c r="AQ6911">
        <v>2.7300000000000001E-6</v>
      </c>
      <c r="AR6911">
        <v>6.7900000000000002E-6</v>
      </c>
      <c r="AS6911">
        <v>7.75E-5</v>
      </c>
      <c r="AT6911">
        <v>0</v>
      </c>
    </row>
    <row r="6912" spans="1:46" hidden="1" x14ac:dyDescent="0.25">
      <c r="A6912" t="s">
        <v>319</v>
      </c>
      <c r="B6912" t="s">
        <v>297</v>
      </c>
      <c r="C6912">
        <v>22</v>
      </c>
      <c r="D6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2">
        <v>35</v>
      </c>
      <c r="AJ6912" t="s">
        <v>319</v>
      </c>
      <c r="AK6912" t="s">
        <v>430</v>
      </c>
      <c r="AL6912" t="s">
        <v>297</v>
      </c>
      <c r="AM6912">
        <v>12</v>
      </c>
      <c r="AN6912">
        <v>22</v>
      </c>
      <c r="AO6912">
        <v>0</v>
      </c>
      <c r="AP6912">
        <v>0</v>
      </c>
      <c r="AQ6912" s="281">
        <v>0</v>
      </c>
      <c r="AR6912" s="281">
        <v>0</v>
      </c>
      <c r="AS6912" s="281">
        <v>0</v>
      </c>
      <c r="AT6912">
        <v>0</v>
      </c>
    </row>
    <row r="6913" spans="1:46" hidden="1" x14ac:dyDescent="0.25">
      <c r="A6913" t="s">
        <v>319</v>
      </c>
      <c r="B6913" t="s">
        <v>297</v>
      </c>
      <c r="C6913">
        <v>23</v>
      </c>
      <c r="D6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3">
        <v>35</v>
      </c>
      <c r="AJ6913" t="s">
        <v>319</v>
      </c>
      <c r="AK6913" t="s">
        <v>430</v>
      </c>
      <c r="AL6913" t="s">
        <v>297</v>
      </c>
      <c r="AM6913">
        <v>12</v>
      </c>
      <c r="AN6913">
        <v>23</v>
      </c>
      <c r="AO6913">
        <v>0</v>
      </c>
      <c r="AP6913">
        <v>0</v>
      </c>
      <c r="AQ6913">
        <v>0</v>
      </c>
      <c r="AR6913">
        <v>0</v>
      </c>
      <c r="AS6913">
        <v>0</v>
      </c>
      <c r="AT6913">
        <v>0</v>
      </c>
    </row>
    <row r="6914" spans="1:46" hidden="1" x14ac:dyDescent="0.25">
      <c r="A6914" t="s">
        <v>319</v>
      </c>
      <c r="B6914" t="s">
        <v>297</v>
      </c>
      <c r="C6914">
        <v>24</v>
      </c>
      <c r="D6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4">
        <v>35</v>
      </c>
      <c r="AJ6914" t="s">
        <v>319</v>
      </c>
      <c r="AK6914" t="s">
        <v>430</v>
      </c>
      <c r="AL6914" t="s">
        <v>297</v>
      </c>
      <c r="AM6914">
        <v>12</v>
      </c>
      <c r="AN6914">
        <v>24</v>
      </c>
      <c r="AO6914">
        <v>0</v>
      </c>
      <c r="AP6914">
        <v>0</v>
      </c>
      <c r="AQ6914">
        <v>0</v>
      </c>
      <c r="AR6914">
        <v>0</v>
      </c>
      <c r="AS6914">
        <v>0</v>
      </c>
      <c r="AT6914">
        <v>0</v>
      </c>
    </row>
    <row r="6915" spans="1:46" hidden="1" x14ac:dyDescent="0.25">
      <c r="A6915" t="s">
        <v>335</v>
      </c>
      <c r="B6915" t="s">
        <v>286</v>
      </c>
      <c r="C6915">
        <v>1</v>
      </c>
      <c r="D6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5">
        <v>42</v>
      </c>
      <c r="AJ6915" t="s">
        <v>335</v>
      </c>
      <c r="AK6915" t="s">
        <v>429</v>
      </c>
      <c r="AL6915" t="s">
        <v>286</v>
      </c>
      <c r="AM6915">
        <v>1</v>
      </c>
      <c r="AN6915">
        <v>1</v>
      </c>
      <c r="AO6915">
        <v>0</v>
      </c>
      <c r="AP6915">
        <v>0</v>
      </c>
      <c r="AQ6915">
        <v>0</v>
      </c>
      <c r="AR6915">
        <v>0</v>
      </c>
      <c r="AS6915">
        <v>0</v>
      </c>
      <c r="AT6915">
        <v>0</v>
      </c>
    </row>
    <row r="6916" spans="1:46" hidden="1" x14ac:dyDescent="0.25">
      <c r="A6916" t="s">
        <v>335</v>
      </c>
      <c r="B6916" t="s">
        <v>286</v>
      </c>
      <c r="C6916">
        <v>2</v>
      </c>
      <c r="D6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6">
        <v>42</v>
      </c>
      <c r="AJ6916" t="s">
        <v>335</v>
      </c>
      <c r="AK6916" t="s">
        <v>429</v>
      </c>
      <c r="AL6916" t="s">
        <v>286</v>
      </c>
      <c r="AM6916">
        <v>1</v>
      </c>
      <c r="AN6916">
        <v>2</v>
      </c>
      <c r="AO6916">
        <v>0</v>
      </c>
      <c r="AP6916">
        <v>0</v>
      </c>
      <c r="AQ6916">
        <v>0</v>
      </c>
      <c r="AR6916">
        <v>0</v>
      </c>
      <c r="AS6916">
        <v>0</v>
      </c>
      <c r="AT6916">
        <v>0</v>
      </c>
    </row>
    <row r="6917" spans="1:46" hidden="1" x14ac:dyDescent="0.25">
      <c r="A6917" t="s">
        <v>335</v>
      </c>
      <c r="B6917" t="s">
        <v>286</v>
      </c>
      <c r="C6917">
        <v>3</v>
      </c>
      <c r="D6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7">
        <v>42</v>
      </c>
      <c r="AJ6917" t="s">
        <v>335</v>
      </c>
      <c r="AK6917" t="s">
        <v>429</v>
      </c>
      <c r="AL6917" t="s">
        <v>286</v>
      </c>
      <c r="AM6917">
        <v>1</v>
      </c>
      <c r="AN6917">
        <v>3</v>
      </c>
      <c r="AO6917">
        <v>0</v>
      </c>
      <c r="AP6917">
        <v>0</v>
      </c>
      <c r="AQ6917">
        <v>0</v>
      </c>
      <c r="AR6917">
        <v>0</v>
      </c>
      <c r="AS6917">
        <v>0</v>
      </c>
      <c r="AT6917">
        <v>0</v>
      </c>
    </row>
    <row r="6918" spans="1:46" hidden="1" x14ac:dyDescent="0.25">
      <c r="A6918" t="s">
        <v>335</v>
      </c>
      <c r="B6918" t="s">
        <v>286</v>
      </c>
      <c r="C6918">
        <v>4</v>
      </c>
      <c r="D6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8">
        <v>42</v>
      </c>
      <c r="AJ6918" t="s">
        <v>335</v>
      </c>
      <c r="AK6918" t="s">
        <v>429</v>
      </c>
      <c r="AL6918" t="s">
        <v>286</v>
      </c>
      <c r="AM6918">
        <v>1</v>
      </c>
      <c r="AN6918">
        <v>4</v>
      </c>
      <c r="AO6918">
        <v>0</v>
      </c>
      <c r="AP6918">
        <v>0</v>
      </c>
      <c r="AQ6918">
        <v>0</v>
      </c>
      <c r="AR6918">
        <v>0</v>
      </c>
      <c r="AS6918">
        <v>0</v>
      </c>
      <c r="AT6918">
        <v>0</v>
      </c>
    </row>
    <row r="6919" spans="1:46" hidden="1" x14ac:dyDescent="0.25">
      <c r="A6919" t="s">
        <v>335</v>
      </c>
      <c r="B6919" t="s">
        <v>286</v>
      </c>
      <c r="C6919">
        <v>5</v>
      </c>
      <c r="D6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9">
        <v>42</v>
      </c>
      <c r="AJ6919" t="s">
        <v>335</v>
      </c>
      <c r="AK6919" t="s">
        <v>429</v>
      </c>
      <c r="AL6919" t="s">
        <v>286</v>
      </c>
      <c r="AM6919">
        <v>1</v>
      </c>
      <c r="AN6919">
        <v>5</v>
      </c>
      <c r="AO6919">
        <v>0</v>
      </c>
      <c r="AP6919">
        <v>0</v>
      </c>
      <c r="AQ6919">
        <v>0</v>
      </c>
      <c r="AR6919">
        <v>0</v>
      </c>
      <c r="AS6919">
        <v>0</v>
      </c>
      <c r="AT6919">
        <v>0</v>
      </c>
    </row>
    <row r="6920" spans="1:46" hidden="1" x14ac:dyDescent="0.25">
      <c r="A6920" t="s">
        <v>335</v>
      </c>
      <c r="B6920" t="s">
        <v>286</v>
      </c>
      <c r="C6920">
        <v>6</v>
      </c>
      <c r="D6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20">
        <v>42</v>
      </c>
      <c r="AJ6920" t="s">
        <v>335</v>
      </c>
      <c r="AK6920" t="s">
        <v>429</v>
      </c>
      <c r="AL6920" t="s">
        <v>286</v>
      </c>
      <c r="AM6920">
        <v>1</v>
      </c>
      <c r="AN6920">
        <v>6</v>
      </c>
      <c r="AO6920">
        <v>0</v>
      </c>
      <c r="AP6920">
        <v>6.9599999999999998E-5</v>
      </c>
      <c r="AQ6920">
        <v>1.617708E-3</v>
      </c>
      <c r="AR6920">
        <v>1.0905489999999999E-3</v>
      </c>
      <c r="AS6920">
        <v>6.9271619999999997E-3</v>
      </c>
      <c r="AT6920">
        <v>0</v>
      </c>
    </row>
    <row r="6921" spans="1:46" hidden="1" x14ac:dyDescent="0.25">
      <c r="A6921" t="s">
        <v>335</v>
      </c>
      <c r="B6921" t="s">
        <v>286</v>
      </c>
      <c r="C6921">
        <v>7</v>
      </c>
      <c r="D6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1.6229949999999999E-3</v>
      </c>
      <c r="E6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1.6229949999999999E-3</v>
      </c>
      <c r="AI6921">
        <v>42</v>
      </c>
      <c r="AJ6921" t="s">
        <v>335</v>
      </c>
      <c r="AK6921" t="s">
        <v>429</v>
      </c>
      <c r="AL6921" t="s">
        <v>286</v>
      </c>
      <c r="AM6921">
        <v>1</v>
      </c>
      <c r="AN6921">
        <v>7</v>
      </c>
      <c r="AO6921">
        <v>1.6229949999999999E-3</v>
      </c>
      <c r="AP6921" s="281">
        <v>1.2457991999999999E-2</v>
      </c>
      <c r="AQ6921">
        <v>5.9288834999999998E-2</v>
      </c>
      <c r="AR6921">
        <v>3.0579359E-2</v>
      </c>
      <c r="AS6921">
        <v>0.104068654</v>
      </c>
      <c r="AT6921">
        <v>1.8028599999999999E-4</v>
      </c>
    </row>
    <row r="6922" spans="1:46" hidden="1" x14ac:dyDescent="0.25">
      <c r="A6922" t="s">
        <v>335</v>
      </c>
      <c r="B6922" t="s">
        <v>286</v>
      </c>
      <c r="C6922">
        <v>8</v>
      </c>
      <c r="D6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5.9622680999999997E-2</v>
      </c>
      <c r="E6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5.9622680999999997E-2</v>
      </c>
      <c r="AI6922">
        <v>42</v>
      </c>
      <c r="AJ6922" t="s">
        <v>335</v>
      </c>
      <c r="AK6922" t="s">
        <v>429</v>
      </c>
      <c r="AL6922" t="s">
        <v>286</v>
      </c>
      <c r="AM6922">
        <v>1</v>
      </c>
      <c r="AN6922">
        <v>8</v>
      </c>
      <c r="AO6922">
        <v>5.9622680999999997E-2</v>
      </c>
      <c r="AP6922">
        <v>9.6881804000000002E-2</v>
      </c>
      <c r="AQ6922">
        <v>0.18093595100000001</v>
      </c>
      <c r="AR6922">
        <v>0.121296204</v>
      </c>
      <c r="AS6922">
        <v>0.28798074800000001</v>
      </c>
      <c r="AT6922">
        <v>2.5101189999999999E-2</v>
      </c>
    </row>
    <row r="6923" spans="1:46" hidden="1" x14ac:dyDescent="0.25">
      <c r="A6923" t="s">
        <v>335</v>
      </c>
      <c r="B6923" t="s">
        <v>286</v>
      </c>
      <c r="C6923">
        <v>9</v>
      </c>
      <c r="D6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0.32868730899999998</v>
      </c>
      <c r="E6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0.1752686</v>
      </c>
      <c r="AI6923">
        <v>42</v>
      </c>
      <c r="AJ6923" t="s">
        <v>335</v>
      </c>
      <c r="AK6923" t="s">
        <v>429</v>
      </c>
      <c r="AL6923" t="s">
        <v>286</v>
      </c>
      <c r="AM6923">
        <v>1</v>
      </c>
      <c r="AN6923">
        <v>9</v>
      </c>
      <c r="AO6923">
        <v>0.1752686</v>
      </c>
      <c r="AP6923">
        <v>0.23516637900000001</v>
      </c>
      <c r="AQ6923">
        <v>0.32868730899999998</v>
      </c>
      <c r="AR6923">
        <v>0.25544968899999998</v>
      </c>
      <c r="AS6923">
        <v>0.49887889600000002</v>
      </c>
      <c r="AT6923">
        <v>7.8294661000000002E-2</v>
      </c>
    </row>
    <row r="6924" spans="1:46" hidden="1" x14ac:dyDescent="0.25">
      <c r="A6924" t="s">
        <v>335</v>
      </c>
      <c r="B6924" t="s">
        <v>286</v>
      </c>
      <c r="C6924">
        <v>10</v>
      </c>
      <c r="D6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0.48225465899999997</v>
      </c>
      <c r="E6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0.48225465899999997</v>
      </c>
      <c r="AI6924">
        <v>42</v>
      </c>
      <c r="AJ6924" t="s">
        <v>335</v>
      </c>
      <c r="AK6924" t="s">
        <v>429</v>
      </c>
      <c r="AL6924" t="s">
        <v>286</v>
      </c>
      <c r="AM6924">
        <v>1</v>
      </c>
      <c r="AN6924">
        <v>10</v>
      </c>
      <c r="AO6924">
        <v>0.300553283</v>
      </c>
      <c r="AP6924">
        <v>0.38849835900000002</v>
      </c>
      <c r="AQ6924">
        <v>0.48225465899999997</v>
      </c>
      <c r="AR6924">
        <v>0.39268722099999998</v>
      </c>
      <c r="AS6924">
        <v>0.67632496799999997</v>
      </c>
      <c r="AT6924">
        <v>0.10585433499999999</v>
      </c>
    </row>
    <row r="6925" spans="1:46" hidden="1" x14ac:dyDescent="0.25">
      <c r="A6925" t="s">
        <v>335</v>
      </c>
      <c r="B6925" t="s">
        <v>286</v>
      </c>
      <c r="C6925">
        <v>11</v>
      </c>
      <c r="D6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0.61760411800000004</v>
      </c>
      <c r="E6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0.61760411800000004</v>
      </c>
      <c r="AI6925">
        <v>42</v>
      </c>
      <c r="AJ6925" t="s">
        <v>335</v>
      </c>
      <c r="AK6925" t="s">
        <v>429</v>
      </c>
      <c r="AL6925" t="s">
        <v>286</v>
      </c>
      <c r="AM6925">
        <v>1</v>
      </c>
      <c r="AN6925">
        <v>11</v>
      </c>
      <c r="AO6925">
        <v>0.39239747699999999</v>
      </c>
      <c r="AP6925">
        <v>0.51693865000000006</v>
      </c>
      <c r="AQ6925">
        <v>0.61760411800000004</v>
      </c>
      <c r="AR6925">
        <v>0.505057757</v>
      </c>
      <c r="AS6925">
        <v>0.819783492</v>
      </c>
      <c r="AT6925">
        <v>0.13639151199999999</v>
      </c>
    </row>
    <row r="6926" spans="1:46" hidden="1" x14ac:dyDescent="0.25">
      <c r="A6926" t="s">
        <v>335</v>
      </c>
      <c r="B6926" t="s">
        <v>286</v>
      </c>
      <c r="C6926">
        <v>12</v>
      </c>
      <c r="D6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0.71160762</v>
      </c>
      <c r="E6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0.71160762</v>
      </c>
      <c r="AI6926">
        <v>42</v>
      </c>
      <c r="AJ6926" t="s">
        <v>335</v>
      </c>
      <c r="AK6926" t="s">
        <v>429</v>
      </c>
      <c r="AL6926" t="s">
        <v>286</v>
      </c>
      <c r="AM6926">
        <v>1</v>
      </c>
      <c r="AN6926">
        <v>12</v>
      </c>
      <c r="AO6926">
        <v>0.44653351299999999</v>
      </c>
      <c r="AP6926">
        <v>0.612282836</v>
      </c>
      <c r="AQ6926">
        <v>0.71160762</v>
      </c>
      <c r="AR6926">
        <v>0.58395272200000004</v>
      </c>
      <c r="AS6926">
        <v>0.88489162300000002</v>
      </c>
      <c r="AT6926">
        <v>0.145983895</v>
      </c>
    </row>
    <row r="6927" spans="1:46" hidden="1" x14ac:dyDescent="0.25">
      <c r="A6927" t="s">
        <v>335</v>
      </c>
      <c r="B6927" t="s">
        <v>286</v>
      </c>
      <c r="C6927">
        <v>13</v>
      </c>
      <c r="D6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0.75242662299999996</v>
      </c>
      <c r="E6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0.75242662299999996</v>
      </c>
      <c r="AI6927">
        <v>42</v>
      </c>
      <c r="AJ6927" t="s">
        <v>335</v>
      </c>
      <c r="AK6927" t="s">
        <v>429</v>
      </c>
      <c r="AL6927" t="s">
        <v>286</v>
      </c>
      <c r="AM6927">
        <v>1</v>
      </c>
      <c r="AN6927">
        <v>13</v>
      </c>
      <c r="AO6927">
        <v>0.50264380200000003</v>
      </c>
      <c r="AP6927">
        <v>0.63287089500000004</v>
      </c>
      <c r="AQ6927">
        <v>0.75242662299999996</v>
      </c>
      <c r="AR6927">
        <v>0.62028729900000001</v>
      </c>
      <c r="AS6927">
        <v>0.91222228299999997</v>
      </c>
      <c r="AT6927">
        <v>0.16568707199999999</v>
      </c>
    </row>
    <row r="6928" spans="1:46" hidden="1" x14ac:dyDescent="0.25">
      <c r="A6928" t="s">
        <v>335</v>
      </c>
      <c r="B6928" t="s">
        <v>286</v>
      </c>
      <c r="C6928">
        <v>14</v>
      </c>
      <c r="D6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0.74146384600000004</v>
      </c>
      <c r="E6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0.74146384600000004</v>
      </c>
      <c r="AI6928">
        <v>42</v>
      </c>
      <c r="AJ6928" t="s">
        <v>335</v>
      </c>
      <c r="AK6928" t="s">
        <v>429</v>
      </c>
      <c r="AL6928" t="s">
        <v>286</v>
      </c>
      <c r="AM6928">
        <v>1</v>
      </c>
      <c r="AN6928">
        <v>14</v>
      </c>
      <c r="AO6928">
        <v>0.489931322</v>
      </c>
      <c r="AP6928">
        <v>0.64694483800000002</v>
      </c>
      <c r="AQ6928">
        <v>0.74146384600000004</v>
      </c>
      <c r="AR6928">
        <v>0.61361456400000003</v>
      </c>
      <c r="AS6928">
        <v>0.93292962300000004</v>
      </c>
      <c r="AT6928">
        <v>0.13995054600000001</v>
      </c>
    </row>
    <row r="6929" spans="1:46" hidden="1" x14ac:dyDescent="0.25">
      <c r="A6929" t="s">
        <v>335</v>
      </c>
      <c r="B6929" t="s">
        <v>286</v>
      </c>
      <c r="C6929">
        <v>15</v>
      </c>
      <c r="D6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0.67293294699999995</v>
      </c>
      <c r="E6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0.67293294699999995</v>
      </c>
      <c r="AI6929">
        <v>42</v>
      </c>
      <c r="AJ6929" t="s">
        <v>335</v>
      </c>
      <c r="AK6929" t="s">
        <v>429</v>
      </c>
      <c r="AL6929" t="s">
        <v>286</v>
      </c>
      <c r="AM6929">
        <v>1</v>
      </c>
      <c r="AN6929">
        <v>15</v>
      </c>
      <c r="AO6929">
        <v>0.45615571900000002</v>
      </c>
      <c r="AP6929">
        <v>0.58179222100000005</v>
      </c>
      <c r="AQ6929">
        <v>0.67293294699999995</v>
      </c>
      <c r="AR6929">
        <v>0.55952641999999997</v>
      </c>
      <c r="AS6929">
        <v>0.87834802899999997</v>
      </c>
      <c r="AT6929">
        <v>0.122168587</v>
      </c>
    </row>
    <row r="6930" spans="1:46" hidden="1" x14ac:dyDescent="0.25">
      <c r="A6930" t="s">
        <v>335</v>
      </c>
      <c r="B6930" t="s">
        <v>286</v>
      </c>
      <c r="C6930">
        <v>16</v>
      </c>
      <c r="D6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0.58171326499999998</v>
      </c>
      <c r="E6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0.58171326499999998</v>
      </c>
      <c r="AI6930">
        <v>42</v>
      </c>
      <c r="AJ6930" t="s">
        <v>335</v>
      </c>
      <c r="AK6930" t="s">
        <v>429</v>
      </c>
      <c r="AL6930" t="s">
        <v>286</v>
      </c>
      <c r="AM6930">
        <v>1</v>
      </c>
      <c r="AN6930">
        <v>16</v>
      </c>
      <c r="AO6930">
        <v>0.369281046</v>
      </c>
      <c r="AP6930">
        <v>0.48313710399999998</v>
      </c>
      <c r="AQ6930">
        <v>0.58171326499999998</v>
      </c>
      <c r="AR6930">
        <v>0.46993357899999999</v>
      </c>
      <c r="AS6930">
        <v>0.76999010000000001</v>
      </c>
      <c r="AT6930">
        <v>0.103491894</v>
      </c>
    </row>
    <row r="6931" spans="1:46" hidden="1" x14ac:dyDescent="0.25">
      <c r="A6931" t="s">
        <v>335</v>
      </c>
      <c r="B6931" t="s">
        <v>286</v>
      </c>
      <c r="C6931">
        <v>17</v>
      </c>
      <c r="D6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0.44561165400000002</v>
      </c>
      <c r="E6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0.44561165400000002</v>
      </c>
      <c r="AI6931">
        <v>42</v>
      </c>
      <c r="AJ6931" t="s">
        <v>335</v>
      </c>
      <c r="AK6931" t="s">
        <v>429</v>
      </c>
      <c r="AL6931" t="s">
        <v>286</v>
      </c>
      <c r="AM6931">
        <v>1</v>
      </c>
      <c r="AN6931">
        <v>17</v>
      </c>
      <c r="AO6931">
        <v>0.270201523</v>
      </c>
      <c r="AP6931">
        <v>0.359891132</v>
      </c>
      <c r="AQ6931">
        <v>0.44561165400000002</v>
      </c>
      <c r="AR6931">
        <v>0.35679911199999997</v>
      </c>
      <c r="AS6931">
        <v>0.61165715300000001</v>
      </c>
      <c r="AT6931">
        <v>6.8348622999999997E-2</v>
      </c>
    </row>
    <row r="6932" spans="1:46" hidden="1" x14ac:dyDescent="0.25">
      <c r="A6932" t="s">
        <v>335</v>
      </c>
      <c r="B6932" t="s">
        <v>286</v>
      </c>
      <c r="C6932">
        <v>18</v>
      </c>
      <c r="D6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0.29476511700000002</v>
      </c>
      <c r="E6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0.29476511700000002</v>
      </c>
      <c r="AI6932">
        <v>42</v>
      </c>
      <c r="AJ6932" t="s">
        <v>335</v>
      </c>
      <c r="AK6932" t="s">
        <v>429</v>
      </c>
      <c r="AL6932" t="s">
        <v>286</v>
      </c>
      <c r="AM6932">
        <v>1</v>
      </c>
      <c r="AN6932">
        <v>18</v>
      </c>
      <c r="AO6932">
        <v>0.16211979900000001</v>
      </c>
      <c r="AP6932">
        <v>0.21899597900000001</v>
      </c>
      <c r="AQ6932">
        <v>0.29476511700000002</v>
      </c>
      <c r="AR6932">
        <v>0.23071982799999999</v>
      </c>
      <c r="AS6932">
        <v>0.45452189100000001</v>
      </c>
      <c r="AT6932">
        <v>4.2253892000000001E-2</v>
      </c>
    </row>
    <row r="6933" spans="1:46" hidden="1" x14ac:dyDescent="0.25">
      <c r="A6933" t="s">
        <v>335</v>
      </c>
      <c r="B6933" t="s">
        <v>286</v>
      </c>
      <c r="C6933">
        <v>19</v>
      </c>
      <c r="D6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0.16215396300000001</v>
      </c>
      <c r="E6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0.16215396300000001</v>
      </c>
      <c r="AI6933">
        <v>42</v>
      </c>
      <c r="AJ6933" t="s">
        <v>335</v>
      </c>
      <c r="AK6933" t="s">
        <v>429</v>
      </c>
      <c r="AL6933" t="s">
        <v>286</v>
      </c>
      <c r="AM6933">
        <v>1</v>
      </c>
      <c r="AN6933">
        <v>19</v>
      </c>
      <c r="AO6933">
        <v>6.2281932999999998E-2</v>
      </c>
      <c r="AP6933">
        <v>8.9052518999999997E-2</v>
      </c>
      <c r="AQ6933">
        <v>0.16215396300000001</v>
      </c>
      <c r="AR6933">
        <v>0.11292426999999999</v>
      </c>
      <c r="AS6933">
        <v>0.27925636599999998</v>
      </c>
      <c r="AT6933">
        <v>1.5246907000000001E-2</v>
      </c>
    </row>
    <row r="6934" spans="1:46" hidden="1" x14ac:dyDescent="0.25">
      <c r="A6934" t="s">
        <v>335</v>
      </c>
      <c r="B6934" t="s">
        <v>286</v>
      </c>
      <c r="C6934">
        <v>20</v>
      </c>
      <c r="D6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5.7154633000000003E-2</v>
      </c>
      <c r="E6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5.7154633000000003E-2</v>
      </c>
      <c r="AI6934">
        <v>42</v>
      </c>
      <c r="AJ6934" t="s">
        <v>335</v>
      </c>
      <c r="AK6934" t="s">
        <v>429</v>
      </c>
      <c r="AL6934" t="s">
        <v>286</v>
      </c>
      <c r="AM6934">
        <v>1</v>
      </c>
      <c r="AN6934">
        <v>20</v>
      </c>
      <c r="AO6934">
        <v>2.4257390000000001E-3</v>
      </c>
      <c r="AP6934">
        <v>1.1964891E-2</v>
      </c>
      <c r="AQ6934">
        <v>5.7154633000000003E-2</v>
      </c>
      <c r="AR6934">
        <v>2.9973473E-2</v>
      </c>
      <c r="AS6934">
        <v>9.8083800999999998E-2</v>
      </c>
      <c r="AT6934">
        <v>5.5243999999999996E-4</v>
      </c>
    </row>
    <row r="6935" spans="1:46" hidden="1" x14ac:dyDescent="0.25">
      <c r="A6935" t="s">
        <v>335</v>
      </c>
      <c r="B6935" t="s">
        <v>286</v>
      </c>
      <c r="C6935">
        <v>21</v>
      </c>
      <c r="D6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2.2028210000000002E-3</v>
      </c>
      <c r="E6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2.2028210000000002E-3</v>
      </c>
      <c r="AI6935">
        <v>42</v>
      </c>
      <c r="AJ6935" t="s">
        <v>335</v>
      </c>
      <c r="AK6935" t="s">
        <v>429</v>
      </c>
      <c r="AL6935" t="s">
        <v>286</v>
      </c>
      <c r="AM6935">
        <v>1</v>
      </c>
      <c r="AN6935">
        <v>21</v>
      </c>
      <c r="AO6935">
        <v>0</v>
      </c>
      <c r="AP6935">
        <v>4.9445100000000003E-4</v>
      </c>
      <c r="AQ6935">
        <v>2.2028210000000002E-3</v>
      </c>
      <c r="AR6935">
        <v>1.0919840000000001E-3</v>
      </c>
      <c r="AS6935">
        <v>3.6155409999999999E-3</v>
      </c>
      <c r="AT6935">
        <v>0</v>
      </c>
    </row>
    <row r="6936" spans="1:46" hidden="1" x14ac:dyDescent="0.25">
      <c r="A6936" t="s">
        <v>335</v>
      </c>
      <c r="B6936" t="s">
        <v>286</v>
      </c>
      <c r="C6936">
        <v>22</v>
      </c>
      <c r="D6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6">
        <v>42</v>
      </c>
      <c r="AJ6936" t="s">
        <v>335</v>
      </c>
      <c r="AK6936" t="s">
        <v>429</v>
      </c>
      <c r="AL6936" t="s">
        <v>286</v>
      </c>
      <c r="AM6936">
        <v>1</v>
      </c>
      <c r="AN6936">
        <v>22</v>
      </c>
      <c r="AO6936">
        <v>0</v>
      </c>
      <c r="AP6936">
        <v>0</v>
      </c>
      <c r="AQ6936">
        <v>0</v>
      </c>
      <c r="AR6936">
        <v>0</v>
      </c>
      <c r="AS6936">
        <v>0</v>
      </c>
      <c r="AT6936">
        <v>0</v>
      </c>
    </row>
    <row r="6937" spans="1:46" hidden="1" x14ac:dyDescent="0.25">
      <c r="A6937" t="s">
        <v>335</v>
      </c>
      <c r="B6937" t="s">
        <v>286</v>
      </c>
      <c r="C6937">
        <v>23</v>
      </c>
      <c r="D6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7">
        <v>42</v>
      </c>
      <c r="AJ6937" t="s">
        <v>335</v>
      </c>
      <c r="AK6937" t="s">
        <v>429</v>
      </c>
      <c r="AL6937" t="s">
        <v>286</v>
      </c>
      <c r="AM6937">
        <v>1</v>
      </c>
      <c r="AN6937">
        <v>23</v>
      </c>
      <c r="AO6937">
        <v>0</v>
      </c>
      <c r="AP6937">
        <v>0</v>
      </c>
      <c r="AQ6937">
        <v>0</v>
      </c>
      <c r="AR6937">
        <v>0</v>
      </c>
      <c r="AS6937">
        <v>0</v>
      </c>
      <c r="AT6937">
        <v>0</v>
      </c>
    </row>
    <row r="6938" spans="1:46" hidden="1" x14ac:dyDescent="0.25">
      <c r="A6938" t="s">
        <v>335</v>
      </c>
      <c r="B6938" t="s">
        <v>286</v>
      </c>
      <c r="C6938">
        <v>24</v>
      </c>
      <c r="D6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8">
        <v>42</v>
      </c>
      <c r="AJ6938" t="s">
        <v>335</v>
      </c>
      <c r="AK6938" t="s">
        <v>429</v>
      </c>
      <c r="AL6938" t="s">
        <v>286</v>
      </c>
      <c r="AM6938">
        <v>1</v>
      </c>
      <c r="AN6938">
        <v>24</v>
      </c>
      <c r="AO6938">
        <v>0</v>
      </c>
      <c r="AP6938">
        <v>0</v>
      </c>
      <c r="AQ6938">
        <v>0</v>
      </c>
      <c r="AR6938">
        <v>0</v>
      </c>
      <c r="AS6938">
        <v>0</v>
      </c>
      <c r="AT6938">
        <v>0</v>
      </c>
    </row>
    <row r="6939" spans="1:46" hidden="1" x14ac:dyDescent="0.25">
      <c r="A6939" t="s">
        <v>335</v>
      </c>
      <c r="B6939" t="s">
        <v>287</v>
      </c>
      <c r="C6939">
        <v>1</v>
      </c>
      <c r="D6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9">
        <v>42</v>
      </c>
      <c r="AJ6939" t="s">
        <v>335</v>
      </c>
      <c r="AK6939" t="s">
        <v>429</v>
      </c>
      <c r="AL6939" t="s">
        <v>287</v>
      </c>
      <c r="AM6939">
        <v>2</v>
      </c>
      <c r="AN6939">
        <v>1</v>
      </c>
      <c r="AO6939">
        <v>0</v>
      </c>
      <c r="AP6939">
        <v>0</v>
      </c>
      <c r="AQ6939">
        <v>0</v>
      </c>
      <c r="AR6939">
        <v>0</v>
      </c>
      <c r="AS6939">
        <v>0</v>
      </c>
      <c r="AT6939">
        <v>0</v>
      </c>
    </row>
    <row r="6940" spans="1:46" hidden="1" x14ac:dyDescent="0.25">
      <c r="A6940" t="s">
        <v>335</v>
      </c>
      <c r="B6940" t="s">
        <v>287</v>
      </c>
      <c r="C6940">
        <v>2</v>
      </c>
      <c r="D6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0">
        <v>42</v>
      </c>
      <c r="AJ6940" t="s">
        <v>335</v>
      </c>
      <c r="AK6940" t="s">
        <v>429</v>
      </c>
      <c r="AL6940" t="s">
        <v>287</v>
      </c>
      <c r="AM6940">
        <v>2</v>
      </c>
      <c r="AN6940">
        <v>2</v>
      </c>
      <c r="AO6940">
        <v>0</v>
      </c>
      <c r="AP6940">
        <v>0</v>
      </c>
      <c r="AQ6940">
        <v>0</v>
      </c>
      <c r="AR6940">
        <v>0</v>
      </c>
      <c r="AS6940">
        <v>0</v>
      </c>
      <c r="AT6940">
        <v>0</v>
      </c>
    </row>
    <row r="6941" spans="1:46" hidden="1" x14ac:dyDescent="0.25">
      <c r="A6941" t="s">
        <v>335</v>
      </c>
      <c r="B6941" t="s">
        <v>287</v>
      </c>
      <c r="C6941">
        <v>3</v>
      </c>
      <c r="D6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1">
        <v>42</v>
      </c>
      <c r="AJ6941" t="s">
        <v>335</v>
      </c>
      <c r="AK6941" t="s">
        <v>429</v>
      </c>
      <c r="AL6941" t="s">
        <v>287</v>
      </c>
      <c r="AM6941">
        <v>2</v>
      </c>
      <c r="AN6941">
        <v>3</v>
      </c>
      <c r="AO6941">
        <v>0</v>
      </c>
      <c r="AP6941">
        <v>0</v>
      </c>
      <c r="AQ6941">
        <v>0</v>
      </c>
      <c r="AR6941">
        <v>0</v>
      </c>
      <c r="AS6941">
        <v>0</v>
      </c>
      <c r="AT6941">
        <v>0</v>
      </c>
    </row>
    <row r="6942" spans="1:46" hidden="1" x14ac:dyDescent="0.25">
      <c r="A6942" t="s">
        <v>335</v>
      </c>
      <c r="B6942" t="s">
        <v>287</v>
      </c>
      <c r="C6942">
        <v>4</v>
      </c>
      <c r="D6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2">
        <v>42</v>
      </c>
      <c r="AJ6942" t="s">
        <v>335</v>
      </c>
      <c r="AK6942" t="s">
        <v>429</v>
      </c>
      <c r="AL6942" t="s">
        <v>287</v>
      </c>
      <c r="AM6942">
        <v>2</v>
      </c>
      <c r="AN6942">
        <v>4</v>
      </c>
      <c r="AO6942">
        <v>0</v>
      </c>
      <c r="AP6942">
        <v>0</v>
      </c>
      <c r="AQ6942">
        <v>0</v>
      </c>
      <c r="AR6942">
        <v>0</v>
      </c>
      <c r="AS6942">
        <v>0</v>
      </c>
      <c r="AT6942">
        <v>0</v>
      </c>
    </row>
    <row r="6943" spans="1:46" hidden="1" x14ac:dyDescent="0.25">
      <c r="A6943" t="s">
        <v>335</v>
      </c>
      <c r="B6943" t="s">
        <v>287</v>
      </c>
      <c r="C6943">
        <v>5</v>
      </c>
      <c r="D6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3">
        <v>42</v>
      </c>
      <c r="AJ6943" t="s">
        <v>335</v>
      </c>
      <c r="AK6943" t="s">
        <v>429</v>
      </c>
      <c r="AL6943" t="s">
        <v>287</v>
      </c>
      <c r="AM6943">
        <v>2</v>
      </c>
      <c r="AN6943">
        <v>5</v>
      </c>
      <c r="AO6943">
        <v>0</v>
      </c>
      <c r="AP6943">
        <v>0</v>
      </c>
      <c r="AQ6943">
        <v>0</v>
      </c>
      <c r="AR6943">
        <v>0</v>
      </c>
      <c r="AS6943">
        <v>0</v>
      </c>
      <c r="AT6943">
        <v>0</v>
      </c>
    </row>
    <row r="6944" spans="1:46" hidden="1" x14ac:dyDescent="0.25">
      <c r="A6944" t="s">
        <v>335</v>
      </c>
      <c r="B6944" t="s">
        <v>287</v>
      </c>
      <c r="C6944">
        <v>6</v>
      </c>
      <c r="D6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4">
        <v>42</v>
      </c>
      <c r="AJ6944" t="s">
        <v>335</v>
      </c>
      <c r="AK6944" t="s">
        <v>429</v>
      </c>
      <c r="AL6944" t="s">
        <v>287</v>
      </c>
      <c r="AM6944">
        <v>2</v>
      </c>
      <c r="AN6944">
        <v>6</v>
      </c>
      <c r="AO6944">
        <v>0</v>
      </c>
      <c r="AP6944">
        <v>0</v>
      </c>
      <c r="AQ6944">
        <v>0</v>
      </c>
      <c r="AR6944">
        <v>1.1E-5</v>
      </c>
      <c r="AS6944">
        <v>2.26114E-4</v>
      </c>
      <c r="AT6944">
        <v>0</v>
      </c>
    </row>
    <row r="6945" spans="1:46" hidden="1" x14ac:dyDescent="0.25">
      <c r="A6945" t="s">
        <v>335</v>
      </c>
      <c r="B6945" t="s">
        <v>287</v>
      </c>
      <c r="C6945">
        <v>7</v>
      </c>
      <c r="D6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1.1210200000000001E-4</v>
      </c>
      <c r="E6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1.1210200000000001E-4</v>
      </c>
      <c r="AI6945">
        <v>42</v>
      </c>
      <c r="AJ6945" t="s">
        <v>335</v>
      </c>
      <c r="AK6945" t="s">
        <v>429</v>
      </c>
      <c r="AL6945" t="s">
        <v>287</v>
      </c>
      <c r="AM6945">
        <v>2</v>
      </c>
      <c r="AN6945">
        <v>7</v>
      </c>
      <c r="AO6945">
        <v>1.1210200000000001E-4</v>
      </c>
      <c r="AP6945">
        <v>2.4405687999999998E-2</v>
      </c>
      <c r="AQ6945">
        <v>3.2553217000000002E-2</v>
      </c>
      <c r="AR6945" s="281">
        <v>2.1118973999999999E-2</v>
      </c>
      <c r="AS6945">
        <v>6.0846086000000001E-2</v>
      </c>
      <c r="AT6945">
        <v>0</v>
      </c>
    </row>
    <row r="6946" spans="1:46" hidden="1" x14ac:dyDescent="0.25">
      <c r="A6946" t="s">
        <v>335</v>
      </c>
      <c r="B6946" t="s">
        <v>287</v>
      </c>
      <c r="C6946">
        <v>8</v>
      </c>
      <c r="D6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4.7593449000000003E-2</v>
      </c>
      <c r="E6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4.7593449000000003E-2</v>
      </c>
      <c r="AI6946">
        <v>42</v>
      </c>
      <c r="AJ6946" t="s">
        <v>335</v>
      </c>
      <c r="AK6946" t="s">
        <v>429</v>
      </c>
      <c r="AL6946" t="s">
        <v>287</v>
      </c>
      <c r="AM6946">
        <v>2</v>
      </c>
      <c r="AN6946">
        <v>8</v>
      </c>
      <c r="AO6946">
        <v>4.7593449000000003E-2</v>
      </c>
      <c r="AP6946">
        <v>0.13929440300000001</v>
      </c>
      <c r="AQ6946">
        <v>0.17201624300000001</v>
      </c>
      <c r="AR6946">
        <v>0.120309402</v>
      </c>
      <c r="AS6946">
        <v>0.235243114</v>
      </c>
      <c r="AT6946">
        <v>1.2779652000000001E-2</v>
      </c>
    </row>
    <row r="6947" spans="1:46" hidden="1" x14ac:dyDescent="0.25">
      <c r="A6947" t="s">
        <v>335</v>
      </c>
      <c r="B6947" t="s">
        <v>287</v>
      </c>
      <c r="C6947">
        <v>9</v>
      </c>
      <c r="D6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0.359849904</v>
      </c>
      <c r="E6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0.17830827699999999</v>
      </c>
      <c r="AI6947">
        <v>42</v>
      </c>
      <c r="AJ6947" t="s">
        <v>335</v>
      </c>
      <c r="AK6947" t="s">
        <v>429</v>
      </c>
      <c r="AL6947" t="s">
        <v>287</v>
      </c>
      <c r="AM6947">
        <v>2</v>
      </c>
      <c r="AN6947">
        <v>9</v>
      </c>
      <c r="AO6947">
        <v>0.17830827699999999</v>
      </c>
      <c r="AP6947">
        <v>0.29613463400000001</v>
      </c>
      <c r="AQ6947">
        <v>0.359849904</v>
      </c>
      <c r="AR6947">
        <v>0.27416163599999999</v>
      </c>
      <c r="AS6947">
        <v>0.44017653000000001</v>
      </c>
      <c r="AT6947">
        <v>4.9281005000000003E-2</v>
      </c>
    </row>
    <row r="6948" spans="1:46" hidden="1" x14ac:dyDescent="0.25">
      <c r="A6948" t="s">
        <v>335</v>
      </c>
      <c r="B6948" t="s">
        <v>287</v>
      </c>
      <c r="C6948">
        <v>10</v>
      </c>
      <c r="D6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0.53031413900000002</v>
      </c>
      <c r="E6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0.53031413900000002</v>
      </c>
      <c r="AI6948">
        <v>42</v>
      </c>
      <c r="AJ6948" t="s">
        <v>335</v>
      </c>
      <c r="AK6948" t="s">
        <v>429</v>
      </c>
      <c r="AL6948" t="s">
        <v>287</v>
      </c>
      <c r="AM6948">
        <v>2</v>
      </c>
      <c r="AN6948">
        <v>10</v>
      </c>
      <c r="AO6948">
        <v>0.337665942</v>
      </c>
      <c r="AP6948">
        <v>0.43305853399999999</v>
      </c>
      <c r="AQ6948">
        <v>0.53031413900000002</v>
      </c>
      <c r="AR6948">
        <v>0.42767119399999998</v>
      </c>
      <c r="AS6948">
        <v>0.64064994099999995</v>
      </c>
      <c r="AT6948">
        <v>0.108967496</v>
      </c>
    </row>
    <row r="6949" spans="1:46" hidden="1" x14ac:dyDescent="0.25">
      <c r="A6949" t="s">
        <v>335</v>
      </c>
      <c r="B6949" t="s">
        <v>287</v>
      </c>
      <c r="C6949">
        <v>11</v>
      </c>
      <c r="D6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0.66749038599999999</v>
      </c>
      <c r="E6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0.66749038599999999</v>
      </c>
      <c r="AI6949">
        <v>42</v>
      </c>
      <c r="AJ6949" t="s">
        <v>335</v>
      </c>
      <c r="AK6949" t="s">
        <v>429</v>
      </c>
      <c r="AL6949" t="s">
        <v>287</v>
      </c>
      <c r="AM6949">
        <v>2</v>
      </c>
      <c r="AN6949">
        <v>11</v>
      </c>
      <c r="AO6949">
        <v>0.45268887899999999</v>
      </c>
      <c r="AP6949">
        <v>0.57766958199999996</v>
      </c>
      <c r="AQ6949">
        <v>0.66749038599999999</v>
      </c>
      <c r="AR6949">
        <v>0.55388341600000002</v>
      </c>
      <c r="AS6949">
        <v>0.79641597099999994</v>
      </c>
      <c r="AT6949">
        <v>0.173593943</v>
      </c>
    </row>
    <row r="6950" spans="1:46" hidden="1" x14ac:dyDescent="0.25">
      <c r="A6950" t="s">
        <v>335</v>
      </c>
      <c r="B6950" t="s">
        <v>287</v>
      </c>
      <c r="C6950">
        <v>12</v>
      </c>
      <c r="D6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0.75660912800000002</v>
      </c>
      <c r="E6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0.75660912800000002</v>
      </c>
      <c r="AI6950">
        <v>42</v>
      </c>
      <c r="AJ6950" t="s">
        <v>335</v>
      </c>
      <c r="AK6950" t="s">
        <v>429</v>
      </c>
      <c r="AL6950" t="s">
        <v>287</v>
      </c>
      <c r="AM6950">
        <v>2</v>
      </c>
      <c r="AN6950">
        <v>12</v>
      </c>
      <c r="AO6950">
        <v>0.53578525399999999</v>
      </c>
      <c r="AP6950">
        <v>0.66011108200000002</v>
      </c>
      <c r="AQ6950">
        <v>0.75660912800000002</v>
      </c>
      <c r="AR6950">
        <v>0.63402374699999997</v>
      </c>
      <c r="AS6950">
        <v>0.89438704499999999</v>
      </c>
      <c r="AT6950">
        <v>0.217942513</v>
      </c>
    </row>
    <row r="6951" spans="1:46" hidden="1" x14ac:dyDescent="0.25">
      <c r="A6951" t="s">
        <v>335</v>
      </c>
      <c r="B6951" t="s">
        <v>287</v>
      </c>
      <c r="C6951">
        <v>13</v>
      </c>
      <c r="D6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0.76722704600000002</v>
      </c>
      <c r="E6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0.76722704600000002</v>
      </c>
      <c r="AI6951">
        <v>42</v>
      </c>
      <c r="AJ6951" t="s">
        <v>335</v>
      </c>
      <c r="AK6951" t="s">
        <v>429</v>
      </c>
      <c r="AL6951" t="s">
        <v>287</v>
      </c>
      <c r="AM6951">
        <v>2</v>
      </c>
      <c r="AN6951">
        <v>13</v>
      </c>
      <c r="AO6951">
        <v>0.56912013100000003</v>
      </c>
      <c r="AP6951">
        <v>0.71338487699999997</v>
      </c>
      <c r="AQ6951">
        <v>0.76722704600000002</v>
      </c>
      <c r="AR6951">
        <v>0.66123107699999994</v>
      </c>
      <c r="AS6951">
        <v>0.93140109199999999</v>
      </c>
      <c r="AT6951">
        <v>0.18501925599999999</v>
      </c>
    </row>
    <row r="6952" spans="1:46" hidden="1" x14ac:dyDescent="0.25">
      <c r="A6952" t="s">
        <v>335</v>
      </c>
      <c r="B6952" t="s">
        <v>287</v>
      </c>
      <c r="C6952">
        <v>14</v>
      </c>
      <c r="D6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0.74862543400000003</v>
      </c>
      <c r="E6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0.74862543400000003</v>
      </c>
      <c r="AI6952">
        <v>42</v>
      </c>
      <c r="AJ6952" t="s">
        <v>335</v>
      </c>
      <c r="AK6952" t="s">
        <v>429</v>
      </c>
      <c r="AL6952" t="s">
        <v>287</v>
      </c>
      <c r="AM6952">
        <v>2</v>
      </c>
      <c r="AN6952">
        <v>14</v>
      </c>
      <c r="AO6952">
        <v>0.55834897900000002</v>
      </c>
      <c r="AP6952">
        <v>0.66296453099999997</v>
      </c>
      <c r="AQ6952">
        <v>0.74862543400000003</v>
      </c>
      <c r="AR6952">
        <v>0.64001291100000002</v>
      </c>
      <c r="AS6952">
        <v>0.90191008500000003</v>
      </c>
      <c r="AT6952">
        <v>0.17697112800000001</v>
      </c>
    </row>
    <row r="6953" spans="1:46" hidden="1" x14ac:dyDescent="0.25">
      <c r="A6953" t="s">
        <v>335</v>
      </c>
      <c r="B6953" t="s">
        <v>287</v>
      </c>
      <c r="C6953">
        <v>15</v>
      </c>
      <c r="D6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0.67030309600000004</v>
      </c>
      <c r="E6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0.67030309600000004</v>
      </c>
      <c r="AI6953">
        <v>42</v>
      </c>
      <c r="AJ6953" t="s">
        <v>335</v>
      </c>
      <c r="AK6953" t="s">
        <v>429</v>
      </c>
      <c r="AL6953" t="s">
        <v>287</v>
      </c>
      <c r="AM6953">
        <v>2</v>
      </c>
      <c r="AN6953">
        <v>15</v>
      </c>
      <c r="AO6953">
        <v>0.50398471199999995</v>
      </c>
      <c r="AP6953">
        <v>0.59214900999999998</v>
      </c>
      <c r="AQ6953">
        <v>0.67030309600000004</v>
      </c>
      <c r="AR6953">
        <v>0.57907147400000003</v>
      </c>
      <c r="AS6953">
        <v>0.83609770400000005</v>
      </c>
      <c r="AT6953">
        <v>0.187755381</v>
      </c>
    </row>
    <row r="6954" spans="1:46" hidden="1" x14ac:dyDescent="0.25">
      <c r="A6954" t="s">
        <v>335</v>
      </c>
      <c r="B6954" t="s">
        <v>287</v>
      </c>
      <c r="C6954">
        <v>16</v>
      </c>
      <c r="D6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0.55003673500000005</v>
      </c>
      <c r="E6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0.55003673500000005</v>
      </c>
      <c r="AI6954">
        <v>42</v>
      </c>
      <c r="AJ6954" t="s">
        <v>335</v>
      </c>
      <c r="AK6954" t="s">
        <v>429</v>
      </c>
      <c r="AL6954" t="s">
        <v>287</v>
      </c>
      <c r="AM6954">
        <v>2</v>
      </c>
      <c r="AN6954">
        <v>16</v>
      </c>
      <c r="AO6954">
        <v>0.41178151400000002</v>
      </c>
      <c r="AP6954">
        <v>0.47525124200000002</v>
      </c>
      <c r="AQ6954">
        <v>0.55003673500000005</v>
      </c>
      <c r="AR6954">
        <v>0.47198844000000001</v>
      </c>
      <c r="AS6954">
        <v>0.72390200999999998</v>
      </c>
      <c r="AT6954">
        <v>0.11878042799999999</v>
      </c>
    </row>
    <row r="6955" spans="1:46" hidden="1" x14ac:dyDescent="0.25">
      <c r="A6955" t="s">
        <v>335</v>
      </c>
      <c r="B6955" t="s">
        <v>287</v>
      </c>
      <c r="C6955">
        <v>17</v>
      </c>
      <c r="D6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0.40511951099999999</v>
      </c>
      <c r="E6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0.40511951099999999</v>
      </c>
      <c r="AI6955">
        <v>42</v>
      </c>
      <c r="AJ6955" t="s">
        <v>335</v>
      </c>
      <c r="AK6955" t="s">
        <v>429</v>
      </c>
      <c r="AL6955" t="s">
        <v>287</v>
      </c>
      <c r="AM6955">
        <v>2</v>
      </c>
      <c r="AN6955">
        <v>17</v>
      </c>
      <c r="AO6955">
        <v>0.28286552700000001</v>
      </c>
      <c r="AP6955">
        <v>0.33289189200000002</v>
      </c>
      <c r="AQ6955">
        <v>0.40511951099999999</v>
      </c>
      <c r="AR6955">
        <v>0.34075123800000001</v>
      </c>
      <c r="AS6955">
        <v>0.60412612600000004</v>
      </c>
      <c r="AT6955">
        <v>0.10459965</v>
      </c>
    </row>
    <row r="6956" spans="1:46" hidden="1" x14ac:dyDescent="0.25">
      <c r="A6956" t="s">
        <v>335</v>
      </c>
      <c r="B6956" t="s">
        <v>287</v>
      </c>
      <c r="C6956">
        <v>18</v>
      </c>
      <c r="D6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0.238459948</v>
      </c>
      <c r="E6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0.238459948</v>
      </c>
      <c r="AI6956">
        <v>42</v>
      </c>
      <c r="AJ6956" t="s">
        <v>335</v>
      </c>
      <c r="AK6956" t="s">
        <v>429</v>
      </c>
      <c r="AL6956" t="s">
        <v>287</v>
      </c>
      <c r="AM6956">
        <v>2</v>
      </c>
      <c r="AN6956">
        <v>18</v>
      </c>
      <c r="AO6956">
        <v>0.154324822</v>
      </c>
      <c r="AP6956">
        <v>0.18897473000000001</v>
      </c>
      <c r="AQ6956">
        <v>0.238459948</v>
      </c>
      <c r="AR6956">
        <v>0.204765634</v>
      </c>
      <c r="AS6956">
        <v>0.42492066099999998</v>
      </c>
      <c r="AT6956">
        <v>4.5303616999999997E-2</v>
      </c>
    </row>
    <row r="6957" spans="1:46" hidden="1" x14ac:dyDescent="0.25">
      <c r="A6957" t="s">
        <v>335</v>
      </c>
      <c r="B6957" t="s">
        <v>287</v>
      </c>
      <c r="C6957">
        <v>19</v>
      </c>
      <c r="D6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0.11442071099999999</v>
      </c>
      <c r="E6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0.11442071099999999</v>
      </c>
      <c r="AI6957">
        <v>42</v>
      </c>
      <c r="AJ6957" t="s">
        <v>335</v>
      </c>
      <c r="AK6957" t="s">
        <v>429</v>
      </c>
      <c r="AL6957" t="s">
        <v>287</v>
      </c>
      <c r="AM6957">
        <v>2</v>
      </c>
      <c r="AN6957">
        <v>19</v>
      </c>
      <c r="AO6957">
        <v>4.0392860000000003E-2</v>
      </c>
      <c r="AP6957">
        <v>5.7209666999999999E-2</v>
      </c>
      <c r="AQ6957">
        <v>0.11442071099999999</v>
      </c>
      <c r="AR6957">
        <v>8.0345038999999993E-2</v>
      </c>
      <c r="AS6957">
        <v>0.24331694300000001</v>
      </c>
      <c r="AT6957">
        <v>9.7524210000000007E-3</v>
      </c>
    </row>
    <row r="6958" spans="1:46" hidden="1" x14ac:dyDescent="0.25">
      <c r="A6958" t="s">
        <v>335</v>
      </c>
      <c r="B6958" t="s">
        <v>287</v>
      </c>
      <c r="C6958">
        <v>20</v>
      </c>
      <c r="D6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3.3240005000000003E-2</v>
      </c>
      <c r="E6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3.3240005000000003E-2</v>
      </c>
      <c r="AI6958">
        <v>42</v>
      </c>
      <c r="AJ6958" t="s">
        <v>335</v>
      </c>
      <c r="AK6958" t="s">
        <v>429</v>
      </c>
      <c r="AL6958" t="s">
        <v>287</v>
      </c>
      <c r="AM6958">
        <v>2</v>
      </c>
      <c r="AN6958">
        <v>20</v>
      </c>
      <c r="AO6958">
        <v>8.2399999999999997E-5</v>
      </c>
      <c r="AP6958">
        <v>5.6556599999999999E-4</v>
      </c>
      <c r="AQ6958">
        <v>3.3240005000000003E-2</v>
      </c>
      <c r="AR6958">
        <v>1.4809418E-2</v>
      </c>
      <c r="AS6958">
        <v>8.1002876000000001E-2</v>
      </c>
      <c r="AT6958">
        <v>7.92E-7</v>
      </c>
    </row>
    <row r="6959" spans="1:46" hidden="1" x14ac:dyDescent="0.25">
      <c r="A6959" t="s">
        <v>335</v>
      </c>
      <c r="B6959" t="s">
        <v>287</v>
      </c>
      <c r="C6959">
        <v>21</v>
      </c>
      <c r="D6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2.499E-4</v>
      </c>
      <c r="E6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2.499E-4</v>
      </c>
      <c r="AI6959">
        <v>42</v>
      </c>
      <c r="AJ6959" t="s">
        <v>335</v>
      </c>
      <c r="AK6959" t="s">
        <v>429</v>
      </c>
      <c r="AL6959" t="s">
        <v>287</v>
      </c>
      <c r="AM6959">
        <v>2</v>
      </c>
      <c r="AN6959">
        <v>21</v>
      </c>
      <c r="AO6959" s="281">
        <v>0</v>
      </c>
      <c r="AP6959">
        <v>0</v>
      </c>
      <c r="AQ6959">
        <v>2.499E-4</v>
      </c>
      <c r="AR6959">
        <v>2.1919600000000001E-4</v>
      </c>
      <c r="AS6959">
        <v>1.83359E-3</v>
      </c>
      <c r="AT6959" s="281">
        <v>0</v>
      </c>
    </row>
    <row r="6960" spans="1:46" hidden="1" x14ac:dyDescent="0.25">
      <c r="A6960" t="s">
        <v>335</v>
      </c>
      <c r="B6960" t="s">
        <v>287</v>
      </c>
      <c r="C6960">
        <v>22</v>
      </c>
      <c r="D6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0">
        <v>42</v>
      </c>
      <c r="AJ6960" t="s">
        <v>335</v>
      </c>
      <c r="AK6960" t="s">
        <v>429</v>
      </c>
      <c r="AL6960" t="s">
        <v>287</v>
      </c>
      <c r="AM6960">
        <v>2</v>
      </c>
      <c r="AN6960">
        <v>22</v>
      </c>
      <c r="AO6960">
        <v>0</v>
      </c>
      <c r="AP6960">
        <v>0</v>
      </c>
      <c r="AQ6960">
        <v>0</v>
      </c>
      <c r="AR6960">
        <v>0</v>
      </c>
      <c r="AS6960">
        <v>0</v>
      </c>
      <c r="AT6960">
        <v>0</v>
      </c>
    </row>
    <row r="6961" spans="1:46" hidden="1" x14ac:dyDescent="0.25">
      <c r="A6961" t="s">
        <v>335</v>
      </c>
      <c r="B6961" t="s">
        <v>287</v>
      </c>
      <c r="C6961">
        <v>23</v>
      </c>
      <c r="D6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1">
        <v>42</v>
      </c>
      <c r="AJ6961" t="s">
        <v>335</v>
      </c>
      <c r="AK6961" t="s">
        <v>429</v>
      </c>
      <c r="AL6961" t="s">
        <v>287</v>
      </c>
      <c r="AM6961">
        <v>2</v>
      </c>
      <c r="AN6961">
        <v>23</v>
      </c>
      <c r="AO6961">
        <v>0</v>
      </c>
      <c r="AP6961">
        <v>0</v>
      </c>
      <c r="AQ6961">
        <v>0</v>
      </c>
      <c r="AR6961">
        <v>0</v>
      </c>
      <c r="AS6961">
        <v>0</v>
      </c>
      <c r="AT6961">
        <v>0</v>
      </c>
    </row>
    <row r="6962" spans="1:46" hidden="1" x14ac:dyDescent="0.25">
      <c r="A6962" t="s">
        <v>335</v>
      </c>
      <c r="B6962" t="s">
        <v>287</v>
      </c>
      <c r="C6962">
        <v>24</v>
      </c>
      <c r="D6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2">
        <v>42</v>
      </c>
      <c r="AJ6962" t="s">
        <v>335</v>
      </c>
      <c r="AK6962" t="s">
        <v>429</v>
      </c>
      <c r="AL6962" t="s">
        <v>287</v>
      </c>
      <c r="AM6962">
        <v>2</v>
      </c>
      <c r="AN6962">
        <v>24</v>
      </c>
      <c r="AO6962">
        <v>0</v>
      </c>
      <c r="AP6962">
        <v>0</v>
      </c>
      <c r="AQ6962">
        <v>0</v>
      </c>
      <c r="AR6962">
        <v>0</v>
      </c>
      <c r="AS6962">
        <v>0</v>
      </c>
      <c r="AT6962">
        <v>0</v>
      </c>
    </row>
    <row r="6963" spans="1:46" hidden="1" x14ac:dyDescent="0.25">
      <c r="A6963" t="s">
        <v>335</v>
      </c>
      <c r="B6963" t="s">
        <v>288</v>
      </c>
      <c r="C6963">
        <v>1</v>
      </c>
      <c r="D6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3">
        <v>42</v>
      </c>
      <c r="AJ6963" t="s">
        <v>335</v>
      </c>
      <c r="AK6963" t="s">
        <v>429</v>
      </c>
      <c r="AL6963" t="s">
        <v>288</v>
      </c>
      <c r="AM6963">
        <v>3</v>
      </c>
      <c r="AN6963">
        <v>1</v>
      </c>
      <c r="AO6963">
        <v>0</v>
      </c>
      <c r="AP6963">
        <v>0</v>
      </c>
      <c r="AQ6963">
        <v>0</v>
      </c>
      <c r="AR6963">
        <v>0</v>
      </c>
      <c r="AS6963">
        <v>0</v>
      </c>
      <c r="AT6963">
        <v>0</v>
      </c>
    </row>
    <row r="6964" spans="1:46" hidden="1" x14ac:dyDescent="0.25">
      <c r="A6964" t="s">
        <v>335</v>
      </c>
      <c r="B6964" t="s">
        <v>288</v>
      </c>
      <c r="C6964">
        <v>2</v>
      </c>
      <c r="D6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4">
        <v>42</v>
      </c>
      <c r="AJ6964" t="s">
        <v>335</v>
      </c>
      <c r="AK6964" t="s">
        <v>429</v>
      </c>
      <c r="AL6964" t="s">
        <v>288</v>
      </c>
      <c r="AM6964">
        <v>3</v>
      </c>
      <c r="AN6964">
        <v>2</v>
      </c>
      <c r="AO6964">
        <v>0</v>
      </c>
      <c r="AP6964">
        <v>0</v>
      </c>
      <c r="AQ6964">
        <v>0</v>
      </c>
      <c r="AR6964">
        <v>0</v>
      </c>
      <c r="AS6964">
        <v>0</v>
      </c>
      <c r="AT6964">
        <v>0</v>
      </c>
    </row>
    <row r="6965" spans="1:46" hidden="1" x14ac:dyDescent="0.25">
      <c r="A6965" t="s">
        <v>335</v>
      </c>
      <c r="B6965" t="s">
        <v>288</v>
      </c>
      <c r="C6965">
        <v>3</v>
      </c>
      <c r="D6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5">
        <v>42</v>
      </c>
      <c r="AJ6965" t="s">
        <v>335</v>
      </c>
      <c r="AK6965" t="s">
        <v>429</v>
      </c>
      <c r="AL6965" t="s">
        <v>288</v>
      </c>
      <c r="AM6965">
        <v>3</v>
      </c>
      <c r="AN6965">
        <v>3</v>
      </c>
      <c r="AO6965">
        <v>0</v>
      </c>
      <c r="AP6965">
        <v>0</v>
      </c>
      <c r="AQ6965">
        <v>0</v>
      </c>
      <c r="AR6965">
        <v>0</v>
      </c>
      <c r="AS6965">
        <v>0</v>
      </c>
      <c r="AT6965">
        <v>0</v>
      </c>
    </row>
    <row r="6966" spans="1:46" hidden="1" x14ac:dyDescent="0.25">
      <c r="A6966" t="s">
        <v>335</v>
      </c>
      <c r="B6966" t="s">
        <v>288</v>
      </c>
      <c r="C6966">
        <v>4</v>
      </c>
      <c r="D6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6">
        <v>42</v>
      </c>
      <c r="AJ6966" t="s">
        <v>335</v>
      </c>
      <c r="AK6966" t="s">
        <v>429</v>
      </c>
      <c r="AL6966" t="s">
        <v>288</v>
      </c>
      <c r="AM6966">
        <v>3</v>
      </c>
      <c r="AN6966">
        <v>4</v>
      </c>
      <c r="AO6966">
        <v>0</v>
      </c>
      <c r="AP6966">
        <v>0</v>
      </c>
      <c r="AQ6966">
        <v>0</v>
      </c>
      <c r="AR6966">
        <v>0</v>
      </c>
      <c r="AS6966">
        <v>0</v>
      </c>
      <c r="AT6966">
        <v>0</v>
      </c>
    </row>
    <row r="6967" spans="1:46" hidden="1" x14ac:dyDescent="0.25">
      <c r="A6967" t="s">
        <v>335</v>
      </c>
      <c r="B6967" t="s">
        <v>288</v>
      </c>
      <c r="C6967">
        <v>5</v>
      </c>
      <c r="D6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7">
        <v>42</v>
      </c>
      <c r="AJ6967" t="s">
        <v>335</v>
      </c>
      <c r="AK6967" t="s">
        <v>429</v>
      </c>
      <c r="AL6967" t="s">
        <v>288</v>
      </c>
      <c r="AM6967">
        <v>3</v>
      </c>
      <c r="AN6967">
        <v>5</v>
      </c>
      <c r="AO6967">
        <v>0</v>
      </c>
      <c r="AP6967">
        <v>0</v>
      </c>
      <c r="AQ6967">
        <v>0</v>
      </c>
      <c r="AR6967">
        <v>0</v>
      </c>
      <c r="AS6967">
        <v>0</v>
      </c>
      <c r="AT6967">
        <v>0</v>
      </c>
    </row>
    <row r="6968" spans="1:46" hidden="1" x14ac:dyDescent="0.25">
      <c r="A6968" t="s">
        <v>335</v>
      </c>
      <c r="B6968" t="s">
        <v>288</v>
      </c>
      <c r="C6968">
        <v>6</v>
      </c>
      <c r="D6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8">
        <v>42</v>
      </c>
      <c r="AJ6968" t="s">
        <v>335</v>
      </c>
      <c r="AK6968" t="s">
        <v>429</v>
      </c>
      <c r="AL6968" t="s">
        <v>288</v>
      </c>
      <c r="AM6968">
        <v>3</v>
      </c>
      <c r="AN6968">
        <v>6</v>
      </c>
      <c r="AO6968">
        <v>0</v>
      </c>
      <c r="AP6968">
        <v>0</v>
      </c>
      <c r="AQ6968">
        <v>0</v>
      </c>
      <c r="AR6968">
        <v>0</v>
      </c>
      <c r="AS6968">
        <v>0</v>
      </c>
      <c r="AT6968">
        <v>0</v>
      </c>
    </row>
    <row r="6969" spans="1:46" hidden="1" x14ac:dyDescent="0.25">
      <c r="A6969" t="s">
        <v>335</v>
      </c>
      <c r="B6969" t="s">
        <v>288</v>
      </c>
      <c r="C6969">
        <v>7</v>
      </c>
      <c r="D6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7.4506370000000004E-3</v>
      </c>
      <c r="E6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7.4506370000000004E-3</v>
      </c>
      <c r="AI6969">
        <v>42</v>
      </c>
      <c r="AJ6969" t="s">
        <v>335</v>
      </c>
      <c r="AK6969" t="s">
        <v>429</v>
      </c>
      <c r="AL6969" t="s">
        <v>288</v>
      </c>
      <c r="AM6969">
        <v>3</v>
      </c>
      <c r="AN6969">
        <v>7</v>
      </c>
      <c r="AO6969">
        <v>7.4506370000000004E-3</v>
      </c>
      <c r="AP6969">
        <v>1.0698213999999999E-2</v>
      </c>
      <c r="AQ6969">
        <v>1.4607475E-2</v>
      </c>
      <c r="AR6969">
        <v>1.1364074E-2</v>
      </c>
      <c r="AS6969">
        <v>2.5893860000000001E-2</v>
      </c>
      <c r="AT6969">
        <v>2.8003250000000002E-3</v>
      </c>
    </row>
    <row r="6970" spans="1:46" hidden="1" x14ac:dyDescent="0.25">
      <c r="A6970" t="s">
        <v>335</v>
      </c>
      <c r="B6970" t="s">
        <v>288</v>
      </c>
      <c r="C6970">
        <v>8</v>
      </c>
      <c r="D6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8.3989528999999993E-2</v>
      </c>
      <c r="E6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8.3989528999999993E-2</v>
      </c>
      <c r="AI6970">
        <v>42</v>
      </c>
      <c r="AJ6970" t="s">
        <v>335</v>
      </c>
      <c r="AK6970" t="s">
        <v>429</v>
      </c>
      <c r="AL6970" t="s">
        <v>288</v>
      </c>
      <c r="AM6970">
        <v>3</v>
      </c>
      <c r="AN6970">
        <v>8</v>
      </c>
      <c r="AO6970">
        <v>8.3989528999999993E-2</v>
      </c>
      <c r="AP6970">
        <v>0.10633012</v>
      </c>
      <c r="AQ6970">
        <v>0.127491361</v>
      </c>
      <c r="AR6970">
        <v>0.104759668</v>
      </c>
      <c r="AS6970">
        <v>0.18685590499999999</v>
      </c>
      <c r="AT6970">
        <v>3.6093107999999999E-2</v>
      </c>
    </row>
    <row r="6971" spans="1:46" hidden="1" x14ac:dyDescent="0.25">
      <c r="A6971" t="s">
        <v>335</v>
      </c>
      <c r="B6971" t="s">
        <v>288</v>
      </c>
      <c r="C6971">
        <v>9</v>
      </c>
      <c r="D6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0.29660363899999997</v>
      </c>
      <c r="E6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0.204832815</v>
      </c>
      <c r="AI6971">
        <v>42</v>
      </c>
      <c r="AJ6971" t="s">
        <v>335</v>
      </c>
      <c r="AK6971" t="s">
        <v>429</v>
      </c>
      <c r="AL6971" t="s">
        <v>288</v>
      </c>
      <c r="AM6971">
        <v>3</v>
      </c>
      <c r="AN6971">
        <v>9</v>
      </c>
      <c r="AO6971">
        <v>0.204832815</v>
      </c>
      <c r="AP6971">
        <v>0.25877362399999998</v>
      </c>
      <c r="AQ6971">
        <v>0.29660363899999997</v>
      </c>
      <c r="AR6971">
        <v>0.248295141</v>
      </c>
      <c r="AS6971">
        <v>0.38726651000000001</v>
      </c>
      <c r="AT6971">
        <v>7.8268710000000005E-2</v>
      </c>
    </row>
    <row r="6972" spans="1:46" hidden="1" x14ac:dyDescent="0.25">
      <c r="A6972" t="s">
        <v>335</v>
      </c>
      <c r="B6972" t="s">
        <v>288</v>
      </c>
      <c r="C6972">
        <v>10</v>
      </c>
      <c r="D6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0.45925753800000002</v>
      </c>
      <c r="E6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0.45925753800000002</v>
      </c>
      <c r="AI6972">
        <v>42</v>
      </c>
      <c r="AJ6972" t="s">
        <v>335</v>
      </c>
      <c r="AK6972" t="s">
        <v>429</v>
      </c>
      <c r="AL6972" t="s">
        <v>288</v>
      </c>
      <c r="AM6972">
        <v>3</v>
      </c>
      <c r="AN6972">
        <v>10</v>
      </c>
      <c r="AO6972">
        <v>0.31973542100000002</v>
      </c>
      <c r="AP6972">
        <v>0.40185396400000001</v>
      </c>
      <c r="AQ6972">
        <v>0.45925753800000002</v>
      </c>
      <c r="AR6972">
        <v>0.38724136599999998</v>
      </c>
      <c r="AS6972">
        <v>0.57087888099999995</v>
      </c>
      <c r="AT6972">
        <v>0.109792735</v>
      </c>
    </row>
    <row r="6973" spans="1:46" hidden="1" x14ac:dyDescent="0.25">
      <c r="A6973" t="s">
        <v>335</v>
      </c>
      <c r="B6973" t="s">
        <v>288</v>
      </c>
      <c r="C6973">
        <v>11</v>
      </c>
      <c r="D6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0.58550645199999996</v>
      </c>
      <c r="E6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0.58550645199999996</v>
      </c>
      <c r="AI6973">
        <v>42</v>
      </c>
      <c r="AJ6973" t="s">
        <v>335</v>
      </c>
      <c r="AK6973" t="s">
        <v>429</v>
      </c>
      <c r="AL6973" t="s">
        <v>288</v>
      </c>
      <c r="AM6973">
        <v>3</v>
      </c>
      <c r="AN6973">
        <v>11</v>
      </c>
      <c r="AO6973">
        <v>0.408401283</v>
      </c>
      <c r="AP6973">
        <v>0.50945963400000005</v>
      </c>
      <c r="AQ6973">
        <v>0.58550645199999996</v>
      </c>
      <c r="AR6973">
        <v>0.49325166999999998</v>
      </c>
      <c r="AS6973">
        <v>0.72677081300000002</v>
      </c>
      <c r="AT6973">
        <v>0.17620814500000001</v>
      </c>
    </row>
    <row r="6974" spans="1:46" hidden="1" x14ac:dyDescent="0.25">
      <c r="A6974" t="s">
        <v>335</v>
      </c>
      <c r="B6974" t="s">
        <v>288</v>
      </c>
      <c r="C6974">
        <v>12</v>
      </c>
      <c r="D6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0.65619930299999996</v>
      </c>
      <c r="E6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0.65619930299999996</v>
      </c>
      <c r="AI6974">
        <v>42</v>
      </c>
      <c r="AJ6974" t="s">
        <v>335</v>
      </c>
      <c r="AK6974" t="s">
        <v>429</v>
      </c>
      <c r="AL6974" t="s">
        <v>288</v>
      </c>
      <c r="AM6974">
        <v>3</v>
      </c>
      <c r="AN6974">
        <v>12</v>
      </c>
      <c r="AO6974">
        <v>0.47444346500000001</v>
      </c>
      <c r="AP6974">
        <v>0.57355486700000002</v>
      </c>
      <c r="AQ6974">
        <v>0.65619930299999996</v>
      </c>
      <c r="AR6974">
        <v>0.55647776599999998</v>
      </c>
      <c r="AS6974">
        <v>0.82120768300000002</v>
      </c>
      <c r="AT6974">
        <v>0.17626075299999999</v>
      </c>
    </row>
    <row r="6975" spans="1:46" hidden="1" x14ac:dyDescent="0.25">
      <c r="A6975" t="s">
        <v>335</v>
      </c>
      <c r="B6975" t="s">
        <v>288</v>
      </c>
      <c r="C6975">
        <v>13</v>
      </c>
      <c r="D6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0.68334362900000001</v>
      </c>
      <c r="E6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0.68334362900000001</v>
      </c>
      <c r="AI6975">
        <v>42</v>
      </c>
      <c r="AJ6975" t="s">
        <v>335</v>
      </c>
      <c r="AK6975" t="s">
        <v>429</v>
      </c>
      <c r="AL6975" t="s">
        <v>288</v>
      </c>
      <c r="AM6975">
        <v>3</v>
      </c>
      <c r="AN6975">
        <v>13</v>
      </c>
      <c r="AO6975">
        <v>0.48461227699999998</v>
      </c>
      <c r="AP6975">
        <v>0.59512568799999999</v>
      </c>
      <c r="AQ6975">
        <v>0.68334362900000001</v>
      </c>
      <c r="AR6975">
        <v>0.57434195899999996</v>
      </c>
      <c r="AS6975">
        <v>0.85493386100000002</v>
      </c>
      <c r="AT6975">
        <v>0.16640723199999999</v>
      </c>
    </row>
    <row r="6976" spans="1:46" hidden="1" x14ac:dyDescent="0.25">
      <c r="A6976" t="s">
        <v>335</v>
      </c>
      <c r="B6976" t="s">
        <v>288</v>
      </c>
      <c r="C6976">
        <v>14</v>
      </c>
      <c r="D6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0.64634770600000002</v>
      </c>
      <c r="E6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0.64634770600000002</v>
      </c>
      <c r="AI6976">
        <v>42</v>
      </c>
      <c r="AJ6976" t="s">
        <v>335</v>
      </c>
      <c r="AK6976" t="s">
        <v>429</v>
      </c>
      <c r="AL6976" t="s">
        <v>288</v>
      </c>
      <c r="AM6976">
        <v>3</v>
      </c>
      <c r="AN6976">
        <v>14</v>
      </c>
      <c r="AO6976">
        <v>0.44654003799999997</v>
      </c>
      <c r="AP6976">
        <v>0.55096864400000001</v>
      </c>
      <c r="AQ6976">
        <v>0.64634770600000002</v>
      </c>
      <c r="AR6976">
        <v>0.54162675000000005</v>
      </c>
      <c r="AS6976">
        <v>0.82315680700000005</v>
      </c>
      <c r="AT6976">
        <v>0.16484279700000001</v>
      </c>
    </row>
    <row r="6977" spans="1:46" hidden="1" x14ac:dyDescent="0.25">
      <c r="A6977" t="s">
        <v>335</v>
      </c>
      <c r="B6977" t="s">
        <v>288</v>
      </c>
      <c r="C6977">
        <v>15</v>
      </c>
      <c r="D6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0.55956336200000001</v>
      </c>
      <c r="E6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0.55956336200000001</v>
      </c>
      <c r="AI6977">
        <v>42</v>
      </c>
      <c r="AJ6977" t="s">
        <v>335</v>
      </c>
      <c r="AK6977" t="s">
        <v>429</v>
      </c>
      <c r="AL6977" t="s">
        <v>288</v>
      </c>
      <c r="AM6977">
        <v>3</v>
      </c>
      <c r="AN6977">
        <v>15</v>
      </c>
      <c r="AO6977">
        <v>0.37750352700000001</v>
      </c>
      <c r="AP6977">
        <v>0.47741892699999999</v>
      </c>
      <c r="AQ6977">
        <v>0.55956336200000001</v>
      </c>
      <c r="AR6977">
        <v>0.46588485600000001</v>
      </c>
      <c r="AS6977">
        <v>0.714894272</v>
      </c>
      <c r="AT6977">
        <v>0.116248236</v>
      </c>
    </row>
    <row r="6978" spans="1:46" hidden="1" x14ac:dyDescent="0.25">
      <c r="A6978" t="s">
        <v>335</v>
      </c>
      <c r="B6978" t="s">
        <v>288</v>
      </c>
      <c r="C6978">
        <v>16</v>
      </c>
      <c r="D6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0.43808956900000001</v>
      </c>
      <c r="E6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0.43808956900000001</v>
      </c>
      <c r="AI6978">
        <v>42</v>
      </c>
      <c r="AJ6978" t="s">
        <v>335</v>
      </c>
      <c r="AK6978" t="s">
        <v>429</v>
      </c>
      <c r="AL6978" t="s">
        <v>288</v>
      </c>
      <c r="AM6978">
        <v>3</v>
      </c>
      <c r="AN6978">
        <v>16</v>
      </c>
      <c r="AO6978">
        <v>0.28646864300000002</v>
      </c>
      <c r="AP6978">
        <v>0.364612504</v>
      </c>
      <c r="AQ6978">
        <v>0.43808956900000001</v>
      </c>
      <c r="AR6978">
        <v>0.36194417800000001</v>
      </c>
      <c r="AS6978">
        <v>0.58468900899999998</v>
      </c>
      <c r="AT6978">
        <v>7.3717842000000006E-2</v>
      </c>
    </row>
    <row r="6979" spans="1:46" hidden="1" x14ac:dyDescent="0.25">
      <c r="A6979" t="s">
        <v>335</v>
      </c>
      <c r="B6979" t="s">
        <v>288</v>
      </c>
      <c r="C6979">
        <v>17</v>
      </c>
      <c r="D6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0.292667856</v>
      </c>
      <c r="E6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0.292667856</v>
      </c>
      <c r="AI6979">
        <v>42</v>
      </c>
      <c r="AJ6979" t="s">
        <v>335</v>
      </c>
      <c r="AK6979" t="s">
        <v>429</v>
      </c>
      <c r="AL6979" t="s">
        <v>288</v>
      </c>
      <c r="AM6979">
        <v>3</v>
      </c>
      <c r="AN6979">
        <v>17</v>
      </c>
      <c r="AO6979">
        <v>0.177652435</v>
      </c>
      <c r="AP6979">
        <v>0.23603079199999999</v>
      </c>
      <c r="AQ6979">
        <v>0.292667856</v>
      </c>
      <c r="AR6979">
        <v>0.23406658499999999</v>
      </c>
      <c r="AS6979">
        <v>0.41724028899999999</v>
      </c>
      <c r="AT6979">
        <v>4.4911667000000002E-2</v>
      </c>
    </row>
    <row r="6980" spans="1:46" hidden="1" x14ac:dyDescent="0.25">
      <c r="A6980" t="s">
        <v>335</v>
      </c>
      <c r="B6980" t="s">
        <v>288</v>
      </c>
      <c r="C6980">
        <v>18</v>
      </c>
      <c r="D6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0.13304585599999999</v>
      </c>
      <c r="E6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0.13304585599999999</v>
      </c>
      <c r="AI6980">
        <v>42</v>
      </c>
      <c r="AJ6980" t="s">
        <v>335</v>
      </c>
      <c r="AK6980" t="s">
        <v>429</v>
      </c>
      <c r="AL6980" t="s">
        <v>288</v>
      </c>
      <c r="AM6980">
        <v>3</v>
      </c>
      <c r="AN6980">
        <v>18</v>
      </c>
      <c r="AO6980">
        <v>7.5817687999999994E-2</v>
      </c>
      <c r="AP6980">
        <v>0.101228199</v>
      </c>
      <c r="AQ6980">
        <v>0.13304585599999999</v>
      </c>
      <c r="AR6980">
        <v>0.104336865</v>
      </c>
      <c r="AS6980">
        <v>0.21951253200000001</v>
      </c>
      <c r="AT6980">
        <v>2.3928912E-2</v>
      </c>
    </row>
    <row r="6981" spans="1:46" hidden="1" x14ac:dyDescent="0.25">
      <c r="A6981" t="s">
        <v>335</v>
      </c>
      <c r="B6981" t="s">
        <v>288</v>
      </c>
      <c r="C6981">
        <v>19</v>
      </c>
      <c r="D6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2.0688821E-2</v>
      </c>
      <c r="E6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2.0688821E-2</v>
      </c>
      <c r="AI6981">
        <v>42</v>
      </c>
      <c r="AJ6981" t="s">
        <v>335</v>
      </c>
      <c r="AK6981" t="s">
        <v>429</v>
      </c>
      <c r="AL6981" t="s">
        <v>288</v>
      </c>
      <c r="AM6981">
        <v>3</v>
      </c>
      <c r="AN6981">
        <v>19</v>
      </c>
      <c r="AO6981">
        <v>6.2712039999999998E-3</v>
      </c>
      <c r="AP6981">
        <v>1.1138603E-2</v>
      </c>
      <c r="AQ6981">
        <v>2.0688821E-2</v>
      </c>
      <c r="AR6981">
        <v>1.3418304000000001E-2</v>
      </c>
      <c r="AS6981">
        <v>4.3852571999999999E-2</v>
      </c>
      <c r="AT6981">
        <v>1.461008E-3</v>
      </c>
    </row>
    <row r="6982" spans="1:46" hidden="1" x14ac:dyDescent="0.25">
      <c r="A6982" t="s">
        <v>335</v>
      </c>
      <c r="B6982" t="s">
        <v>288</v>
      </c>
      <c r="C6982">
        <v>20</v>
      </c>
      <c r="D6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2">
        <v>42</v>
      </c>
      <c r="AJ6982" t="s">
        <v>335</v>
      </c>
      <c r="AK6982" t="s">
        <v>429</v>
      </c>
      <c r="AL6982" t="s">
        <v>288</v>
      </c>
      <c r="AM6982">
        <v>3</v>
      </c>
      <c r="AN6982">
        <v>20</v>
      </c>
      <c r="AO6982">
        <v>0</v>
      </c>
      <c r="AP6982">
        <v>0</v>
      </c>
      <c r="AQ6982">
        <v>0</v>
      </c>
      <c r="AR6982">
        <v>6.0399999999999998E-8</v>
      </c>
      <c r="AS6982">
        <v>3.7900000000000001E-6</v>
      </c>
      <c r="AT6982">
        <v>0</v>
      </c>
    </row>
    <row r="6983" spans="1:46" hidden="1" x14ac:dyDescent="0.25">
      <c r="A6983" t="s">
        <v>335</v>
      </c>
      <c r="B6983" t="s">
        <v>288</v>
      </c>
      <c r="C6983">
        <v>21</v>
      </c>
      <c r="D6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3">
        <v>42</v>
      </c>
      <c r="AJ6983" t="s">
        <v>335</v>
      </c>
      <c r="AK6983" t="s">
        <v>429</v>
      </c>
      <c r="AL6983" t="s">
        <v>288</v>
      </c>
      <c r="AM6983">
        <v>3</v>
      </c>
      <c r="AN6983">
        <v>21</v>
      </c>
      <c r="AO6983">
        <v>0</v>
      </c>
      <c r="AP6983">
        <v>0</v>
      </c>
      <c r="AQ6983">
        <v>0</v>
      </c>
      <c r="AR6983" s="281">
        <v>0</v>
      </c>
      <c r="AS6983" s="281">
        <v>0</v>
      </c>
      <c r="AT6983">
        <v>0</v>
      </c>
    </row>
    <row r="6984" spans="1:46" hidden="1" x14ac:dyDescent="0.25">
      <c r="A6984" t="s">
        <v>335</v>
      </c>
      <c r="B6984" t="s">
        <v>288</v>
      </c>
      <c r="C6984">
        <v>22</v>
      </c>
      <c r="D6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4">
        <v>42</v>
      </c>
      <c r="AJ6984" t="s">
        <v>335</v>
      </c>
      <c r="AK6984" t="s">
        <v>429</v>
      </c>
      <c r="AL6984" t="s">
        <v>288</v>
      </c>
      <c r="AM6984">
        <v>3</v>
      </c>
      <c r="AN6984">
        <v>22</v>
      </c>
      <c r="AO6984">
        <v>0</v>
      </c>
      <c r="AP6984">
        <v>0</v>
      </c>
      <c r="AQ6984">
        <v>0</v>
      </c>
      <c r="AR6984">
        <v>0</v>
      </c>
      <c r="AS6984">
        <v>0</v>
      </c>
      <c r="AT6984">
        <v>0</v>
      </c>
    </row>
    <row r="6985" spans="1:46" hidden="1" x14ac:dyDescent="0.25">
      <c r="A6985" t="s">
        <v>335</v>
      </c>
      <c r="B6985" t="s">
        <v>288</v>
      </c>
      <c r="C6985">
        <v>23</v>
      </c>
      <c r="D6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5">
        <v>42</v>
      </c>
      <c r="AJ6985" t="s">
        <v>335</v>
      </c>
      <c r="AK6985" t="s">
        <v>429</v>
      </c>
      <c r="AL6985" t="s">
        <v>288</v>
      </c>
      <c r="AM6985">
        <v>3</v>
      </c>
      <c r="AN6985">
        <v>23</v>
      </c>
      <c r="AO6985">
        <v>0</v>
      </c>
      <c r="AP6985">
        <v>0</v>
      </c>
      <c r="AQ6985">
        <v>0</v>
      </c>
      <c r="AR6985">
        <v>0</v>
      </c>
      <c r="AS6985">
        <v>0</v>
      </c>
      <c r="AT6985">
        <v>0</v>
      </c>
    </row>
    <row r="6986" spans="1:46" hidden="1" x14ac:dyDescent="0.25">
      <c r="A6986" t="s">
        <v>335</v>
      </c>
      <c r="B6986" t="s">
        <v>288</v>
      </c>
      <c r="C6986">
        <v>24</v>
      </c>
      <c r="D6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6">
        <v>42</v>
      </c>
      <c r="AJ6986" t="s">
        <v>335</v>
      </c>
      <c r="AK6986" t="s">
        <v>429</v>
      </c>
      <c r="AL6986" t="s">
        <v>288</v>
      </c>
      <c r="AM6986">
        <v>3</v>
      </c>
      <c r="AN6986">
        <v>24</v>
      </c>
      <c r="AO6986">
        <v>0</v>
      </c>
      <c r="AP6986">
        <v>0</v>
      </c>
      <c r="AQ6986">
        <v>0</v>
      </c>
      <c r="AR6986">
        <v>0</v>
      </c>
      <c r="AS6986">
        <v>0</v>
      </c>
      <c r="AT6986">
        <v>0</v>
      </c>
    </row>
    <row r="6987" spans="1:46" hidden="1" x14ac:dyDescent="0.25">
      <c r="A6987" t="s">
        <v>335</v>
      </c>
      <c r="B6987" t="s">
        <v>289</v>
      </c>
      <c r="C6987">
        <v>1</v>
      </c>
      <c r="D6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7">
        <v>42</v>
      </c>
      <c r="AJ6987" t="s">
        <v>335</v>
      </c>
      <c r="AK6987" t="s">
        <v>429</v>
      </c>
      <c r="AL6987" t="s">
        <v>289</v>
      </c>
      <c r="AM6987">
        <v>4</v>
      </c>
      <c r="AN6987">
        <v>1</v>
      </c>
      <c r="AO6987">
        <v>0</v>
      </c>
      <c r="AP6987">
        <v>0</v>
      </c>
      <c r="AQ6987">
        <v>0</v>
      </c>
      <c r="AR6987">
        <v>0</v>
      </c>
      <c r="AS6987">
        <v>0</v>
      </c>
      <c r="AT6987">
        <v>0</v>
      </c>
    </row>
    <row r="6988" spans="1:46" hidden="1" x14ac:dyDescent="0.25">
      <c r="A6988" t="s">
        <v>335</v>
      </c>
      <c r="B6988" t="s">
        <v>289</v>
      </c>
      <c r="C6988">
        <v>2</v>
      </c>
      <c r="D6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8">
        <v>42</v>
      </c>
      <c r="AJ6988" t="s">
        <v>335</v>
      </c>
      <c r="AK6988" t="s">
        <v>429</v>
      </c>
      <c r="AL6988" t="s">
        <v>289</v>
      </c>
      <c r="AM6988">
        <v>4</v>
      </c>
      <c r="AN6988">
        <v>2</v>
      </c>
      <c r="AO6988">
        <v>0</v>
      </c>
      <c r="AP6988">
        <v>0</v>
      </c>
      <c r="AQ6988">
        <v>0</v>
      </c>
      <c r="AR6988">
        <v>0</v>
      </c>
      <c r="AS6988">
        <v>0</v>
      </c>
      <c r="AT6988">
        <v>0</v>
      </c>
    </row>
    <row r="6989" spans="1:46" hidden="1" x14ac:dyDescent="0.25">
      <c r="A6989" t="s">
        <v>335</v>
      </c>
      <c r="B6989" t="s">
        <v>289</v>
      </c>
      <c r="C6989">
        <v>3</v>
      </c>
      <c r="D6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9">
        <v>42</v>
      </c>
      <c r="AJ6989" t="s">
        <v>335</v>
      </c>
      <c r="AK6989" t="s">
        <v>429</v>
      </c>
      <c r="AL6989" t="s">
        <v>289</v>
      </c>
      <c r="AM6989">
        <v>4</v>
      </c>
      <c r="AN6989">
        <v>3</v>
      </c>
      <c r="AO6989">
        <v>0</v>
      </c>
      <c r="AP6989">
        <v>0</v>
      </c>
      <c r="AQ6989">
        <v>0</v>
      </c>
      <c r="AR6989">
        <v>0</v>
      </c>
      <c r="AS6989">
        <v>0</v>
      </c>
      <c r="AT6989">
        <v>0</v>
      </c>
    </row>
    <row r="6990" spans="1:46" hidden="1" x14ac:dyDescent="0.25">
      <c r="A6990" t="s">
        <v>335</v>
      </c>
      <c r="B6990" t="s">
        <v>289</v>
      </c>
      <c r="C6990">
        <v>4</v>
      </c>
      <c r="D6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0">
        <v>42</v>
      </c>
      <c r="AJ6990" t="s">
        <v>335</v>
      </c>
      <c r="AK6990" t="s">
        <v>429</v>
      </c>
      <c r="AL6990" t="s">
        <v>289</v>
      </c>
      <c r="AM6990">
        <v>4</v>
      </c>
      <c r="AN6990">
        <v>4</v>
      </c>
      <c r="AO6990">
        <v>0</v>
      </c>
      <c r="AP6990">
        <v>0</v>
      </c>
      <c r="AQ6990">
        <v>0</v>
      </c>
      <c r="AR6990">
        <v>0</v>
      </c>
      <c r="AS6990">
        <v>0</v>
      </c>
      <c r="AT6990">
        <v>0</v>
      </c>
    </row>
    <row r="6991" spans="1:46" hidden="1" x14ac:dyDescent="0.25">
      <c r="A6991" t="s">
        <v>335</v>
      </c>
      <c r="B6991" t="s">
        <v>289</v>
      </c>
      <c r="C6991">
        <v>5</v>
      </c>
      <c r="D6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1">
        <v>42</v>
      </c>
      <c r="AJ6991" t="s">
        <v>335</v>
      </c>
      <c r="AK6991" t="s">
        <v>429</v>
      </c>
      <c r="AL6991" t="s">
        <v>289</v>
      </c>
      <c r="AM6991">
        <v>4</v>
      </c>
      <c r="AN6991">
        <v>5</v>
      </c>
      <c r="AO6991">
        <v>0</v>
      </c>
      <c r="AP6991">
        <v>0</v>
      </c>
      <c r="AQ6991">
        <v>0</v>
      </c>
      <c r="AR6991">
        <v>0</v>
      </c>
      <c r="AS6991">
        <v>0</v>
      </c>
      <c r="AT6991">
        <v>0</v>
      </c>
    </row>
    <row r="6992" spans="1:46" hidden="1" x14ac:dyDescent="0.25">
      <c r="A6992" t="s">
        <v>335</v>
      </c>
      <c r="B6992" t="s">
        <v>289</v>
      </c>
      <c r="C6992">
        <v>6</v>
      </c>
      <c r="D6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2">
        <v>42</v>
      </c>
      <c r="AJ6992" t="s">
        <v>335</v>
      </c>
      <c r="AK6992" t="s">
        <v>429</v>
      </c>
      <c r="AL6992" t="s">
        <v>289</v>
      </c>
      <c r="AM6992">
        <v>4</v>
      </c>
      <c r="AN6992">
        <v>6</v>
      </c>
      <c r="AO6992">
        <v>0</v>
      </c>
      <c r="AP6992">
        <v>0</v>
      </c>
      <c r="AQ6992">
        <v>0</v>
      </c>
      <c r="AR6992">
        <v>0</v>
      </c>
      <c r="AS6992">
        <v>0</v>
      </c>
      <c r="AT6992">
        <v>0</v>
      </c>
    </row>
    <row r="6993" spans="1:46" hidden="1" x14ac:dyDescent="0.25">
      <c r="A6993" t="s">
        <v>335</v>
      </c>
      <c r="B6993" t="s">
        <v>289</v>
      </c>
      <c r="C6993">
        <v>7</v>
      </c>
      <c r="D6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1.6325689999999999E-3</v>
      </c>
      <c r="E6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1.6325689999999999E-3</v>
      </c>
      <c r="AI6993">
        <v>42</v>
      </c>
      <c r="AJ6993" t="s">
        <v>335</v>
      </c>
      <c r="AK6993" t="s">
        <v>429</v>
      </c>
      <c r="AL6993" t="s">
        <v>289</v>
      </c>
      <c r="AM6993">
        <v>4</v>
      </c>
      <c r="AN6993">
        <v>7</v>
      </c>
      <c r="AO6993">
        <v>1.6325689999999999E-3</v>
      </c>
      <c r="AP6993">
        <v>2.6752049999999999E-3</v>
      </c>
      <c r="AQ6993">
        <v>4.343965E-3</v>
      </c>
      <c r="AR6993">
        <v>3.0840120000000001E-3</v>
      </c>
      <c r="AS6993">
        <v>8.8396129999999996E-3</v>
      </c>
      <c r="AT6993">
        <v>3.2952399999999998E-4</v>
      </c>
    </row>
    <row r="6994" spans="1:46" hidden="1" x14ac:dyDescent="0.25">
      <c r="A6994" t="s">
        <v>335</v>
      </c>
      <c r="B6994" t="s">
        <v>289</v>
      </c>
      <c r="C6994">
        <v>8</v>
      </c>
      <c r="D6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5.9191792E-2</v>
      </c>
      <c r="E6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5.9191792E-2</v>
      </c>
      <c r="AI6994">
        <v>42</v>
      </c>
      <c r="AJ6994" t="s">
        <v>335</v>
      </c>
      <c r="AK6994" t="s">
        <v>429</v>
      </c>
      <c r="AL6994" t="s">
        <v>289</v>
      </c>
      <c r="AM6994">
        <v>4</v>
      </c>
      <c r="AN6994">
        <v>8</v>
      </c>
      <c r="AO6994">
        <v>5.9191792E-2</v>
      </c>
      <c r="AP6994">
        <v>7.5907828999999996E-2</v>
      </c>
      <c r="AQ6994">
        <v>9.0233790999999994E-2</v>
      </c>
      <c r="AR6994">
        <v>7.3882425000000002E-2</v>
      </c>
      <c r="AS6994">
        <v>0.13375969099999999</v>
      </c>
      <c r="AT6994">
        <v>1.6226813E-2</v>
      </c>
    </row>
    <row r="6995" spans="1:46" hidden="1" x14ac:dyDescent="0.25">
      <c r="A6995" t="s">
        <v>335</v>
      </c>
      <c r="B6995" t="s">
        <v>289</v>
      </c>
      <c r="C6995">
        <v>9</v>
      </c>
      <c r="D6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0.24975677299999999</v>
      </c>
      <c r="E6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0.17370106900000001</v>
      </c>
      <c r="AI6995">
        <v>42</v>
      </c>
      <c r="AJ6995" t="s">
        <v>335</v>
      </c>
      <c r="AK6995" t="s">
        <v>429</v>
      </c>
      <c r="AL6995" t="s">
        <v>289</v>
      </c>
      <c r="AM6995">
        <v>4</v>
      </c>
      <c r="AN6995">
        <v>9</v>
      </c>
      <c r="AO6995">
        <v>0.17370106900000001</v>
      </c>
      <c r="AP6995">
        <v>0.225169165</v>
      </c>
      <c r="AQ6995">
        <v>0.24975677299999999</v>
      </c>
      <c r="AR6995">
        <v>0.20763975900000001</v>
      </c>
      <c r="AS6995">
        <v>0.323547743</v>
      </c>
      <c r="AT6995">
        <v>5.3100373999999999E-2</v>
      </c>
    </row>
    <row r="6996" spans="1:46" hidden="1" x14ac:dyDescent="0.25">
      <c r="A6996" t="s">
        <v>335</v>
      </c>
      <c r="B6996" t="s">
        <v>289</v>
      </c>
      <c r="C6996">
        <v>10</v>
      </c>
      <c r="D6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0.41733957799999999</v>
      </c>
      <c r="E6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0.41733957799999999</v>
      </c>
      <c r="AI6996">
        <v>42</v>
      </c>
      <c r="AJ6996" t="s">
        <v>335</v>
      </c>
      <c r="AK6996" t="s">
        <v>429</v>
      </c>
      <c r="AL6996" t="s">
        <v>289</v>
      </c>
      <c r="AM6996">
        <v>4</v>
      </c>
      <c r="AN6996">
        <v>10</v>
      </c>
      <c r="AO6996">
        <v>0.27864056100000001</v>
      </c>
      <c r="AP6996">
        <v>0.37554351899999999</v>
      </c>
      <c r="AQ6996">
        <v>0.41733957799999999</v>
      </c>
      <c r="AR6996">
        <v>0.34607138700000001</v>
      </c>
      <c r="AS6996">
        <v>0.49776759199999998</v>
      </c>
      <c r="AT6996">
        <v>8.4766524999999995E-2</v>
      </c>
    </row>
    <row r="6997" spans="1:46" hidden="1" x14ac:dyDescent="0.25">
      <c r="A6997" t="s">
        <v>335</v>
      </c>
      <c r="B6997" t="s">
        <v>289</v>
      </c>
      <c r="C6997">
        <v>11</v>
      </c>
      <c r="D6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0.55003043699999998</v>
      </c>
      <c r="E6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0.55003043699999998</v>
      </c>
      <c r="AI6997">
        <v>42</v>
      </c>
      <c r="AJ6997" t="s">
        <v>335</v>
      </c>
      <c r="AK6997" t="s">
        <v>429</v>
      </c>
      <c r="AL6997" t="s">
        <v>289</v>
      </c>
      <c r="AM6997">
        <v>4</v>
      </c>
      <c r="AN6997">
        <v>11</v>
      </c>
      <c r="AO6997">
        <v>0.37567719599999999</v>
      </c>
      <c r="AP6997">
        <v>0.493746729</v>
      </c>
      <c r="AQ6997">
        <v>0.55003043699999998</v>
      </c>
      <c r="AR6997">
        <v>0.45677607599999998</v>
      </c>
      <c r="AS6997">
        <v>0.64647807099999999</v>
      </c>
      <c r="AT6997">
        <v>0.107603437</v>
      </c>
    </row>
    <row r="6998" spans="1:46" hidden="1" x14ac:dyDescent="0.25">
      <c r="A6998" t="s">
        <v>335</v>
      </c>
      <c r="B6998" t="s">
        <v>289</v>
      </c>
      <c r="C6998">
        <v>12</v>
      </c>
      <c r="D6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0.62455921599999997</v>
      </c>
      <c r="E6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0.62455921599999997</v>
      </c>
      <c r="AI6998">
        <v>42</v>
      </c>
      <c r="AJ6998" t="s">
        <v>335</v>
      </c>
      <c r="AK6998" t="s">
        <v>429</v>
      </c>
      <c r="AL6998" t="s">
        <v>289</v>
      </c>
      <c r="AM6998">
        <v>4</v>
      </c>
      <c r="AN6998">
        <v>12</v>
      </c>
      <c r="AO6998">
        <v>0.43843871600000001</v>
      </c>
      <c r="AP6998">
        <v>0.56341918499999999</v>
      </c>
      <c r="AQ6998">
        <v>0.62455921599999997</v>
      </c>
      <c r="AR6998">
        <v>0.522191234</v>
      </c>
      <c r="AS6998">
        <v>0.73539617700000004</v>
      </c>
      <c r="AT6998">
        <v>0.123019251</v>
      </c>
    </row>
    <row r="6999" spans="1:46" hidden="1" x14ac:dyDescent="0.25">
      <c r="A6999" t="s">
        <v>335</v>
      </c>
      <c r="B6999" t="s">
        <v>289</v>
      </c>
      <c r="C6999">
        <v>13</v>
      </c>
      <c r="D6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0.63633412700000003</v>
      </c>
      <c r="E6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0.63633412700000003</v>
      </c>
      <c r="AI6999">
        <v>42</v>
      </c>
      <c r="AJ6999" t="s">
        <v>335</v>
      </c>
      <c r="AK6999" t="s">
        <v>429</v>
      </c>
      <c r="AL6999" t="s">
        <v>289</v>
      </c>
      <c r="AM6999">
        <v>4</v>
      </c>
      <c r="AN6999">
        <v>13</v>
      </c>
      <c r="AO6999">
        <v>0.44242769500000001</v>
      </c>
      <c r="AP6999">
        <v>0.57246942099999998</v>
      </c>
      <c r="AQ6999">
        <v>0.63633412700000003</v>
      </c>
      <c r="AR6999">
        <v>0.53325776499999999</v>
      </c>
      <c r="AS6999">
        <v>0.77031922799999997</v>
      </c>
      <c r="AT6999">
        <v>0.12919401799999999</v>
      </c>
    </row>
    <row r="7000" spans="1:46" hidden="1" x14ac:dyDescent="0.25">
      <c r="A7000" t="s">
        <v>335</v>
      </c>
      <c r="B7000" t="s">
        <v>289</v>
      </c>
      <c r="C7000">
        <v>14</v>
      </c>
      <c r="D7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0.59768215999999996</v>
      </c>
      <c r="E7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0.59768215999999996</v>
      </c>
      <c r="AI7000">
        <v>42</v>
      </c>
      <c r="AJ7000" t="s">
        <v>335</v>
      </c>
      <c r="AK7000" t="s">
        <v>429</v>
      </c>
      <c r="AL7000" t="s">
        <v>289</v>
      </c>
      <c r="AM7000">
        <v>4</v>
      </c>
      <c r="AN7000">
        <v>14</v>
      </c>
      <c r="AO7000">
        <v>0.42734619099999999</v>
      </c>
      <c r="AP7000">
        <v>0.53035386699999998</v>
      </c>
      <c r="AQ7000">
        <v>0.59768215999999996</v>
      </c>
      <c r="AR7000">
        <v>0.49524483400000002</v>
      </c>
      <c r="AS7000">
        <v>0.72494967700000001</v>
      </c>
      <c r="AT7000">
        <v>0.133294686</v>
      </c>
    </row>
    <row r="7001" spans="1:46" hidden="1" x14ac:dyDescent="0.25">
      <c r="A7001" t="s">
        <v>335</v>
      </c>
      <c r="B7001" t="s">
        <v>289</v>
      </c>
      <c r="C7001">
        <v>15</v>
      </c>
      <c r="D7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0.49238832300000002</v>
      </c>
      <c r="E7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0.49238832300000002</v>
      </c>
      <c r="AI7001">
        <v>42</v>
      </c>
      <c r="AJ7001" t="s">
        <v>335</v>
      </c>
      <c r="AK7001" t="s">
        <v>429</v>
      </c>
      <c r="AL7001" t="s">
        <v>289</v>
      </c>
      <c r="AM7001">
        <v>4</v>
      </c>
      <c r="AN7001">
        <v>15</v>
      </c>
      <c r="AO7001">
        <v>0.34526674299999999</v>
      </c>
      <c r="AP7001">
        <v>0.44546649500000002</v>
      </c>
      <c r="AQ7001">
        <v>0.49238832300000002</v>
      </c>
      <c r="AR7001">
        <v>0.41463957499999998</v>
      </c>
      <c r="AS7001">
        <v>0.62625936800000004</v>
      </c>
      <c r="AT7001">
        <v>0.11298939400000001</v>
      </c>
    </row>
    <row r="7002" spans="1:46" hidden="1" x14ac:dyDescent="0.25">
      <c r="A7002" t="s">
        <v>335</v>
      </c>
      <c r="B7002" t="s">
        <v>289</v>
      </c>
      <c r="C7002">
        <v>16</v>
      </c>
      <c r="D7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0.36527921099999999</v>
      </c>
      <c r="E7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0.36527921099999999</v>
      </c>
      <c r="AI7002">
        <v>42</v>
      </c>
      <c r="AJ7002" t="s">
        <v>335</v>
      </c>
      <c r="AK7002" t="s">
        <v>429</v>
      </c>
      <c r="AL7002" t="s">
        <v>289</v>
      </c>
      <c r="AM7002">
        <v>4</v>
      </c>
      <c r="AN7002">
        <v>16</v>
      </c>
      <c r="AO7002">
        <v>0.24767429699999999</v>
      </c>
      <c r="AP7002">
        <v>0.31946068100000002</v>
      </c>
      <c r="AQ7002">
        <v>0.36527921099999999</v>
      </c>
      <c r="AR7002">
        <v>0.298208105</v>
      </c>
      <c r="AS7002">
        <v>0.47671149800000001</v>
      </c>
      <c r="AT7002">
        <v>7.9413615000000007E-2</v>
      </c>
    </row>
    <row r="7003" spans="1:46" hidden="1" x14ac:dyDescent="0.25">
      <c r="A7003" t="s">
        <v>335</v>
      </c>
      <c r="B7003" t="s">
        <v>289</v>
      </c>
      <c r="C7003">
        <v>17</v>
      </c>
      <c r="D7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0.210198566</v>
      </c>
      <c r="E7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0.210198566</v>
      </c>
      <c r="AI7003">
        <v>42</v>
      </c>
      <c r="AJ7003" t="s">
        <v>335</v>
      </c>
      <c r="AK7003" t="s">
        <v>429</v>
      </c>
      <c r="AL7003" t="s">
        <v>289</v>
      </c>
      <c r="AM7003">
        <v>4</v>
      </c>
      <c r="AN7003">
        <v>17</v>
      </c>
      <c r="AO7003">
        <v>0.134405894</v>
      </c>
      <c r="AP7003">
        <v>0.179544493</v>
      </c>
      <c r="AQ7003">
        <v>0.210198566</v>
      </c>
      <c r="AR7003">
        <v>0.16949931700000001</v>
      </c>
      <c r="AS7003">
        <v>0.29692723999999998</v>
      </c>
      <c r="AT7003">
        <v>4.1986389999999998E-2</v>
      </c>
    </row>
    <row r="7004" spans="1:46" hidden="1" x14ac:dyDescent="0.25">
      <c r="A7004" t="s">
        <v>335</v>
      </c>
      <c r="B7004" t="s">
        <v>289</v>
      </c>
      <c r="C7004">
        <v>18</v>
      </c>
      <c r="D7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6.4249045000000005E-2</v>
      </c>
      <c r="E7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6.4249045000000005E-2</v>
      </c>
      <c r="AI7004">
        <v>42</v>
      </c>
      <c r="AJ7004" t="s">
        <v>335</v>
      </c>
      <c r="AK7004" t="s">
        <v>429</v>
      </c>
      <c r="AL7004" t="s">
        <v>289</v>
      </c>
      <c r="AM7004">
        <v>4</v>
      </c>
      <c r="AN7004">
        <v>18</v>
      </c>
      <c r="AO7004">
        <v>3.5531105E-2</v>
      </c>
      <c r="AP7004">
        <v>4.6436885999999997E-2</v>
      </c>
      <c r="AQ7004">
        <v>6.4249045000000005E-2</v>
      </c>
      <c r="AR7004">
        <v>4.8942984000000002E-2</v>
      </c>
      <c r="AS7004">
        <v>0.103266446</v>
      </c>
      <c r="AT7004">
        <v>1.0301845E-2</v>
      </c>
    </row>
    <row r="7005" spans="1:46" hidden="1" x14ac:dyDescent="0.25">
      <c r="A7005" t="s">
        <v>335</v>
      </c>
      <c r="B7005" t="s">
        <v>289</v>
      </c>
      <c r="C7005">
        <v>19</v>
      </c>
      <c r="D7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9.3448900000000004E-4</v>
      </c>
      <c r="E7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9.3448900000000004E-4</v>
      </c>
      <c r="AI7005">
        <v>42</v>
      </c>
      <c r="AJ7005" t="s">
        <v>335</v>
      </c>
      <c r="AK7005" t="s">
        <v>429</v>
      </c>
      <c r="AL7005" t="s">
        <v>289</v>
      </c>
      <c r="AM7005">
        <v>4</v>
      </c>
      <c r="AN7005">
        <v>19</v>
      </c>
      <c r="AO7005">
        <v>2.94E-5</v>
      </c>
      <c r="AP7005">
        <v>2.8030399999999999E-4</v>
      </c>
      <c r="AQ7005">
        <v>9.3448900000000004E-4</v>
      </c>
      <c r="AR7005">
        <v>6.4246300000000002E-4</v>
      </c>
      <c r="AS7005">
        <v>3.7304439999999999E-3</v>
      </c>
      <c r="AT7005">
        <v>0</v>
      </c>
    </row>
    <row r="7006" spans="1:46" hidden="1" x14ac:dyDescent="0.25">
      <c r="A7006" t="s">
        <v>335</v>
      </c>
      <c r="B7006" t="s">
        <v>289</v>
      </c>
      <c r="C7006">
        <v>20</v>
      </c>
      <c r="D7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6">
        <v>42</v>
      </c>
      <c r="AJ7006" t="s">
        <v>335</v>
      </c>
      <c r="AK7006" t="s">
        <v>429</v>
      </c>
      <c r="AL7006" t="s">
        <v>289</v>
      </c>
      <c r="AM7006">
        <v>4</v>
      </c>
      <c r="AN7006">
        <v>20</v>
      </c>
      <c r="AO7006" s="281">
        <v>0</v>
      </c>
      <c r="AP7006">
        <v>0</v>
      </c>
      <c r="AQ7006">
        <v>0</v>
      </c>
      <c r="AR7006">
        <v>0</v>
      </c>
      <c r="AS7006">
        <v>0</v>
      </c>
      <c r="AT7006">
        <v>0</v>
      </c>
    </row>
    <row r="7007" spans="1:46" hidden="1" x14ac:dyDescent="0.25">
      <c r="A7007" t="s">
        <v>335</v>
      </c>
      <c r="B7007" t="s">
        <v>289</v>
      </c>
      <c r="C7007">
        <v>21</v>
      </c>
      <c r="D7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7">
        <v>42</v>
      </c>
      <c r="AJ7007" t="s">
        <v>335</v>
      </c>
      <c r="AK7007" t="s">
        <v>429</v>
      </c>
      <c r="AL7007" t="s">
        <v>289</v>
      </c>
      <c r="AM7007">
        <v>4</v>
      </c>
      <c r="AN7007">
        <v>21</v>
      </c>
      <c r="AO7007">
        <v>0</v>
      </c>
      <c r="AP7007">
        <v>0</v>
      </c>
      <c r="AQ7007">
        <v>0</v>
      </c>
      <c r="AR7007">
        <v>0</v>
      </c>
      <c r="AS7007">
        <v>0</v>
      </c>
      <c r="AT7007">
        <v>0</v>
      </c>
    </row>
    <row r="7008" spans="1:46" hidden="1" x14ac:dyDescent="0.25">
      <c r="A7008" t="s">
        <v>335</v>
      </c>
      <c r="B7008" t="s">
        <v>289</v>
      </c>
      <c r="C7008">
        <v>22</v>
      </c>
      <c r="D7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8">
        <v>42</v>
      </c>
      <c r="AJ7008" t="s">
        <v>335</v>
      </c>
      <c r="AK7008" t="s">
        <v>429</v>
      </c>
      <c r="AL7008" t="s">
        <v>289</v>
      </c>
      <c r="AM7008">
        <v>4</v>
      </c>
      <c r="AN7008">
        <v>22</v>
      </c>
      <c r="AO7008">
        <v>0</v>
      </c>
      <c r="AP7008">
        <v>0</v>
      </c>
      <c r="AQ7008">
        <v>0</v>
      </c>
      <c r="AR7008">
        <v>0</v>
      </c>
      <c r="AS7008">
        <v>0</v>
      </c>
      <c r="AT7008">
        <v>0</v>
      </c>
    </row>
    <row r="7009" spans="1:46" hidden="1" x14ac:dyDescent="0.25">
      <c r="A7009" t="s">
        <v>335</v>
      </c>
      <c r="B7009" t="s">
        <v>289</v>
      </c>
      <c r="C7009">
        <v>23</v>
      </c>
      <c r="D7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9">
        <v>42</v>
      </c>
      <c r="AJ7009" t="s">
        <v>335</v>
      </c>
      <c r="AK7009" t="s">
        <v>429</v>
      </c>
      <c r="AL7009" t="s">
        <v>289</v>
      </c>
      <c r="AM7009">
        <v>4</v>
      </c>
      <c r="AN7009">
        <v>23</v>
      </c>
      <c r="AO7009">
        <v>0</v>
      </c>
      <c r="AP7009">
        <v>0</v>
      </c>
      <c r="AQ7009">
        <v>0</v>
      </c>
      <c r="AR7009">
        <v>0</v>
      </c>
      <c r="AS7009">
        <v>0</v>
      </c>
      <c r="AT7009">
        <v>0</v>
      </c>
    </row>
    <row r="7010" spans="1:46" hidden="1" x14ac:dyDescent="0.25">
      <c r="A7010" t="s">
        <v>335</v>
      </c>
      <c r="B7010" t="s">
        <v>289</v>
      </c>
      <c r="C7010">
        <v>24</v>
      </c>
      <c r="D7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0">
        <v>42</v>
      </c>
      <c r="AJ7010" t="s">
        <v>335</v>
      </c>
      <c r="AK7010" t="s">
        <v>429</v>
      </c>
      <c r="AL7010" t="s">
        <v>289</v>
      </c>
      <c r="AM7010">
        <v>4</v>
      </c>
      <c r="AN7010">
        <v>24</v>
      </c>
      <c r="AO7010">
        <v>0</v>
      </c>
      <c r="AP7010">
        <v>0</v>
      </c>
      <c r="AQ7010">
        <v>0</v>
      </c>
      <c r="AR7010">
        <v>0</v>
      </c>
      <c r="AS7010">
        <v>0</v>
      </c>
      <c r="AT7010">
        <v>0</v>
      </c>
    </row>
    <row r="7011" spans="1:46" hidden="1" x14ac:dyDescent="0.25">
      <c r="A7011" t="s">
        <v>335</v>
      </c>
      <c r="B7011" t="s">
        <v>290</v>
      </c>
      <c r="C7011">
        <v>1</v>
      </c>
      <c r="D7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1">
        <v>42</v>
      </c>
      <c r="AJ7011" t="s">
        <v>335</v>
      </c>
      <c r="AK7011" t="s">
        <v>429</v>
      </c>
      <c r="AL7011" t="s">
        <v>290</v>
      </c>
      <c r="AM7011">
        <v>5</v>
      </c>
      <c r="AN7011">
        <v>1</v>
      </c>
      <c r="AO7011">
        <v>0</v>
      </c>
      <c r="AP7011">
        <v>0</v>
      </c>
      <c r="AQ7011">
        <v>0</v>
      </c>
      <c r="AR7011">
        <v>0</v>
      </c>
      <c r="AS7011">
        <v>0</v>
      </c>
      <c r="AT7011">
        <v>0</v>
      </c>
    </row>
    <row r="7012" spans="1:46" hidden="1" x14ac:dyDescent="0.25">
      <c r="A7012" t="s">
        <v>335</v>
      </c>
      <c r="B7012" t="s">
        <v>290</v>
      </c>
      <c r="C7012">
        <v>2</v>
      </c>
      <c r="D7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2">
        <v>42</v>
      </c>
      <c r="AJ7012" t="s">
        <v>335</v>
      </c>
      <c r="AK7012" t="s">
        <v>429</v>
      </c>
      <c r="AL7012" t="s">
        <v>290</v>
      </c>
      <c r="AM7012">
        <v>5</v>
      </c>
      <c r="AN7012">
        <v>2</v>
      </c>
      <c r="AO7012">
        <v>0</v>
      </c>
      <c r="AP7012">
        <v>0</v>
      </c>
      <c r="AQ7012">
        <v>0</v>
      </c>
      <c r="AR7012">
        <v>0</v>
      </c>
      <c r="AS7012">
        <v>0</v>
      </c>
      <c r="AT7012">
        <v>0</v>
      </c>
    </row>
    <row r="7013" spans="1:46" hidden="1" x14ac:dyDescent="0.25">
      <c r="A7013" t="s">
        <v>335</v>
      </c>
      <c r="B7013" t="s">
        <v>290</v>
      </c>
      <c r="C7013">
        <v>3</v>
      </c>
      <c r="D7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3">
        <v>42</v>
      </c>
      <c r="AJ7013" t="s">
        <v>335</v>
      </c>
      <c r="AK7013" t="s">
        <v>429</v>
      </c>
      <c r="AL7013" t="s">
        <v>290</v>
      </c>
      <c r="AM7013">
        <v>5</v>
      </c>
      <c r="AN7013">
        <v>3</v>
      </c>
      <c r="AO7013">
        <v>0</v>
      </c>
      <c r="AP7013">
        <v>0</v>
      </c>
      <c r="AQ7013">
        <v>0</v>
      </c>
      <c r="AR7013">
        <v>0</v>
      </c>
      <c r="AS7013">
        <v>0</v>
      </c>
      <c r="AT7013">
        <v>0</v>
      </c>
    </row>
    <row r="7014" spans="1:46" hidden="1" x14ac:dyDescent="0.25">
      <c r="A7014" t="s">
        <v>335</v>
      </c>
      <c r="B7014" t="s">
        <v>290</v>
      </c>
      <c r="C7014">
        <v>4</v>
      </c>
      <c r="D7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4">
        <v>42</v>
      </c>
      <c r="AJ7014" t="s">
        <v>335</v>
      </c>
      <c r="AK7014" t="s">
        <v>429</v>
      </c>
      <c r="AL7014" t="s">
        <v>290</v>
      </c>
      <c r="AM7014">
        <v>5</v>
      </c>
      <c r="AN7014">
        <v>4</v>
      </c>
      <c r="AO7014">
        <v>0</v>
      </c>
      <c r="AP7014">
        <v>0</v>
      </c>
      <c r="AQ7014">
        <v>0</v>
      </c>
      <c r="AR7014">
        <v>0</v>
      </c>
      <c r="AS7014">
        <v>0</v>
      </c>
      <c r="AT7014">
        <v>0</v>
      </c>
    </row>
    <row r="7015" spans="1:46" hidden="1" x14ac:dyDescent="0.25">
      <c r="A7015" t="s">
        <v>335</v>
      </c>
      <c r="B7015" t="s">
        <v>290</v>
      </c>
      <c r="C7015">
        <v>5</v>
      </c>
      <c r="D7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5">
        <v>42</v>
      </c>
      <c r="AJ7015" t="s">
        <v>335</v>
      </c>
      <c r="AK7015" t="s">
        <v>429</v>
      </c>
      <c r="AL7015" t="s">
        <v>290</v>
      </c>
      <c r="AM7015">
        <v>5</v>
      </c>
      <c r="AN7015">
        <v>5</v>
      </c>
      <c r="AO7015">
        <v>0</v>
      </c>
      <c r="AP7015">
        <v>0</v>
      </c>
      <c r="AQ7015">
        <v>0</v>
      </c>
      <c r="AR7015">
        <v>0</v>
      </c>
      <c r="AS7015">
        <v>0</v>
      </c>
      <c r="AT7015">
        <v>0</v>
      </c>
    </row>
    <row r="7016" spans="1:46" hidden="1" x14ac:dyDescent="0.25">
      <c r="A7016" t="s">
        <v>335</v>
      </c>
      <c r="B7016" t="s">
        <v>290</v>
      </c>
      <c r="C7016">
        <v>6</v>
      </c>
      <c r="D7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6">
        <v>42</v>
      </c>
      <c r="AJ7016" t="s">
        <v>335</v>
      </c>
      <c r="AK7016" t="s">
        <v>429</v>
      </c>
      <c r="AL7016" t="s">
        <v>290</v>
      </c>
      <c r="AM7016">
        <v>5</v>
      </c>
      <c r="AN7016">
        <v>6</v>
      </c>
      <c r="AO7016">
        <v>0</v>
      </c>
      <c r="AP7016">
        <v>0</v>
      </c>
      <c r="AQ7016">
        <v>0</v>
      </c>
      <c r="AR7016">
        <v>0</v>
      </c>
      <c r="AS7016">
        <v>0</v>
      </c>
      <c r="AT7016">
        <v>0</v>
      </c>
    </row>
    <row r="7017" spans="1:46" hidden="1" x14ac:dyDescent="0.25">
      <c r="A7017" t="s">
        <v>335</v>
      </c>
      <c r="B7017" t="s">
        <v>290</v>
      </c>
      <c r="C7017">
        <v>7</v>
      </c>
      <c r="D7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1.9899999999999999E-5</v>
      </c>
      <c r="E7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1.9899999999999999E-5</v>
      </c>
      <c r="AI7017">
        <v>42</v>
      </c>
      <c r="AJ7017" t="s">
        <v>335</v>
      </c>
      <c r="AK7017" t="s">
        <v>429</v>
      </c>
      <c r="AL7017" t="s">
        <v>290</v>
      </c>
      <c r="AM7017">
        <v>5</v>
      </c>
      <c r="AN7017">
        <v>7</v>
      </c>
      <c r="AO7017">
        <v>1.9899999999999999E-5</v>
      </c>
      <c r="AP7017">
        <v>1.1087899999999999E-4</v>
      </c>
      <c r="AQ7017">
        <v>3.6176999999999997E-4</v>
      </c>
      <c r="AR7017">
        <v>2.231E-4</v>
      </c>
      <c r="AS7017">
        <v>1.135605E-3</v>
      </c>
      <c r="AT7017">
        <v>0</v>
      </c>
    </row>
    <row r="7018" spans="1:46" hidden="1" x14ac:dyDescent="0.25">
      <c r="A7018" t="s">
        <v>335</v>
      </c>
      <c r="B7018" t="s">
        <v>290</v>
      </c>
      <c r="C7018">
        <v>8</v>
      </c>
      <c r="D7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2.7232119999999999E-2</v>
      </c>
      <c r="E7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2.7232119999999999E-2</v>
      </c>
      <c r="AI7018">
        <v>42</v>
      </c>
      <c r="AJ7018" t="s">
        <v>335</v>
      </c>
      <c r="AK7018" t="s">
        <v>429</v>
      </c>
      <c r="AL7018" t="s">
        <v>290</v>
      </c>
      <c r="AM7018">
        <v>5</v>
      </c>
      <c r="AN7018">
        <v>8</v>
      </c>
      <c r="AO7018" s="281">
        <v>2.7232119999999999E-2</v>
      </c>
      <c r="AP7018">
        <v>4.0658115000000002E-2</v>
      </c>
      <c r="AQ7018">
        <v>4.887246E-2</v>
      </c>
      <c r="AR7018">
        <v>3.8808151999999999E-2</v>
      </c>
      <c r="AS7018">
        <v>7.9089529000000006E-2</v>
      </c>
      <c r="AT7018">
        <v>4.8751649999999999E-3</v>
      </c>
    </row>
    <row r="7019" spans="1:46" hidden="1" x14ac:dyDescent="0.25">
      <c r="A7019" t="s">
        <v>335</v>
      </c>
      <c r="B7019" t="s">
        <v>290</v>
      </c>
      <c r="C7019">
        <v>9</v>
      </c>
      <c r="D7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0.18141492000000001</v>
      </c>
      <c r="E7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0.10919680800000001</v>
      </c>
      <c r="AI7019">
        <v>42</v>
      </c>
      <c r="AJ7019" t="s">
        <v>335</v>
      </c>
      <c r="AK7019" t="s">
        <v>429</v>
      </c>
      <c r="AL7019" t="s">
        <v>290</v>
      </c>
      <c r="AM7019">
        <v>5</v>
      </c>
      <c r="AN7019">
        <v>9</v>
      </c>
      <c r="AO7019">
        <v>0.10919680800000001</v>
      </c>
      <c r="AP7019">
        <v>0.15107910499999999</v>
      </c>
      <c r="AQ7019">
        <v>0.18141492000000001</v>
      </c>
      <c r="AR7019">
        <v>0.14238770100000001</v>
      </c>
      <c r="AS7019">
        <v>0.24774370100000001</v>
      </c>
      <c r="AT7019">
        <v>1.4380987E-2</v>
      </c>
    </row>
    <row r="7020" spans="1:46" hidden="1" x14ac:dyDescent="0.25">
      <c r="A7020" t="s">
        <v>335</v>
      </c>
      <c r="B7020" t="s">
        <v>290</v>
      </c>
      <c r="C7020">
        <v>10</v>
      </c>
      <c r="D7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0.321047058</v>
      </c>
      <c r="E7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0.321047058</v>
      </c>
      <c r="AI7020">
        <v>42</v>
      </c>
      <c r="AJ7020" t="s">
        <v>335</v>
      </c>
      <c r="AK7020" t="s">
        <v>429</v>
      </c>
      <c r="AL7020" t="s">
        <v>290</v>
      </c>
      <c r="AM7020">
        <v>5</v>
      </c>
      <c r="AN7020">
        <v>10</v>
      </c>
      <c r="AO7020">
        <v>0.20466964000000001</v>
      </c>
      <c r="AP7020">
        <v>0.27356841100000001</v>
      </c>
      <c r="AQ7020">
        <v>0.321047058</v>
      </c>
      <c r="AR7020">
        <v>0.25707993800000001</v>
      </c>
      <c r="AS7020">
        <v>0.419566999</v>
      </c>
      <c r="AT7020">
        <v>2.8898871999999999E-2</v>
      </c>
    </row>
    <row r="7021" spans="1:46" hidden="1" x14ac:dyDescent="0.25">
      <c r="A7021" t="s">
        <v>335</v>
      </c>
      <c r="B7021" t="s">
        <v>290</v>
      </c>
      <c r="C7021">
        <v>11</v>
      </c>
      <c r="D7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0.44586833799999998</v>
      </c>
      <c r="E7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0.44586833799999998</v>
      </c>
      <c r="AI7021">
        <v>42</v>
      </c>
      <c r="AJ7021" t="s">
        <v>335</v>
      </c>
      <c r="AK7021" t="s">
        <v>429</v>
      </c>
      <c r="AL7021" t="s">
        <v>290</v>
      </c>
      <c r="AM7021">
        <v>5</v>
      </c>
      <c r="AN7021">
        <v>11</v>
      </c>
      <c r="AO7021">
        <v>0.27907830300000003</v>
      </c>
      <c r="AP7021">
        <v>0.38304248499999999</v>
      </c>
      <c r="AQ7021">
        <v>0.44586833799999998</v>
      </c>
      <c r="AR7021">
        <v>0.35166075200000002</v>
      </c>
      <c r="AS7021">
        <v>0.54614498499999997</v>
      </c>
      <c r="AT7021">
        <v>4.7757780999999999E-2</v>
      </c>
    </row>
    <row r="7022" spans="1:46" hidden="1" x14ac:dyDescent="0.25">
      <c r="A7022" t="s">
        <v>335</v>
      </c>
      <c r="B7022" t="s">
        <v>290</v>
      </c>
      <c r="C7022">
        <v>12</v>
      </c>
      <c r="D7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0.52534805900000003</v>
      </c>
      <c r="E7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0.52534805900000003</v>
      </c>
      <c r="AI7022">
        <v>42</v>
      </c>
      <c r="AJ7022" t="s">
        <v>335</v>
      </c>
      <c r="AK7022" t="s">
        <v>429</v>
      </c>
      <c r="AL7022" t="s">
        <v>290</v>
      </c>
      <c r="AM7022">
        <v>5</v>
      </c>
      <c r="AN7022">
        <v>12</v>
      </c>
      <c r="AO7022">
        <v>0.32051355799999998</v>
      </c>
      <c r="AP7022">
        <v>0.43873758000000002</v>
      </c>
      <c r="AQ7022">
        <v>0.52534805900000003</v>
      </c>
      <c r="AR7022">
        <v>0.40755240199999998</v>
      </c>
      <c r="AS7022">
        <v>0.63550891899999995</v>
      </c>
      <c r="AT7022">
        <v>4.8222713E-2</v>
      </c>
    </row>
    <row r="7023" spans="1:46" hidden="1" x14ac:dyDescent="0.25">
      <c r="A7023" t="s">
        <v>335</v>
      </c>
      <c r="B7023" t="s">
        <v>290</v>
      </c>
      <c r="C7023">
        <v>13</v>
      </c>
      <c r="D7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0.53898473800000002</v>
      </c>
      <c r="E7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0.53898473800000002</v>
      </c>
      <c r="AI7023">
        <v>42</v>
      </c>
      <c r="AJ7023" t="s">
        <v>335</v>
      </c>
      <c r="AK7023" t="s">
        <v>429</v>
      </c>
      <c r="AL7023" t="s">
        <v>290</v>
      </c>
      <c r="AM7023">
        <v>5</v>
      </c>
      <c r="AN7023">
        <v>13</v>
      </c>
      <c r="AO7023">
        <v>0.325184315</v>
      </c>
      <c r="AP7023">
        <v>0.45338684499999998</v>
      </c>
      <c r="AQ7023">
        <v>0.53898473800000002</v>
      </c>
      <c r="AR7023">
        <v>0.41924641200000001</v>
      </c>
      <c r="AS7023">
        <v>0.64950472999999997</v>
      </c>
      <c r="AT7023">
        <v>5.5515174E-2</v>
      </c>
    </row>
    <row r="7024" spans="1:46" hidden="1" x14ac:dyDescent="0.25">
      <c r="A7024" t="s">
        <v>335</v>
      </c>
      <c r="B7024" t="s">
        <v>290</v>
      </c>
      <c r="C7024">
        <v>14</v>
      </c>
      <c r="D7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0.50350028000000002</v>
      </c>
      <c r="E7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0.50350028000000002</v>
      </c>
      <c r="AI7024">
        <v>42</v>
      </c>
      <c r="AJ7024" t="s">
        <v>335</v>
      </c>
      <c r="AK7024" t="s">
        <v>429</v>
      </c>
      <c r="AL7024" t="s">
        <v>290</v>
      </c>
      <c r="AM7024">
        <v>5</v>
      </c>
      <c r="AN7024">
        <v>14</v>
      </c>
      <c r="AO7024">
        <v>0.29381460700000001</v>
      </c>
      <c r="AP7024">
        <v>0.41647462299999999</v>
      </c>
      <c r="AQ7024">
        <v>0.50350028000000002</v>
      </c>
      <c r="AR7024">
        <v>0.38749409000000001</v>
      </c>
      <c r="AS7024">
        <v>0.60590388500000003</v>
      </c>
      <c r="AT7024">
        <v>5.4365259999999999E-2</v>
      </c>
    </row>
    <row r="7025" spans="1:46" hidden="1" x14ac:dyDescent="0.25">
      <c r="A7025" t="s">
        <v>335</v>
      </c>
      <c r="B7025" t="s">
        <v>290</v>
      </c>
      <c r="C7025">
        <v>15</v>
      </c>
      <c r="D7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0.41606147900000001</v>
      </c>
      <c r="E7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0.41606147900000001</v>
      </c>
      <c r="AI7025">
        <v>42</v>
      </c>
      <c r="AJ7025" t="s">
        <v>335</v>
      </c>
      <c r="AK7025" t="s">
        <v>429</v>
      </c>
      <c r="AL7025" t="s">
        <v>290</v>
      </c>
      <c r="AM7025">
        <v>5</v>
      </c>
      <c r="AN7025">
        <v>15</v>
      </c>
      <c r="AO7025">
        <v>0.231974134</v>
      </c>
      <c r="AP7025">
        <v>0.33771127400000001</v>
      </c>
      <c r="AQ7025">
        <v>0.41606147900000001</v>
      </c>
      <c r="AR7025">
        <v>0.31578994599999999</v>
      </c>
      <c r="AS7025">
        <v>0.51081834500000001</v>
      </c>
      <c r="AT7025">
        <v>4.1181916999999998E-2</v>
      </c>
    </row>
    <row r="7026" spans="1:46" hidden="1" x14ac:dyDescent="0.25">
      <c r="A7026" t="s">
        <v>335</v>
      </c>
      <c r="B7026" t="s">
        <v>290</v>
      </c>
      <c r="C7026">
        <v>16</v>
      </c>
      <c r="D7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0.28643662800000003</v>
      </c>
      <c r="E7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0.28643662800000003</v>
      </c>
      <c r="AI7026">
        <v>42</v>
      </c>
      <c r="AJ7026" t="s">
        <v>335</v>
      </c>
      <c r="AK7026" t="s">
        <v>429</v>
      </c>
      <c r="AL7026" t="s">
        <v>290</v>
      </c>
      <c r="AM7026">
        <v>5</v>
      </c>
      <c r="AN7026">
        <v>16</v>
      </c>
      <c r="AO7026">
        <v>0.15146427500000001</v>
      </c>
      <c r="AP7026">
        <v>0.22345863599999999</v>
      </c>
      <c r="AQ7026">
        <v>0.28643662800000003</v>
      </c>
      <c r="AR7026">
        <v>0.21438133200000001</v>
      </c>
      <c r="AS7026">
        <v>0.36157201700000002</v>
      </c>
      <c r="AT7026">
        <v>2.6395444000000001E-2</v>
      </c>
    </row>
    <row r="7027" spans="1:46" hidden="1" x14ac:dyDescent="0.25">
      <c r="A7027" t="s">
        <v>335</v>
      </c>
      <c r="B7027" t="s">
        <v>290</v>
      </c>
      <c r="C7027">
        <v>17</v>
      </c>
      <c r="D7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0.13891140299999999</v>
      </c>
      <c r="E7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0.13891140299999999</v>
      </c>
      <c r="AI7027">
        <v>42</v>
      </c>
      <c r="AJ7027" t="s">
        <v>335</v>
      </c>
      <c r="AK7027" t="s">
        <v>429</v>
      </c>
      <c r="AL7027" t="s">
        <v>290</v>
      </c>
      <c r="AM7027">
        <v>5</v>
      </c>
      <c r="AN7027">
        <v>17</v>
      </c>
      <c r="AO7027">
        <v>7.3102046000000004E-2</v>
      </c>
      <c r="AP7027">
        <v>0.109160171</v>
      </c>
      <c r="AQ7027">
        <v>0.13891140299999999</v>
      </c>
      <c r="AR7027">
        <v>0.105037246</v>
      </c>
      <c r="AS7027">
        <v>0.190312063</v>
      </c>
      <c r="AT7027">
        <v>1.174218E-2</v>
      </c>
    </row>
    <row r="7028" spans="1:46" hidden="1" x14ac:dyDescent="0.25">
      <c r="A7028" t="s">
        <v>335</v>
      </c>
      <c r="B7028" t="s">
        <v>290</v>
      </c>
      <c r="C7028">
        <v>18</v>
      </c>
      <c r="D7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1.9982139999999999E-2</v>
      </c>
      <c r="E7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1.9982139999999999E-2</v>
      </c>
      <c r="AI7028">
        <v>42</v>
      </c>
      <c r="AJ7028" t="s">
        <v>335</v>
      </c>
      <c r="AK7028" t="s">
        <v>429</v>
      </c>
      <c r="AL7028" t="s">
        <v>290</v>
      </c>
      <c r="AM7028">
        <v>5</v>
      </c>
      <c r="AN7028">
        <v>18</v>
      </c>
      <c r="AO7028">
        <v>9.6203509999999992E-3</v>
      </c>
      <c r="AP7028">
        <v>1.5375315000000001E-2</v>
      </c>
      <c r="AQ7028">
        <v>1.9982139999999999E-2</v>
      </c>
      <c r="AR7028">
        <v>1.5325517E-2</v>
      </c>
      <c r="AS7028">
        <v>3.5879991E-2</v>
      </c>
      <c r="AT7028">
        <v>1.36377E-3</v>
      </c>
    </row>
    <row r="7029" spans="1:46" hidden="1" x14ac:dyDescent="0.25">
      <c r="A7029" t="s">
        <v>335</v>
      </c>
      <c r="B7029" t="s">
        <v>290</v>
      </c>
      <c r="C7029">
        <v>19</v>
      </c>
      <c r="D7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9">
        <v>42</v>
      </c>
      <c r="AJ7029" t="s">
        <v>335</v>
      </c>
      <c r="AK7029" t="s">
        <v>429</v>
      </c>
      <c r="AL7029" t="s">
        <v>290</v>
      </c>
      <c r="AM7029">
        <v>5</v>
      </c>
      <c r="AN7029">
        <v>19</v>
      </c>
      <c r="AO7029">
        <v>0</v>
      </c>
      <c r="AP7029">
        <v>0</v>
      </c>
      <c r="AQ7029">
        <v>0</v>
      </c>
      <c r="AR7029">
        <v>0</v>
      </c>
      <c r="AS7029">
        <v>0</v>
      </c>
      <c r="AT7029">
        <v>0</v>
      </c>
    </row>
    <row r="7030" spans="1:46" hidden="1" x14ac:dyDescent="0.25">
      <c r="A7030" t="s">
        <v>335</v>
      </c>
      <c r="B7030" t="s">
        <v>290</v>
      </c>
      <c r="C7030">
        <v>20</v>
      </c>
      <c r="D7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0">
        <v>42</v>
      </c>
      <c r="AJ7030" t="s">
        <v>335</v>
      </c>
      <c r="AK7030" t="s">
        <v>429</v>
      </c>
      <c r="AL7030" t="s">
        <v>290</v>
      </c>
      <c r="AM7030">
        <v>5</v>
      </c>
      <c r="AN7030">
        <v>20</v>
      </c>
      <c r="AO7030">
        <v>0</v>
      </c>
      <c r="AP7030">
        <v>0</v>
      </c>
      <c r="AQ7030">
        <v>0</v>
      </c>
      <c r="AR7030">
        <v>0</v>
      </c>
      <c r="AS7030">
        <v>0</v>
      </c>
      <c r="AT7030">
        <v>0</v>
      </c>
    </row>
    <row r="7031" spans="1:46" hidden="1" x14ac:dyDescent="0.25">
      <c r="A7031" t="s">
        <v>335</v>
      </c>
      <c r="B7031" t="s">
        <v>290</v>
      </c>
      <c r="C7031">
        <v>21</v>
      </c>
      <c r="D7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1">
        <v>42</v>
      </c>
      <c r="AJ7031" t="s">
        <v>335</v>
      </c>
      <c r="AK7031" t="s">
        <v>429</v>
      </c>
      <c r="AL7031" t="s">
        <v>290</v>
      </c>
      <c r="AM7031">
        <v>5</v>
      </c>
      <c r="AN7031">
        <v>21</v>
      </c>
      <c r="AO7031">
        <v>0</v>
      </c>
      <c r="AP7031">
        <v>0</v>
      </c>
      <c r="AQ7031">
        <v>0</v>
      </c>
      <c r="AR7031">
        <v>0</v>
      </c>
      <c r="AS7031">
        <v>0</v>
      </c>
      <c r="AT7031">
        <v>0</v>
      </c>
    </row>
    <row r="7032" spans="1:46" hidden="1" x14ac:dyDescent="0.25">
      <c r="A7032" t="s">
        <v>335</v>
      </c>
      <c r="B7032" t="s">
        <v>290</v>
      </c>
      <c r="C7032">
        <v>22</v>
      </c>
      <c r="D7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2">
        <v>42</v>
      </c>
      <c r="AJ7032" t="s">
        <v>335</v>
      </c>
      <c r="AK7032" t="s">
        <v>429</v>
      </c>
      <c r="AL7032" t="s">
        <v>290</v>
      </c>
      <c r="AM7032">
        <v>5</v>
      </c>
      <c r="AN7032">
        <v>22</v>
      </c>
      <c r="AO7032">
        <v>0</v>
      </c>
      <c r="AP7032">
        <v>0</v>
      </c>
      <c r="AQ7032">
        <v>0</v>
      </c>
      <c r="AR7032">
        <v>0</v>
      </c>
      <c r="AS7032">
        <v>0</v>
      </c>
      <c r="AT7032">
        <v>0</v>
      </c>
    </row>
    <row r="7033" spans="1:46" hidden="1" x14ac:dyDescent="0.25">
      <c r="A7033" t="s">
        <v>335</v>
      </c>
      <c r="B7033" t="s">
        <v>290</v>
      </c>
      <c r="C7033">
        <v>23</v>
      </c>
      <c r="D7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3">
        <v>42</v>
      </c>
      <c r="AJ7033" t="s">
        <v>335</v>
      </c>
      <c r="AK7033" t="s">
        <v>429</v>
      </c>
      <c r="AL7033" t="s">
        <v>290</v>
      </c>
      <c r="AM7033">
        <v>5</v>
      </c>
      <c r="AN7033">
        <v>23</v>
      </c>
      <c r="AO7033">
        <v>0</v>
      </c>
      <c r="AP7033">
        <v>0</v>
      </c>
      <c r="AQ7033">
        <v>0</v>
      </c>
      <c r="AR7033">
        <v>0</v>
      </c>
      <c r="AS7033">
        <v>0</v>
      </c>
      <c r="AT7033">
        <v>0</v>
      </c>
    </row>
    <row r="7034" spans="1:46" hidden="1" x14ac:dyDescent="0.25">
      <c r="A7034" t="s">
        <v>335</v>
      </c>
      <c r="B7034" t="s">
        <v>290</v>
      </c>
      <c r="C7034">
        <v>24</v>
      </c>
      <c r="D7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4">
        <v>42</v>
      </c>
      <c r="AJ7034" t="s">
        <v>335</v>
      </c>
      <c r="AK7034" t="s">
        <v>429</v>
      </c>
      <c r="AL7034" t="s">
        <v>290</v>
      </c>
      <c r="AM7034">
        <v>5</v>
      </c>
      <c r="AN7034">
        <v>24</v>
      </c>
      <c r="AO7034">
        <v>0</v>
      </c>
      <c r="AP7034">
        <v>0</v>
      </c>
      <c r="AQ7034">
        <v>0</v>
      </c>
      <c r="AR7034">
        <v>0</v>
      </c>
      <c r="AS7034">
        <v>0</v>
      </c>
      <c r="AT7034">
        <v>0</v>
      </c>
    </row>
    <row r="7035" spans="1:46" hidden="1" x14ac:dyDescent="0.25">
      <c r="A7035" t="s">
        <v>335</v>
      </c>
      <c r="B7035" t="s">
        <v>291</v>
      </c>
      <c r="C7035">
        <v>1</v>
      </c>
      <c r="D7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5">
        <v>42</v>
      </c>
      <c r="AJ7035" t="s">
        <v>335</v>
      </c>
      <c r="AK7035" t="s">
        <v>429</v>
      </c>
      <c r="AL7035" t="s">
        <v>291</v>
      </c>
      <c r="AM7035">
        <v>6</v>
      </c>
      <c r="AN7035">
        <v>1</v>
      </c>
      <c r="AO7035">
        <v>0</v>
      </c>
      <c r="AP7035">
        <v>0</v>
      </c>
      <c r="AQ7035">
        <v>0</v>
      </c>
      <c r="AR7035">
        <v>0</v>
      </c>
      <c r="AS7035">
        <v>0</v>
      </c>
      <c r="AT7035">
        <v>0</v>
      </c>
    </row>
    <row r="7036" spans="1:46" hidden="1" x14ac:dyDescent="0.25">
      <c r="A7036" t="s">
        <v>335</v>
      </c>
      <c r="B7036" t="s">
        <v>291</v>
      </c>
      <c r="C7036">
        <v>2</v>
      </c>
      <c r="D7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6">
        <v>42</v>
      </c>
      <c r="AJ7036" t="s">
        <v>335</v>
      </c>
      <c r="AK7036" t="s">
        <v>429</v>
      </c>
      <c r="AL7036" t="s">
        <v>291</v>
      </c>
      <c r="AM7036">
        <v>6</v>
      </c>
      <c r="AN7036">
        <v>2</v>
      </c>
      <c r="AO7036">
        <v>0</v>
      </c>
      <c r="AP7036">
        <v>0</v>
      </c>
      <c r="AQ7036">
        <v>0</v>
      </c>
      <c r="AR7036">
        <v>0</v>
      </c>
      <c r="AS7036">
        <v>0</v>
      </c>
      <c r="AT7036">
        <v>0</v>
      </c>
    </row>
    <row r="7037" spans="1:46" hidden="1" x14ac:dyDescent="0.25">
      <c r="A7037" t="s">
        <v>335</v>
      </c>
      <c r="B7037" t="s">
        <v>291</v>
      </c>
      <c r="C7037">
        <v>3</v>
      </c>
      <c r="D7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7">
        <v>42</v>
      </c>
      <c r="AJ7037" t="s">
        <v>335</v>
      </c>
      <c r="AK7037" t="s">
        <v>429</v>
      </c>
      <c r="AL7037" t="s">
        <v>291</v>
      </c>
      <c r="AM7037">
        <v>6</v>
      </c>
      <c r="AN7037">
        <v>3</v>
      </c>
      <c r="AO7037">
        <v>0</v>
      </c>
      <c r="AP7037">
        <v>0</v>
      </c>
      <c r="AQ7037">
        <v>0</v>
      </c>
      <c r="AR7037">
        <v>0</v>
      </c>
      <c r="AS7037">
        <v>0</v>
      </c>
      <c r="AT7037">
        <v>0</v>
      </c>
    </row>
    <row r="7038" spans="1:46" hidden="1" x14ac:dyDescent="0.25">
      <c r="A7038" t="s">
        <v>335</v>
      </c>
      <c r="B7038" t="s">
        <v>291</v>
      </c>
      <c r="C7038">
        <v>4</v>
      </c>
      <c r="D7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8">
        <v>42</v>
      </c>
      <c r="AJ7038" t="s">
        <v>335</v>
      </c>
      <c r="AK7038" t="s">
        <v>429</v>
      </c>
      <c r="AL7038" t="s">
        <v>291</v>
      </c>
      <c r="AM7038">
        <v>6</v>
      </c>
      <c r="AN7038">
        <v>4</v>
      </c>
      <c r="AO7038">
        <v>0</v>
      </c>
      <c r="AP7038">
        <v>0</v>
      </c>
      <c r="AQ7038">
        <v>0</v>
      </c>
      <c r="AR7038">
        <v>0</v>
      </c>
      <c r="AS7038">
        <v>0</v>
      </c>
      <c r="AT7038">
        <v>0</v>
      </c>
    </row>
    <row r="7039" spans="1:46" hidden="1" x14ac:dyDescent="0.25">
      <c r="A7039" t="s">
        <v>335</v>
      </c>
      <c r="B7039" t="s">
        <v>291</v>
      </c>
      <c r="C7039">
        <v>5</v>
      </c>
      <c r="D7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9">
        <v>42</v>
      </c>
      <c r="AJ7039" t="s">
        <v>335</v>
      </c>
      <c r="AK7039" t="s">
        <v>429</v>
      </c>
      <c r="AL7039" t="s">
        <v>291</v>
      </c>
      <c r="AM7039">
        <v>6</v>
      </c>
      <c r="AN7039">
        <v>5</v>
      </c>
      <c r="AO7039">
        <v>0</v>
      </c>
      <c r="AP7039">
        <v>0</v>
      </c>
      <c r="AQ7039">
        <v>0</v>
      </c>
      <c r="AR7039">
        <v>0</v>
      </c>
      <c r="AS7039">
        <v>0</v>
      </c>
      <c r="AT7039">
        <v>0</v>
      </c>
    </row>
    <row r="7040" spans="1:46" hidden="1" x14ac:dyDescent="0.25">
      <c r="A7040" t="s">
        <v>335</v>
      </c>
      <c r="B7040" t="s">
        <v>291</v>
      </c>
      <c r="C7040">
        <v>6</v>
      </c>
      <c r="D7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0">
        <v>42</v>
      </c>
      <c r="AJ7040" t="s">
        <v>335</v>
      </c>
      <c r="AK7040" t="s">
        <v>429</v>
      </c>
      <c r="AL7040" t="s">
        <v>291</v>
      </c>
      <c r="AM7040">
        <v>6</v>
      </c>
      <c r="AN7040">
        <v>6</v>
      </c>
      <c r="AO7040">
        <v>0</v>
      </c>
      <c r="AP7040">
        <v>0</v>
      </c>
      <c r="AQ7040">
        <v>0</v>
      </c>
      <c r="AR7040">
        <v>0</v>
      </c>
      <c r="AS7040">
        <v>0</v>
      </c>
      <c r="AT7040">
        <v>0</v>
      </c>
    </row>
    <row r="7041" spans="1:46" hidden="1" x14ac:dyDescent="0.25">
      <c r="A7041" t="s">
        <v>335</v>
      </c>
      <c r="B7041" t="s">
        <v>291</v>
      </c>
      <c r="C7041">
        <v>7</v>
      </c>
      <c r="D7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1">
        <v>42</v>
      </c>
      <c r="AJ7041" t="s">
        <v>335</v>
      </c>
      <c r="AK7041" t="s">
        <v>429</v>
      </c>
      <c r="AL7041" t="s">
        <v>291</v>
      </c>
      <c r="AM7041">
        <v>6</v>
      </c>
      <c r="AN7041">
        <v>7</v>
      </c>
      <c r="AO7041">
        <v>0</v>
      </c>
      <c r="AP7041">
        <v>0</v>
      </c>
      <c r="AQ7041">
        <v>0</v>
      </c>
      <c r="AR7041">
        <v>4.1000000000000003E-8</v>
      </c>
      <c r="AS7041">
        <v>1.31E-6</v>
      </c>
      <c r="AT7041">
        <v>0</v>
      </c>
    </row>
    <row r="7042" spans="1:46" hidden="1" x14ac:dyDescent="0.25">
      <c r="A7042" t="s">
        <v>335</v>
      </c>
      <c r="B7042" t="s">
        <v>291</v>
      </c>
      <c r="C7042">
        <v>8</v>
      </c>
      <c r="D7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1.5030161E-2</v>
      </c>
      <c r="E7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1.5030161E-2</v>
      </c>
      <c r="AI7042">
        <v>42</v>
      </c>
      <c r="AJ7042" t="s">
        <v>335</v>
      </c>
      <c r="AK7042" t="s">
        <v>429</v>
      </c>
      <c r="AL7042" t="s">
        <v>291</v>
      </c>
      <c r="AM7042">
        <v>6</v>
      </c>
      <c r="AN7042">
        <v>8</v>
      </c>
      <c r="AO7042">
        <v>1.5030161E-2</v>
      </c>
      <c r="AP7042">
        <v>2.0846673E-2</v>
      </c>
      <c r="AQ7042">
        <v>2.6107403000000001E-2</v>
      </c>
      <c r="AR7042" s="281">
        <v>2.0248914E-2</v>
      </c>
      <c r="AS7042" s="281">
        <v>3.7041259E-2</v>
      </c>
      <c r="AT7042">
        <v>4.4809489999999997E-3</v>
      </c>
    </row>
    <row r="7043" spans="1:46" hidden="1" x14ac:dyDescent="0.25">
      <c r="A7043" t="s">
        <v>335</v>
      </c>
      <c r="B7043" t="s">
        <v>291</v>
      </c>
      <c r="C7043">
        <v>9</v>
      </c>
      <c r="D7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0.13930393499999999</v>
      </c>
      <c r="E7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8.0279458999999997E-2</v>
      </c>
      <c r="AI7043">
        <v>42</v>
      </c>
      <c r="AJ7043" t="s">
        <v>335</v>
      </c>
      <c r="AK7043" t="s">
        <v>429</v>
      </c>
      <c r="AL7043" t="s">
        <v>291</v>
      </c>
      <c r="AM7043">
        <v>6</v>
      </c>
      <c r="AN7043">
        <v>9</v>
      </c>
      <c r="AO7043">
        <v>8.0279458999999997E-2</v>
      </c>
      <c r="AP7043">
        <v>0.114388198</v>
      </c>
      <c r="AQ7043">
        <v>0.13930393499999999</v>
      </c>
      <c r="AR7043">
        <v>0.10802632</v>
      </c>
      <c r="AS7043">
        <v>0.180602547</v>
      </c>
      <c r="AT7043">
        <v>1.8680334999999999E-2</v>
      </c>
    </row>
    <row r="7044" spans="1:46" hidden="1" x14ac:dyDescent="0.25">
      <c r="A7044" t="s">
        <v>335</v>
      </c>
      <c r="B7044" t="s">
        <v>291</v>
      </c>
      <c r="C7044">
        <v>10</v>
      </c>
      <c r="D7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0.27581666599999999</v>
      </c>
      <c r="E7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0.27581666599999999</v>
      </c>
      <c r="AI7044">
        <v>42</v>
      </c>
      <c r="AJ7044" t="s">
        <v>335</v>
      </c>
      <c r="AK7044" t="s">
        <v>429</v>
      </c>
      <c r="AL7044" t="s">
        <v>291</v>
      </c>
      <c r="AM7044">
        <v>6</v>
      </c>
      <c r="AN7044">
        <v>10</v>
      </c>
      <c r="AO7044">
        <v>0.16098482</v>
      </c>
      <c r="AP7044">
        <v>0.230641439</v>
      </c>
      <c r="AQ7044">
        <v>0.27581666599999999</v>
      </c>
      <c r="AR7044">
        <v>0.213844854</v>
      </c>
      <c r="AS7044">
        <v>0.33790034899999999</v>
      </c>
      <c r="AT7044">
        <v>3.3381727999999999E-2</v>
      </c>
    </row>
    <row r="7045" spans="1:46" hidden="1" x14ac:dyDescent="0.25">
      <c r="A7045" t="s">
        <v>335</v>
      </c>
      <c r="B7045" t="s">
        <v>291</v>
      </c>
      <c r="C7045">
        <v>11</v>
      </c>
      <c r="D7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0.39614315700000002</v>
      </c>
      <c r="E7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0.39614315700000002</v>
      </c>
      <c r="AI7045">
        <v>42</v>
      </c>
      <c r="AJ7045" t="s">
        <v>335</v>
      </c>
      <c r="AK7045" t="s">
        <v>429</v>
      </c>
      <c r="AL7045" t="s">
        <v>291</v>
      </c>
      <c r="AM7045">
        <v>6</v>
      </c>
      <c r="AN7045">
        <v>11</v>
      </c>
      <c r="AO7045">
        <v>0.236811308</v>
      </c>
      <c r="AP7045">
        <v>0.32571628899999999</v>
      </c>
      <c r="AQ7045">
        <v>0.39614315700000002</v>
      </c>
      <c r="AR7045">
        <v>0.305509368</v>
      </c>
      <c r="AS7045">
        <v>0.46304520799999999</v>
      </c>
      <c r="AT7045">
        <v>3.4041963000000001E-2</v>
      </c>
    </row>
    <row r="7046" spans="1:46" hidden="1" x14ac:dyDescent="0.25">
      <c r="A7046" t="s">
        <v>335</v>
      </c>
      <c r="B7046" t="s">
        <v>291</v>
      </c>
      <c r="C7046">
        <v>12</v>
      </c>
      <c r="D7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0.47700575699999997</v>
      </c>
      <c r="E7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0.47700575699999997</v>
      </c>
      <c r="AI7046">
        <v>42</v>
      </c>
      <c r="AJ7046" t="s">
        <v>335</v>
      </c>
      <c r="AK7046" t="s">
        <v>429</v>
      </c>
      <c r="AL7046" t="s">
        <v>291</v>
      </c>
      <c r="AM7046">
        <v>6</v>
      </c>
      <c r="AN7046">
        <v>12</v>
      </c>
      <c r="AO7046">
        <v>0.28518494999999999</v>
      </c>
      <c r="AP7046">
        <v>0.39019529800000002</v>
      </c>
      <c r="AQ7046">
        <v>0.47700575699999997</v>
      </c>
      <c r="AR7046">
        <v>0.36596440000000002</v>
      </c>
      <c r="AS7046">
        <v>0.54223560800000004</v>
      </c>
      <c r="AT7046">
        <v>3.4891732000000002E-2</v>
      </c>
    </row>
    <row r="7047" spans="1:46" hidden="1" x14ac:dyDescent="0.25">
      <c r="A7047" t="s">
        <v>335</v>
      </c>
      <c r="B7047" t="s">
        <v>291</v>
      </c>
      <c r="C7047">
        <v>13</v>
      </c>
      <c r="D7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0.50166394999999997</v>
      </c>
      <c r="E7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0.50166394999999997</v>
      </c>
      <c r="AI7047">
        <v>42</v>
      </c>
      <c r="AJ7047" t="s">
        <v>335</v>
      </c>
      <c r="AK7047" t="s">
        <v>429</v>
      </c>
      <c r="AL7047" t="s">
        <v>291</v>
      </c>
      <c r="AM7047">
        <v>6</v>
      </c>
      <c r="AN7047">
        <v>13</v>
      </c>
      <c r="AO7047">
        <v>0.28927660599999999</v>
      </c>
      <c r="AP7047">
        <v>0.40610534100000001</v>
      </c>
      <c r="AQ7047">
        <v>0.50166394999999997</v>
      </c>
      <c r="AR7047">
        <v>0.381682929</v>
      </c>
      <c r="AS7047">
        <v>0.56532671499999998</v>
      </c>
      <c r="AT7047">
        <v>3.4366845E-2</v>
      </c>
    </row>
    <row r="7048" spans="1:46" hidden="1" x14ac:dyDescent="0.25">
      <c r="A7048" t="s">
        <v>335</v>
      </c>
      <c r="B7048" t="s">
        <v>291</v>
      </c>
      <c r="C7048">
        <v>14</v>
      </c>
      <c r="D7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0.46856662199999999</v>
      </c>
      <c r="E7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0.46856662199999999</v>
      </c>
      <c r="AI7048">
        <v>42</v>
      </c>
      <c r="AJ7048" t="s">
        <v>335</v>
      </c>
      <c r="AK7048" t="s">
        <v>429</v>
      </c>
      <c r="AL7048" t="s">
        <v>291</v>
      </c>
      <c r="AM7048">
        <v>6</v>
      </c>
      <c r="AN7048">
        <v>14</v>
      </c>
      <c r="AO7048">
        <v>0.25867421499999999</v>
      </c>
      <c r="AP7048">
        <v>0.37976230700000002</v>
      </c>
      <c r="AQ7048">
        <v>0.46856662199999999</v>
      </c>
      <c r="AR7048">
        <v>0.35427499600000001</v>
      </c>
      <c r="AS7048">
        <v>0.52678345400000004</v>
      </c>
      <c r="AT7048">
        <v>4.6061092999999997E-2</v>
      </c>
    </row>
    <row r="7049" spans="1:46" hidden="1" x14ac:dyDescent="0.25">
      <c r="A7049" t="s">
        <v>335</v>
      </c>
      <c r="B7049" t="s">
        <v>291</v>
      </c>
      <c r="C7049">
        <v>15</v>
      </c>
      <c r="D7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0.38379675899999999</v>
      </c>
      <c r="E7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0.38379675899999999</v>
      </c>
      <c r="AI7049">
        <v>42</v>
      </c>
      <c r="AJ7049" t="s">
        <v>335</v>
      </c>
      <c r="AK7049" t="s">
        <v>429</v>
      </c>
      <c r="AL7049" t="s">
        <v>291</v>
      </c>
      <c r="AM7049">
        <v>6</v>
      </c>
      <c r="AN7049">
        <v>15</v>
      </c>
      <c r="AO7049">
        <v>0.20674853000000001</v>
      </c>
      <c r="AP7049">
        <v>0.311133989</v>
      </c>
      <c r="AQ7049">
        <v>0.38379675899999999</v>
      </c>
      <c r="AR7049">
        <v>0.287780649</v>
      </c>
      <c r="AS7049">
        <v>0.433156031</v>
      </c>
      <c r="AT7049">
        <v>3.8472256000000003E-2</v>
      </c>
    </row>
    <row r="7050" spans="1:46" hidden="1" x14ac:dyDescent="0.25">
      <c r="A7050" t="s">
        <v>335</v>
      </c>
      <c r="B7050" t="s">
        <v>291</v>
      </c>
      <c r="C7050">
        <v>16</v>
      </c>
      <c r="D7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0.26025378999999998</v>
      </c>
      <c r="E7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0.26025378999999998</v>
      </c>
      <c r="AI7050">
        <v>42</v>
      </c>
      <c r="AJ7050" t="s">
        <v>335</v>
      </c>
      <c r="AK7050" t="s">
        <v>429</v>
      </c>
      <c r="AL7050" t="s">
        <v>291</v>
      </c>
      <c r="AM7050">
        <v>6</v>
      </c>
      <c r="AN7050">
        <v>16</v>
      </c>
      <c r="AO7050">
        <v>0.131758548</v>
      </c>
      <c r="AP7050">
        <v>0.207878638</v>
      </c>
      <c r="AQ7050">
        <v>0.26025378999999998</v>
      </c>
      <c r="AR7050">
        <v>0.19266635200000001</v>
      </c>
      <c r="AS7050">
        <v>0.295351531</v>
      </c>
      <c r="AT7050">
        <v>2.4415167000000002E-2</v>
      </c>
    </row>
    <row r="7051" spans="1:46" hidden="1" x14ac:dyDescent="0.25">
      <c r="A7051" t="s">
        <v>335</v>
      </c>
      <c r="B7051" t="s">
        <v>291</v>
      </c>
      <c r="C7051">
        <v>17</v>
      </c>
      <c r="D7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0.118705166</v>
      </c>
      <c r="E7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0.118705166</v>
      </c>
      <c r="AI7051">
        <v>42</v>
      </c>
      <c r="AJ7051" t="s">
        <v>335</v>
      </c>
      <c r="AK7051" t="s">
        <v>429</v>
      </c>
      <c r="AL7051" t="s">
        <v>291</v>
      </c>
      <c r="AM7051">
        <v>6</v>
      </c>
      <c r="AN7051">
        <v>17</v>
      </c>
      <c r="AO7051">
        <v>5.9210384999999997E-2</v>
      </c>
      <c r="AP7051">
        <v>9.4477031000000003E-2</v>
      </c>
      <c r="AQ7051">
        <v>0.118705166</v>
      </c>
      <c r="AR7051">
        <v>8.8160471000000004E-2</v>
      </c>
      <c r="AS7051">
        <v>0.139896459</v>
      </c>
      <c r="AT7051">
        <v>9.8591770000000002E-3</v>
      </c>
    </row>
    <row r="7052" spans="1:46" hidden="1" x14ac:dyDescent="0.25">
      <c r="A7052" t="s">
        <v>335</v>
      </c>
      <c r="B7052" t="s">
        <v>291</v>
      </c>
      <c r="C7052">
        <v>18</v>
      </c>
      <c r="D7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1.2908360000000001E-2</v>
      </c>
      <c r="E7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1.2908360000000001E-2</v>
      </c>
      <c r="AI7052">
        <v>42</v>
      </c>
      <c r="AJ7052" t="s">
        <v>335</v>
      </c>
      <c r="AK7052" t="s">
        <v>429</v>
      </c>
      <c r="AL7052" t="s">
        <v>291</v>
      </c>
      <c r="AM7052">
        <v>6</v>
      </c>
      <c r="AN7052">
        <v>18</v>
      </c>
      <c r="AO7052">
        <v>6.977797E-3</v>
      </c>
      <c r="AP7052">
        <v>1.1154046000000001E-2</v>
      </c>
      <c r="AQ7052">
        <v>1.2908360000000001E-2</v>
      </c>
      <c r="AR7052">
        <v>9.8800720000000002E-3</v>
      </c>
      <c r="AS7052">
        <v>1.7362197999999999E-2</v>
      </c>
      <c r="AT7052">
        <v>1.1647280000000001E-3</v>
      </c>
    </row>
    <row r="7053" spans="1:46" hidden="1" x14ac:dyDescent="0.25">
      <c r="A7053" t="s">
        <v>335</v>
      </c>
      <c r="B7053" t="s">
        <v>291</v>
      </c>
      <c r="C7053">
        <v>19</v>
      </c>
      <c r="D7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3">
        <v>42</v>
      </c>
      <c r="AJ7053" t="s">
        <v>335</v>
      </c>
      <c r="AK7053" t="s">
        <v>429</v>
      </c>
      <c r="AL7053" t="s">
        <v>291</v>
      </c>
      <c r="AM7053">
        <v>6</v>
      </c>
      <c r="AN7053">
        <v>19</v>
      </c>
      <c r="AO7053">
        <v>0</v>
      </c>
      <c r="AP7053">
        <v>0</v>
      </c>
      <c r="AQ7053">
        <v>0</v>
      </c>
      <c r="AR7053">
        <v>0</v>
      </c>
      <c r="AS7053">
        <v>0</v>
      </c>
      <c r="AT7053">
        <v>0</v>
      </c>
    </row>
    <row r="7054" spans="1:46" hidden="1" x14ac:dyDescent="0.25">
      <c r="A7054" t="s">
        <v>335</v>
      </c>
      <c r="B7054" t="s">
        <v>291</v>
      </c>
      <c r="C7054">
        <v>20</v>
      </c>
      <c r="D7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4">
        <v>42</v>
      </c>
      <c r="AJ7054" t="s">
        <v>335</v>
      </c>
      <c r="AK7054" t="s">
        <v>429</v>
      </c>
      <c r="AL7054" t="s">
        <v>291</v>
      </c>
      <c r="AM7054">
        <v>6</v>
      </c>
      <c r="AN7054">
        <v>20</v>
      </c>
      <c r="AO7054">
        <v>0</v>
      </c>
      <c r="AP7054">
        <v>0</v>
      </c>
      <c r="AQ7054">
        <v>0</v>
      </c>
      <c r="AR7054">
        <v>0</v>
      </c>
      <c r="AS7054">
        <v>0</v>
      </c>
      <c r="AT7054">
        <v>0</v>
      </c>
    </row>
    <row r="7055" spans="1:46" hidden="1" x14ac:dyDescent="0.25">
      <c r="A7055" t="s">
        <v>335</v>
      </c>
      <c r="B7055" t="s">
        <v>291</v>
      </c>
      <c r="C7055">
        <v>21</v>
      </c>
      <c r="D7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5">
        <v>42</v>
      </c>
      <c r="AJ7055" t="s">
        <v>335</v>
      </c>
      <c r="AK7055" t="s">
        <v>429</v>
      </c>
      <c r="AL7055" t="s">
        <v>291</v>
      </c>
      <c r="AM7055">
        <v>6</v>
      </c>
      <c r="AN7055">
        <v>21</v>
      </c>
      <c r="AO7055">
        <v>0</v>
      </c>
      <c r="AP7055">
        <v>0</v>
      </c>
      <c r="AQ7055">
        <v>0</v>
      </c>
      <c r="AR7055">
        <v>0</v>
      </c>
      <c r="AS7055">
        <v>0</v>
      </c>
      <c r="AT7055">
        <v>0</v>
      </c>
    </row>
    <row r="7056" spans="1:46" hidden="1" x14ac:dyDescent="0.25">
      <c r="A7056" t="s">
        <v>335</v>
      </c>
      <c r="B7056" t="s">
        <v>291</v>
      </c>
      <c r="C7056">
        <v>22</v>
      </c>
      <c r="D7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6">
        <v>42</v>
      </c>
      <c r="AJ7056" t="s">
        <v>335</v>
      </c>
      <c r="AK7056" t="s">
        <v>429</v>
      </c>
      <c r="AL7056" t="s">
        <v>291</v>
      </c>
      <c r="AM7056">
        <v>6</v>
      </c>
      <c r="AN7056">
        <v>22</v>
      </c>
      <c r="AO7056">
        <v>0</v>
      </c>
      <c r="AP7056">
        <v>0</v>
      </c>
      <c r="AQ7056">
        <v>0</v>
      </c>
      <c r="AR7056">
        <v>0</v>
      </c>
      <c r="AS7056">
        <v>0</v>
      </c>
      <c r="AT7056">
        <v>0</v>
      </c>
    </row>
    <row r="7057" spans="1:46" hidden="1" x14ac:dyDescent="0.25">
      <c r="A7057" t="s">
        <v>335</v>
      </c>
      <c r="B7057" t="s">
        <v>291</v>
      </c>
      <c r="C7057">
        <v>23</v>
      </c>
      <c r="D7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7">
        <v>42</v>
      </c>
      <c r="AJ7057" t="s">
        <v>335</v>
      </c>
      <c r="AK7057" t="s">
        <v>429</v>
      </c>
      <c r="AL7057" t="s">
        <v>291</v>
      </c>
      <c r="AM7057">
        <v>6</v>
      </c>
      <c r="AN7057">
        <v>23</v>
      </c>
      <c r="AO7057">
        <v>0</v>
      </c>
      <c r="AP7057">
        <v>0</v>
      </c>
      <c r="AQ7057">
        <v>0</v>
      </c>
      <c r="AR7057">
        <v>0</v>
      </c>
      <c r="AS7057">
        <v>0</v>
      </c>
      <c r="AT7057">
        <v>0</v>
      </c>
    </row>
    <row r="7058" spans="1:46" hidden="1" x14ac:dyDescent="0.25">
      <c r="A7058" t="s">
        <v>335</v>
      </c>
      <c r="B7058" t="s">
        <v>291</v>
      </c>
      <c r="C7058">
        <v>24</v>
      </c>
      <c r="D7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8">
        <v>42</v>
      </c>
      <c r="AJ7058" t="s">
        <v>335</v>
      </c>
      <c r="AK7058" t="s">
        <v>429</v>
      </c>
      <c r="AL7058" t="s">
        <v>291</v>
      </c>
      <c r="AM7058">
        <v>6</v>
      </c>
      <c r="AN7058">
        <v>24</v>
      </c>
      <c r="AO7058">
        <v>0</v>
      </c>
      <c r="AP7058">
        <v>0</v>
      </c>
      <c r="AQ7058">
        <v>0</v>
      </c>
      <c r="AR7058">
        <v>0</v>
      </c>
      <c r="AS7058">
        <v>0</v>
      </c>
      <c r="AT7058">
        <v>0</v>
      </c>
    </row>
    <row r="7059" spans="1:46" hidden="1" x14ac:dyDescent="0.25">
      <c r="A7059" t="s">
        <v>335</v>
      </c>
      <c r="B7059" t="s">
        <v>292</v>
      </c>
      <c r="C7059">
        <v>1</v>
      </c>
      <c r="D7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9">
        <v>42</v>
      </c>
      <c r="AJ7059" t="s">
        <v>335</v>
      </c>
      <c r="AK7059" t="s">
        <v>429</v>
      </c>
      <c r="AL7059" t="s">
        <v>292</v>
      </c>
      <c r="AM7059">
        <v>7</v>
      </c>
      <c r="AN7059">
        <v>1</v>
      </c>
      <c r="AO7059">
        <v>0</v>
      </c>
      <c r="AP7059">
        <v>0</v>
      </c>
      <c r="AQ7059">
        <v>0</v>
      </c>
      <c r="AR7059">
        <v>0</v>
      </c>
      <c r="AS7059">
        <v>0</v>
      </c>
      <c r="AT7059">
        <v>0</v>
      </c>
    </row>
    <row r="7060" spans="1:46" hidden="1" x14ac:dyDescent="0.25">
      <c r="A7060" t="s">
        <v>335</v>
      </c>
      <c r="B7060" t="s">
        <v>292</v>
      </c>
      <c r="C7060">
        <v>2</v>
      </c>
      <c r="D7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0">
        <v>42</v>
      </c>
      <c r="AJ7060" t="s">
        <v>335</v>
      </c>
      <c r="AK7060" t="s">
        <v>429</v>
      </c>
      <c r="AL7060" t="s">
        <v>292</v>
      </c>
      <c r="AM7060">
        <v>7</v>
      </c>
      <c r="AN7060">
        <v>2</v>
      </c>
      <c r="AO7060">
        <v>0</v>
      </c>
      <c r="AP7060">
        <v>0</v>
      </c>
      <c r="AQ7060">
        <v>0</v>
      </c>
      <c r="AR7060">
        <v>0</v>
      </c>
      <c r="AS7060">
        <v>0</v>
      </c>
      <c r="AT7060">
        <v>0</v>
      </c>
    </row>
    <row r="7061" spans="1:46" hidden="1" x14ac:dyDescent="0.25">
      <c r="A7061" t="s">
        <v>335</v>
      </c>
      <c r="B7061" t="s">
        <v>292</v>
      </c>
      <c r="C7061">
        <v>3</v>
      </c>
      <c r="D7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1">
        <v>42</v>
      </c>
      <c r="AJ7061" t="s">
        <v>335</v>
      </c>
      <c r="AK7061" t="s">
        <v>429</v>
      </c>
      <c r="AL7061" t="s">
        <v>292</v>
      </c>
      <c r="AM7061">
        <v>7</v>
      </c>
      <c r="AN7061">
        <v>3</v>
      </c>
      <c r="AO7061">
        <v>0</v>
      </c>
      <c r="AP7061">
        <v>0</v>
      </c>
      <c r="AQ7061">
        <v>0</v>
      </c>
      <c r="AR7061">
        <v>0</v>
      </c>
      <c r="AS7061">
        <v>0</v>
      </c>
      <c r="AT7061">
        <v>0</v>
      </c>
    </row>
    <row r="7062" spans="1:46" hidden="1" x14ac:dyDescent="0.25">
      <c r="A7062" t="s">
        <v>335</v>
      </c>
      <c r="B7062" t="s">
        <v>292</v>
      </c>
      <c r="C7062">
        <v>4</v>
      </c>
      <c r="D7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2">
        <v>42</v>
      </c>
      <c r="AJ7062" t="s">
        <v>335</v>
      </c>
      <c r="AK7062" t="s">
        <v>429</v>
      </c>
      <c r="AL7062" t="s">
        <v>292</v>
      </c>
      <c r="AM7062">
        <v>7</v>
      </c>
      <c r="AN7062">
        <v>4</v>
      </c>
      <c r="AO7062">
        <v>0</v>
      </c>
      <c r="AP7062">
        <v>0</v>
      </c>
      <c r="AQ7062">
        <v>0</v>
      </c>
      <c r="AR7062">
        <v>0</v>
      </c>
      <c r="AS7062">
        <v>0</v>
      </c>
      <c r="AT7062">
        <v>0</v>
      </c>
    </row>
    <row r="7063" spans="1:46" hidden="1" x14ac:dyDescent="0.25">
      <c r="A7063" t="s">
        <v>335</v>
      </c>
      <c r="B7063" t="s">
        <v>292</v>
      </c>
      <c r="C7063">
        <v>5</v>
      </c>
      <c r="D7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3">
        <v>42</v>
      </c>
      <c r="AJ7063" t="s">
        <v>335</v>
      </c>
      <c r="AK7063" t="s">
        <v>429</v>
      </c>
      <c r="AL7063" t="s">
        <v>292</v>
      </c>
      <c r="AM7063">
        <v>7</v>
      </c>
      <c r="AN7063">
        <v>5</v>
      </c>
      <c r="AO7063">
        <v>0</v>
      </c>
      <c r="AP7063">
        <v>0</v>
      </c>
      <c r="AQ7063">
        <v>0</v>
      </c>
      <c r="AR7063">
        <v>0</v>
      </c>
      <c r="AS7063">
        <v>0</v>
      </c>
      <c r="AT7063">
        <v>0</v>
      </c>
    </row>
    <row r="7064" spans="1:46" hidden="1" x14ac:dyDescent="0.25">
      <c r="A7064" t="s">
        <v>335</v>
      </c>
      <c r="B7064" t="s">
        <v>292</v>
      </c>
      <c r="C7064">
        <v>6</v>
      </c>
      <c r="D7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4">
        <v>42</v>
      </c>
      <c r="AJ7064" t="s">
        <v>335</v>
      </c>
      <c r="AK7064" t="s">
        <v>429</v>
      </c>
      <c r="AL7064" t="s">
        <v>292</v>
      </c>
      <c r="AM7064">
        <v>7</v>
      </c>
      <c r="AN7064">
        <v>6</v>
      </c>
      <c r="AO7064">
        <v>0</v>
      </c>
      <c r="AP7064">
        <v>0</v>
      </c>
      <c r="AQ7064">
        <v>0</v>
      </c>
      <c r="AR7064">
        <v>0</v>
      </c>
      <c r="AS7064">
        <v>0</v>
      </c>
      <c r="AT7064">
        <v>0</v>
      </c>
    </row>
    <row r="7065" spans="1:46" hidden="1" x14ac:dyDescent="0.25">
      <c r="A7065" t="s">
        <v>335</v>
      </c>
      <c r="B7065" t="s">
        <v>292</v>
      </c>
      <c r="C7065">
        <v>7</v>
      </c>
      <c r="D7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5">
        <v>42</v>
      </c>
      <c r="AJ7065" t="s">
        <v>335</v>
      </c>
      <c r="AK7065" t="s">
        <v>429</v>
      </c>
      <c r="AL7065" t="s">
        <v>292</v>
      </c>
      <c r="AM7065">
        <v>7</v>
      </c>
      <c r="AN7065">
        <v>7</v>
      </c>
      <c r="AO7065">
        <v>0</v>
      </c>
      <c r="AP7065">
        <v>0</v>
      </c>
      <c r="AQ7065">
        <v>0</v>
      </c>
      <c r="AR7065">
        <v>6.9600000000000001E-8</v>
      </c>
      <c r="AS7065">
        <v>1.9400000000000001E-6</v>
      </c>
      <c r="AT7065">
        <v>0</v>
      </c>
    </row>
    <row r="7066" spans="1:46" hidden="1" x14ac:dyDescent="0.25">
      <c r="A7066" t="s">
        <v>335</v>
      </c>
      <c r="B7066" t="s">
        <v>292</v>
      </c>
      <c r="C7066">
        <v>8</v>
      </c>
      <c r="D7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1.79536E-2</v>
      </c>
      <c r="E7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1.79536E-2</v>
      </c>
      <c r="AI7066">
        <v>42</v>
      </c>
      <c r="AJ7066" t="s">
        <v>335</v>
      </c>
      <c r="AK7066" t="s">
        <v>429</v>
      </c>
      <c r="AL7066" t="s">
        <v>292</v>
      </c>
      <c r="AM7066">
        <v>7</v>
      </c>
      <c r="AN7066">
        <v>8</v>
      </c>
      <c r="AO7066">
        <v>1.79536E-2</v>
      </c>
      <c r="AP7066">
        <v>2.3115312999999998E-2</v>
      </c>
      <c r="AQ7066">
        <v>2.8819417E-2</v>
      </c>
      <c r="AR7066" s="281">
        <v>2.3444896999999999E-2</v>
      </c>
      <c r="AS7066" s="281">
        <v>4.3697564000000001E-2</v>
      </c>
      <c r="AT7066">
        <v>4.4027390000000001E-3</v>
      </c>
    </row>
    <row r="7067" spans="1:46" hidden="1" x14ac:dyDescent="0.25">
      <c r="A7067" t="s">
        <v>335</v>
      </c>
      <c r="B7067" t="s">
        <v>292</v>
      </c>
      <c r="C7067">
        <v>9</v>
      </c>
      <c r="D7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0.15344103100000001</v>
      </c>
      <c r="E7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0.102749359</v>
      </c>
      <c r="AI7067">
        <v>42</v>
      </c>
      <c r="AJ7067" t="s">
        <v>335</v>
      </c>
      <c r="AK7067" t="s">
        <v>429</v>
      </c>
      <c r="AL7067" t="s">
        <v>292</v>
      </c>
      <c r="AM7067">
        <v>7</v>
      </c>
      <c r="AN7067">
        <v>9</v>
      </c>
      <c r="AO7067">
        <v>0.102749359</v>
      </c>
      <c r="AP7067">
        <v>0.131646912</v>
      </c>
      <c r="AQ7067">
        <v>0.15344103100000001</v>
      </c>
      <c r="AR7067">
        <v>0.126138743</v>
      </c>
      <c r="AS7067">
        <v>0.19936467199999999</v>
      </c>
      <c r="AT7067">
        <v>2.4946454999999999E-2</v>
      </c>
    </row>
    <row r="7068" spans="1:46" hidden="1" x14ac:dyDescent="0.25">
      <c r="A7068" t="s">
        <v>335</v>
      </c>
      <c r="B7068" t="s">
        <v>292</v>
      </c>
      <c r="C7068">
        <v>10</v>
      </c>
      <c r="D7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0.30321255000000003</v>
      </c>
      <c r="E7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0.30321255000000003</v>
      </c>
      <c r="AI7068">
        <v>42</v>
      </c>
      <c r="AJ7068" t="s">
        <v>335</v>
      </c>
      <c r="AK7068" t="s">
        <v>429</v>
      </c>
      <c r="AL7068" t="s">
        <v>292</v>
      </c>
      <c r="AM7068">
        <v>7</v>
      </c>
      <c r="AN7068">
        <v>10</v>
      </c>
      <c r="AO7068">
        <v>0.21336429300000001</v>
      </c>
      <c r="AP7068">
        <v>0.26980815800000002</v>
      </c>
      <c r="AQ7068">
        <v>0.30321255000000003</v>
      </c>
      <c r="AR7068">
        <v>0.250759911</v>
      </c>
      <c r="AS7068">
        <v>0.36593943699999998</v>
      </c>
      <c r="AT7068">
        <v>4.0839868000000001E-2</v>
      </c>
    </row>
    <row r="7069" spans="1:46" hidden="1" x14ac:dyDescent="0.25">
      <c r="A7069" t="s">
        <v>335</v>
      </c>
      <c r="B7069" t="s">
        <v>292</v>
      </c>
      <c r="C7069">
        <v>11</v>
      </c>
      <c r="D7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0.43345836799999998</v>
      </c>
      <c r="E7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0.43345836799999998</v>
      </c>
      <c r="AI7069">
        <v>42</v>
      </c>
      <c r="AJ7069" t="s">
        <v>335</v>
      </c>
      <c r="AK7069" t="s">
        <v>429</v>
      </c>
      <c r="AL7069" t="s">
        <v>292</v>
      </c>
      <c r="AM7069">
        <v>7</v>
      </c>
      <c r="AN7069">
        <v>11</v>
      </c>
      <c r="AO7069">
        <v>0.30560711400000001</v>
      </c>
      <c r="AP7069">
        <v>0.38573394799999999</v>
      </c>
      <c r="AQ7069">
        <v>0.43345836799999998</v>
      </c>
      <c r="AR7069">
        <v>0.35937363500000002</v>
      </c>
      <c r="AS7069">
        <v>0.50068789800000002</v>
      </c>
      <c r="AT7069">
        <v>5.4002831000000001E-2</v>
      </c>
    </row>
    <row r="7070" spans="1:46" hidden="1" x14ac:dyDescent="0.25">
      <c r="A7070" t="s">
        <v>335</v>
      </c>
      <c r="B7070" t="s">
        <v>292</v>
      </c>
      <c r="C7070">
        <v>12</v>
      </c>
      <c r="D7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0.51877554100000001</v>
      </c>
      <c r="E7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0.51877554100000001</v>
      </c>
      <c r="AI7070">
        <v>42</v>
      </c>
      <c r="AJ7070" t="s">
        <v>335</v>
      </c>
      <c r="AK7070" t="s">
        <v>429</v>
      </c>
      <c r="AL7070" t="s">
        <v>292</v>
      </c>
      <c r="AM7070">
        <v>7</v>
      </c>
      <c r="AN7070">
        <v>12</v>
      </c>
      <c r="AO7070">
        <v>0.37268832699999999</v>
      </c>
      <c r="AP7070">
        <v>0.46295834299999999</v>
      </c>
      <c r="AQ7070">
        <v>0.51877554100000001</v>
      </c>
      <c r="AR7070">
        <v>0.43253209300000001</v>
      </c>
      <c r="AS7070">
        <v>0.58802667799999997</v>
      </c>
      <c r="AT7070">
        <v>6.2009858000000001E-2</v>
      </c>
    </row>
    <row r="7071" spans="1:46" hidden="1" x14ac:dyDescent="0.25">
      <c r="A7071" t="s">
        <v>335</v>
      </c>
      <c r="B7071" t="s">
        <v>292</v>
      </c>
      <c r="C7071">
        <v>13</v>
      </c>
      <c r="D7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0.54870629800000004</v>
      </c>
      <c r="E7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0.54870629800000004</v>
      </c>
      <c r="AI7071">
        <v>42</v>
      </c>
      <c r="AJ7071" t="s">
        <v>335</v>
      </c>
      <c r="AK7071" t="s">
        <v>429</v>
      </c>
      <c r="AL7071" t="s">
        <v>292</v>
      </c>
      <c r="AM7071">
        <v>7</v>
      </c>
      <c r="AN7071">
        <v>13</v>
      </c>
      <c r="AO7071">
        <v>0.39256178800000002</v>
      </c>
      <c r="AP7071">
        <v>0.492598072</v>
      </c>
      <c r="AQ7071">
        <v>0.54870629800000004</v>
      </c>
      <c r="AR7071">
        <v>0.45814209700000003</v>
      </c>
      <c r="AS7071">
        <v>0.61637673000000004</v>
      </c>
      <c r="AT7071">
        <v>7.7979612000000004E-2</v>
      </c>
    </row>
    <row r="7072" spans="1:46" hidden="1" x14ac:dyDescent="0.25">
      <c r="A7072" t="s">
        <v>335</v>
      </c>
      <c r="B7072" t="s">
        <v>292</v>
      </c>
      <c r="C7072">
        <v>14</v>
      </c>
      <c r="D7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0.51893494900000003</v>
      </c>
      <c r="E7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0.51893494900000003</v>
      </c>
      <c r="AI7072">
        <v>42</v>
      </c>
      <c r="AJ7072" t="s">
        <v>335</v>
      </c>
      <c r="AK7072" t="s">
        <v>429</v>
      </c>
      <c r="AL7072" t="s">
        <v>292</v>
      </c>
      <c r="AM7072">
        <v>7</v>
      </c>
      <c r="AN7072">
        <v>14</v>
      </c>
      <c r="AO7072">
        <v>0.36775874600000003</v>
      </c>
      <c r="AP7072">
        <v>0.46233047500000002</v>
      </c>
      <c r="AQ7072">
        <v>0.51893494900000003</v>
      </c>
      <c r="AR7072">
        <v>0.43245499399999998</v>
      </c>
      <c r="AS7072">
        <v>0.58540656800000002</v>
      </c>
      <c r="AT7072">
        <v>6.8501309999999996E-2</v>
      </c>
    </row>
    <row r="7073" spans="1:46" hidden="1" x14ac:dyDescent="0.25">
      <c r="A7073" t="s">
        <v>335</v>
      </c>
      <c r="B7073" t="s">
        <v>292</v>
      </c>
      <c r="C7073">
        <v>15</v>
      </c>
      <c r="D7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0.43371783800000002</v>
      </c>
      <c r="E7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0.43371783800000002</v>
      </c>
      <c r="AI7073">
        <v>42</v>
      </c>
      <c r="AJ7073" t="s">
        <v>335</v>
      </c>
      <c r="AK7073" t="s">
        <v>429</v>
      </c>
      <c r="AL7073" t="s">
        <v>292</v>
      </c>
      <c r="AM7073">
        <v>7</v>
      </c>
      <c r="AN7073">
        <v>15</v>
      </c>
      <c r="AO7073">
        <v>0.30538457600000002</v>
      </c>
      <c r="AP7073">
        <v>0.37959983400000002</v>
      </c>
      <c r="AQ7073">
        <v>0.43371783800000002</v>
      </c>
      <c r="AR7073">
        <v>0.35896503400000002</v>
      </c>
      <c r="AS7073">
        <v>0.495986225</v>
      </c>
      <c r="AT7073">
        <v>5.6303353E-2</v>
      </c>
    </row>
    <row r="7074" spans="1:46" hidden="1" x14ac:dyDescent="0.25">
      <c r="A7074" t="s">
        <v>335</v>
      </c>
      <c r="B7074" t="s">
        <v>292</v>
      </c>
      <c r="C7074">
        <v>16</v>
      </c>
      <c r="D7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0.30521511099999998</v>
      </c>
      <c r="E7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0.30521511099999998</v>
      </c>
      <c r="AI7074">
        <v>42</v>
      </c>
      <c r="AJ7074" t="s">
        <v>335</v>
      </c>
      <c r="AK7074" t="s">
        <v>429</v>
      </c>
      <c r="AL7074" t="s">
        <v>292</v>
      </c>
      <c r="AM7074">
        <v>7</v>
      </c>
      <c r="AN7074">
        <v>16</v>
      </c>
      <c r="AO7074">
        <v>0.21196811500000001</v>
      </c>
      <c r="AP7074">
        <v>0.26323286099999998</v>
      </c>
      <c r="AQ7074">
        <v>0.30521511099999998</v>
      </c>
      <c r="AR7074">
        <v>0.24968291400000001</v>
      </c>
      <c r="AS7074">
        <v>0.36018855900000002</v>
      </c>
      <c r="AT7074">
        <v>2.8154483000000001E-2</v>
      </c>
    </row>
    <row r="7075" spans="1:46" hidden="1" x14ac:dyDescent="0.25">
      <c r="A7075" t="s">
        <v>335</v>
      </c>
      <c r="B7075" t="s">
        <v>292</v>
      </c>
      <c r="C7075">
        <v>17</v>
      </c>
      <c r="D7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0.15158455300000001</v>
      </c>
      <c r="E7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0.15158455300000001</v>
      </c>
      <c r="AI7075">
        <v>42</v>
      </c>
      <c r="AJ7075" t="s">
        <v>335</v>
      </c>
      <c r="AK7075" t="s">
        <v>429</v>
      </c>
      <c r="AL7075" t="s">
        <v>292</v>
      </c>
      <c r="AM7075">
        <v>7</v>
      </c>
      <c r="AN7075">
        <v>17</v>
      </c>
      <c r="AO7075">
        <v>0.10326186699999999</v>
      </c>
      <c r="AP7075">
        <v>0.13248248700000001</v>
      </c>
      <c r="AQ7075">
        <v>0.15158455300000001</v>
      </c>
      <c r="AR7075">
        <v>0.125741457</v>
      </c>
      <c r="AS7075">
        <v>0.19205449999999999</v>
      </c>
      <c r="AT7075">
        <v>1.4756454E-2</v>
      </c>
    </row>
    <row r="7076" spans="1:46" hidden="1" x14ac:dyDescent="0.25">
      <c r="A7076" t="s">
        <v>335</v>
      </c>
      <c r="B7076" t="s">
        <v>292</v>
      </c>
      <c r="C7076">
        <v>18</v>
      </c>
      <c r="D7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2.7167869000000001E-2</v>
      </c>
      <c r="E7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2.7167869000000001E-2</v>
      </c>
      <c r="AI7076">
        <v>42</v>
      </c>
      <c r="AJ7076" t="s">
        <v>335</v>
      </c>
      <c r="AK7076" t="s">
        <v>429</v>
      </c>
      <c r="AL7076" t="s">
        <v>292</v>
      </c>
      <c r="AM7076">
        <v>7</v>
      </c>
      <c r="AN7076">
        <v>18</v>
      </c>
      <c r="AO7076">
        <v>1.5783991000000001E-2</v>
      </c>
      <c r="AP7076">
        <v>2.0584109E-2</v>
      </c>
      <c r="AQ7076">
        <v>2.7167869000000001E-2</v>
      </c>
      <c r="AR7076">
        <v>2.1269564000000001E-2</v>
      </c>
      <c r="AS7076">
        <v>3.9518615999999999E-2</v>
      </c>
      <c r="AT7076">
        <v>2.9284649999999999E-3</v>
      </c>
    </row>
    <row r="7077" spans="1:46" hidden="1" x14ac:dyDescent="0.25">
      <c r="A7077" t="s">
        <v>335</v>
      </c>
      <c r="B7077" t="s">
        <v>292</v>
      </c>
      <c r="C7077">
        <v>19</v>
      </c>
      <c r="D7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7">
        <v>42</v>
      </c>
      <c r="AJ7077" t="s">
        <v>335</v>
      </c>
      <c r="AK7077" t="s">
        <v>429</v>
      </c>
      <c r="AL7077" t="s">
        <v>292</v>
      </c>
      <c r="AM7077">
        <v>7</v>
      </c>
      <c r="AN7077">
        <v>19</v>
      </c>
      <c r="AO7077">
        <v>0</v>
      </c>
      <c r="AP7077">
        <v>0</v>
      </c>
      <c r="AQ7077">
        <v>0</v>
      </c>
      <c r="AR7077">
        <v>5.1099999999999996E-7</v>
      </c>
      <c r="AS7077">
        <v>7.43E-6</v>
      </c>
      <c r="AT7077">
        <v>0</v>
      </c>
    </row>
    <row r="7078" spans="1:46" hidden="1" x14ac:dyDescent="0.25">
      <c r="A7078" t="s">
        <v>335</v>
      </c>
      <c r="B7078" t="s">
        <v>292</v>
      </c>
      <c r="C7078">
        <v>20</v>
      </c>
      <c r="D7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8">
        <v>42</v>
      </c>
      <c r="AJ7078" t="s">
        <v>335</v>
      </c>
      <c r="AK7078" t="s">
        <v>429</v>
      </c>
      <c r="AL7078" t="s">
        <v>292</v>
      </c>
      <c r="AM7078">
        <v>7</v>
      </c>
      <c r="AN7078">
        <v>20</v>
      </c>
      <c r="AO7078">
        <v>0</v>
      </c>
      <c r="AP7078">
        <v>0</v>
      </c>
      <c r="AQ7078">
        <v>0</v>
      </c>
      <c r="AR7078" s="281">
        <v>0</v>
      </c>
      <c r="AS7078" s="281">
        <v>0</v>
      </c>
      <c r="AT7078">
        <v>0</v>
      </c>
    </row>
    <row r="7079" spans="1:46" hidden="1" x14ac:dyDescent="0.25">
      <c r="A7079" t="s">
        <v>335</v>
      </c>
      <c r="B7079" t="s">
        <v>292</v>
      </c>
      <c r="C7079">
        <v>21</v>
      </c>
      <c r="D7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9">
        <v>42</v>
      </c>
      <c r="AJ7079" t="s">
        <v>335</v>
      </c>
      <c r="AK7079" t="s">
        <v>429</v>
      </c>
      <c r="AL7079" t="s">
        <v>292</v>
      </c>
      <c r="AM7079">
        <v>7</v>
      </c>
      <c r="AN7079">
        <v>21</v>
      </c>
      <c r="AO7079">
        <v>0</v>
      </c>
      <c r="AP7079">
        <v>0</v>
      </c>
      <c r="AQ7079">
        <v>0</v>
      </c>
      <c r="AR7079">
        <v>0</v>
      </c>
      <c r="AS7079">
        <v>0</v>
      </c>
      <c r="AT7079">
        <v>0</v>
      </c>
    </row>
    <row r="7080" spans="1:46" hidden="1" x14ac:dyDescent="0.25">
      <c r="A7080" t="s">
        <v>335</v>
      </c>
      <c r="B7080" t="s">
        <v>292</v>
      </c>
      <c r="C7080">
        <v>22</v>
      </c>
      <c r="D7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0">
        <v>42</v>
      </c>
      <c r="AJ7080" t="s">
        <v>335</v>
      </c>
      <c r="AK7080" t="s">
        <v>429</v>
      </c>
      <c r="AL7080" t="s">
        <v>292</v>
      </c>
      <c r="AM7080">
        <v>7</v>
      </c>
      <c r="AN7080">
        <v>22</v>
      </c>
      <c r="AO7080">
        <v>0</v>
      </c>
      <c r="AP7080">
        <v>0</v>
      </c>
      <c r="AQ7080">
        <v>0</v>
      </c>
      <c r="AR7080">
        <v>0</v>
      </c>
      <c r="AS7080">
        <v>0</v>
      </c>
      <c r="AT7080">
        <v>0</v>
      </c>
    </row>
    <row r="7081" spans="1:46" hidden="1" x14ac:dyDescent="0.25">
      <c r="A7081" t="s">
        <v>335</v>
      </c>
      <c r="B7081" t="s">
        <v>292</v>
      </c>
      <c r="C7081">
        <v>23</v>
      </c>
      <c r="D7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1">
        <v>42</v>
      </c>
      <c r="AJ7081" t="s">
        <v>335</v>
      </c>
      <c r="AK7081" t="s">
        <v>429</v>
      </c>
      <c r="AL7081" t="s">
        <v>292</v>
      </c>
      <c r="AM7081">
        <v>7</v>
      </c>
      <c r="AN7081">
        <v>23</v>
      </c>
      <c r="AO7081">
        <v>0</v>
      </c>
      <c r="AP7081">
        <v>0</v>
      </c>
      <c r="AQ7081">
        <v>0</v>
      </c>
      <c r="AR7081">
        <v>0</v>
      </c>
      <c r="AS7081">
        <v>0</v>
      </c>
      <c r="AT7081">
        <v>0</v>
      </c>
    </row>
    <row r="7082" spans="1:46" hidden="1" x14ac:dyDescent="0.25">
      <c r="A7082" t="s">
        <v>335</v>
      </c>
      <c r="B7082" t="s">
        <v>292</v>
      </c>
      <c r="C7082">
        <v>24</v>
      </c>
      <c r="D7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2">
        <v>42</v>
      </c>
      <c r="AJ7082" t="s">
        <v>335</v>
      </c>
      <c r="AK7082" t="s">
        <v>429</v>
      </c>
      <c r="AL7082" t="s">
        <v>292</v>
      </c>
      <c r="AM7082">
        <v>7</v>
      </c>
      <c r="AN7082">
        <v>24</v>
      </c>
      <c r="AO7082">
        <v>0</v>
      </c>
      <c r="AP7082">
        <v>0</v>
      </c>
      <c r="AQ7082">
        <v>0</v>
      </c>
      <c r="AR7082">
        <v>0</v>
      </c>
      <c r="AS7082">
        <v>0</v>
      </c>
      <c r="AT7082">
        <v>0</v>
      </c>
    </row>
    <row r="7083" spans="1:46" hidden="1" x14ac:dyDescent="0.25">
      <c r="A7083" t="s">
        <v>335</v>
      </c>
      <c r="B7083" t="s">
        <v>293</v>
      </c>
      <c r="C7083">
        <v>1</v>
      </c>
      <c r="D7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3">
        <v>42</v>
      </c>
      <c r="AJ7083" t="s">
        <v>335</v>
      </c>
      <c r="AK7083" t="s">
        <v>429</v>
      </c>
      <c r="AL7083" t="s">
        <v>293</v>
      </c>
      <c r="AM7083">
        <v>8</v>
      </c>
      <c r="AN7083">
        <v>1</v>
      </c>
      <c r="AO7083">
        <v>0</v>
      </c>
      <c r="AP7083">
        <v>0</v>
      </c>
      <c r="AQ7083">
        <v>0</v>
      </c>
      <c r="AR7083">
        <v>0</v>
      </c>
      <c r="AS7083">
        <v>0</v>
      </c>
      <c r="AT7083">
        <v>0</v>
      </c>
    </row>
    <row r="7084" spans="1:46" hidden="1" x14ac:dyDescent="0.25">
      <c r="A7084" t="s">
        <v>335</v>
      </c>
      <c r="B7084" t="s">
        <v>293</v>
      </c>
      <c r="C7084">
        <v>2</v>
      </c>
      <c r="D7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4">
        <v>42</v>
      </c>
      <c r="AJ7084" t="s">
        <v>335</v>
      </c>
      <c r="AK7084" t="s">
        <v>429</v>
      </c>
      <c r="AL7084" t="s">
        <v>293</v>
      </c>
      <c r="AM7084">
        <v>8</v>
      </c>
      <c r="AN7084">
        <v>2</v>
      </c>
      <c r="AO7084">
        <v>0</v>
      </c>
      <c r="AP7084">
        <v>0</v>
      </c>
      <c r="AQ7084">
        <v>0</v>
      </c>
      <c r="AR7084">
        <v>0</v>
      </c>
      <c r="AS7084">
        <v>0</v>
      </c>
      <c r="AT7084">
        <v>0</v>
      </c>
    </row>
    <row r="7085" spans="1:46" hidden="1" x14ac:dyDescent="0.25">
      <c r="A7085" t="s">
        <v>335</v>
      </c>
      <c r="B7085" t="s">
        <v>293</v>
      </c>
      <c r="C7085">
        <v>3</v>
      </c>
      <c r="D7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5">
        <v>42</v>
      </c>
      <c r="AJ7085" t="s">
        <v>335</v>
      </c>
      <c r="AK7085" t="s">
        <v>429</v>
      </c>
      <c r="AL7085" t="s">
        <v>293</v>
      </c>
      <c r="AM7085">
        <v>8</v>
      </c>
      <c r="AN7085">
        <v>3</v>
      </c>
      <c r="AO7085">
        <v>0</v>
      </c>
      <c r="AP7085">
        <v>0</v>
      </c>
      <c r="AQ7085">
        <v>0</v>
      </c>
      <c r="AR7085">
        <v>0</v>
      </c>
      <c r="AS7085">
        <v>0</v>
      </c>
      <c r="AT7085">
        <v>0</v>
      </c>
    </row>
    <row r="7086" spans="1:46" hidden="1" x14ac:dyDescent="0.25">
      <c r="A7086" t="s">
        <v>335</v>
      </c>
      <c r="B7086" t="s">
        <v>293</v>
      </c>
      <c r="C7086">
        <v>4</v>
      </c>
      <c r="D7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6">
        <v>42</v>
      </c>
      <c r="AJ7086" t="s">
        <v>335</v>
      </c>
      <c r="AK7086" t="s">
        <v>429</v>
      </c>
      <c r="AL7086" t="s">
        <v>293</v>
      </c>
      <c r="AM7086">
        <v>8</v>
      </c>
      <c r="AN7086">
        <v>4</v>
      </c>
      <c r="AO7086">
        <v>0</v>
      </c>
      <c r="AP7086">
        <v>0</v>
      </c>
      <c r="AQ7086">
        <v>0</v>
      </c>
      <c r="AR7086">
        <v>0</v>
      </c>
      <c r="AS7086">
        <v>0</v>
      </c>
      <c r="AT7086">
        <v>0</v>
      </c>
    </row>
    <row r="7087" spans="1:46" hidden="1" x14ac:dyDescent="0.25">
      <c r="A7087" t="s">
        <v>335</v>
      </c>
      <c r="B7087" t="s">
        <v>293</v>
      </c>
      <c r="C7087">
        <v>5</v>
      </c>
      <c r="D7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7">
        <v>42</v>
      </c>
      <c r="AJ7087" t="s">
        <v>335</v>
      </c>
      <c r="AK7087" t="s">
        <v>429</v>
      </c>
      <c r="AL7087" t="s">
        <v>293</v>
      </c>
      <c r="AM7087">
        <v>8</v>
      </c>
      <c r="AN7087">
        <v>5</v>
      </c>
      <c r="AO7087">
        <v>0</v>
      </c>
      <c r="AP7087">
        <v>0</v>
      </c>
      <c r="AQ7087">
        <v>0</v>
      </c>
      <c r="AR7087">
        <v>0</v>
      </c>
      <c r="AS7087">
        <v>0</v>
      </c>
      <c r="AT7087">
        <v>0</v>
      </c>
    </row>
    <row r="7088" spans="1:46" hidden="1" x14ac:dyDescent="0.25">
      <c r="A7088" t="s">
        <v>335</v>
      </c>
      <c r="B7088" t="s">
        <v>293</v>
      </c>
      <c r="C7088">
        <v>6</v>
      </c>
      <c r="D7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8">
        <v>42</v>
      </c>
      <c r="AJ7088" t="s">
        <v>335</v>
      </c>
      <c r="AK7088" t="s">
        <v>429</v>
      </c>
      <c r="AL7088" t="s">
        <v>293</v>
      </c>
      <c r="AM7088">
        <v>8</v>
      </c>
      <c r="AN7088">
        <v>6</v>
      </c>
      <c r="AO7088">
        <v>0</v>
      </c>
      <c r="AP7088">
        <v>0</v>
      </c>
      <c r="AQ7088">
        <v>0</v>
      </c>
      <c r="AR7088">
        <v>0</v>
      </c>
      <c r="AS7088">
        <v>0</v>
      </c>
      <c r="AT7088">
        <v>0</v>
      </c>
    </row>
    <row r="7089" spans="1:46" hidden="1" x14ac:dyDescent="0.25">
      <c r="A7089" t="s">
        <v>335</v>
      </c>
      <c r="B7089" t="s">
        <v>293</v>
      </c>
      <c r="C7089">
        <v>7</v>
      </c>
      <c r="D7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6.1799999999999998E-5</v>
      </c>
      <c r="E7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6.1799999999999998E-5</v>
      </c>
      <c r="AI7089">
        <v>42</v>
      </c>
      <c r="AJ7089" t="s">
        <v>335</v>
      </c>
      <c r="AK7089" t="s">
        <v>429</v>
      </c>
      <c r="AL7089" t="s">
        <v>293</v>
      </c>
      <c r="AM7089">
        <v>8</v>
      </c>
      <c r="AN7089">
        <v>7</v>
      </c>
      <c r="AO7089">
        <v>6.1799999999999998E-5</v>
      </c>
      <c r="AP7089">
        <v>2.83014E-4</v>
      </c>
      <c r="AQ7089">
        <v>1.543675E-3</v>
      </c>
      <c r="AR7089">
        <v>9.1927999999999997E-4</v>
      </c>
      <c r="AS7089">
        <v>4.8759659999999998E-3</v>
      </c>
      <c r="AT7089">
        <v>8.5799999999999998E-7</v>
      </c>
    </row>
    <row r="7090" spans="1:46" hidden="1" x14ac:dyDescent="0.25">
      <c r="A7090" t="s">
        <v>335</v>
      </c>
      <c r="B7090" t="s">
        <v>293</v>
      </c>
      <c r="C7090">
        <v>8</v>
      </c>
      <c r="D7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3.7005938000000002E-2</v>
      </c>
      <c r="E7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3.7005938000000002E-2</v>
      </c>
      <c r="AI7090">
        <v>42</v>
      </c>
      <c r="AJ7090" t="s">
        <v>335</v>
      </c>
      <c r="AK7090" t="s">
        <v>429</v>
      </c>
      <c r="AL7090" t="s">
        <v>293</v>
      </c>
      <c r="AM7090">
        <v>8</v>
      </c>
      <c r="AN7090">
        <v>8</v>
      </c>
      <c r="AO7090" s="281">
        <v>3.7005938000000002E-2</v>
      </c>
      <c r="AP7090">
        <v>4.7208979999999998E-2</v>
      </c>
      <c r="AQ7090">
        <v>6.5086042999999996E-2</v>
      </c>
      <c r="AR7090">
        <v>5.1080559999999997E-2</v>
      </c>
      <c r="AS7090">
        <v>0.10584434600000001</v>
      </c>
      <c r="AT7090" s="281">
        <v>8.9209549999999995E-3</v>
      </c>
    </row>
    <row r="7091" spans="1:46" hidden="1" x14ac:dyDescent="0.25">
      <c r="A7091" t="s">
        <v>335</v>
      </c>
      <c r="B7091" t="s">
        <v>293</v>
      </c>
      <c r="C7091">
        <v>9</v>
      </c>
      <c r="D7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0.205329015</v>
      </c>
      <c r="E7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0.140320732</v>
      </c>
      <c r="AI7091">
        <v>42</v>
      </c>
      <c r="AJ7091" t="s">
        <v>335</v>
      </c>
      <c r="AK7091" t="s">
        <v>429</v>
      </c>
      <c r="AL7091" t="s">
        <v>293</v>
      </c>
      <c r="AM7091">
        <v>8</v>
      </c>
      <c r="AN7091">
        <v>9</v>
      </c>
      <c r="AO7091">
        <v>0.140320732</v>
      </c>
      <c r="AP7091">
        <v>0.177139402</v>
      </c>
      <c r="AQ7091">
        <v>0.205329015</v>
      </c>
      <c r="AR7091">
        <v>0.170954578</v>
      </c>
      <c r="AS7091">
        <v>0.29517280400000001</v>
      </c>
      <c r="AT7091">
        <v>3.5204970000000002E-2</v>
      </c>
    </row>
    <row r="7092" spans="1:46" hidden="1" x14ac:dyDescent="0.25">
      <c r="A7092" t="s">
        <v>335</v>
      </c>
      <c r="B7092" t="s">
        <v>293</v>
      </c>
      <c r="C7092">
        <v>10</v>
      </c>
      <c r="D7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0.37029210299999998</v>
      </c>
      <c r="E7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0.37029210299999998</v>
      </c>
      <c r="AI7092">
        <v>42</v>
      </c>
      <c r="AJ7092" t="s">
        <v>335</v>
      </c>
      <c r="AK7092" t="s">
        <v>429</v>
      </c>
      <c r="AL7092" t="s">
        <v>293</v>
      </c>
      <c r="AM7092">
        <v>8</v>
      </c>
      <c r="AN7092">
        <v>10</v>
      </c>
      <c r="AO7092">
        <v>0.25601509099999997</v>
      </c>
      <c r="AP7092">
        <v>0.31627071099999998</v>
      </c>
      <c r="AQ7092">
        <v>0.37029210299999998</v>
      </c>
      <c r="AR7092">
        <v>0.30278518599999998</v>
      </c>
      <c r="AS7092">
        <v>0.47813773599999998</v>
      </c>
      <c r="AT7092">
        <v>6.6583279999999995E-2</v>
      </c>
    </row>
    <row r="7093" spans="1:46" hidden="1" x14ac:dyDescent="0.25">
      <c r="A7093" t="s">
        <v>335</v>
      </c>
      <c r="B7093" t="s">
        <v>293</v>
      </c>
      <c r="C7093">
        <v>11</v>
      </c>
      <c r="D7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0.50032412500000001</v>
      </c>
      <c r="E7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0.50032412500000001</v>
      </c>
      <c r="AI7093">
        <v>42</v>
      </c>
      <c r="AJ7093" t="s">
        <v>335</v>
      </c>
      <c r="AK7093" t="s">
        <v>429</v>
      </c>
      <c r="AL7093" t="s">
        <v>293</v>
      </c>
      <c r="AM7093">
        <v>8</v>
      </c>
      <c r="AN7093">
        <v>11</v>
      </c>
      <c r="AO7093">
        <v>0.34930731500000001</v>
      </c>
      <c r="AP7093">
        <v>0.44357139600000001</v>
      </c>
      <c r="AQ7093">
        <v>0.50032412500000001</v>
      </c>
      <c r="AR7093">
        <v>0.41485701000000003</v>
      </c>
      <c r="AS7093">
        <v>0.61852311800000004</v>
      </c>
      <c r="AT7093">
        <v>0.10435056400000001</v>
      </c>
    </row>
    <row r="7094" spans="1:46" hidden="1" x14ac:dyDescent="0.25">
      <c r="A7094" t="s">
        <v>335</v>
      </c>
      <c r="B7094" t="s">
        <v>293</v>
      </c>
      <c r="C7094">
        <v>12</v>
      </c>
      <c r="D7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0.59135689700000005</v>
      </c>
      <c r="E7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0.59135689700000005</v>
      </c>
      <c r="AI7094">
        <v>42</v>
      </c>
      <c r="AJ7094" t="s">
        <v>335</v>
      </c>
      <c r="AK7094" t="s">
        <v>429</v>
      </c>
      <c r="AL7094" t="s">
        <v>293</v>
      </c>
      <c r="AM7094">
        <v>8</v>
      </c>
      <c r="AN7094">
        <v>12</v>
      </c>
      <c r="AO7094">
        <v>0.41052366400000001</v>
      </c>
      <c r="AP7094">
        <v>0.52579098700000004</v>
      </c>
      <c r="AQ7094">
        <v>0.59135689700000005</v>
      </c>
      <c r="AR7094">
        <v>0.488246018</v>
      </c>
      <c r="AS7094">
        <v>0.703418769</v>
      </c>
      <c r="AT7094">
        <v>0.119206538</v>
      </c>
    </row>
    <row r="7095" spans="1:46" hidden="1" x14ac:dyDescent="0.25">
      <c r="A7095" t="s">
        <v>335</v>
      </c>
      <c r="B7095" t="s">
        <v>293</v>
      </c>
      <c r="C7095">
        <v>13</v>
      </c>
      <c r="D7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0.62514349700000005</v>
      </c>
      <c r="E7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0.62514349700000005</v>
      </c>
      <c r="AI7095">
        <v>42</v>
      </c>
      <c r="AJ7095" t="s">
        <v>335</v>
      </c>
      <c r="AK7095" t="s">
        <v>429</v>
      </c>
      <c r="AL7095" t="s">
        <v>293</v>
      </c>
      <c r="AM7095">
        <v>8</v>
      </c>
      <c r="AN7095">
        <v>13</v>
      </c>
      <c r="AO7095">
        <v>0.41273130000000002</v>
      </c>
      <c r="AP7095">
        <v>0.55167823800000004</v>
      </c>
      <c r="AQ7095">
        <v>0.62514349700000005</v>
      </c>
      <c r="AR7095">
        <v>0.50830468399999995</v>
      </c>
      <c r="AS7095">
        <v>0.72874914499999999</v>
      </c>
      <c r="AT7095">
        <v>0.14222600799999999</v>
      </c>
    </row>
    <row r="7096" spans="1:46" hidden="1" x14ac:dyDescent="0.25">
      <c r="A7096" t="s">
        <v>335</v>
      </c>
      <c r="B7096" t="s">
        <v>293</v>
      </c>
      <c r="C7096">
        <v>14</v>
      </c>
      <c r="D7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0.592185344</v>
      </c>
      <c r="E7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0.592185344</v>
      </c>
      <c r="AI7096">
        <v>42</v>
      </c>
      <c r="AJ7096" t="s">
        <v>335</v>
      </c>
      <c r="AK7096" t="s">
        <v>429</v>
      </c>
      <c r="AL7096" t="s">
        <v>293</v>
      </c>
      <c r="AM7096">
        <v>8</v>
      </c>
      <c r="AN7096">
        <v>14</v>
      </c>
      <c r="AO7096">
        <v>0.39364705100000003</v>
      </c>
      <c r="AP7096">
        <v>0.51898587100000004</v>
      </c>
      <c r="AQ7096">
        <v>0.592185344</v>
      </c>
      <c r="AR7096">
        <v>0.478814611</v>
      </c>
      <c r="AS7096">
        <v>0.68837523099999998</v>
      </c>
      <c r="AT7096">
        <v>0.119481644</v>
      </c>
    </row>
    <row r="7097" spans="1:46" hidden="1" x14ac:dyDescent="0.25">
      <c r="A7097" t="s">
        <v>335</v>
      </c>
      <c r="B7097" t="s">
        <v>293</v>
      </c>
      <c r="C7097">
        <v>15</v>
      </c>
      <c r="D7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0.50603909300000005</v>
      </c>
      <c r="E7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0.50603909300000005</v>
      </c>
      <c r="AI7097">
        <v>42</v>
      </c>
      <c r="AJ7097" t="s">
        <v>335</v>
      </c>
      <c r="AK7097" t="s">
        <v>429</v>
      </c>
      <c r="AL7097" t="s">
        <v>293</v>
      </c>
      <c r="AM7097">
        <v>8</v>
      </c>
      <c r="AN7097">
        <v>15</v>
      </c>
      <c r="AO7097">
        <v>0.31394466999999998</v>
      </c>
      <c r="AP7097">
        <v>0.43423973999999999</v>
      </c>
      <c r="AQ7097">
        <v>0.50603909300000005</v>
      </c>
      <c r="AR7097">
        <v>0.40212094700000001</v>
      </c>
      <c r="AS7097">
        <v>0.58803251300000003</v>
      </c>
      <c r="AT7097">
        <v>8.5923536999999994E-2</v>
      </c>
    </row>
    <row r="7098" spans="1:46" hidden="1" x14ac:dyDescent="0.25">
      <c r="A7098" t="s">
        <v>335</v>
      </c>
      <c r="B7098" t="s">
        <v>293</v>
      </c>
      <c r="C7098">
        <v>16</v>
      </c>
      <c r="D7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0.36793169199999998</v>
      </c>
      <c r="E7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0.36793169199999998</v>
      </c>
      <c r="AI7098">
        <v>42</v>
      </c>
      <c r="AJ7098" t="s">
        <v>335</v>
      </c>
      <c r="AK7098" t="s">
        <v>429</v>
      </c>
      <c r="AL7098" t="s">
        <v>293</v>
      </c>
      <c r="AM7098">
        <v>8</v>
      </c>
      <c r="AN7098">
        <v>16</v>
      </c>
      <c r="AO7098">
        <v>0.22605547300000001</v>
      </c>
      <c r="AP7098">
        <v>0.31397266699999998</v>
      </c>
      <c r="AQ7098">
        <v>0.36793169199999998</v>
      </c>
      <c r="AR7098">
        <v>0.288805272</v>
      </c>
      <c r="AS7098">
        <v>0.438327466</v>
      </c>
      <c r="AT7098">
        <v>5.1038542999999999E-2</v>
      </c>
    </row>
    <row r="7099" spans="1:46" hidden="1" x14ac:dyDescent="0.25">
      <c r="A7099" t="s">
        <v>335</v>
      </c>
      <c r="B7099" t="s">
        <v>293</v>
      </c>
      <c r="C7099">
        <v>17</v>
      </c>
      <c r="D7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0.20403147699999999</v>
      </c>
      <c r="E7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0.20403147699999999</v>
      </c>
      <c r="AI7099">
        <v>42</v>
      </c>
      <c r="AJ7099" t="s">
        <v>335</v>
      </c>
      <c r="AK7099" t="s">
        <v>429</v>
      </c>
      <c r="AL7099" t="s">
        <v>293</v>
      </c>
      <c r="AM7099">
        <v>8</v>
      </c>
      <c r="AN7099">
        <v>17</v>
      </c>
      <c r="AO7099">
        <v>0.13216234399999999</v>
      </c>
      <c r="AP7099">
        <v>0.17172539100000001</v>
      </c>
      <c r="AQ7099">
        <v>0.20403147699999999</v>
      </c>
      <c r="AR7099">
        <v>0.16259784199999999</v>
      </c>
      <c r="AS7099">
        <v>0.25513358200000003</v>
      </c>
      <c r="AT7099">
        <v>3.4026200999999999E-2</v>
      </c>
    </row>
    <row r="7100" spans="1:46" hidden="1" x14ac:dyDescent="0.25">
      <c r="A7100" t="s">
        <v>335</v>
      </c>
      <c r="B7100" t="s">
        <v>293</v>
      </c>
      <c r="C7100">
        <v>18</v>
      </c>
      <c r="D7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5.1602123E-2</v>
      </c>
      <c r="E7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5.1602123E-2</v>
      </c>
      <c r="AI7100">
        <v>42</v>
      </c>
      <c r="AJ7100" t="s">
        <v>335</v>
      </c>
      <c r="AK7100" t="s">
        <v>429</v>
      </c>
      <c r="AL7100" t="s">
        <v>293</v>
      </c>
      <c r="AM7100">
        <v>8</v>
      </c>
      <c r="AN7100">
        <v>18</v>
      </c>
      <c r="AO7100">
        <v>3.3525566E-2</v>
      </c>
      <c r="AP7100">
        <v>4.3697368E-2</v>
      </c>
      <c r="AQ7100">
        <v>5.1602123E-2</v>
      </c>
      <c r="AR7100">
        <v>4.2624884000000002E-2</v>
      </c>
      <c r="AS7100">
        <v>7.3157799999999995E-2</v>
      </c>
      <c r="AT7100">
        <v>7.6936540000000003E-3</v>
      </c>
    </row>
    <row r="7101" spans="1:46" hidden="1" x14ac:dyDescent="0.25">
      <c r="A7101" t="s">
        <v>335</v>
      </c>
      <c r="B7101" t="s">
        <v>293</v>
      </c>
      <c r="C7101">
        <v>19</v>
      </c>
      <c r="D7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3.3698499999999999E-4</v>
      </c>
      <c r="E7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3.3698499999999999E-4</v>
      </c>
      <c r="AI7101">
        <v>42</v>
      </c>
      <c r="AJ7101" t="s">
        <v>335</v>
      </c>
      <c r="AK7101" t="s">
        <v>429</v>
      </c>
      <c r="AL7101" t="s">
        <v>293</v>
      </c>
      <c r="AM7101">
        <v>8</v>
      </c>
      <c r="AN7101">
        <v>19</v>
      </c>
      <c r="AO7101">
        <v>4.1199999999999999E-5</v>
      </c>
      <c r="AP7101">
        <v>1.3096900000000001E-4</v>
      </c>
      <c r="AQ7101">
        <v>3.3698499999999999E-4</v>
      </c>
      <c r="AR7101">
        <v>2.0800199999999999E-4</v>
      </c>
      <c r="AS7101">
        <v>7.7011199999999999E-4</v>
      </c>
      <c r="AT7101">
        <v>1.9199999999999998E-6</v>
      </c>
    </row>
    <row r="7102" spans="1:46" hidden="1" x14ac:dyDescent="0.25">
      <c r="A7102" t="s">
        <v>335</v>
      </c>
      <c r="B7102" t="s">
        <v>293</v>
      </c>
      <c r="C7102">
        <v>20</v>
      </c>
      <c r="D7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2">
        <v>42</v>
      </c>
      <c r="AJ7102" t="s">
        <v>335</v>
      </c>
      <c r="AK7102" t="s">
        <v>429</v>
      </c>
      <c r="AL7102" t="s">
        <v>293</v>
      </c>
      <c r="AM7102">
        <v>8</v>
      </c>
      <c r="AN7102">
        <v>20</v>
      </c>
      <c r="AO7102" s="281">
        <v>0</v>
      </c>
      <c r="AP7102">
        <v>0</v>
      </c>
      <c r="AQ7102">
        <v>0</v>
      </c>
      <c r="AR7102">
        <v>0</v>
      </c>
      <c r="AS7102">
        <v>0</v>
      </c>
      <c r="AT7102" s="281">
        <v>0</v>
      </c>
    </row>
    <row r="7103" spans="1:46" hidden="1" x14ac:dyDescent="0.25">
      <c r="A7103" t="s">
        <v>335</v>
      </c>
      <c r="B7103" t="s">
        <v>293</v>
      </c>
      <c r="C7103">
        <v>21</v>
      </c>
      <c r="D7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3">
        <v>42</v>
      </c>
      <c r="AJ7103" t="s">
        <v>335</v>
      </c>
      <c r="AK7103" t="s">
        <v>429</v>
      </c>
      <c r="AL7103" t="s">
        <v>293</v>
      </c>
      <c r="AM7103">
        <v>8</v>
      </c>
      <c r="AN7103">
        <v>21</v>
      </c>
      <c r="AO7103">
        <v>0</v>
      </c>
      <c r="AP7103">
        <v>0</v>
      </c>
      <c r="AQ7103">
        <v>0</v>
      </c>
      <c r="AR7103">
        <v>0</v>
      </c>
      <c r="AS7103">
        <v>0</v>
      </c>
      <c r="AT7103">
        <v>0</v>
      </c>
    </row>
    <row r="7104" spans="1:46" hidden="1" x14ac:dyDescent="0.25">
      <c r="A7104" t="s">
        <v>335</v>
      </c>
      <c r="B7104" t="s">
        <v>293</v>
      </c>
      <c r="C7104">
        <v>22</v>
      </c>
      <c r="D7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4">
        <v>42</v>
      </c>
      <c r="AJ7104" t="s">
        <v>335</v>
      </c>
      <c r="AK7104" t="s">
        <v>429</v>
      </c>
      <c r="AL7104" t="s">
        <v>293</v>
      </c>
      <c r="AM7104">
        <v>8</v>
      </c>
      <c r="AN7104">
        <v>22</v>
      </c>
      <c r="AO7104">
        <v>0</v>
      </c>
      <c r="AP7104">
        <v>0</v>
      </c>
      <c r="AQ7104">
        <v>0</v>
      </c>
      <c r="AR7104">
        <v>0</v>
      </c>
      <c r="AS7104">
        <v>0</v>
      </c>
      <c r="AT7104">
        <v>0</v>
      </c>
    </row>
    <row r="7105" spans="1:46" hidden="1" x14ac:dyDescent="0.25">
      <c r="A7105" t="s">
        <v>335</v>
      </c>
      <c r="B7105" t="s">
        <v>293</v>
      </c>
      <c r="C7105">
        <v>23</v>
      </c>
      <c r="D7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5">
        <v>42</v>
      </c>
      <c r="AJ7105" t="s">
        <v>335</v>
      </c>
      <c r="AK7105" t="s">
        <v>429</v>
      </c>
      <c r="AL7105" t="s">
        <v>293</v>
      </c>
      <c r="AM7105">
        <v>8</v>
      </c>
      <c r="AN7105">
        <v>23</v>
      </c>
      <c r="AO7105">
        <v>0</v>
      </c>
      <c r="AP7105">
        <v>0</v>
      </c>
      <c r="AQ7105">
        <v>0</v>
      </c>
      <c r="AR7105">
        <v>0</v>
      </c>
      <c r="AS7105">
        <v>0</v>
      </c>
      <c r="AT7105">
        <v>0</v>
      </c>
    </row>
    <row r="7106" spans="1:46" hidden="1" x14ac:dyDescent="0.25">
      <c r="A7106" t="s">
        <v>335</v>
      </c>
      <c r="B7106" t="s">
        <v>293</v>
      </c>
      <c r="C7106">
        <v>24</v>
      </c>
      <c r="D7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6">
        <v>42</v>
      </c>
      <c r="AJ7106" t="s">
        <v>335</v>
      </c>
      <c r="AK7106" t="s">
        <v>429</v>
      </c>
      <c r="AL7106" t="s">
        <v>293</v>
      </c>
      <c r="AM7106">
        <v>8</v>
      </c>
      <c r="AN7106">
        <v>24</v>
      </c>
      <c r="AO7106">
        <v>0</v>
      </c>
      <c r="AP7106">
        <v>0</v>
      </c>
      <c r="AQ7106">
        <v>0</v>
      </c>
      <c r="AR7106">
        <v>0</v>
      </c>
      <c r="AS7106">
        <v>0</v>
      </c>
      <c r="AT7106">
        <v>0</v>
      </c>
    </row>
    <row r="7107" spans="1:46" hidden="1" x14ac:dyDescent="0.25">
      <c r="A7107" t="s">
        <v>335</v>
      </c>
      <c r="B7107" t="s">
        <v>294</v>
      </c>
      <c r="C7107">
        <v>1</v>
      </c>
      <c r="D7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7">
        <v>42</v>
      </c>
      <c r="AJ7107" t="s">
        <v>335</v>
      </c>
      <c r="AK7107" t="s">
        <v>429</v>
      </c>
      <c r="AL7107" t="s">
        <v>294</v>
      </c>
      <c r="AM7107">
        <v>9</v>
      </c>
      <c r="AN7107">
        <v>1</v>
      </c>
      <c r="AO7107">
        <v>0</v>
      </c>
      <c r="AP7107">
        <v>0</v>
      </c>
      <c r="AQ7107">
        <v>0</v>
      </c>
      <c r="AR7107">
        <v>0</v>
      </c>
      <c r="AS7107">
        <v>0</v>
      </c>
      <c r="AT7107">
        <v>0</v>
      </c>
    </row>
    <row r="7108" spans="1:46" hidden="1" x14ac:dyDescent="0.25">
      <c r="A7108" t="s">
        <v>335</v>
      </c>
      <c r="B7108" t="s">
        <v>294</v>
      </c>
      <c r="C7108">
        <v>2</v>
      </c>
      <c r="D7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8">
        <v>42</v>
      </c>
      <c r="AJ7108" t="s">
        <v>335</v>
      </c>
      <c r="AK7108" t="s">
        <v>429</v>
      </c>
      <c r="AL7108" t="s">
        <v>294</v>
      </c>
      <c r="AM7108">
        <v>9</v>
      </c>
      <c r="AN7108">
        <v>2</v>
      </c>
      <c r="AO7108">
        <v>0</v>
      </c>
      <c r="AP7108">
        <v>0</v>
      </c>
      <c r="AQ7108">
        <v>0</v>
      </c>
      <c r="AR7108">
        <v>0</v>
      </c>
      <c r="AS7108">
        <v>0</v>
      </c>
      <c r="AT7108">
        <v>0</v>
      </c>
    </row>
    <row r="7109" spans="1:46" hidden="1" x14ac:dyDescent="0.25">
      <c r="A7109" t="s">
        <v>335</v>
      </c>
      <c r="B7109" t="s">
        <v>294</v>
      </c>
      <c r="C7109">
        <v>3</v>
      </c>
      <c r="D7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9">
        <v>42</v>
      </c>
      <c r="AJ7109" t="s">
        <v>335</v>
      </c>
      <c r="AK7109" t="s">
        <v>429</v>
      </c>
      <c r="AL7109" t="s">
        <v>294</v>
      </c>
      <c r="AM7109">
        <v>9</v>
      </c>
      <c r="AN7109">
        <v>3</v>
      </c>
      <c r="AO7109">
        <v>0</v>
      </c>
      <c r="AP7109">
        <v>0</v>
      </c>
      <c r="AQ7109">
        <v>0</v>
      </c>
      <c r="AR7109">
        <v>0</v>
      </c>
      <c r="AS7109">
        <v>0</v>
      </c>
      <c r="AT7109">
        <v>0</v>
      </c>
    </row>
    <row r="7110" spans="1:46" hidden="1" x14ac:dyDescent="0.25">
      <c r="A7110" t="s">
        <v>335</v>
      </c>
      <c r="B7110" t="s">
        <v>294</v>
      </c>
      <c r="C7110">
        <v>4</v>
      </c>
      <c r="D7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0">
        <v>42</v>
      </c>
      <c r="AJ7110" t="s">
        <v>335</v>
      </c>
      <c r="AK7110" t="s">
        <v>429</v>
      </c>
      <c r="AL7110" t="s">
        <v>294</v>
      </c>
      <c r="AM7110">
        <v>9</v>
      </c>
      <c r="AN7110">
        <v>4</v>
      </c>
      <c r="AO7110">
        <v>0</v>
      </c>
      <c r="AP7110">
        <v>0</v>
      </c>
      <c r="AQ7110">
        <v>0</v>
      </c>
      <c r="AR7110">
        <v>0</v>
      </c>
      <c r="AS7110">
        <v>0</v>
      </c>
      <c r="AT7110">
        <v>0</v>
      </c>
    </row>
    <row r="7111" spans="1:46" hidden="1" x14ac:dyDescent="0.25">
      <c r="A7111" t="s">
        <v>335</v>
      </c>
      <c r="B7111" t="s">
        <v>294</v>
      </c>
      <c r="C7111">
        <v>5</v>
      </c>
      <c r="D7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1">
        <v>42</v>
      </c>
      <c r="AJ7111" t="s">
        <v>335</v>
      </c>
      <c r="AK7111" t="s">
        <v>429</v>
      </c>
      <c r="AL7111" t="s">
        <v>294</v>
      </c>
      <c r="AM7111">
        <v>9</v>
      </c>
      <c r="AN7111">
        <v>5</v>
      </c>
      <c r="AO7111">
        <v>0</v>
      </c>
      <c r="AP7111">
        <v>0</v>
      </c>
      <c r="AQ7111">
        <v>0</v>
      </c>
      <c r="AR7111">
        <v>0</v>
      </c>
      <c r="AS7111">
        <v>0</v>
      </c>
      <c r="AT7111">
        <v>0</v>
      </c>
    </row>
    <row r="7112" spans="1:46" hidden="1" x14ac:dyDescent="0.25">
      <c r="A7112" t="s">
        <v>335</v>
      </c>
      <c r="B7112" t="s">
        <v>294</v>
      </c>
      <c r="C7112">
        <v>6</v>
      </c>
      <c r="D7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2">
        <v>42</v>
      </c>
      <c r="AJ7112" t="s">
        <v>335</v>
      </c>
      <c r="AK7112" t="s">
        <v>429</v>
      </c>
      <c r="AL7112" t="s">
        <v>294</v>
      </c>
      <c r="AM7112">
        <v>9</v>
      </c>
      <c r="AN7112">
        <v>6</v>
      </c>
      <c r="AO7112">
        <v>0</v>
      </c>
      <c r="AP7112">
        <v>0</v>
      </c>
      <c r="AQ7112">
        <v>0</v>
      </c>
      <c r="AR7112">
        <v>6.3500000000000006E-8</v>
      </c>
      <c r="AS7112">
        <v>3.7100000000000001E-6</v>
      </c>
      <c r="AT7112">
        <v>0</v>
      </c>
    </row>
    <row r="7113" spans="1:46" hidden="1" x14ac:dyDescent="0.25">
      <c r="A7113" t="s">
        <v>335</v>
      </c>
      <c r="B7113" t="s">
        <v>294</v>
      </c>
      <c r="C7113">
        <v>7</v>
      </c>
      <c r="D7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6.7648129999999997E-3</v>
      </c>
      <c r="E7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6.7648129999999997E-3</v>
      </c>
      <c r="AI7113">
        <v>42</v>
      </c>
      <c r="AJ7113" t="s">
        <v>335</v>
      </c>
      <c r="AK7113" t="s">
        <v>429</v>
      </c>
      <c r="AL7113" t="s">
        <v>294</v>
      </c>
      <c r="AM7113">
        <v>9</v>
      </c>
      <c r="AN7113">
        <v>7</v>
      </c>
      <c r="AO7113">
        <v>6.7648129999999997E-3</v>
      </c>
      <c r="AP7113">
        <v>1.2134529999999999E-2</v>
      </c>
      <c r="AQ7113">
        <v>2.3381083E-2</v>
      </c>
      <c r="AR7113" s="281">
        <v>1.4889917000000001E-2</v>
      </c>
      <c r="AS7113" s="281">
        <v>4.213074E-2</v>
      </c>
      <c r="AT7113">
        <v>1.069581E-3</v>
      </c>
    </row>
    <row r="7114" spans="1:46" hidden="1" x14ac:dyDescent="0.25">
      <c r="A7114" t="s">
        <v>335</v>
      </c>
      <c r="B7114" t="s">
        <v>294</v>
      </c>
      <c r="C7114">
        <v>8</v>
      </c>
      <c r="D7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7.3839637E-2</v>
      </c>
      <c r="E7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7.3839637E-2</v>
      </c>
      <c r="AI7114">
        <v>42</v>
      </c>
      <c r="AJ7114" t="s">
        <v>335</v>
      </c>
      <c r="AK7114" t="s">
        <v>429</v>
      </c>
      <c r="AL7114" t="s">
        <v>294</v>
      </c>
      <c r="AM7114">
        <v>9</v>
      </c>
      <c r="AN7114">
        <v>8</v>
      </c>
      <c r="AO7114">
        <v>7.3839637E-2</v>
      </c>
      <c r="AP7114">
        <v>0.107623513</v>
      </c>
      <c r="AQ7114">
        <v>0.13262884699999999</v>
      </c>
      <c r="AR7114">
        <v>0.10722042499999999</v>
      </c>
      <c r="AS7114">
        <v>0.197670384</v>
      </c>
      <c r="AT7114">
        <v>1.5106276E-2</v>
      </c>
    </row>
    <row r="7115" spans="1:46" hidden="1" x14ac:dyDescent="0.25">
      <c r="A7115" t="s">
        <v>335</v>
      </c>
      <c r="B7115" t="s">
        <v>294</v>
      </c>
      <c r="C7115">
        <v>9</v>
      </c>
      <c r="D7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0.30125207799999998</v>
      </c>
      <c r="E7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0.18866188</v>
      </c>
      <c r="AI7115">
        <v>42</v>
      </c>
      <c r="AJ7115" t="s">
        <v>335</v>
      </c>
      <c r="AK7115" t="s">
        <v>429</v>
      </c>
      <c r="AL7115" t="s">
        <v>294</v>
      </c>
      <c r="AM7115">
        <v>9</v>
      </c>
      <c r="AN7115">
        <v>9</v>
      </c>
      <c r="AO7115">
        <v>0.18866188</v>
      </c>
      <c r="AP7115">
        <v>0.25451163599999999</v>
      </c>
      <c r="AQ7115">
        <v>0.30125207799999998</v>
      </c>
      <c r="AR7115">
        <v>0.24399959700000001</v>
      </c>
      <c r="AS7115">
        <v>0.40340770799999998</v>
      </c>
      <c r="AT7115">
        <v>3.9872477000000003E-2</v>
      </c>
    </row>
    <row r="7116" spans="1:46" hidden="1" x14ac:dyDescent="0.25">
      <c r="A7116" t="s">
        <v>335</v>
      </c>
      <c r="B7116" t="s">
        <v>294</v>
      </c>
      <c r="C7116">
        <v>10</v>
      </c>
      <c r="D7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0.46229427200000001</v>
      </c>
      <c r="E7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0.46229427200000001</v>
      </c>
      <c r="AI7116">
        <v>42</v>
      </c>
      <c r="AJ7116" t="s">
        <v>335</v>
      </c>
      <c r="AK7116" t="s">
        <v>429</v>
      </c>
      <c r="AL7116" t="s">
        <v>294</v>
      </c>
      <c r="AM7116">
        <v>9</v>
      </c>
      <c r="AN7116">
        <v>10</v>
      </c>
      <c r="AO7116">
        <v>0.305991613</v>
      </c>
      <c r="AP7116">
        <v>0.39382370700000002</v>
      </c>
      <c r="AQ7116">
        <v>0.46229427200000001</v>
      </c>
      <c r="AR7116">
        <v>0.37922967400000002</v>
      </c>
      <c r="AS7116">
        <v>0.57258393500000004</v>
      </c>
      <c r="AT7116">
        <v>6.8252431000000002E-2</v>
      </c>
    </row>
    <row r="7117" spans="1:46" hidden="1" x14ac:dyDescent="0.25">
      <c r="A7117" t="s">
        <v>335</v>
      </c>
      <c r="B7117" t="s">
        <v>294</v>
      </c>
      <c r="C7117">
        <v>11</v>
      </c>
      <c r="D7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0.60239654600000003</v>
      </c>
      <c r="E7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0.60239654600000003</v>
      </c>
      <c r="AI7117">
        <v>42</v>
      </c>
      <c r="AJ7117" t="s">
        <v>335</v>
      </c>
      <c r="AK7117" t="s">
        <v>429</v>
      </c>
      <c r="AL7117" t="s">
        <v>294</v>
      </c>
      <c r="AM7117">
        <v>9</v>
      </c>
      <c r="AN7117">
        <v>11</v>
      </c>
      <c r="AO7117">
        <v>0.39160600000000001</v>
      </c>
      <c r="AP7117">
        <v>0.50146327800000001</v>
      </c>
      <c r="AQ7117">
        <v>0.60239654600000003</v>
      </c>
      <c r="AR7117">
        <v>0.488690562</v>
      </c>
      <c r="AS7117">
        <v>0.72627771100000005</v>
      </c>
      <c r="AT7117">
        <v>0.101016782</v>
      </c>
    </row>
    <row r="7118" spans="1:46" hidden="1" x14ac:dyDescent="0.25">
      <c r="A7118" t="s">
        <v>335</v>
      </c>
      <c r="B7118" t="s">
        <v>294</v>
      </c>
      <c r="C7118">
        <v>12</v>
      </c>
      <c r="D7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0.68858268199999995</v>
      </c>
      <c r="E7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0.68858268199999995</v>
      </c>
      <c r="AI7118">
        <v>42</v>
      </c>
      <c r="AJ7118" t="s">
        <v>335</v>
      </c>
      <c r="AK7118" t="s">
        <v>429</v>
      </c>
      <c r="AL7118" t="s">
        <v>294</v>
      </c>
      <c r="AM7118">
        <v>9</v>
      </c>
      <c r="AN7118">
        <v>12</v>
      </c>
      <c r="AO7118">
        <v>0.44404947900000002</v>
      </c>
      <c r="AP7118">
        <v>0.57051518099999998</v>
      </c>
      <c r="AQ7118">
        <v>0.68858268199999995</v>
      </c>
      <c r="AR7118">
        <v>0.55462498800000004</v>
      </c>
      <c r="AS7118">
        <v>0.81205460500000004</v>
      </c>
      <c r="AT7118">
        <v>0.142649478</v>
      </c>
    </row>
    <row r="7119" spans="1:46" hidden="1" x14ac:dyDescent="0.25">
      <c r="A7119" t="s">
        <v>335</v>
      </c>
      <c r="B7119" t="s">
        <v>294</v>
      </c>
      <c r="C7119">
        <v>13</v>
      </c>
      <c r="D7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0.70425292399999995</v>
      </c>
      <c r="E7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0.70425292399999995</v>
      </c>
      <c r="AI7119">
        <v>42</v>
      </c>
      <c r="AJ7119" t="s">
        <v>335</v>
      </c>
      <c r="AK7119" t="s">
        <v>429</v>
      </c>
      <c r="AL7119" t="s">
        <v>294</v>
      </c>
      <c r="AM7119">
        <v>9</v>
      </c>
      <c r="AN7119">
        <v>13</v>
      </c>
      <c r="AO7119">
        <v>0.46678280900000002</v>
      </c>
      <c r="AP7119">
        <v>0.58774917800000004</v>
      </c>
      <c r="AQ7119">
        <v>0.70425292399999995</v>
      </c>
      <c r="AR7119">
        <v>0.56849331999999997</v>
      </c>
      <c r="AS7119">
        <v>0.82893234800000004</v>
      </c>
      <c r="AT7119">
        <v>0.140508929</v>
      </c>
    </row>
    <row r="7120" spans="1:46" hidden="1" x14ac:dyDescent="0.25">
      <c r="A7120" t="s">
        <v>335</v>
      </c>
      <c r="B7120" t="s">
        <v>294</v>
      </c>
      <c r="C7120">
        <v>14</v>
      </c>
      <c r="D7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0.65886362399999998</v>
      </c>
      <c r="E7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0.65886362399999998</v>
      </c>
      <c r="AI7120">
        <v>42</v>
      </c>
      <c r="AJ7120" t="s">
        <v>335</v>
      </c>
      <c r="AK7120" t="s">
        <v>429</v>
      </c>
      <c r="AL7120" t="s">
        <v>294</v>
      </c>
      <c r="AM7120">
        <v>9</v>
      </c>
      <c r="AN7120">
        <v>14</v>
      </c>
      <c r="AO7120">
        <v>0.42193320499999998</v>
      </c>
      <c r="AP7120">
        <v>0.546241117</v>
      </c>
      <c r="AQ7120">
        <v>0.65886362399999998</v>
      </c>
      <c r="AR7120">
        <v>0.52587810700000004</v>
      </c>
      <c r="AS7120">
        <v>0.77674636100000005</v>
      </c>
      <c r="AT7120">
        <v>0.12556113499999999</v>
      </c>
    </row>
    <row r="7121" spans="1:46" hidden="1" x14ac:dyDescent="0.25">
      <c r="A7121" t="s">
        <v>335</v>
      </c>
      <c r="B7121" t="s">
        <v>294</v>
      </c>
      <c r="C7121">
        <v>15</v>
      </c>
      <c r="D7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0.547734265</v>
      </c>
      <c r="E7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0.547734265</v>
      </c>
      <c r="AI7121">
        <v>42</v>
      </c>
      <c r="AJ7121" t="s">
        <v>335</v>
      </c>
      <c r="AK7121" t="s">
        <v>429</v>
      </c>
      <c r="AL7121" t="s">
        <v>294</v>
      </c>
      <c r="AM7121">
        <v>9</v>
      </c>
      <c r="AN7121">
        <v>15</v>
      </c>
      <c r="AO7121">
        <v>0.35332652199999998</v>
      </c>
      <c r="AP7121">
        <v>0.45721171700000002</v>
      </c>
      <c r="AQ7121">
        <v>0.547734265</v>
      </c>
      <c r="AR7121">
        <v>0.44171515099999997</v>
      </c>
      <c r="AS7121">
        <v>0.66317775000000001</v>
      </c>
      <c r="AT7121">
        <v>0.10181030200000001</v>
      </c>
    </row>
    <row r="7122" spans="1:46" hidden="1" x14ac:dyDescent="0.25">
      <c r="A7122" t="s">
        <v>335</v>
      </c>
      <c r="B7122" t="s">
        <v>294</v>
      </c>
      <c r="C7122">
        <v>16</v>
      </c>
      <c r="D7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0.41408943399999998</v>
      </c>
      <c r="E7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0.41408943399999998</v>
      </c>
      <c r="AI7122">
        <v>42</v>
      </c>
      <c r="AJ7122" t="s">
        <v>335</v>
      </c>
      <c r="AK7122" t="s">
        <v>429</v>
      </c>
      <c r="AL7122" t="s">
        <v>294</v>
      </c>
      <c r="AM7122">
        <v>9</v>
      </c>
      <c r="AN7122">
        <v>16</v>
      </c>
      <c r="AO7122">
        <v>0.23154266100000001</v>
      </c>
      <c r="AP7122">
        <v>0.32355001700000002</v>
      </c>
      <c r="AQ7122">
        <v>0.41408943399999998</v>
      </c>
      <c r="AR7122">
        <v>0.31610136</v>
      </c>
      <c r="AS7122">
        <v>0.50280910099999998</v>
      </c>
      <c r="AT7122">
        <v>6.0223916000000002E-2</v>
      </c>
    </row>
    <row r="7123" spans="1:46" hidden="1" x14ac:dyDescent="0.25">
      <c r="A7123" t="s">
        <v>335</v>
      </c>
      <c r="B7123" t="s">
        <v>294</v>
      </c>
      <c r="C7123">
        <v>17</v>
      </c>
      <c r="D7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0.24605359199999999</v>
      </c>
      <c r="E7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0.24605359199999999</v>
      </c>
      <c r="AI7123">
        <v>42</v>
      </c>
      <c r="AJ7123" t="s">
        <v>335</v>
      </c>
      <c r="AK7123" t="s">
        <v>429</v>
      </c>
      <c r="AL7123" t="s">
        <v>294</v>
      </c>
      <c r="AM7123">
        <v>9</v>
      </c>
      <c r="AN7123">
        <v>17</v>
      </c>
      <c r="AO7123">
        <v>0.135508141</v>
      </c>
      <c r="AP7123">
        <v>0.19161210100000001</v>
      </c>
      <c r="AQ7123">
        <v>0.24605359199999999</v>
      </c>
      <c r="AR7123">
        <v>0.187073726</v>
      </c>
      <c r="AS7123">
        <v>0.307851755</v>
      </c>
      <c r="AT7123">
        <v>3.1975545000000001E-2</v>
      </c>
    </row>
    <row r="7124" spans="1:46" hidden="1" x14ac:dyDescent="0.25">
      <c r="A7124" t="s">
        <v>335</v>
      </c>
      <c r="B7124" t="s">
        <v>294</v>
      </c>
      <c r="C7124">
        <v>18</v>
      </c>
      <c r="D7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8.3330062999999996E-2</v>
      </c>
      <c r="E7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8.3330062999999996E-2</v>
      </c>
      <c r="AI7124">
        <v>42</v>
      </c>
      <c r="AJ7124" t="s">
        <v>335</v>
      </c>
      <c r="AK7124" t="s">
        <v>429</v>
      </c>
      <c r="AL7124" t="s">
        <v>294</v>
      </c>
      <c r="AM7124">
        <v>9</v>
      </c>
      <c r="AN7124">
        <v>18</v>
      </c>
      <c r="AO7124">
        <v>4.4458078999999998E-2</v>
      </c>
      <c r="AP7124">
        <v>6.4174331000000001E-2</v>
      </c>
      <c r="AQ7124">
        <v>8.3330062999999996E-2</v>
      </c>
      <c r="AR7124">
        <v>6.4211255999999994E-2</v>
      </c>
      <c r="AS7124">
        <v>0.11110204999999999</v>
      </c>
      <c r="AT7124">
        <v>7.8936040000000002E-3</v>
      </c>
    </row>
    <row r="7125" spans="1:46" hidden="1" x14ac:dyDescent="0.25">
      <c r="A7125" t="s">
        <v>335</v>
      </c>
      <c r="B7125" t="s">
        <v>294</v>
      </c>
      <c r="C7125">
        <v>19</v>
      </c>
      <c r="D7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2.665616E-3</v>
      </c>
      <c r="E7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2.665616E-3</v>
      </c>
      <c r="AI7125">
        <v>42</v>
      </c>
      <c r="AJ7125" t="s">
        <v>335</v>
      </c>
      <c r="AK7125" t="s">
        <v>429</v>
      </c>
      <c r="AL7125" t="s">
        <v>294</v>
      </c>
      <c r="AM7125">
        <v>9</v>
      </c>
      <c r="AN7125">
        <v>19</v>
      </c>
      <c r="AO7125">
        <v>9.4127600000000001E-4</v>
      </c>
      <c r="AP7125">
        <v>1.430733E-3</v>
      </c>
      <c r="AQ7125">
        <v>2.665616E-3</v>
      </c>
      <c r="AR7125">
        <v>1.8434409999999999E-3</v>
      </c>
      <c r="AS7125">
        <v>4.8346930000000002E-3</v>
      </c>
      <c r="AT7125">
        <v>7.9300000000000003E-5</v>
      </c>
    </row>
    <row r="7126" spans="1:46" hidden="1" x14ac:dyDescent="0.25">
      <c r="A7126" t="s">
        <v>335</v>
      </c>
      <c r="B7126" t="s">
        <v>294</v>
      </c>
      <c r="C7126">
        <v>20</v>
      </c>
      <c r="D7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6">
        <v>42</v>
      </c>
      <c r="AJ7126" t="s">
        <v>335</v>
      </c>
      <c r="AK7126" t="s">
        <v>429</v>
      </c>
      <c r="AL7126" t="s">
        <v>294</v>
      </c>
      <c r="AM7126">
        <v>9</v>
      </c>
      <c r="AN7126">
        <v>20</v>
      </c>
      <c r="AO7126">
        <v>0</v>
      </c>
      <c r="AP7126">
        <v>0</v>
      </c>
      <c r="AQ7126">
        <v>0</v>
      </c>
      <c r="AR7126">
        <v>0</v>
      </c>
      <c r="AS7126">
        <v>0</v>
      </c>
      <c r="AT7126" s="281">
        <v>0</v>
      </c>
    </row>
    <row r="7127" spans="1:46" hidden="1" x14ac:dyDescent="0.25">
      <c r="A7127" t="s">
        <v>335</v>
      </c>
      <c r="B7127" t="s">
        <v>294</v>
      </c>
      <c r="C7127">
        <v>21</v>
      </c>
      <c r="D7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7">
        <v>42</v>
      </c>
      <c r="AJ7127" t="s">
        <v>335</v>
      </c>
      <c r="AK7127" t="s">
        <v>429</v>
      </c>
      <c r="AL7127" t="s">
        <v>294</v>
      </c>
      <c r="AM7127">
        <v>9</v>
      </c>
      <c r="AN7127">
        <v>21</v>
      </c>
      <c r="AO7127">
        <v>0</v>
      </c>
      <c r="AP7127">
        <v>0</v>
      </c>
      <c r="AQ7127">
        <v>0</v>
      </c>
      <c r="AR7127">
        <v>0</v>
      </c>
      <c r="AS7127">
        <v>0</v>
      </c>
      <c r="AT7127">
        <v>0</v>
      </c>
    </row>
    <row r="7128" spans="1:46" hidden="1" x14ac:dyDescent="0.25">
      <c r="A7128" t="s">
        <v>335</v>
      </c>
      <c r="B7128" t="s">
        <v>294</v>
      </c>
      <c r="C7128">
        <v>22</v>
      </c>
      <c r="D7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8">
        <v>42</v>
      </c>
      <c r="AJ7128" t="s">
        <v>335</v>
      </c>
      <c r="AK7128" t="s">
        <v>429</v>
      </c>
      <c r="AL7128" t="s">
        <v>294</v>
      </c>
      <c r="AM7128">
        <v>9</v>
      </c>
      <c r="AN7128">
        <v>22</v>
      </c>
      <c r="AO7128">
        <v>0</v>
      </c>
      <c r="AP7128">
        <v>0</v>
      </c>
      <c r="AQ7128">
        <v>0</v>
      </c>
      <c r="AR7128">
        <v>0</v>
      </c>
      <c r="AS7128">
        <v>0</v>
      </c>
      <c r="AT7128">
        <v>0</v>
      </c>
    </row>
    <row r="7129" spans="1:46" hidden="1" x14ac:dyDescent="0.25">
      <c r="A7129" t="s">
        <v>335</v>
      </c>
      <c r="B7129" t="s">
        <v>294</v>
      </c>
      <c r="C7129">
        <v>23</v>
      </c>
      <c r="D7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9">
        <v>42</v>
      </c>
      <c r="AJ7129" t="s">
        <v>335</v>
      </c>
      <c r="AK7129" t="s">
        <v>429</v>
      </c>
      <c r="AL7129" t="s">
        <v>294</v>
      </c>
      <c r="AM7129">
        <v>9</v>
      </c>
      <c r="AN7129">
        <v>23</v>
      </c>
      <c r="AO7129">
        <v>0</v>
      </c>
      <c r="AP7129">
        <v>0</v>
      </c>
      <c r="AQ7129">
        <v>0</v>
      </c>
      <c r="AR7129">
        <v>0</v>
      </c>
      <c r="AS7129">
        <v>0</v>
      </c>
      <c r="AT7129">
        <v>0</v>
      </c>
    </row>
    <row r="7130" spans="1:46" hidden="1" x14ac:dyDescent="0.25">
      <c r="A7130" t="s">
        <v>335</v>
      </c>
      <c r="B7130" t="s">
        <v>294</v>
      </c>
      <c r="C7130">
        <v>24</v>
      </c>
      <c r="D7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0">
        <v>42</v>
      </c>
      <c r="AJ7130" t="s">
        <v>335</v>
      </c>
      <c r="AK7130" t="s">
        <v>429</v>
      </c>
      <c r="AL7130" t="s">
        <v>294</v>
      </c>
      <c r="AM7130">
        <v>9</v>
      </c>
      <c r="AN7130">
        <v>24</v>
      </c>
      <c r="AO7130">
        <v>0</v>
      </c>
      <c r="AP7130">
        <v>0</v>
      </c>
      <c r="AQ7130">
        <v>0</v>
      </c>
      <c r="AR7130">
        <v>0</v>
      </c>
      <c r="AS7130">
        <v>0</v>
      </c>
      <c r="AT7130">
        <v>0</v>
      </c>
    </row>
    <row r="7131" spans="1:46" hidden="1" x14ac:dyDescent="0.25">
      <c r="A7131" t="s">
        <v>335</v>
      </c>
      <c r="B7131" t="s">
        <v>295</v>
      </c>
      <c r="C7131">
        <v>1</v>
      </c>
      <c r="D7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1">
        <v>42</v>
      </c>
      <c r="AJ7131" t="s">
        <v>335</v>
      </c>
      <c r="AK7131" t="s">
        <v>429</v>
      </c>
      <c r="AL7131" t="s">
        <v>295</v>
      </c>
      <c r="AM7131">
        <v>10</v>
      </c>
      <c r="AN7131">
        <v>1</v>
      </c>
      <c r="AO7131">
        <v>0</v>
      </c>
      <c r="AP7131">
        <v>0</v>
      </c>
      <c r="AQ7131">
        <v>0</v>
      </c>
      <c r="AR7131">
        <v>0</v>
      </c>
      <c r="AS7131">
        <v>0</v>
      </c>
      <c r="AT7131">
        <v>0</v>
      </c>
    </row>
    <row r="7132" spans="1:46" hidden="1" x14ac:dyDescent="0.25">
      <c r="A7132" t="s">
        <v>335</v>
      </c>
      <c r="B7132" t="s">
        <v>295</v>
      </c>
      <c r="C7132">
        <v>2</v>
      </c>
      <c r="D7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2">
        <v>42</v>
      </c>
      <c r="AJ7132" t="s">
        <v>335</v>
      </c>
      <c r="AK7132" t="s">
        <v>429</v>
      </c>
      <c r="AL7132" t="s">
        <v>295</v>
      </c>
      <c r="AM7132">
        <v>10</v>
      </c>
      <c r="AN7132">
        <v>2</v>
      </c>
      <c r="AO7132">
        <v>0</v>
      </c>
      <c r="AP7132">
        <v>0</v>
      </c>
      <c r="AQ7132">
        <v>0</v>
      </c>
      <c r="AR7132">
        <v>0</v>
      </c>
      <c r="AS7132">
        <v>0</v>
      </c>
      <c r="AT7132">
        <v>0</v>
      </c>
    </row>
    <row r="7133" spans="1:46" hidden="1" x14ac:dyDescent="0.25">
      <c r="A7133" t="s">
        <v>335</v>
      </c>
      <c r="B7133" t="s">
        <v>295</v>
      </c>
      <c r="C7133">
        <v>3</v>
      </c>
      <c r="D7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3">
        <v>42</v>
      </c>
      <c r="AJ7133" t="s">
        <v>335</v>
      </c>
      <c r="AK7133" t="s">
        <v>429</v>
      </c>
      <c r="AL7133" t="s">
        <v>295</v>
      </c>
      <c r="AM7133">
        <v>10</v>
      </c>
      <c r="AN7133">
        <v>3</v>
      </c>
      <c r="AO7133">
        <v>0</v>
      </c>
      <c r="AP7133">
        <v>0</v>
      </c>
      <c r="AQ7133">
        <v>0</v>
      </c>
      <c r="AR7133">
        <v>0</v>
      </c>
      <c r="AS7133">
        <v>0</v>
      </c>
      <c r="AT7133">
        <v>0</v>
      </c>
    </row>
    <row r="7134" spans="1:46" hidden="1" x14ac:dyDescent="0.25">
      <c r="A7134" t="s">
        <v>335</v>
      </c>
      <c r="B7134" t="s">
        <v>295</v>
      </c>
      <c r="C7134">
        <v>4</v>
      </c>
      <c r="D7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4">
        <v>42</v>
      </c>
      <c r="AJ7134" t="s">
        <v>335</v>
      </c>
      <c r="AK7134" t="s">
        <v>429</v>
      </c>
      <c r="AL7134" t="s">
        <v>295</v>
      </c>
      <c r="AM7134">
        <v>10</v>
      </c>
      <c r="AN7134">
        <v>4</v>
      </c>
      <c r="AO7134">
        <v>0</v>
      </c>
      <c r="AP7134">
        <v>0</v>
      </c>
      <c r="AQ7134">
        <v>0</v>
      </c>
      <c r="AR7134">
        <v>0</v>
      </c>
      <c r="AS7134">
        <v>0</v>
      </c>
      <c r="AT7134">
        <v>0</v>
      </c>
    </row>
    <row r="7135" spans="1:46" hidden="1" x14ac:dyDescent="0.25">
      <c r="A7135" t="s">
        <v>335</v>
      </c>
      <c r="B7135" t="s">
        <v>295</v>
      </c>
      <c r="C7135">
        <v>5</v>
      </c>
      <c r="D7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5">
        <v>42</v>
      </c>
      <c r="AJ7135" t="s">
        <v>335</v>
      </c>
      <c r="AK7135" t="s">
        <v>429</v>
      </c>
      <c r="AL7135" t="s">
        <v>295</v>
      </c>
      <c r="AM7135">
        <v>10</v>
      </c>
      <c r="AN7135">
        <v>5</v>
      </c>
      <c r="AO7135">
        <v>0</v>
      </c>
      <c r="AP7135">
        <v>0</v>
      </c>
      <c r="AQ7135">
        <v>0</v>
      </c>
      <c r="AR7135">
        <v>0</v>
      </c>
      <c r="AS7135">
        <v>0</v>
      </c>
      <c r="AT7135">
        <v>0</v>
      </c>
    </row>
    <row r="7136" spans="1:46" hidden="1" x14ac:dyDescent="0.25">
      <c r="A7136" t="s">
        <v>335</v>
      </c>
      <c r="B7136" t="s">
        <v>295</v>
      </c>
      <c r="C7136">
        <v>6</v>
      </c>
      <c r="D7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6.7399999999999998E-5</v>
      </c>
      <c r="E7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6.7399999999999998E-5</v>
      </c>
      <c r="AI7136">
        <v>42</v>
      </c>
      <c r="AJ7136" t="s">
        <v>335</v>
      </c>
      <c r="AK7136" t="s">
        <v>429</v>
      </c>
      <c r="AL7136" t="s">
        <v>295</v>
      </c>
      <c r="AM7136">
        <v>10</v>
      </c>
      <c r="AN7136">
        <v>6</v>
      </c>
      <c r="AO7136">
        <v>6.7399999999999998E-5</v>
      </c>
      <c r="AP7136">
        <v>5.8070799999999998E-4</v>
      </c>
      <c r="AQ7136">
        <v>2.130177E-3</v>
      </c>
      <c r="AR7136">
        <v>1.3705239999999999E-3</v>
      </c>
      <c r="AS7136">
        <v>7.1792260000000004E-3</v>
      </c>
      <c r="AT7136">
        <v>0</v>
      </c>
    </row>
    <row r="7137" spans="1:46" hidden="1" x14ac:dyDescent="0.25">
      <c r="A7137" t="s">
        <v>335</v>
      </c>
      <c r="B7137" t="s">
        <v>295</v>
      </c>
      <c r="C7137">
        <v>7</v>
      </c>
      <c r="D7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2.5244448999999999E-2</v>
      </c>
      <c r="E7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2.5244448999999999E-2</v>
      </c>
      <c r="AI7137">
        <v>42</v>
      </c>
      <c r="AJ7137" t="s">
        <v>335</v>
      </c>
      <c r="AK7137" t="s">
        <v>429</v>
      </c>
      <c r="AL7137" t="s">
        <v>295</v>
      </c>
      <c r="AM7137">
        <v>10</v>
      </c>
      <c r="AN7137">
        <v>7</v>
      </c>
      <c r="AO7137" s="281">
        <v>2.5244448999999999E-2</v>
      </c>
      <c r="AP7137">
        <v>4.5095059E-2</v>
      </c>
      <c r="AQ7137">
        <v>6.8680191000000002E-2</v>
      </c>
      <c r="AR7137">
        <v>4.7600064999999997E-2</v>
      </c>
      <c r="AS7137">
        <v>0.12966149099999999</v>
      </c>
      <c r="AT7137">
        <v>1.012432E-3</v>
      </c>
    </row>
    <row r="7138" spans="1:46" hidden="1" x14ac:dyDescent="0.25">
      <c r="A7138" t="s">
        <v>335</v>
      </c>
      <c r="B7138" t="s">
        <v>295</v>
      </c>
      <c r="C7138">
        <v>8</v>
      </c>
      <c r="D7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9.6952864E-2</v>
      </c>
      <c r="E7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9.6952864E-2</v>
      </c>
      <c r="AI7138">
        <v>42</v>
      </c>
      <c r="AJ7138" t="s">
        <v>335</v>
      </c>
      <c r="AK7138" t="s">
        <v>429</v>
      </c>
      <c r="AL7138" t="s">
        <v>295</v>
      </c>
      <c r="AM7138">
        <v>10</v>
      </c>
      <c r="AN7138">
        <v>8</v>
      </c>
      <c r="AO7138">
        <v>9.6952864E-2</v>
      </c>
      <c r="AP7138">
        <v>0.152980069</v>
      </c>
      <c r="AQ7138">
        <v>0.22491203900000001</v>
      </c>
      <c r="AR7138">
        <v>0.160543821</v>
      </c>
      <c r="AS7138">
        <v>0.34030791999999999</v>
      </c>
      <c r="AT7138">
        <v>3.0457033000000001E-2</v>
      </c>
    </row>
    <row r="7139" spans="1:46" hidden="1" x14ac:dyDescent="0.25">
      <c r="A7139" t="s">
        <v>335</v>
      </c>
      <c r="B7139" t="s">
        <v>295</v>
      </c>
      <c r="C7139">
        <v>9</v>
      </c>
      <c r="D7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0.39443498599999999</v>
      </c>
      <c r="E7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0.200601264</v>
      </c>
      <c r="AI7139">
        <v>42</v>
      </c>
      <c r="AJ7139" t="s">
        <v>335</v>
      </c>
      <c r="AK7139" t="s">
        <v>429</v>
      </c>
      <c r="AL7139" t="s">
        <v>295</v>
      </c>
      <c r="AM7139">
        <v>10</v>
      </c>
      <c r="AN7139">
        <v>9</v>
      </c>
      <c r="AO7139">
        <v>0.200601264</v>
      </c>
      <c r="AP7139">
        <v>0.28439171200000002</v>
      </c>
      <c r="AQ7139">
        <v>0.39443498599999999</v>
      </c>
      <c r="AR7139">
        <v>0.294286359</v>
      </c>
      <c r="AS7139">
        <v>0.54490821899999997</v>
      </c>
      <c r="AT7139">
        <v>7.2719967999999996E-2</v>
      </c>
    </row>
    <row r="7140" spans="1:46" hidden="1" x14ac:dyDescent="0.25">
      <c r="A7140" t="s">
        <v>335</v>
      </c>
      <c r="B7140" t="s">
        <v>295</v>
      </c>
      <c r="C7140">
        <v>10</v>
      </c>
      <c r="D7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0.54934892800000001</v>
      </c>
      <c r="E7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0.54934892800000001</v>
      </c>
      <c r="AI7140">
        <v>42</v>
      </c>
      <c r="AJ7140" t="s">
        <v>335</v>
      </c>
      <c r="AK7140" t="s">
        <v>429</v>
      </c>
      <c r="AL7140" t="s">
        <v>295</v>
      </c>
      <c r="AM7140">
        <v>10</v>
      </c>
      <c r="AN7140">
        <v>10</v>
      </c>
      <c r="AO7140">
        <v>0.29355046899999998</v>
      </c>
      <c r="AP7140">
        <v>0.42311356700000002</v>
      </c>
      <c r="AQ7140">
        <v>0.54934892800000001</v>
      </c>
      <c r="AR7140">
        <v>0.41788136999999997</v>
      </c>
      <c r="AS7140">
        <v>0.72512137200000004</v>
      </c>
      <c r="AT7140">
        <v>0.106173763</v>
      </c>
    </row>
    <row r="7141" spans="1:46" hidden="1" x14ac:dyDescent="0.25">
      <c r="A7141" t="s">
        <v>335</v>
      </c>
      <c r="B7141" t="s">
        <v>295</v>
      </c>
      <c r="C7141">
        <v>11</v>
      </c>
      <c r="D7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0.67568851699999999</v>
      </c>
      <c r="E7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0.67568851699999999</v>
      </c>
      <c r="AI7141">
        <v>42</v>
      </c>
      <c r="AJ7141" t="s">
        <v>335</v>
      </c>
      <c r="AK7141" t="s">
        <v>429</v>
      </c>
      <c r="AL7141" t="s">
        <v>295</v>
      </c>
      <c r="AM7141">
        <v>10</v>
      </c>
      <c r="AN7141">
        <v>11</v>
      </c>
      <c r="AO7141">
        <v>0.37331039199999999</v>
      </c>
      <c r="AP7141">
        <v>0.52174511400000001</v>
      </c>
      <c r="AQ7141">
        <v>0.67568851699999999</v>
      </c>
      <c r="AR7141">
        <v>0.51122423900000002</v>
      </c>
      <c r="AS7141">
        <v>0.85106364800000001</v>
      </c>
      <c r="AT7141">
        <v>0.14029797699999999</v>
      </c>
    </row>
    <row r="7142" spans="1:46" hidden="1" x14ac:dyDescent="0.25">
      <c r="A7142" t="s">
        <v>335</v>
      </c>
      <c r="B7142" t="s">
        <v>295</v>
      </c>
      <c r="C7142">
        <v>12</v>
      </c>
      <c r="D7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0.732969545</v>
      </c>
      <c r="E7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0.732969545</v>
      </c>
      <c r="AI7142">
        <v>42</v>
      </c>
      <c r="AJ7142" t="s">
        <v>335</v>
      </c>
      <c r="AK7142" t="s">
        <v>429</v>
      </c>
      <c r="AL7142" t="s">
        <v>295</v>
      </c>
      <c r="AM7142">
        <v>10</v>
      </c>
      <c r="AN7142">
        <v>12</v>
      </c>
      <c r="AO7142">
        <v>0.40653600600000001</v>
      </c>
      <c r="AP7142">
        <v>0.57757587200000005</v>
      </c>
      <c r="AQ7142">
        <v>0.732969545</v>
      </c>
      <c r="AR7142">
        <v>0.56149536499999997</v>
      </c>
      <c r="AS7142">
        <v>0.91973618400000001</v>
      </c>
      <c r="AT7142">
        <v>0.151440674</v>
      </c>
    </row>
    <row r="7143" spans="1:46" hidden="1" x14ac:dyDescent="0.25">
      <c r="A7143" t="s">
        <v>335</v>
      </c>
      <c r="B7143" t="s">
        <v>295</v>
      </c>
      <c r="C7143">
        <v>13</v>
      </c>
      <c r="D7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0.73727830400000005</v>
      </c>
      <c r="E7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0.73727830400000005</v>
      </c>
      <c r="AI7143">
        <v>42</v>
      </c>
      <c r="AJ7143" t="s">
        <v>335</v>
      </c>
      <c r="AK7143" t="s">
        <v>429</v>
      </c>
      <c r="AL7143" t="s">
        <v>295</v>
      </c>
      <c r="AM7143">
        <v>10</v>
      </c>
      <c r="AN7143">
        <v>13</v>
      </c>
      <c r="AO7143">
        <v>0.40160550499999997</v>
      </c>
      <c r="AP7143">
        <v>0.57621813700000002</v>
      </c>
      <c r="AQ7143">
        <v>0.73727830400000005</v>
      </c>
      <c r="AR7143">
        <v>0.56841256699999998</v>
      </c>
      <c r="AS7143">
        <v>0.92246523000000002</v>
      </c>
      <c r="AT7143">
        <v>0.14295846700000001</v>
      </c>
    </row>
    <row r="7144" spans="1:46" hidden="1" x14ac:dyDescent="0.25">
      <c r="A7144" t="s">
        <v>335</v>
      </c>
      <c r="B7144" t="s">
        <v>295</v>
      </c>
      <c r="C7144">
        <v>14</v>
      </c>
      <c r="D7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0.69024379300000005</v>
      </c>
      <c r="E7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0.69024379300000005</v>
      </c>
      <c r="AI7144">
        <v>42</v>
      </c>
      <c r="AJ7144" t="s">
        <v>335</v>
      </c>
      <c r="AK7144" t="s">
        <v>429</v>
      </c>
      <c r="AL7144" t="s">
        <v>295</v>
      </c>
      <c r="AM7144">
        <v>10</v>
      </c>
      <c r="AN7144">
        <v>14</v>
      </c>
      <c r="AO7144">
        <v>0.379591336</v>
      </c>
      <c r="AP7144">
        <v>0.54662560699999996</v>
      </c>
      <c r="AQ7144">
        <v>0.69024379300000005</v>
      </c>
      <c r="AR7144">
        <v>0.52828887899999999</v>
      </c>
      <c r="AS7144">
        <v>0.89426664499999997</v>
      </c>
      <c r="AT7144">
        <v>0.123032396</v>
      </c>
    </row>
    <row r="7145" spans="1:46" hidden="1" x14ac:dyDescent="0.25">
      <c r="A7145" t="s">
        <v>335</v>
      </c>
      <c r="B7145" t="s">
        <v>295</v>
      </c>
      <c r="C7145">
        <v>15</v>
      </c>
      <c r="D7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0.59243999000000003</v>
      </c>
      <c r="E7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0.59243999000000003</v>
      </c>
      <c r="AI7145">
        <v>42</v>
      </c>
      <c r="AJ7145" t="s">
        <v>335</v>
      </c>
      <c r="AK7145" t="s">
        <v>429</v>
      </c>
      <c r="AL7145" t="s">
        <v>295</v>
      </c>
      <c r="AM7145">
        <v>10</v>
      </c>
      <c r="AN7145">
        <v>15</v>
      </c>
      <c r="AO7145">
        <v>0.32007386700000001</v>
      </c>
      <c r="AP7145">
        <v>0.46050271799999998</v>
      </c>
      <c r="AQ7145">
        <v>0.59243999000000003</v>
      </c>
      <c r="AR7145">
        <v>0.45398205400000002</v>
      </c>
      <c r="AS7145">
        <v>0.83843715100000005</v>
      </c>
      <c r="AT7145">
        <v>0.10315316300000001</v>
      </c>
    </row>
    <row r="7146" spans="1:46" hidden="1" x14ac:dyDescent="0.25">
      <c r="A7146" t="s">
        <v>335</v>
      </c>
      <c r="B7146" t="s">
        <v>295</v>
      </c>
      <c r="C7146">
        <v>16</v>
      </c>
      <c r="D7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0.44900810800000002</v>
      </c>
      <c r="E7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0.44900810800000002</v>
      </c>
      <c r="AI7146">
        <v>42</v>
      </c>
      <c r="AJ7146" t="s">
        <v>335</v>
      </c>
      <c r="AK7146" t="s">
        <v>429</v>
      </c>
      <c r="AL7146" t="s">
        <v>295</v>
      </c>
      <c r="AM7146">
        <v>10</v>
      </c>
      <c r="AN7146">
        <v>16</v>
      </c>
      <c r="AO7146">
        <v>0.206666245</v>
      </c>
      <c r="AP7146">
        <v>0.34350861999999999</v>
      </c>
      <c r="AQ7146">
        <v>0.44900810800000002</v>
      </c>
      <c r="AR7146">
        <v>0.33514508799999998</v>
      </c>
      <c r="AS7146">
        <v>0.72181572900000002</v>
      </c>
      <c r="AT7146">
        <v>6.8134952999999998E-2</v>
      </c>
    </row>
    <row r="7147" spans="1:46" hidden="1" x14ac:dyDescent="0.25">
      <c r="A7147" t="s">
        <v>335</v>
      </c>
      <c r="B7147" t="s">
        <v>295</v>
      </c>
      <c r="C7147">
        <v>17</v>
      </c>
      <c r="D7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0.29134719199999998</v>
      </c>
      <c r="E7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0.29134719199999998</v>
      </c>
      <c r="AI7147">
        <v>42</v>
      </c>
      <c r="AJ7147" t="s">
        <v>335</v>
      </c>
      <c r="AK7147" t="s">
        <v>429</v>
      </c>
      <c r="AL7147" t="s">
        <v>295</v>
      </c>
      <c r="AM7147">
        <v>10</v>
      </c>
      <c r="AN7147">
        <v>17</v>
      </c>
      <c r="AO7147">
        <v>0.12588922399999999</v>
      </c>
      <c r="AP7147">
        <v>0.21654579199999999</v>
      </c>
      <c r="AQ7147">
        <v>0.29134719199999998</v>
      </c>
      <c r="AR7147">
        <v>0.216849297</v>
      </c>
      <c r="AS7147">
        <v>0.563217627</v>
      </c>
      <c r="AT7147">
        <v>4.2842195E-2</v>
      </c>
    </row>
    <row r="7148" spans="1:46" hidden="1" x14ac:dyDescent="0.25">
      <c r="A7148" t="s">
        <v>335</v>
      </c>
      <c r="B7148" t="s">
        <v>295</v>
      </c>
      <c r="C7148">
        <v>18</v>
      </c>
      <c r="D7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0.123960844</v>
      </c>
      <c r="E7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0.123960844</v>
      </c>
      <c r="AI7148">
        <v>42</v>
      </c>
      <c r="AJ7148" t="s">
        <v>335</v>
      </c>
      <c r="AK7148" t="s">
        <v>429</v>
      </c>
      <c r="AL7148" t="s">
        <v>295</v>
      </c>
      <c r="AM7148">
        <v>10</v>
      </c>
      <c r="AN7148">
        <v>18</v>
      </c>
      <c r="AO7148">
        <v>5.3466222000000001E-2</v>
      </c>
      <c r="AP7148">
        <v>8.5467491000000007E-2</v>
      </c>
      <c r="AQ7148">
        <v>0.123960844</v>
      </c>
      <c r="AR7148">
        <v>9.8607371999999999E-2</v>
      </c>
      <c r="AS7148">
        <v>0.36923400200000001</v>
      </c>
      <c r="AT7148">
        <v>1.7042703999999999E-2</v>
      </c>
    </row>
    <row r="7149" spans="1:46" hidden="1" x14ac:dyDescent="0.25">
      <c r="A7149" t="s">
        <v>335</v>
      </c>
      <c r="B7149" t="s">
        <v>295</v>
      </c>
      <c r="C7149">
        <v>19</v>
      </c>
      <c r="D7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1.159193E-2</v>
      </c>
      <c r="E7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1.159193E-2</v>
      </c>
      <c r="AI7149">
        <v>42</v>
      </c>
      <c r="AJ7149" t="s">
        <v>335</v>
      </c>
      <c r="AK7149" t="s">
        <v>429</v>
      </c>
      <c r="AL7149" t="s">
        <v>295</v>
      </c>
      <c r="AM7149">
        <v>10</v>
      </c>
      <c r="AN7149">
        <v>19</v>
      </c>
      <c r="AO7149">
        <v>4.0421770000000001E-3</v>
      </c>
      <c r="AP7149">
        <v>6.5940540000000002E-3</v>
      </c>
      <c r="AQ7149">
        <v>1.159193E-2</v>
      </c>
      <c r="AR7149">
        <v>1.7072641E-2</v>
      </c>
      <c r="AS7149">
        <v>0.162574209</v>
      </c>
      <c r="AT7149">
        <v>1.15139E-3</v>
      </c>
    </row>
    <row r="7150" spans="1:46" hidden="1" x14ac:dyDescent="0.25">
      <c r="A7150" t="s">
        <v>335</v>
      </c>
      <c r="B7150" t="s">
        <v>295</v>
      </c>
      <c r="C7150">
        <v>20</v>
      </c>
      <c r="D7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0">
        <v>42</v>
      </c>
      <c r="AJ7150" t="s">
        <v>335</v>
      </c>
      <c r="AK7150" t="s">
        <v>429</v>
      </c>
      <c r="AL7150" t="s">
        <v>295</v>
      </c>
      <c r="AM7150">
        <v>10</v>
      </c>
      <c r="AN7150">
        <v>20</v>
      </c>
      <c r="AO7150">
        <v>0</v>
      </c>
      <c r="AP7150">
        <v>0</v>
      </c>
      <c r="AQ7150">
        <v>0</v>
      </c>
      <c r="AR7150">
        <v>1.093768E-3</v>
      </c>
      <c r="AS7150">
        <v>1.9112455E-2</v>
      </c>
      <c r="AT7150">
        <v>0</v>
      </c>
    </row>
    <row r="7151" spans="1:46" hidden="1" x14ac:dyDescent="0.25">
      <c r="A7151" t="s">
        <v>335</v>
      </c>
      <c r="B7151" t="s">
        <v>295</v>
      </c>
      <c r="C7151">
        <v>21</v>
      </c>
      <c r="D7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1">
        <v>42</v>
      </c>
      <c r="AJ7151" t="s">
        <v>335</v>
      </c>
      <c r="AK7151" t="s">
        <v>429</v>
      </c>
      <c r="AL7151" t="s">
        <v>295</v>
      </c>
      <c r="AM7151">
        <v>10</v>
      </c>
      <c r="AN7151">
        <v>21</v>
      </c>
      <c r="AO7151">
        <v>0</v>
      </c>
      <c r="AP7151">
        <v>0</v>
      </c>
      <c r="AQ7151">
        <v>0</v>
      </c>
      <c r="AR7151">
        <v>0</v>
      </c>
      <c r="AS7151">
        <v>0</v>
      </c>
      <c r="AT7151">
        <v>0</v>
      </c>
    </row>
    <row r="7152" spans="1:46" hidden="1" x14ac:dyDescent="0.25">
      <c r="A7152" t="s">
        <v>335</v>
      </c>
      <c r="B7152" t="s">
        <v>295</v>
      </c>
      <c r="C7152">
        <v>22</v>
      </c>
      <c r="D7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2">
        <v>42</v>
      </c>
      <c r="AJ7152" t="s">
        <v>335</v>
      </c>
      <c r="AK7152" t="s">
        <v>429</v>
      </c>
      <c r="AL7152" t="s">
        <v>295</v>
      </c>
      <c r="AM7152">
        <v>10</v>
      </c>
      <c r="AN7152">
        <v>22</v>
      </c>
      <c r="AO7152">
        <v>0</v>
      </c>
      <c r="AP7152">
        <v>0</v>
      </c>
      <c r="AQ7152">
        <v>0</v>
      </c>
      <c r="AR7152">
        <v>0</v>
      </c>
      <c r="AS7152">
        <v>0</v>
      </c>
      <c r="AT7152">
        <v>0</v>
      </c>
    </row>
    <row r="7153" spans="1:46" hidden="1" x14ac:dyDescent="0.25">
      <c r="A7153" t="s">
        <v>335</v>
      </c>
      <c r="B7153" t="s">
        <v>295</v>
      </c>
      <c r="C7153">
        <v>23</v>
      </c>
      <c r="D7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3">
        <v>42</v>
      </c>
      <c r="AJ7153" t="s">
        <v>335</v>
      </c>
      <c r="AK7153" t="s">
        <v>429</v>
      </c>
      <c r="AL7153" t="s">
        <v>295</v>
      </c>
      <c r="AM7153">
        <v>10</v>
      </c>
      <c r="AN7153">
        <v>23</v>
      </c>
      <c r="AO7153">
        <v>0</v>
      </c>
      <c r="AP7153">
        <v>0</v>
      </c>
      <c r="AQ7153">
        <v>0</v>
      </c>
      <c r="AR7153">
        <v>0</v>
      </c>
      <c r="AS7153">
        <v>0</v>
      </c>
      <c r="AT7153">
        <v>0</v>
      </c>
    </row>
    <row r="7154" spans="1:46" hidden="1" x14ac:dyDescent="0.25">
      <c r="A7154" t="s">
        <v>335</v>
      </c>
      <c r="B7154" t="s">
        <v>295</v>
      </c>
      <c r="C7154">
        <v>24</v>
      </c>
      <c r="D7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4">
        <v>42</v>
      </c>
      <c r="AJ7154" t="s">
        <v>335</v>
      </c>
      <c r="AK7154" t="s">
        <v>429</v>
      </c>
      <c r="AL7154" t="s">
        <v>295</v>
      </c>
      <c r="AM7154">
        <v>10</v>
      </c>
      <c r="AN7154">
        <v>24</v>
      </c>
      <c r="AO7154">
        <v>0</v>
      </c>
      <c r="AP7154">
        <v>0</v>
      </c>
      <c r="AQ7154">
        <v>0</v>
      </c>
      <c r="AR7154">
        <v>0</v>
      </c>
      <c r="AS7154">
        <v>0</v>
      </c>
      <c r="AT7154">
        <v>0</v>
      </c>
    </row>
    <row r="7155" spans="1:46" hidden="1" x14ac:dyDescent="0.25">
      <c r="A7155" t="s">
        <v>335</v>
      </c>
      <c r="B7155" t="s">
        <v>296</v>
      </c>
      <c r="C7155">
        <v>1</v>
      </c>
      <c r="D7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5">
        <v>42</v>
      </c>
      <c r="AJ7155" t="s">
        <v>335</v>
      </c>
      <c r="AK7155" t="s">
        <v>429</v>
      </c>
      <c r="AL7155" t="s">
        <v>296</v>
      </c>
      <c r="AM7155">
        <v>11</v>
      </c>
      <c r="AN7155">
        <v>1</v>
      </c>
      <c r="AO7155">
        <v>0</v>
      </c>
      <c r="AP7155">
        <v>0</v>
      </c>
      <c r="AQ7155">
        <v>0</v>
      </c>
      <c r="AR7155">
        <v>0</v>
      </c>
      <c r="AS7155">
        <v>0</v>
      </c>
      <c r="AT7155">
        <v>0</v>
      </c>
    </row>
    <row r="7156" spans="1:46" hidden="1" x14ac:dyDescent="0.25">
      <c r="A7156" t="s">
        <v>335</v>
      </c>
      <c r="B7156" t="s">
        <v>296</v>
      </c>
      <c r="C7156">
        <v>2</v>
      </c>
      <c r="D7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6">
        <v>42</v>
      </c>
      <c r="AJ7156" t="s">
        <v>335</v>
      </c>
      <c r="AK7156" t="s">
        <v>429</v>
      </c>
      <c r="AL7156" t="s">
        <v>296</v>
      </c>
      <c r="AM7156">
        <v>11</v>
      </c>
      <c r="AN7156">
        <v>2</v>
      </c>
      <c r="AO7156">
        <v>0</v>
      </c>
      <c r="AP7156">
        <v>0</v>
      </c>
      <c r="AQ7156">
        <v>0</v>
      </c>
      <c r="AR7156">
        <v>0</v>
      </c>
      <c r="AS7156">
        <v>0</v>
      </c>
      <c r="AT7156">
        <v>0</v>
      </c>
    </row>
    <row r="7157" spans="1:46" hidden="1" x14ac:dyDescent="0.25">
      <c r="A7157" t="s">
        <v>335</v>
      </c>
      <c r="B7157" t="s">
        <v>296</v>
      </c>
      <c r="C7157">
        <v>3</v>
      </c>
      <c r="D7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7">
        <v>42</v>
      </c>
      <c r="AJ7157" t="s">
        <v>335</v>
      </c>
      <c r="AK7157" t="s">
        <v>429</v>
      </c>
      <c r="AL7157" t="s">
        <v>296</v>
      </c>
      <c r="AM7157">
        <v>11</v>
      </c>
      <c r="AN7157">
        <v>3</v>
      </c>
      <c r="AO7157">
        <v>0</v>
      </c>
      <c r="AP7157">
        <v>0</v>
      </c>
      <c r="AQ7157">
        <v>0</v>
      </c>
      <c r="AR7157">
        <v>0</v>
      </c>
      <c r="AS7157">
        <v>0</v>
      </c>
      <c r="AT7157">
        <v>0</v>
      </c>
    </row>
    <row r="7158" spans="1:46" hidden="1" x14ac:dyDescent="0.25">
      <c r="A7158" t="s">
        <v>335</v>
      </c>
      <c r="B7158" t="s">
        <v>296</v>
      </c>
      <c r="C7158">
        <v>4</v>
      </c>
      <c r="D7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8">
        <v>42</v>
      </c>
      <c r="AJ7158" t="s">
        <v>335</v>
      </c>
      <c r="AK7158" t="s">
        <v>429</v>
      </c>
      <c r="AL7158" t="s">
        <v>296</v>
      </c>
      <c r="AM7158">
        <v>11</v>
      </c>
      <c r="AN7158">
        <v>4</v>
      </c>
      <c r="AO7158">
        <v>0</v>
      </c>
      <c r="AP7158">
        <v>0</v>
      </c>
      <c r="AQ7158">
        <v>0</v>
      </c>
      <c r="AR7158">
        <v>0</v>
      </c>
      <c r="AS7158">
        <v>0</v>
      </c>
      <c r="AT7158">
        <v>0</v>
      </c>
    </row>
    <row r="7159" spans="1:46" hidden="1" x14ac:dyDescent="0.25">
      <c r="A7159" t="s">
        <v>335</v>
      </c>
      <c r="B7159" t="s">
        <v>296</v>
      </c>
      <c r="C7159">
        <v>5</v>
      </c>
      <c r="D7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9">
        <v>42</v>
      </c>
      <c r="AJ7159" t="s">
        <v>335</v>
      </c>
      <c r="AK7159" t="s">
        <v>429</v>
      </c>
      <c r="AL7159" t="s">
        <v>296</v>
      </c>
      <c r="AM7159">
        <v>11</v>
      </c>
      <c r="AN7159">
        <v>5</v>
      </c>
      <c r="AO7159">
        <v>0</v>
      </c>
      <c r="AP7159">
        <v>0</v>
      </c>
      <c r="AQ7159">
        <v>0</v>
      </c>
      <c r="AR7159">
        <v>0</v>
      </c>
      <c r="AS7159">
        <v>0</v>
      </c>
      <c r="AT7159">
        <v>0</v>
      </c>
    </row>
    <row r="7160" spans="1:46" hidden="1" x14ac:dyDescent="0.25">
      <c r="A7160" t="s">
        <v>335</v>
      </c>
      <c r="B7160" t="s">
        <v>296</v>
      </c>
      <c r="C7160">
        <v>6</v>
      </c>
      <c r="D7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60">
        <v>42</v>
      </c>
      <c r="AJ7160" t="s">
        <v>335</v>
      </c>
      <c r="AK7160" t="s">
        <v>429</v>
      </c>
      <c r="AL7160" t="s">
        <v>296</v>
      </c>
      <c r="AM7160">
        <v>11</v>
      </c>
      <c r="AN7160">
        <v>6</v>
      </c>
      <c r="AO7160">
        <v>0</v>
      </c>
      <c r="AP7160">
        <v>5.633674E-3</v>
      </c>
      <c r="AQ7160">
        <v>1.1407802999999999E-2</v>
      </c>
      <c r="AR7160">
        <v>6.2000550000000003E-3</v>
      </c>
      <c r="AS7160">
        <v>2.1180175999999998E-2</v>
      </c>
      <c r="AT7160">
        <v>0</v>
      </c>
    </row>
    <row r="7161" spans="1:46" hidden="1" x14ac:dyDescent="0.25">
      <c r="A7161" t="s">
        <v>335</v>
      </c>
      <c r="B7161" t="s">
        <v>296</v>
      </c>
      <c r="C7161">
        <v>7</v>
      </c>
      <c r="D7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1.2526877E-2</v>
      </c>
      <c r="E7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1.2526877E-2</v>
      </c>
      <c r="AI7161">
        <v>42</v>
      </c>
      <c r="AJ7161" t="s">
        <v>335</v>
      </c>
      <c r="AK7161" t="s">
        <v>429</v>
      </c>
      <c r="AL7161" t="s">
        <v>296</v>
      </c>
      <c r="AM7161">
        <v>11</v>
      </c>
      <c r="AN7161">
        <v>7</v>
      </c>
      <c r="AO7161">
        <v>1.2526877E-2</v>
      </c>
      <c r="AP7161">
        <v>6.8334838999999994E-2</v>
      </c>
      <c r="AQ7161">
        <v>0.10589504800000001</v>
      </c>
      <c r="AR7161">
        <v>6.4964533000000005E-2</v>
      </c>
      <c r="AS7161">
        <v>0.169757621</v>
      </c>
      <c r="AT7161">
        <v>2.4050930000000001E-3</v>
      </c>
    </row>
    <row r="7162" spans="1:46" hidden="1" x14ac:dyDescent="0.25">
      <c r="A7162" t="s">
        <v>335</v>
      </c>
      <c r="B7162" t="s">
        <v>296</v>
      </c>
      <c r="C7162">
        <v>8</v>
      </c>
      <c r="D7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0.107189507</v>
      </c>
      <c r="E7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0.107189507</v>
      </c>
      <c r="AI7162">
        <v>42</v>
      </c>
      <c r="AJ7162" t="s">
        <v>335</v>
      </c>
      <c r="AK7162" t="s">
        <v>429</v>
      </c>
      <c r="AL7162" t="s">
        <v>296</v>
      </c>
      <c r="AM7162">
        <v>11</v>
      </c>
      <c r="AN7162">
        <v>8</v>
      </c>
      <c r="AO7162">
        <v>0.107189507</v>
      </c>
      <c r="AP7162">
        <v>0.17327751799999999</v>
      </c>
      <c r="AQ7162">
        <v>0.25766024999999998</v>
      </c>
      <c r="AR7162">
        <v>0.18729046599999999</v>
      </c>
      <c r="AS7162">
        <v>0.37256161700000001</v>
      </c>
      <c r="AT7162">
        <v>2.1464011000000002E-2</v>
      </c>
    </row>
    <row r="7163" spans="1:46" hidden="1" x14ac:dyDescent="0.25">
      <c r="A7163" t="s">
        <v>335</v>
      </c>
      <c r="B7163" t="s">
        <v>296</v>
      </c>
      <c r="C7163">
        <v>9</v>
      </c>
      <c r="D7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0.42576782299999999</v>
      </c>
      <c r="E7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0.24113778699999999</v>
      </c>
      <c r="AI7163">
        <v>42</v>
      </c>
      <c r="AJ7163" t="s">
        <v>335</v>
      </c>
      <c r="AK7163" t="s">
        <v>429</v>
      </c>
      <c r="AL7163" t="s">
        <v>296</v>
      </c>
      <c r="AM7163">
        <v>11</v>
      </c>
      <c r="AN7163">
        <v>9</v>
      </c>
      <c r="AO7163">
        <v>0.24113778699999999</v>
      </c>
      <c r="AP7163">
        <v>0.33147771700000001</v>
      </c>
      <c r="AQ7163">
        <v>0.42576782299999999</v>
      </c>
      <c r="AR7163">
        <v>0.33399989299999999</v>
      </c>
      <c r="AS7163">
        <v>0.55934078600000003</v>
      </c>
      <c r="AT7163">
        <v>5.6330707000000001E-2</v>
      </c>
    </row>
    <row r="7164" spans="1:46" hidden="1" x14ac:dyDescent="0.25">
      <c r="A7164" t="s">
        <v>335</v>
      </c>
      <c r="B7164" t="s">
        <v>296</v>
      </c>
      <c r="C7164">
        <v>10</v>
      </c>
      <c r="D7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0.567839765</v>
      </c>
      <c r="E7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0.567839765</v>
      </c>
      <c r="AI7164">
        <v>42</v>
      </c>
      <c r="AJ7164" t="s">
        <v>335</v>
      </c>
      <c r="AK7164" t="s">
        <v>429</v>
      </c>
      <c r="AL7164" t="s">
        <v>296</v>
      </c>
      <c r="AM7164">
        <v>11</v>
      </c>
      <c r="AN7164">
        <v>10</v>
      </c>
      <c r="AO7164">
        <v>0.37618605999999999</v>
      </c>
      <c r="AP7164">
        <v>0.47102181700000001</v>
      </c>
      <c r="AQ7164">
        <v>0.567839765</v>
      </c>
      <c r="AR7164">
        <v>0.46924203799999997</v>
      </c>
      <c r="AS7164">
        <v>0.73786447099999997</v>
      </c>
      <c r="AT7164">
        <v>0.104730701</v>
      </c>
    </row>
    <row r="7165" spans="1:46" hidden="1" x14ac:dyDescent="0.25">
      <c r="A7165" t="s">
        <v>335</v>
      </c>
      <c r="B7165" t="s">
        <v>296</v>
      </c>
      <c r="C7165">
        <v>11</v>
      </c>
      <c r="D7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0.695755452</v>
      </c>
      <c r="E7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0.695755452</v>
      </c>
      <c r="AI7165">
        <v>42</v>
      </c>
      <c r="AJ7165" t="s">
        <v>335</v>
      </c>
      <c r="AK7165" t="s">
        <v>429</v>
      </c>
      <c r="AL7165" t="s">
        <v>296</v>
      </c>
      <c r="AM7165">
        <v>11</v>
      </c>
      <c r="AN7165">
        <v>11</v>
      </c>
      <c r="AO7165">
        <v>0.47297988499999999</v>
      </c>
      <c r="AP7165">
        <v>0.57169110099999998</v>
      </c>
      <c r="AQ7165">
        <v>0.695755452</v>
      </c>
      <c r="AR7165">
        <v>0.57362465200000001</v>
      </c>
      <c r="AS7165">
        <v>0.87105381599999998</v>
      </c>
      <c r="AT7165">
        <v>0.109288864</v>
      </c>
    </row>
    <row r="7166" spans="1:46" hidden="1" x14ac:dyDescent="0.25">
      <c r="A7166" t="s">
        <v>335</v>
      </c>
      <c r="B7166" t="s">
        <v>296</v>
      </c>
      <c r="C7166">
        <v>12</v>
      </c>
      <c r="D7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0.76917217199999999</v>
      </c>
      <c r="E7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0.76917217199999999</v>
      </c>
      <c r="AI7166">
        <v>42</v>
      </c>
      <c r="AJ7166" t="s">
        <v>335</v>
      </c>
      <c r="AK7166" t="s">
        <v>429</v>
      </c>
      <c r="AL7166" t="s">
        <v>296</v>
      </c>
      <c r="AM7166">
        <v>11</v>
      </c>
      <c r="AN7166">
        <v>12</v>
      </c>
      <c r="AO7166">
        <v>0.52160225299999996</v>
      </c>
      <c r="AP7166">
        <v>0.64929454099999995</v>
      </c>
      <c r="AQ7166">
        <v>0.76917217199999999</v>
      </c>
      <c r="AR7166">
        <v>0.63651751899999998</v>
      </c>
      <c r="AS7166">
        <v>0.93718389899999999</v>
      </c>
      <c r="AT7166">
        <v>0.112167102</v>
      </c>
    </row>
    <row r="7167" spans="1:46" hidden="1" x14ac:dyDescent="0.25">
      <c r="A7167" t="s">
        <v>335</v>
      </c>
      <c r="B7167" t="s">
        <v>296</v>
      </c>
      <c r="C7167">
        <v>13</v>
      </c>
      <c r="D7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0.80273281799999996</v>
      </c>
      <c r="E7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0.80273281799999996</v>
      </c>
      <c r="AI7167">
        <v>42</v>
      </c>
      <c r="AJ7167" t="s">
        <v>335</v>
      </c>
      <c r="AK7167" t="s">
        <v>429</v>
      </c>
      <c r="AL7167" t="s">
        <v>296</v>
      </c>
      <c r="AM7167">
        <v>11</v>
      </c>
      <c r="AN7167">
        <v>13</v>
      </c>
      <c r="AO7167">
        <v>0.54252412800000005</v>
      </c>
      <c r="AP7167">
        <v>0.66138284000000003</v>
      </c>
      <c r="AQ7167">
        <v>0.80273281799999996</v>
      </c>
      <c r="AR7167">
        <v>0.65598440899999999</v>
      </c>
      <c r="AS7167">
        <v>0.96050876799999996</v>
      </c>
      <c r="AT7167">
        <v>0.13138823299999999</v>
      </c>
    </row>
    <row r="7168" spans="1:46" hidden="1" x14ac:dyDescent="0.25">
      <c r="A7168" t="s">
        <v>335</v>
      </c>
      <c r="B7168" t="s">
        <v>296</v>
      </c>
      <c r="C7168">
        <v>14</v>
      </c>
      <c r="D7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0.74770096399999997</v>
      </c>
      <c r="E7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0.74770096399999997</v>
      </c>
      <c r="AI7168">
        <v>42</v>
      </c>
      <c r="AJ7168" t="s">
        <v>335</v>
      </c>
      <c r="AK7168" t="s">
        <v>429</v>
      </c>
      <c r="AL7168" t="s">
        <v>296</v>
      </c>
      <c r="AM7168">
        <v>11</v>
      </c>
      <c r="AN7168">
        <v>14</v>
      </c>
      <c r="AO7168">
        <v>0.50304586100000004</v>
      </c>
      <c r="AP7168">
        <v>0.63810678200000004</v>
      </c>
      <c r="AQ7168">
        <v>0.74770096399999997</v>
      </c>
      <c r="AR7168">
        <v>0.62605966999999996</v>
      </c>
      <c r="AS7168">
        <v>0.96457352799999996</v>
      </c>
      <c r="AT7168">
        <v>0.17113515600000001</v>
      </c>
    </row>
    <row r="7169" spans="1:46" hidden="1" x14ac:dyDescent="0.25">
      <c r="A7169" t="s">
        <v>335</v>
      </c>
      <c r="B7169" t="s">
        <v>296</v>
      </c>
      <c r="C7169">
        <v>15</v>
      </c>
      <c r="D7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0.67498062800000003</v>
      </c>
      <c r="E7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0.67498062800000003</v>
      </c>
      <c r="AI7169">
        <v>42</v>
      </c>
      <c r="AJ7169" t="s">
        <v>335</v>
      </c>
      <c r="AK7169" t="s">
        <v>429</v>
      </c>
      <c r="AL7169" t="s">
        <v>296</v>
      </c>
      <c r="AM7169">
        <v>11</v>
      </c>
      <c r="AN7169">
        <v>15</v>
      </c>
      <c r="AO7169">
        <v>0.454011365</v>
      </c>
      <c r="AP7169">
        <v>0.55658818099999996</v>
      </c>
      <c r="AQ7169">
        <v>0.67498062800000003</v>
      </c>
      <c r="AR7169">
        <v>0.55515837199999996</v>
      </c>
      <c r="AS7169">
        <v>0.902436299</v>
      </c>
      <c r="AT7169">
        <v>0.16047998499999999</v>
      </c>
    </row>
    <row r="7170" spans="1:46" hidden="1" x14ac:dyDescent="0.25">
      <c r="A7170" t="s">
        <v>335</v>
      </c>
      <c r="B7170" t="s">
        <v>296</v>
      </c>
      <c r="C7170">
        <v>16</v>
      </c>
      <c r="D7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0.55737293200000004</v>
      </c>
      <c r="E7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0.55737293200000004</v>
      </c>
      <c r="AI7170">
        <v>42</v>
      </c>
      <c r="AJ7170" t="s">
        <v>335</v>
      </c>
      <c r="AK7170" t="s">
        <v>429</v>
      </c>
      <c r="AL7170" t="s">
        <v>296</v>
      </c>
      <c r="AM7170">
        <v>11</v>
      </c>
      <c r="AN7170">
        <v>16</v>
      </c>
      <c r="AO7170">
        <v>0.33918521499999998</v>
      </c>
      <c r="AP7170">
        <v>0.44019184900000002</v>
      </c>
      <c r="AQ7170">
        <v>0.55737293200000004</v>
      </c>
      <c r="AR7170">
        <v>0.44446814400000001</v>
      </c>
      <c r="AS7170">
        <v>0.78405455000000002</v>
      </c>
      <c r="AT7170">
        <v>0.114404244</v>
      </c>
    </row>
    <row r="7171" spans="1:46" hidden="1" x14ac:dyDescent="0.25">
      <c r="A7171" t="s">
        <v>335</v>
      </c>
      <c r="B7171" t="s">
        <v>296</v>
      </c>
      <c r="C7171">
        <v>17</v>
      </c>
      <c r="D7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0.40162622399999998</v>
      </c>
      <c r="E7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0.40162622399999998</v>
      </c>
      <c r="AI7171">
        <v>42</v>
      </c>
      <c r="AJ7171" t="s">
        <v>335</v>
      </c>
      <c r="AK7171" t="s">
        <v>429</v>
      </c>
      <c r="AL7171" t="s">
        <v>296</v>
      </c>
      <c r="AM7171">
        <v>11</v>
      </c>
      <c r="AN7171">
        <v>17</v>
      </c>
      <c r="AO7171">
        <v>0.21481357500000001</v>
      </c>
      <c r="AP7171">
        <v>0.31276778</v>
      </c>
      <c r="AQ7171">
        <v>0.40162622399999998</v>
      </c>
      <c r="AR7171">
        <v>0.31552254299999999</v>
      </c>
      <c r="AS7171">
        <v>0.61769479000000005</v>
      </c>
      <c r="AT7171">
        <v>6.0531129000000003E-2</v>
      </c>
    </row>
    <row r="7172" spans="1:46" hidden="1" x14ac:dyDescent="0.25">
      <c r="A7172" t="s">
        <v>335</v>
      </c>
      <c r="B7172" t="s">
        <v>296</v>
      </c>
      <c r="C7172">
        <v>18</v>
      </c>
      <c r="D7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0.240764482</v>
      </c>
      <c r="E7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0.240764482</v>
      </c>
      <c r="AI7172">
        <v>42</v>
      </c>
      <c r="AJ7172" t="s">
        <v>335</v>
      </c>
      <c r="AK7172" t="s">
        <v>429</v>
      </c>
      <c r="AL7172" t="s">
        <v>296</v>
      </c>
      <c r="AM7172">
        <v>11</v>
      </c>
      <c r="AN7172">
        <v>18</v>
      </c>
      <c r="AO7172">
        <v>0.105391743</v>
      </c>
      <c r="AP7172">
        <v>0.16369625199999999</v>
      </c>
      <c r="AQ7172">
        <v>0.240764482</v>
      </c>
      <c r="AR7172">
        <v>0.18482569099999999</v>
      </c>
      <c r="AS7172">
        <v>0.41695334899999997</v>
      </c>
      <c r="AT7172">
        <v>2.9098517000000001E-2</v>
      </c>
    </row>
    <row r="7173" spans="1:46" hidden="1" x14ac:dyDescent="0.25">
      <c r="A7173" t="s">
        <v>335</v>
      </c>
      <c r="B7173" t="s">
        <v>296</v>
      </c>
      <c r="C7173">
        <v>19</v>
      </c>
      <c r="D7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0.121513357</v>
      </c>
      <c r="E7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0.121513357</v>
      </c>
      <c r="AI7173">
        <v>42</v>
      </c>
      <c r="AJ7173" t="s">
        <v>335</v>
      </c>
      <c r="AK7173" t="s">
        <v>429</v>
      </c>
      <c r="AL7173" t="s">
        <v>296</v>
      </c>
      <c r="AM7173">
        <v>11</v>
      </c>
      <c r="AN7173">
        <v>19</v>
      </c>
      <c r="AO7173">
        <v>1.8611591E-2</v>
      </c>
      <c r="AP7173">
        <v>3.6598854E-2</v>
      </c>
      <c r="AQ7173">
        <v>0.121513357</v>
      </c>
      <c r="AR7173">
        <v>6.8479340999999999E-2</v>
      </c>
      <c r="AS7173">
        <v>0.21486132099999999</v>
      </c>
      <c r="AT7173">
        <v>4.5680149999999999E-3</v>
      </c>
    </row>
    <row r="7174" spans="1:46" hidden="1" x14ac:dyDescent="0.25">
      <c r="A7174" t="s">
        <v>335</v>
      </c>
      <c r="B7174" t="s">
        <v>296</v>
      </c>
      <c r="C7174">
        <v>20</v>
      </c>
      <c r="D7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2.0601406999999999E-2</v>
      </c>
      <c r="E7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2.0601406999999999E-2</v>
      </c>
      <c r="AI7174">
        <v>42</v>
      </c>
      <c r="AJ7174" t="s">
        <v>335</v>
      </c>
      <c r="AK7174" t="s">
        <v>429</v>
      </c>
      <c r="AL7174" t="s">
        <v>296</v>
      </c>
      <c r="AM7174">
        <v>11</v>
      </c>
      <c r="AN7174">
        <v>20</v>
      </c>
      <c r="AO7174">
        <v>0</v>
      </c>
      <c r="AP7174">
        <v>2.16E-5</v>
      </c>
      <c r="AQ7174">
        <v>2.0601406999999999E-2</v>
      </c>
      <c r="AR7174">
        <v>1.0363172E-2</v>
      </c>
      <c r="AS7174">
        <v>4.8309985999999999E-2</v>
      </c>
      <c r="AT7174">
        <v>0</v>
      </c>
    </row>
    <row r="7175" spans="1:46" hidden="1" x14ac:dyDescent="0.25">
      <c r="A7175" t="s">
        <v>335</v>
      </c>
      <c r="B7175" t="s">
        <v>296</v>
      </c>
      <c r="C7175">
        <v>21</v>
      </c>
      <c r="D7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5">
        <v>42</v>
      </c>
      <c r="AJ7175" t="s">
        <v>335</v>
      </c>
      <c r="AK7175" t="s">
        <v>429</v>
      </c>
      <c r="AL7175" t="s">
        <v>296</v>
      </c>
      <c r="AM7175">
        <v>11</v>
      </c>
      <c r="AN7175">
        <v>21</v>
      </c>
      <c r="AO7175">
        <v>0</v>
      </c>
      <c r="AP7175" s="281">
        <v>0</v>
      </c>
      <c r="AQ7175">
        <v>0</v>
      </c>
      <c r="AR7175">
        <v>5.6300000000000003E-6</v>
      </c>
      <c r="AS7175">
        <v>1.07822E-4</v>
      </c>
      <c r="AT7175">
        <v>0</v>
      </c>
    </row>
    <row r="7176" spans="1:46" hidden="1" x14ac:dyDescent="0.25">
      <c r="A7176" t="s">
        <v>335</v>
      </c>
      <c r="B7176" t="s">
        <v>296</v>
      </c>
      <c r="C7176">
        <v>22</v>
      </c>
      <c r="D7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6">
        <v>42</v>
      </c>
      <c r="AJ7176" t="s">
        <v>335</v>
      </c>
      <c r="AK7176" t="s">
        <v>429</v>
      </c>
      <c r="AL7176" t="s">
        <v>296</v>
      </c>
      <c r="AM7176">
        <v>11</v>
      </c>
      <c r="AN7176">
        <v>22</v>
      </c>
      <c r="AO7176">
        <v>0</v>
      </c>
      <c r="AP7176">
        <v>0</v>
      </c>
      <c r="AQ7176">
        <v>0</v>
      </c>
      <c r="AR7176" s="281">
        <v>0</v>
      </c>
      <c r="AS7176">
        <v>0</v>
      </c>
      <c r="AT7176">
        <v>0</v>
      </c>
    </row>
    <row r="7177" spans="1:46" hidden="1" x14ac:dyDescent="0.25">
      <c r="A7177" t="s">
        <v>335</v>
      </c>
      <c r="B7177" t="s">
        <v>296</v>
      </c>
      <c r="C7177">
        <v>23</v>
      </c>
      <c r="D7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7">
        <v>42</v>
      </c>
      <c r="AJ7177" t="s">
        <v>335</v>
      </c>
      <c r="AK7177" t="s">
        <v>429</v>
      </c>
      <c r="AL7177" t="s">
        <v>296</v>
      </c>
      <c r="AM7177">
        <v>11</v>
      </c>
      <c r="AN7177">
        <v>23</v>
      </c>
      <c r="AO7177">
        <v>0</v>
      </c>
      <c r="AP7177">
        <v>0</v>
      </c>
      <c r="AQ7177">
        <v>0</v>
      </c>
      <c r="AR7177">
        <v>0</v>
      </c>
      <c r="AS7177">
        <v>0</v>
      </c>
      <c r="AT7177">
        <v>0</v>
      </c>
    </row>
    <row r="7178" spans="1:46" hidden="1" x14ac:dyDescent="0.25">
      <c r="A7178" t="s">
        <v>335</v>
      </c>
      <c r="B7178" t="s">
        <v>296</v>
      </c>
      <c r="C7178">
        <v>24</v>
      </c>
      <c r="D7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8">
        <v>42</v>
      </c>
      <c r="AJ7178" t="s">
        <v>335</v>
      </c>
      <c r="AK7178" t="s">
        <v>429</v>
      </c>
      <c r="AL7178" t="s">
        <v>296</v>
      </c>
      <c r="AM7178">
        <v>11</v>
      </c>
      <c r="AN7178">
        <v>24</v>
      </c>
      <c r="AO7178">
        <v>0</v>
      </c>
      <c r="AP7178">
        <v>0</v>
      </c>
      <c r="AQ7178">
        <v>0</v>
      </c>
      <c r="AR7178">
        <v>0</v>
      </c>
      <c r="AS7178">
        <v>0</v>
      </c>
      <c r="AT7178">
        <v>0</v>
      </c>
    </row>
    <row r="7179" spans="1:46" hidden="1" x14ac:dyDescent="0.25">
      <c r="A7179" t="s">
        <v>335</v>
      </c>
      <c r="B7179" t="s">
        <v>297</v>
      </c>
      <c r="C7179">
        <v>1</v>
      </c>
      <c r="D7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9">
        <v>42</v>
      </c>
      <c r="AJ7179" t="s">
        <v>335</v>
      </c>
      <c r="AK7179" t="s">
        <v>429</v>
      </c>
      <c r="AL7179" t="s">
        <v>297</v>
      </c>
      <c r="AM7179">
        <v>12</v>
      </c>
      <c r="AN7179">
        <v>1</v>
      </c>
      <c r="AO7179">
        <v>0</v>
      </c>
      <c r="AP7179">
        <v>0</v>
      </c>
      <c r="AQ7179">
        <v>0</v>
      </c>
      <c r="AR7179">
        <v>0</v>
      </c>
      <c r="AS7179">
        <v>0</v>
      </c>
      <c r="AT7179">
        <v>0</v>
      </c>
    </row>
    <row r="7180" spans="1:46" hidden="1" x14ac:dyDescent="0.25">
      <c r="A7180" t="s">
        <v>335</v>
      </c>
      <c r="B7180" t="s">
        <v>297</v>
      </c>
      <c r="C7180">
        <v>2</v>
      </c>
      <c r="D7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0">
        <v>42</v>
      </c>
      <c r="AJ7180" t="s">
        <v>335</v>
      </c>
      <c r="AK7180" t="s">
        <v>429</v>
      </c>
      <c r="AL7180" t="s">
        <v>297</v>
      </c>
      <c r="AM7180">
        <v>12</v>
      </c>
      <c r="AN7180">
        <v>2</v>
      </c>
      <c r="AO7180">
        <v>0</v>
      </c>
      <c r="AP7180">
        <v>0</v>
      </c>
      <c r="AQ7180">
        <v>0</v>
      </c>
      <c r="AR7180">
        <v>0</v>
      </c>
      <c r="AS7180">
        <v>0</v>
      </c>
      <c r="AT7180">
        <v>0</v>
      </c>
    </row>
    <row r="7181" spans="1:46" hidden="1" x14ac:dyDescent="0.25">
      <c r="A7181" t="s">
        <v>335</v>
      </c>
      <c r="B7181" t="s">
        <v>297</v>
      </c>
      <c r="C7181">
        <v>3</v>
      </c>
      <c r="D7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1">
        <v>42</v>
      </c>
      <c r="AJ7181" t="s">
        <v>335</v>
      </c>
      <c r="AK7181" t="s">
        <v>429</v>
      </c>
      <c r="AL7181" t="s">
        <v>297</v>
      </c>
      <c r="AM7181">
        <v>12</v>
      </c>
      <c r="AN7181">
        <v>3</v>
      </c>
      <c r="AO7181">
        <v>0</v>
      </c>
      <c r="AP7181">
        <v>0</v>
      </c>
      <c r="AQ7181">
        <v>0</v>
      </c>
      <c r="AR7181">
        <v>0</v>
      </c>
      <c r="AS7181">
        <v>0</v>
      </c>
      <c r="AT7181">
        <v>0</v>
      </c>
    </row>
    <row r="7182" spans="1:46" hidden="1" x14ac:dyDescent="0.25">
      <c r="A7182" t="s">
        <v>335</v>
      </c>
      <c r="B7182" t="s">
        <v>297</v>
      </c>
      <c r="C7182">
        <v>4</v>
      </c>
      <c r="D7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2">
        <v>42</v>
      </c>
      <c r="AJ7182" t="s">
        <v>335</v>
      </c>
      <c r="AK7182" t="s">
        <v>429</v>
      </c>
      <c r="AL7182" t="s">
        <v>297</v>
      </c>
      <c r="AM7182">
        <v>12</v>
      </c>
      <c r="AN7182">
        <v>4</v>
      </c>
      <c r="AO7182">
        <v>0</v>
      </c>
      <c r="AP7182">
        <v>0</v>
      </c>
      <c r="AQ7182">
        <v>0</v>
      </c>
      <c r="AR7182">
        <v>0</v>
      </c>
      <c r="AS7182">
        <v>0</v>
      </c>
      <c r="AT7182">
        <v>0</v>
      </c>
    </row>
    <row r="7183" spans="1:46" hidden="1" x14ac:dyDescent="0.25">
      <c r="A7183" t="s">
        <v>335</v>
      </c>
      <c r="B7183" t="s">
        <v>297</v>
      </c>
      <c r="C7183">
        <v>5</v>
      </c>
      <c r="D7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3">
        <v>42</v>
      </c>
      <c r="AJ7183" t="s">
        <v>335</v>
      </c>
      <c r="AK7183" t="s">
        <v>429</v>
      </c>
      <c r="AL7183" t="s">
        <v>297</v>
      </c>
      <c r="AM7183">
        <v>12</v>
      </c>
      <c r="AN7183">
        <v>5</v>
      </c>
      <c r="AO7183">
        <v>0</v>
      </c>
      <c r="AP7183">
        <v>0</v>
      </c>
      <c r="AQ7183">
        <v>0</v>
      </c>
      <c r="AR7183">
        <v>0</v>
      </c>
      <c r="AS7183">
        <v>0</v>
      </c>
      <c r="AT7183">
        <v>0</v>
      </c>
    </row>
    <row r="7184" spans="1:46" hidden="1" x14ac:dyDescent="0.25">
      <c r="A7184" t="s">
        <v>335</v>
      </c>
      <c r="B7184" t="s">
        <v>297</v>
      </c>
      <c r="C7184">
        <v>6</v>
      </c>
      <c r="D7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4">
        <v>42</v>
      </c>
      <c r="AJ7184" t="s">
        <v>335</v>
      </c>
      <c r="AK7184" t="s">
        <v>429</v>
      </c>
      <c r="AL7184" t="s">
        <v>297</v>
      </c>
      <c r="AM7184">
        <v>12</v>
      </c>
      <c r="AN7184">
        <v>6</v>
      </c>
      <c r="AO7184">
        <v>0</v>
      </c>
      <c r="AP7184">
        <v>6.5580719999999999E-3</v>
      </c>
      <c r="AQ7184">
        <v>1.0684598999999999E-2</v>
      </c>
      <c r="AR7184">
        <v>5.9015220000000002E-3</v>
      </c>
      <c r="AS7184">
        <v>1.8593591999999999E-2</v>
      </c>
      <c r="AT7184">
        <v>0</v>
      </c>
    </row>
    <row r="7185" spans="1:46" hidden="1" x14ac:dyDescent="0.25">
      <c r="A7185" t="s">
        <v>335</v>
      </c>
      <c r="B7185" t="s">
        <v>297</v>
      </c>
      <c r="C7185">
        <v>7</v>
      </c>
      <c r="D7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1.2285255E-2</v>
      </c>
      <c r="E7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1.2285255E-2</v>
      </c>
      <c r="AI7185">
        <v>42</v>
      </c>
      <c r="AJ7185" t="s">
        <v>335</v>
      </c>
      <c r="AK7185" t="s">
        <v>429</v>
      </c>
      <c r="AL7185" t="s">
        <v>297</v>
      </c>
      <c r="AM7185">
        <v>12</v>
      </c>
      <c r="AN7185">
        <v>7</v>
      </c>
      <c r="AO7185">
        <v>1.2285255E-2</v>
      </c>
      <c r="AP7185">
        <v>6.8663993000000006E-2</v>
      </c>
      <c r="AQ7185">
        <v>0.104954043</v>
      </c>
      <c r="AR7185">
        <v>6.2361042999999998E-2</v>
      </c>
      <c r="AS7185">
        <v>0.15865622800000001</v>
      </c>
      <c r="AT7185">
        <v>2.451548E-3</v>
      </c>
    </row>
    <row r="7186" spans="1:46" hidden="1" x14ac:dyDescent="0.25">
      <c r="A7186" t="s">
        <v>335</v>
      </c>
      <c r="B7186" t="s">
        <v>297</v>
      </c>
      <c r="C7186">
        <v>8</v>
      </c>
      <c r="D7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0.103453513</v>
      </c>
      <c r="E7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0.103453513</v>
      </c>
      <c r="AI7186">
        <v>42</v>
      </c>
      <c r="AJ7186" t="s">
        <v>335</v>
      </c>
      <c r="AK7186" t="s">
        <v>429</v>
      </c>
      <c r="AL7186" t="s">
        <v>297</v>
      </c>
      <c r="AM7186">
        <v>12</v>
      </c>
      <c r="AN7186">
        <v>8</v>
      </c>
      <c r="AO7186">
        <v>0.103453513</v>
      </c>
      <c r="AP7186">
        <v>0.17420870399999999</v>
      </c>
      <c r="AQ7186">
        <v>0.26522172199999999</v>
      </c>
      <c r="AR7186">
        <v>0.18361925800000001</v>
      </c>
      <c r="AS7186">
        <v>0.36127605800000001</v>
      </c>
      <c r="AT7186">
        <v>2.1238215000000001E-2</v>
      </c>
    </row>
    <row r="7187" spans="1:46" hidden="1" x14ac:dyDescent="0.25">
      <c r="A7187" t="s">
        <v>335</v>
      </c>
      <c r="B7187" t="s">
        <v>297</v>
      </c>
      <c r="C7187">
        <v>9</v>
      </c>
      <c r="D7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0.43830594099999998</v>
      </c>
      <c r="E7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0.24392898499999999</v>
      </c>
      <c r="AI7187">
        <v>42</v>
      </c>
      <c r="AJ7187" t="s">
        <v>335</v>
      </c>
      <c r="AK7187" t="s">
        <v>429</v>
      </c>
      <c r="AL7187" t="s">
        <v>297</v>
      </c>
      <c r="AM7187">
        <v>12</v>
      </c>
      <c r="AN7187">
        <v>9</v>
      </c>
      <c r="AO7187">
        <v>0.24392898499999999</v>
      </c>
      <c r="AP7187">
        <v>0.31730550200000002</v>
      </c>
      <c r="AQ7187">
        <v>0.43830594099999998</v>
      </c>
      <c r="AR7187">
        <v>0.33251805299999998</v>
      </c>
      <c r="AS7187">
        <v>0.56423234499999997</v>
      </c>
      <c r="AT7187">
        <v>5.1247697000000002E-2</v>
      </c>
    </row>
    <row r="7188" spans="1:46" hidden="1" x14ac:dyDescent="0.25">
      <c r="A7188" t="s">
        <v>335</v>
      </c>
      <c r="B7188" t="s">
        <v>297</v>
      </c>
      <c r="C7188">
        <v>10</v>
      </c>
      <c r="D7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0.57775381699999995</v>
      </c>
      <c r="E7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0.57775381699999995</v>
      </c>
      <c r="AI7188">
        <v>42</v>
      </c>
      <c r="AJ7188" t="s">
        <v>335</v>
      </c>
      <c r="AK7188" t="s">
        <v>429</v>
      </c>
      <c r="AL7188" t="s">
        <v>297</v>
      </c>
      <c r="AM7188">
        <v>12</v>
      </c>
      <c r="AN7188">
        <v>10</v>
      </c>
      <c r="AO7188">
        <v>0.38268585799999999</v>
      </c>
      <c r="AP7188">
        <v>0.47761669699999998</v>
      </c>
      <c r="AQ7188">
        <v>0.57775381699999995</v>
      </c>
      <c r="AR7188">
        <v>0.47131726600000001</v>
      </c>
      <c r="AS7188">
        <v>0.74174058499999995</v>
      </c>
      <c r="AT7188">
        <v>8.8377811000000001E-2</v>
      </c>
    </row>
    <row r="7189" spans="1:46" hidden="1" x14ac:dyDescent="0.25">
      <c r="A7189" t="s">
        <v>335</v>
      </c>
      <c r="B7189" t="s">
        <v>297</v>
      </c>
      <c r="C7189">
        <v>11</v>
      </c>
      <c r="D7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0.71037633899999997</v>
      </c>
      <c r="E7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0.71037633899999997</v>
      </c>
      <c r="AI7189">
        <v>42</v>
      </c>
      <c r="AJ7189" t="s">
        <v>335</v>
      </c>
      <c r="AK7189" t="s">
        <v>429</v>
      </c>
      <c r="AL7189" t="s">
        <v>297</v>
      </c>
      <c r="AM7189">
        <v>12</v>
      </c>
      <c r="AN7189">
        <v>11</v>
      </c>
      <c r="AO7189">
        <v>0.47697510700000001</v>
      </c>
      <c r="AP7189">
        <v>0.59707870799999996</v>
      </c>
      <c r="AQ7189">
        <v>0.71037633899999997</v>
      </c>
      <c r="AR7189">
        <v>0.58218963899999998</v>
      </c>
      <c r="AS7189">
        <v>0.85097197199999997</v>
      </c>
      <c r="AT7189">
        <v>0.12678431500000001</v>
      </c>
    </row>
    <row r="7190" spans="1:46" hidden="1" x14ac:dyDescent="0.25">
      <c r="A7190" t="s">
        <v>335</v>
      </c>
      <c r="B7190" t="s">
        <v>297</v>
      </c>
      <c r="C7190">
        <v>12</v>
      </c>
      <c r="D7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0.78820435</v>
      </c>
      <c r="E7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0.78820435</v>
      </c>
      <c r="AI7190">
        <v>42</v>
      </c>
      <c r="AJ7190" t="s">
        <v>335</v>
      </c>
      <c r="AK7190" t="s">
        <v>429</v>
      </c>
      <c r="AL7190" t="s">
        <v>297</v>
      </c>
      <c r="AM7190">
        <v>12</v>
      </c>
      <c r="AN7190">
        <v>12</v>
      </c>
      <c r="AO7190">
        <v>0.55978801199999995</v>
      </c>
      <c r="AP7190">
        <v>0.68951259499999995</v>
      </c>
      <c r="AQ7190">
        <v>0.78820435</v>
      </c>
      <c r="AR7190">
        <v>0.65662239700000002</v>
      </c>
      <c r="AS7190">
        <v>0.90673296400000003</v>
      </c>
      <c r="AT7190">
        <v>0.152628811</v>
      </c>
    </row>
    <row r="7191" spans="1:46" hidden="1" x14ac:dyDescent="0.25">
      <c r="A7191" t="s">
        <v>335</v>
      </c>
      <c r="B7191" t="s">
        <v>297</v>
      </c>
      <c r="C7191">
        <v>13</v>
      </c>
      <c r="D7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0.80388172800000002</v>
      </c>
      <c r="E7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0.80388172800000002</v>
      </c>
      <c r="AI7191">
        <v>42</v>
      </c>
      <c r="AJ7191" t="s">
        <v>335</v>
      </c>
      <c r="AK7191" t="s">
        <v>429</v>
      </c>
      <c r="AL7191" t="s">
        <v>297</v>
      </c>
      <c r="AM7191">
        <v>12</v>
      </c>
      <c r="AN7191">
        <v>13</v>
      </c>
      <c r="AO7191">
        <v>0.58386150999999997</v>
      </c>
      <c r="AP7191">
        <v>0.71134170600000002</v>
      </c>
      <c r="AQ7191">
        <v>0.80388172800000002</v>
      </c>
      <c r="AR7191">
        <v>0.68355585399999996</v>
      </c>
      <c r="AS7191">
        <v>0.95132178199999995</v>
      </c>
      <c r="AT7191">
        <v>0.142111181</v>
      </c>
    </row>
    <row r="7192" spans="1:46" hidden="1" x14ac:dyDescent="0.25">
      <c r="A7192" t="s">
        <v>335</v>
      </c>
      <c r="B7192" t="s">
        <v>297</v>
      </c>
      <c r="C7192">
        <v>14</v>
      </c>
      <c r="D7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0.77344295200000002</v>
      </c>
      <c r="E7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0.77344295200000002</v>
      </c>
      <c r="AI7192">
        <v>42</v>
      </c>
      <c r="AJ7192" t="s">
        <v>335</v>
      </c>
      <c r="AK7192" t="s">
        <v>429</v>
      </c>
      <c r="AL7192" t="s">
        <v>297</v>
      </c>
      <c r="AM7192">
        <v>12</v>
      </c>
      <c r="AN7192">
        <v>14</v>
      </c>
      <c r="AO7192">
        <v>0.57333268299999995</v>
      </c>
      <c r="AP7192">
        <v>0.682655923</v>
      </c>
      <c r="AQ7192">
        <v>0.77344295200000002</v>
      </c>
      <c r="AR7192">
        <v>0.65896326900000002</v>
      </c>
      <c r="AS7192">
        <v>0.95886946299999998</v>
      </c>
      <c r="AT7192">
        <v>0.157294133</v>
      </c>
    </row>
    <row r="7193" spans="1:46" hidden="1" x14ac:dyDescent="0.25">
      <c r="A7193" t="s">
        <v>335</v>
      </c>
      <c r="B7193" t="s">
        <v>297</v>
      </c>
      <c r="C7193">
        <v>15</v>
      </c>
      <c r="D7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0.70313865799999997</v>
      </c>
      <c r="E7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0.70313865799999997</v>
      </c>
      <c r="AI7193">
        <v>42</v>
      </c>
      <c r="AJ7193" t="s">
        <v>335</v>
      </c>
      <c r="AK7193" t="s">
        <v>429</v>
      </c>
      <c r="AL7193" t="s">
        <v>297</v>
      </c>
      <c r="AM7193">
        <v>12</v>
      </c>
      <c r="AN7193">
        <v>15</v>
      </c>
      <c r="AO7193">
        <v>0.50738699399999998</v>
      </c>
      <c r="AP7193">
        <v>0.62171541699999999</v>
      </c>
      <c r="AQ7193">
        <v>0.70313865799999997</v>
      </c>
      <c r="AR7193">
        <v>0.59703282099999999</v>
      </c>
      <c r="AS7193">
        <v>0.90654648900000001</v>
      </c>
      <c r="AT7193">
        <v>0.156281484</v>
      </c>
    </row>
    <row r="7194" spans="1:46" hidden="1" x14ac:dyDescent="0.25">
      <c r="A7194" t="s">
        <v>335</v>
      </c>
      <c r="B7194" t="s">
        <v>297</v>
      </c>
      <c r="C7194">
        <v>16</v>
      </c>
      <c r="D7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0.58295055299999998</v>
      </c>
      <c r="E7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0.58295055299999998</v>
      </c>
      <c r="AI7194">
        <v>42</v>
      </c>
      <c r="AJ7194" t="s">
        <v>335</v>
      </c>
      <c r="AK7194" t="s">
        <v>429</v>
      </c>
      <c r="AL7194" t="s">
        <v>297</v>
      </c>
      <c r="AM7194">
        <v>12</v>
      </c>
      <c r="AN7194">
        <v>16</v>
      </c>
      <c r="AO7194">
        <v>0.41687380299999999</v>
      </c>
      <c r="AP7194">
        <v>0.500439937</v>
      </c>
      <c r="AQ7194">
        <v>0.58295055299999998</v>
      </c>
      <c r="AR7194">
        <v>0.49359566500000002</v>
      </c>
      <c r="AS7194">
        <v>0.78822921099999999</v>
      </c>
      <c r="AT7194">
        <v>9.5218233999999999E-2</v>
      </c>
    </row>
    <row r="7195" spans="1:46" hidden="1" x14ac:dyDescent="0.25">
      <c r="A7195" t="s">
        <v>335</v>
      </c>
      <c r="B7195" t="s">
        <v>297</v>
      </c>
      <c r="C7195">
        <v>17</v>
      </c>
      <c r="D7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0.45850457700000002</v>
      </c>
      <c r="E7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0.45850457700000002</v>
      </c>
      <c r="AI7195">
        <v>42</v>
      </c>
      <c r="AJ7195" t="s">
        <v>335</v>
      </c>
      <c r="AK7195" t="s">
        <v>429</v>
      </c>
      <c r="AL7195" t="s">
        <v>297</v>
      </c>
      <c r="AM7195">
        <v>12</v>
      </c>
      <c r="AN7195">
        <v>17</v>
      </c>
      <c r="AO7195">
        <v>0.28262962699999999</v>
      </c>
      <c r="AP7195">
        <v>0.37042175199999999</v>
      </c>
      <c r="AQ7195">
        <v>0.45850457700000002</v>
      </c>
      <c r="AR7195">
        <v>0.36687039300000002</v>
      </c>
      <c r="AS7195">
        <v>0.64612554600000005</v>
      </c>
      <c r="AT7195">
        <v>6.9739068000000001E-2</v>
      </c>
    </row>
    <row r="7196" spans="1:46" hidden="1" x14ac:dyDescent="0.25">
      <c r="A7196" t="s">
        <v>335</v>
      </c>
      <c r="B7196" t="s">
        <v>297</v>
      </c>
      <c r="C7196">
        <v>18</v>
      </c>
      <c r="D7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0.28748562500000002</v>
      </c>
      <c r="E7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0.28748562500000002</v>
      </c>
      <c r="AI7196">
        <v>42</v>
      </c>
      <c r="AJ7196" t="s">
        <v>335</v>
      </c>
      <c r="AK7196" t="s">
        <v>429</v>
      </c>
      <c r="AL7196" t="s">
        <v>297</v>
      </c>
      <c r="AM7196">
        <v>12</v>
      </c>
      <c r="AN7196">
        <v>18</v>
      </c>
      <c r="AO7196">
        <v>0.16112074900000001</v>
      </c>
      <c r="AP7196">
        <v>0.21811307999999999</v>
      </c>
      <c r="AQ7196">
        <v>0.28748562500000002</v>
      </c>
      <c r="AR7196">
        <v>0.228446027</v>
      </c>
      <c r="AS7196">
        <v>0.45539552599999999</v>
      </c>
      <c r="AT7196">
        <v>3.6574233999999997E-2</v>
      </c>
    </row>
    <row r="7197" spans="1:46" hidden="1" x14ac:dyDescent="0.25">
      <c r="A7197" t="s">
        <v>335</v>
      </c>
      <c r="B7197" t="s">
        <v>297</v>
      </c>
      <c r="C7197">
        <v>19</v>
      </c>
      <c r="D7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0.16235597199999999</v>
      </c>
      <c r="E7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0.16235597199999999</v>
      </c>
      <c r="AI7197">
        <v>42</v>
      </c>
      <c r="AJ7197" t="s">
        <v>335</v>
      </c>
      <c r="AK7197" t="s">
        <v>429</v>
      </c>
      <c r="AL7197" t="s">
        <v>297</v>
      </c>
      <c r="AM7197">
        <v>12</v>
      </c>
      <c r="AN7197">
        <v>19</v>
      </c>
      <c r="AO7197">
        <v>5.1360050999999997E-2</v>
      </c>
      <c r="AP7197">
        <v>7.7125964000000005E-2</v>
      </c>
      <c r="AQ7197">
        <v>0.16235597199999999</v>
      </c>
      <c r="AR7197">
        <v>0.100597382</v>
      </c>
      <c r="AS7197">
        <v>0.252978486</v>
      </c>
      <c r="AT7197">
        <v>1.0426647000000001E-2</v>
      </c>
    </row>
    <row r="7198" spans="1:46" hidden="1" x14ac:dyDescent="0.25">
      <c r="A7198" t="s">
        <v>335</v>
      </c>
      <c r="B7198" t="s">
        <v>297</v>
      </c>
      <c r="C7198">
        <v>20</v>
      </c>
      <c r="D7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4.7038805000000003E-2</v>
      </c>
      <c r="E7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4.7038805000000003E-2</v>
      </c>
      <c r="AI7198">
        <v>42</v>
      </c>
      <c r="AJ7198" t="s">
        <v>335</v>
      </c>
      <c r="AK7198" t="s">
        <v>429</v>
      </c>
      <c r="AL7198" t="s">
        <v>297</v>
      </c>
      <c r="AM7198">
        <v>12</v>
      </c>
      <c r="AN7198">
        <v>20</v>
      </c>
      <c r="AO7198">
        <v>6.63195E-4</v>
      </c>
      <c r="AP7198">
        <v>2.2651759999999998E-3</v>
      </c>
      <c r="AQ7198">
        <v>4.7038805000000003E-2</v>
      </c>
      <c r="AR7198">
        <v>2.1083267999999999E-2</v>
      </c>
      <c r="AS7198">
        <v>7.3013160999999993E-2</v>
      </c>
      <c r="AT7198">
        <v>8.5699999999999996E-5</v>
      </c>
    </row>
    <row r="7199" spans="1:46" hidden="1" x14ac:dyDescent="0.25">
      <c r="A7199" t="s">
        <v>335</v>
      </c>
      <c r="B7199" t="s">
        <v>297</v>
      </c>
      <c r="C7199">
        <v>21</v>
      </c>
      <c r="D7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6.8815300000000005E-4</v>
      </c>
      <c r="E7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6.8815300000000005E-4</v>
      </c>
      <c r="AI7199">
        <v>42</v>
      </c>
      <c r="AJ7199" t="s">
        <v>335</v>
      </c>
      <c r="AK7199" t="s">
        <v>429</v>
      </c>
      <c r="AL7199" t="s">
        <v>297</v>
      </c>
      <c r="AM7199">
        <v>12</v>
      </c>
      <c r="AN7199">
        <v>21</v>
      </c>
      <c r="AO7199">
        <v>0</v>
      </c>
      <c r="AP7199">
        <v>0</v>
      </c>
      <c r="AQ7199">
        <v>6.8815300000000005E-4</v>
      </c>
      <c r="AR7199">
        <v>3.97162E-4</v>
      </c>
      <c r="AS7199">
        <v>2.6684830000000001E-3</v>
      </c>
      <c r="AT7199" s="281">
        <v>0</v>
      </c>
    </row>
    <row r="7200" spans="1:46" hidden="1" x14ac:dyDescent="0.25">
      <c r="A7200" t="s">
        <v>335</v>
      </c>
      <c r="B7200" t="s">
        <v>297</v>
      </c>
      <c r="C7200">
        <v>22</v>
      </c>
      <c r="D7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0">
        <v>42</v>
      </c>
      <c r="AJ7200" t="s">
        <v>335</v>
      </c>
      <c r="AK7200" t="s">
        <v>429</v>
      </c>
      <c r="AL7200" t="s">
        <v>297</v>
      </c>
      <c r="AM7200">
        <v>12</v>
      </c>
      <c r="AN7200">
        <v>22</v>
      </c>
      <c r="AO7200">
        <v>0</v>
      </c>
      <c r="AP7200">
        <v>0</v>
      </c>
      <c r="AQ7200">
        <v>0</v>
      </c>
      <c r="AR7200">
        <v>0</v>
      </c>
      <c r="AS7200">
        <v>0</v>
      </c>
      <c r="AT7200">
        <v>0</v>
      </c>
    </row>
    <row r="7201" spans="1:46" hidden="1" x14ac:dyDescent="0.25">
      <c r="A7201" t="s">
        <v>335</v>
      </c>
      <c r="B7201" t="s">
        <v>297</v>
      </c>
      <c r="C7201">
        <v>23</v>
      </c>
      <c r="D7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1">
        <v>42</v>
      </c>
      <c r="AJ7201" t="s">
        <v>335</v>
      </c>
      <c r="AK7201" t="s">
        <v>429</v>
      </c>
      <c r="AL7201" t="s">
        <v>297</v>
      </c>
      <c r="AM7201">
        <v>12</v>
      </c>
      <c r="AN7201">
        <v>23</v>
      </c>
      <c r="AO7201">
        <v>0</v>
      </c>
      <c r="AP7201">
        <v>0</v>
      </c>
      <c r="AQ7201">
        <v>0</v>
      </c>
      <c r="AR7201">
        <v>0</v>
      </c>
      <c r="AS7201">
        <v>0</v>
      </c>
      <c r="AT7201">
        <v>0</v>
      </c>
    </row>
    <row r="7202" spans="1:46" hidden="1" x14ac:dyDescent="0.25">
      <c r="A7202" t="s">
        <v>335</v>
      </c>
      <c r="B7202" t="s">
        <v>297</v>
      </c>
      <c r="C7202">
        <v>24</v>
      </c>
      <c r="D7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2">
        <v>42</v>
      </c>
      <c r="AJ7202" t="s">
        <v>335</v>
      </c>
      <c r="AK7202" t="s">
        <v>429</v>
      </c>
      <c r="AL7202" t="s">
        <v>297</v>
      </c>
      <c r="AM7202">
        <v>12</v>
      </c>
      <c r="AN7202">
        <v>24</v>
      </c>
      <c r="AO7202">
        <v>0</v>
      </c>
      <c r="AP7202">
        <v>0</v>
      </c>
      <c r="AQ7202">
        <v>0</v>
      </c>
      <c r="AR7202">
        <v>0</v>
      </c>
      <c r="AS7202">
        <v>0</v>
      </c>
      <c r="AT7202">
        <v>0</v>
      </c>
    </row>
    <row r="7203" spans="1:46" hidden="1" x14ac:dyDescent="0.25">
      <c r="A7203" t="s">
        <v>332</v>
      </c>
      <c r="B7203" t="s">
        <v>286</v>
      </c>
      <c r="C7203">
        <v>1</v>
      </c>
      <c r="D7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3">
        <v>28</v>
      </c>
      <c r="AJ7203" t="s">
        <v>332</v>
      </c>
      <c r="AK7203" t="s">
        <v>431</v>
      </c>
      <c r="AL7203" t="s">
        <v>286</v>
      </c>
      <c r="AM7203">
        <v>1</v>
      </c>
      <c r="AN7203">
        <v>1</v>
      </c>
      <c r="AO7203">
        <v>0</v>
      </c>
      <c r="AP7203">
        <v>0</v>
      </c>
      <c r="AQ7203">
        <v>0</v>
      </c>
      <c r="AR7203">
        <v>0</v>
      </c>
      <c r="AS7203">
        <v>0</v>
      </c>
      <c r="AT7203">
        <v>0</v>
      </c>
    </row>
    <row r="7204" spans="1:46" hidden="1" x14ac:dyDescent="0.25">
      <c r="A7204" t="s">
        <v>332</v>
      </c>
      <c r="B7204" t="s">
        <v>286</v>
      </c>
      <c r="C7204">
        <v>2</v>
      </c>
      <c r="D7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4">
        <v>28</v>
      </c>
      <c r="AJ7204" t="s">
        <v>332</v>
      </c>
      <c r="AK7204" t="s">
        <v>431</v>
      </c>
      <c r="AL7204" t="s">
        <v>286</v>
      </c>
      <c r="AM7204">
        <v>1</v>
      </c>
      <c r="AN7204">
        <v>2</v>
      </c>
      <c r="AO7204">
        <v>0</v>
      </c>
      <c r="AP7204">
        <v>0</v>
      </c>
      <c r="AQ7204">
        <v>0</v>
      </c>
      <c r="AR7204">
        <v>0</v>
      </c>
      <c r="AS7204">
        <v>0</v>
      </c>
      <c r="AT7204">
        <v>0</v>
      </c>
    </row>
    <row r="7205" spans="1:46" hidden="1" x14ac:dyDescent="0.25">
      <c r="A7205" t="s">
        <v>332</v>
      </c>
      <c r="B7205" t="s">
        <v>286</v>
      </c>
      <c r="C7205">
        <v>3</v>
      </c>
      <c r="D7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5">
        <v>28</v>
      </c>
      <c r="AJ7205" t="s">
        <v>332</v>
      </c>
      <c r="AK7205" t="s">
        <v>431</v>
      </c>
      <c r="AL7205" t="s">
        <v>286</v>
      </c>
      <c r="AM7205">
        <v>1</v>
      </c>
      <c r="AN7205">
        <v>3</v>
      </c>
      <c r="AO7205">
        <v>0</v>
      </c>
      <c r="AP7205">
        <v>0</v>
      </c>
      <c r="AQ7205">
        <v>0</v>
      </c>
      <c r="AR7205">
        <v>0</v>
      </c>
      <c r="AS7205">
        <v>0</v>
      </c>
      <c r="AT7205">
        <v>0</v>
      </c>
    </row>
    <row r="7206" spans="1:46" hidden="1" x14ac:dyDescent="0.25">
      <c r="A7206" t="s">
        <v>332</v>
      </c>
      <c r="B7206" t="s">
        <v>286</v>
      </c>
      <c r="C7206">
        <v>4</v>
      </c>
      <c r="D7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6">
        <v>28</v>
      </c>
      <c r="AJ7206" t="s">
        <v>332</v>
      </c>
      <c r="AK7206" t="s">
        <v>431</v>
      </c>
      <c r="AL7206" t="s">
        <v>286</v>
      </c>
      <c r="AM7206">
        <v>1</v>
      </c>
      <c r="AN7206">
        <v>4</v>
      </c>
      <c r="AO7206">
        <v>0</v>
      </c>
      <c r="AP7206">
        <v>0</v>
      </c>
      <c r="AQ7206">
        <v>0</v>
      </c>
      <c r="AR7206">
        <v>0</v>
      </c>
      <c r="AS7206">
        <v>0</v>
      </c>
      <c r="AT7206">
        <v>0</v>
      </c>
    </row>
    <row r="7207" spans="1:46" hidden="1" x14ac:dyDescent="0.25">
      <c r="A7207" t="s">
        <v>332</v>
      </c>
      <c r="B7207" t="s">
        <v>286</v>
      </c>
      <c r="C7207">
        <v>5</v>
      </c>
      <c r="D7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7">
        <v>28</v>
      </c>
      <c r="AJ7207" t="s">
        <v>332</v>
      </c>
      <c r="AK7207" t="s">
        <v>431</v>
      </c>
      <c r="AL7207" t="s">
        <v>286</v>
      </c>
      <c r="AM7207">
        <v>1</v>
      </c>
      <c r="AN7207">
        <v>5</v>
      </c>
      <c r="AO7207">
        <v>0</v>
      </c>
      <c r="AP7207">
        <v>0</v>
      </c>
      <c r="AQ7207">
        <v>0</v>
      </c>
      <c r="AR7207">
        <v>0</v>
      </c>
      <c r="AS7207">
        <v>0</v>
      </c>
      <c r="AT7207">
        <v>0</v>
      </c>
    </row>
    <row r="7208" spans="1:46" hidden="1" x14ac:dyDescent="0.25">
      <c r="A7208" t="s">
        <v>332</v>
      </c>
      <c r="B7208" t="s">
        <v>286</v>
      </c>
      <c r="C7208">
        <v>6</v>
      </c>
      <c r="D7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8">
        <v>28</v>
      </c>
      <c r="AJ7208" t="s">
        <v>332</v>
      </c>
      <c r="AK7208" t="s">
        <v>431</v>
      </c>
      <c r="AL7208" t="s">
        <v>286</v>
      </c>
      <c r="AM7208">
        <v>1</v>
      </c>
      <c r="AN7208">
        <v>6</v>
      </c>
      <c r="AO7208">
        <v>0</v>
      </c>
      <c r="AP7208">
        <v>2.9331819999999999E-3</v>
      </c>
      <c r="AQ7208">
        <v>1.7249756000000002E-2</v>
      </c>
      <c r="AR7208">
        <v>8.7450559999999993E-3</v>
      </c>
      <c r="AS7208">
        <v>3.0295583000000001E-2</v>
      </c>
      <c r="AT7208">
        <v>0</v>
      </c>
    </row>
    <row r="7209" spans="1:46" hidden="1" x14ac:dyDescent="0.25">
      <c r="A7209" t="s">
        <v>332</v>
      </c>
      <c r="B7209" t="s">
        <v>286</v>
      </c>
      <c r="C7209">
        <v>7</v>
      </c>
      <c r="D7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1.7905665000000001E-2</v>
      </c>
      <c r="E7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1.7905665000000001E-2</v>
      </c>
      <c r="AI7209">
        <v>28</v>
      </c>
      <c r="AJ7209" t="s">
        <v>332</v>
      </c>
      <c r="AK7209" t="s">
        <v>431</v>
      </c>
      <c r="AL7209" t="s">
        <v>286</v>
      </c>
      <c r="AM7209">
        <v>1</v>
      </c>
      <c r="AN7209">
        <v>7</v>
      </c>
      <c r="AO7209">
        <v>1.7905665000000001E-2</v>
      </c>
      <c r="AP7209">
        <v>4.3596814999999997E-2</v>
      </c>
      <c r="AQ7209">
        <v>0.141941396</v>
      </c>
      <c r="AR7209">
        <v>7.5948976000000001E-2</v>
      </c>
      <c r="AS7209">
        <v>0.18927952000000001</v>
      </c>
      <c r="AT7209">
        <v>3.445404E-3</v>
      </c>
    </row>
    <row r="7210" spans="1:46" hidden="1" x14ac:dyDescent="0.25">
      <c r="A7210" t="s">
        <v>332</v>
      </c>
      <c r="B7210" t="s">
        <v>286</v>
      </c>
      <c r="C7210">
        <v>8</v>
      </c>
      <c r="D7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0.14210832100000001</v>
      </c>
      <c r="E7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0.14210832100000001</v>
      </c>
      <c r="AI7210">
        <v>28</v>
      </c>
      <c r="AJ7210" t="s">
        <v>332</v>
      </c>
      <c r="AK7210" t="s">
        <v>431</v>
      </c>
      <c r="AL7210" t="s">
        <v>286</v>
      </c>
      <c r="AM7210">
        <v>1</v>
      </c>
      <c r="AN7210">
        <v>8</v>
      </c>
      <c r="AO7210">
        <v>0.14210832100000001</v>
      </c>
      <c r="AP7210">
        <v>0.17724836899999999</v>
      </c>
      <c r="AQ7210">
        <v>0.30251718900000002</v>
      </c>
      <c r="AR7210">
        <v>0.217216666</v>
      </c>
      <c r="AS7210">
        <v>0.38912474000000002</v>
      </c>
      <c r="AT7210">
        <v>3.4474787E-2</v>
      </c>
    </row>
    <row r="7211" spans="1:46" hidden="1" x14ac:dyDescent="0.25">
      <c r="A7211" t="s">
        <v>332</v>
      </c>
      <c r="B7211" t="s">
        <v>286</v>
      </c>
      <c r="C7211">
        <v>9</v>
      </c>
      <c r="D7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0.46367152299999997</v>
      </c>
      <c r="E7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0.31073641800000001</v>
      </c>
      <c r="AI7211">
        <v>28</v>
      </c>
      <c r="AJ7211" t="s">
        <v>332</v>
      </c>
      <c r="AK7211" t="s">
        <v>431</v>
      </c>
      <c r="AL7211" t="s">
        <v>286</v>
      </c>
      <c r="AM7211">
        <v>1</v>
      </c>
      <c r="AN7211">
        <v>9</v>
      </c>
      <c r="AO7211">
        <v>0.31073641800000001</v>
      </c>
      <c r="AP7211">
        <v>0.34047677100000001</v>
      </c>
      <c r="AQ7211">
        <v>0.46367152299999997</v>
      </c>
      <c r="AR7211">
        <v>0.37615730800000002</v>
      </c>
      <c r="AS7211">
        <v>0.57194937800000001</v>
      </c>
      <c r="AT7211">
        <v>0.11575835600000001</v>
      </c>
    </row>
    <row r="7212" spans="1:46" hidden="1" x14ac:dyDescent="0.25">
      <c r="A7212" t="s">
        <v>332</v>
      </c>
      <c r="B7212" t="s">
        <v>286</v>
      </c>
      <c r="C7212">
        <v>10</v>
      </c>
      <c r="D7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0.58882992599999995</v>
      </c>
      <c r="E7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0.58882992599999995</v>
      </c>
      <c r="AI7212">
        <v>28</v>
      </c>
      <c r="AJ7212" t="s">
        <v>332</v>
      </c>
      <c r="AK7212" t="s">
        <v>431</v>
      </c>
      <c r="AL7212" t="s">
        <v>286</v>
      </c>
      <c r="AM7212">
        <v>1</v>
      </c>
      <c r="AN7212">
        <v>10</v>
      </c>
      <c r="AO7212">
        <v>0.46233020400000002</v>
      </c>
      <c r="AP7212">
        <v>0.50626078299999999</v>
      </c>
      <c r="AQ7212">
        <v>0.58882992599999995</v>
      </c>
      <c r="AR7212">
        <v>0.52102909600000002</v>
      </c>
      <c r="AS7212">
        <v>0.73747273499999999</v>
      </c>
      <c r="AT7212">
        <v>0.21988501499999999</v>
      </c>
    </row>
    <row r="7213" spans="1:46" hidden="1" x14ac:dyDescent="0.25">
      <c r="A7213" t="s">
        <v>332</v>
      </c>
      <c r="B7213" t="s">
        <v>286</v>
      </c>
      <c r="C7213">
        <v>11</v>
      </c>
      <c r="D7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0.69200823199999995</v>
      </c>
      <c r="E7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0.69200823199999995</v>
      </c>
      <c r="AI7213">
        <v>28</v>
      </c>
      <c r="AJ7213" t="s">
        <v>332</v>
      </c>
      <c r="AK7213" t="s">
        <v>431</v>
      </c>
      <c r="AL7213" t="s">
        <v>286</v>
      </c>
      <c r="AM7213">
        <v>1</v>
      </c>
      <c r="AN7213">
        <v>11</v>
      </c>
      <c r="AO7213">
        <v>0.58102330000000002</v>
      </c>
      <c r="AP7213">
        <v>0.636979921</v>
      </c>
      <c r="AQ7213">
        <v>0.69200823199999995</v>
      </c>
      <c r="AR7213">
        <v>0.63314981199999998</v>
      </c>
      <c r="AS7213">
        <v>0.853105895</v>
      </c>
      <c r="AT7213">
        <v>0.30451179299999998</v>
      </c>
    </row>
    <row r="7214" spans="1:46" hidden="1" x14ac:dyDescent="0.25">
      <c r="A7214" t="s">
        <v>332</v>
      </c>
      <c r="B7214" t="s">
        <v>286</v>
      </c>
      <c r="C7214">
        <v>12</v>
      </c>
      <c r="D7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0.76224100500000003</v>
      </c>
      <c r="E7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0.76224100500000003</v>
      </c>
      <c r="AI7214">
        <v>28</v>
      </c>
      <c r="AJ7214" t="s">
        <v>332</v>
      </c>
      <c r="AK7214" t="s">
        <v>431</v>
      </c>
      <c r="AL7214" t="s">
        <v>286</v>
      </c>
      <c r="AM7214">
        <v>1</v>
      </c>
      <c r="AN7214">
        <v>12</v>
      </c>
      <c r="AO7214">
        <v>0.64475801300000002</v>
      </c>
      <c r="AP7214">
        <v>0.720345974</v>
      </c>
      <c r="AQ7214">
        <v>0.76224100500000003</v>
      </c>
      <c r="AR7214">
        <v>0.69913154600000005</v>
      </c>
      <c r="AS7214">
        <v>0.87192886000000003</v>
      </c>
      <c r="AT7214">
        <v>0.38391484399999998</v>
      </c>
    </row>
    <row r="7215" spans="1:46" hidden="1" x14ac:dyDescent="0.25">
      <c r="A7215" t="s">
        <v>332</v>
      </c>
      <c r="B7215" t="s">
        <v>286</v>
      </c>
      <c r="C7215">
        <v>13</v>
      </c>
      <c r="D7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0.77728810400000004</v>
      </c>
      <c r="E7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0.77728810400000004</v>
      </c>
      <c r="AI7215">
        <v>28</v>
      </c>
      <c r="AJ7215" t="s">
        <v>332</v>
      </c>
      <c r="AK7215" t="s">
        <v>431</v>
      </c>
      <c r="AL7215" t="s">
        <v>286</v>
      </c>
      <c r="AM7215">
        <v>1</v>
      </c>
      <c r="AN7215">
        <v>13</v>
      </c>
      <c r="AO7215">
        <v>0.64923607800000005</v>
      </c>
      <c r="AP7215">
        <v>0.719245625</v>
      </c>
      <c r="AQ7215">
        <v>0.77728810400000004</v>
      </c>
      <c r="AR7215">
        <v>0.70647315099999997</v>
      </c>
      <c r="AS7215">
        <v>0.90470226600000003</v>
      </c>
      <c r="AT7215">
        <v>0.29097310799999998</v>
      </c>
    </row>
    <row r="7216" spans="1:46" hidden="1" x14ac:dyDescent="0.25">
      <c r="A7216" t="s">
        <v>332</v>
      </c>
      <c r="B7216" t="s">
        <v>286</v>
      </c>
      <c r="C7216">
        <v>14</v>
      </c>
      <c r="D7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0.72804715099999995</v>
      </c>
      <c r="E7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0.72804715099999995</v>
      </c>
      <c r="AI7216">
        <v>28</v>
      </c>
      <c r="AJ7216" t="s">
        <v>332</v>
      </c>
      <c r="AK7216" t="s">
        <v>431</v>
      </c>
      <c r="AL7216" t="s">
        <v>286</v>
      </c>
      <c r="AM7216">
        <v>1</v>
      </c>
      <c r="AN7216">
        <v>14</v>
      </c>
      <c r="AO7216">
        <v>0.58077926300000005</v>
      </c>
      <c r="AP7216">
        <v>0.65466911800000005</v>
      </c>
      <c r="AQ7216">
        <v>0.72804715099999995</v>
      </c>
      <c r="AR7216">
        <v>0.65170545400000002</v>
      </c>
      <c r="AS7216">
        <v>0.87500970600000005</v>
      </c>
      <c r="AT7216">
        <v>0.23375288799999999</v>
      </c>
    </row>
    <row r="7217" spans="1:46" hidden="1" x14ac:dyDescent="0.25">
      <c r="A7217" t="s">
        <v>332</v>
      </c>
      <c r="B7217" t="s">
        <v>286</v>
      </c>
      <c r="C7217">
        <v>15</v>
      </c>
      <c r="D7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0.63238356399999995</v>
      </c>
      <c r="E7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0.63238356399999995</v>
      </c>
      <c r="AI7217">
        <v>28</v>
      </c>
      <c r="AJ7217" t="s">
        <v>332</v>
      </c>
      <c r="AK7217" t="s">
        <v>431</v>
      </c>
      <c r="AL7217" t="s">
        <v>286</v>
      </c>
      <c r="AM7217">
        <v>1</v>
      </c>
      <c r="AN7217">
        <v>15</v>
      </c>
      <c r="AO7217">
        <v>0.48536341300000002</v>
      </c>
      <c r="AP7217">
        <v>0.55869640499999995</v>
      </c>
      <c r="AQ7217">
        <v>0.63238356399999995</v>
      </c>
      <c r="AR7217">
        <v>0.55604521299999998</v>
      </c>
      <c r="AS7217">
        <v>0.78688481300000002</v>
      </c>
      <c r="AT7217">
        <v>0.19526759199999999</v>
      </c>
    </row>
    <row r="7218" spans="1:46" hidden="1" x14ac:dyDescent="0.25">
      <c r="A7218" t="s">
        <v>332</v>
      </c>
      <c r="B7218" t="s">
        <v>286</v>
      </c>
      <c r="C7218">
        <v>16</v>
      </c>
      <c r="D7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0.51803879200000003</v>
      </c>
      <c r="E7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0.51803879200000003</v>
      </c>
      <c r="AI7218">
        <v>28</v>
      </c>
      <c r="AJ7218" t="s">
        <v>332</v>
      </c>
      <c r="AK7218" t="s">
        <v>431</v>
      </c>
      <c r="AL7218" t="s">
        <v>286</v>
      </c>
      <c r="AM7218">
        <v>1</v>
      </c>
      <c r="AN7218">
        <v>16</v>
      </c>
      <c r="AO7218">
        <v>0.34791388600000001</v>
      </c>
      <c r="AP7218">
        <v>0.42635516000000001</v>
      </c>
      <c r="AQ7218">
        <v>0.51803879200000003</v>
      </c>
      <c r="AR7218">
        <v>0.42653656000000001</v>
      </c>
      <c r="AS7218">
        <v>0.65168727800000004</v>
      </c>
      <c r="AT7218">
        <v>0.135825522</v>
      </c>
    </row>
    <row r="7219" spans="1:46" hidden="1" x14ac:dyDescent="0.25">
      <c r="A7219" t="s">
        <v>332</v>
      </c>
      <c r="B7219" t="s">
        <v>286</v>
      </c>
      <c r="C7219">
        <v>17</v>
      </c>
      <c r="D7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0.37171522000000001</v>
      </c>
      <c r="E7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0.37171522000000001</v>
      </c>
      <c r="AI7219">
        <v>28</v>
      </c>
      <c r="AJ7219" t="s">
        <v>332</v>
      </c>
      <c r="AK7219" t="s">
        <v>431</v>
      </c>
      <c r="AL7219" t="s">
        <v>286</v>
      </c>
      <c r="AM7219">
        <v>1</v>
      </c>
      <c r="AN7219">
        <v>17</v>
      </c>
      <c r="AO7219">
        <v>0.189911733</v>
      </c>
      <c r="AP7219">
        <v>0.253013602</v>
      </c>
      <c r="AQ7219">
        <v>0.37171522000000001</v>
      </c>
      <c r="AR7219">
        <v>0.27307675999999997</v>
      </c>
      <c r="AS7219">
        <v>0.468873859</v>
      </c>
      <c r="AT7219">
        <v>7.0500754999999998E-2</v>
      </c>
    </row>
    <row r="7220" spans="1:46" hidden="1" x14ac:dyDescent="0.25">
      <c r="A7220" t="s">
        <v>332</v>
      </c>
      <c r="B7220" t="s">
        <v>286</v>
      </c>
      <c r="C7220">
        <v>18</v>
      </c>
      <c r="D7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0.203173943</v>
      </c>
      <c r="E7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0.203173943</v>
      </c>
      <c r="AI7220">
        <v>28</v>
      </c>
      <c r="AJ7220" t="s">
        <v>332</v>
      </c>
      <c r="AK7220" t="s">
        <v>431</v>
      </c>
      <c r="AL7220" t="s">
        <v>286</v>
      </c>
      <c r="AM7220">
        <v>1</v>
      </c>
      <c r="AN7220">
        <v>18</v>
      </c>
      <c r="AO7220">
        <v>4.4787422E-2</v>
      </c>
      <c r="AP7220">
        <v>8.3452390000000001E-2</v>
      </c>
      <c r="AQ7220">
        <v>0.203173943</v>
      </c>
      <c r="AR7220">
        <v>0.121620612</v>
      </c>
      <c r="AS7220">
        <v>0.25611016599999997</v>
      </c>
      <c r="AT7220">
        <v>1.7721260999999999E-2</v>
      </c>
    </row>
    <row r="7221" spans="1:46" hidden="1" x14ac:dyDescent="0.25">
      <c r="A7221" t="s">
        <v>332</v>
      </c>
      <c r="B7221" t="s">
        <v>286</v>
      </c>
      <c r="C7221">
        <v>19</v>
      </c>
      <c r="D7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4.8392233E-2</v>
      </c>
      <c r="E7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4.8392233E-2</v>
      </c>
      <c r="AI7221">
        <v>28</v>
      </c>
      <c r="AJ7221" t="s">
        <v>332</v>
      </c>
      <c r="AK7221" t="s">
        <v>431</v>
      </c>
      <c r="AL7221" t="s">
        <v>286</v>
      </c>
      <c r="AM7221">
        <v>1</v>
      </c>
      <c r="AN7221">
        <v>19</v>
      </c>
      <c r="AO7221">
        <v>0</v>
      </c>
      <c r="AP7221">
        <v>1.5066342999999999E-2</v>
      </c>
      <c r="AQ7221">
        <v>4.8392233E-2</v>
      </c>
      <c r="AR7221">
        <v>2.3868423E-2</v>
      </c>
      <c r="AS7221">
        <v>6.1880503000000003E-2</v>
      </c>
      <c r="AT7221">
        <v>0</v>
      </c>
    </row>
    <row r="7222" spans="1:46" hidden="1" x14ac:dyDescent="0.25">
      <c r="A7222" t="s">
        <v>332</v>
      </c>
      <c r="B7222" t="s">
        <v>286</v>
      </c>
      <c r="C7222">
        <v>20</v>
      </c>
      <c r="D7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2">
        <v>28</v>
      </c>
      <c r="AJ7222" t="s">
        <v>332</v>
      </c>
      <c r="AK7222" t="s">
        <v>431</v>
      </c>
      <c r="AL7222" t="s">
        <v>286</v>
      </c>
      <c r="AM7222">
        <v>1</v>
      </c>
      <c r="AN7222">
        <v>20</v>
      </c>
      <c r="AO7222">
        <v>0</v>
      </c>
      <c r="AP7222">
        <v>0</v>
      </c>
      <c r="AQ7222">
        <v>0</v>
      </c>
      <c r="AR7222">
        <v>0</v>
      </c>
      <c r="AS7222">
        <v>0</v>
      </c>
      <c r="AT7222">
        <v>0</v>
      </c>
    </row>
    <row r="7223" spans="1:46" hidden="1" x14ac:dyDescent="0.25">
      <c r="A7223" t="s">
        <v>332</v>
      </c>
      <c r="B7223" t="s">
        <v>286</v>
      </c>
      <c r="C7223">
        <v>21</v>
      </c>
      <c r="D7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3">
        <v>28</v>
      </c>
      <c r="AJ7223" t="s">
        <v>332</v>
      </c>
      <c r="AK7223" t="s">
        <v>431</v>
      </c>
      <c r="AL7223" t="s">
        <v>286</v>
      </c>
      <c r="AM7223">
        <v>1</v>
      </c>
      <c r="AN7223">
        <v>21</v>
      </c>
      <c r="AO7223">
        <v>0</v>
      </c>
      <c r="AP7223">
        <v>0</v>
      </c>
      <c r="AQ7223">
        <v>0</v>
      </c>
      <c r="AR7223">
        <v>0</v>
      </c>
      <c r="AS7223">
        <v>0</v>
      </c>
      <c r="AT7223">
        <v>0</v>
      </c>
    </row>
    <row r="7224" spans="1:46" hidden="1" x14ac:dyDescent="0.25">
      <c r="A7224" t="s">
        <v>332</v>
      </c>
      <c r="B7224" t="s">
        <v>286</v>
      </c>
      <c r="C7224">
        <v>22</v>
      </c>
      <c r="D7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4">
        <v>28</v>
      </c>
      <c r="AJ7224" t="s">
        <v>332</v>
      </c>
      <c r="AK7224" t="s">
        <v>431</v>
      </c>
      <c r="AL7224" t="s">
        <v>286</v>
      </c>
      <c r="AM7224">
        <v>1</v>
      </c>
      <c r="AN7224">
        <v>22</v>
      </c>
      <c r="AO7224">
        <v>0</v>
      </c>
      <c r="AP7224">
        <v>0</v>
      </c>
      <c r="AQ7224">
        <v>0</v>
      </c>
      <c r="AR7224">
        <v>0</v>
      </c>
      <c r="AS7224">
        <v>0</v>
      </c>
      <c r="AT7224">
        <v>0</v>
      </c>
    </row>
    <row r="7225" spans="1:46" hidden="1" x14ac:dyDescent="0.25">
      <c r="A7225" t="s">
        <v>332</v>
      </c>
      <c r="B7225" t="s">
        <v>286</v>
      </c>
      <c r="C7225">
        <v>23</v>
      </c>
      <c r="D7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5">
        <v>28</v>
      </c>
      <c r="AJ7225" t="s">
        <v>332</v>
      </c>
      <c r="AK7225" t="s">
        <v>431</v>
      </c>
      <c r="AL7225" t="s">
        <v>286</v>
      </c>
      <c r="AM7225">
        <v>1</v>
      </c>
      <c r="AN7225">
        <v>23</v>
      </c>
      <c r="AO7225">
        <v>0</v>
      </c>
      <c r="AP7225">
        <v>0</v>
      </c>
      <c r="AQ7225">
        <v>0</v>
      </c>
      <c r="AR7225">
        <v>0</v>
      </c>
      <c r="AS7225">
        <v>0</v>
      </c>
      <c r="AT7225">
        <v>0</v>
      </c>
    </row>
    <row r="7226" spans="1:46" hidden="1" x14ac:dyDescent="0.25">
      <c r="A7226" t="s">
        <v>332</v>
      </c>
      <c r="B7226" t="s">
        <v>286</v>
      </c>
      <c r="C7226">
        <v>24</v>
      </c>
      <c r="D7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6">
        <v>28</v>
      </c>
      <c r="AJ7226" t="s">
        <v>332</v>
      </c>
      <c r="AK7226" t="s">
        <v>431</v>
      </c>
      <c r="AL7226" t="s">
        <v>286</v>
      </c>
      <c r="AM7226">
        <v>1</v>
      </c>
      <c r="AN7226">
        <v>24</v>
      </c>
      <c r="AO7226">
        <v>0</v>
      </c>
      <c r="AP7226">
        <v>0</v>
      </c>
      <c r="AQ7226">
        <v>0</v>
      </c>
      <c r="AR7226">
        <v>0</v>
      </c>
      <c r="AS7226">
        <v>0</v>
      </c>
      <c r="AT7226">
        <v>0</v>
      </c>
    </row>
    <row r="7227" spans="1:46" hidden="1" x14ac:dyDescent="0.25">
      <c r="A7227" t="s">
        <v>332</v>
      </c>
      <c r="B7227" t="s">
        <v>287</v>
      </c>
      <c r="C7227">
        <v>1</v>
      </c>
      <c r="D7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7">
        <v>28</v>
      </c>
      <c r="AJ7227" t="s">
        <v>332</v>
      </c>
      <c r="AK7227" t="s">
        <v>431</v>
      </c>
      <c r="AL7227" t="s">
        <v>287</v>
      </c>
      <c r="AM7227">
        <v>2</v>
      </c>
      <c r="AN7227">
        <v>1</v>
      </c>
      <c r="AO7227">
        <v>0</v>
      </c>
      <c r="AP7227">
        <v>0</v>
      </c>
      <c r="AQ7227">
        <v>0</v>
      </c>
      <c r="AR7227">
        <v>0</v>
      </c>
      <c r="AS7227">
        <v>0</v>
      </c>
      <c r="AT7227">
        <v>0</v>
      </c>
    </row>
    <row r="7228" spans="1:46" hidden="1" x14ac:dyDescent="0.25">
      <c r="A7228" t="s">
        <v>332</v>
      </c>
      <c r="B7228" t="s">
        <v>287</v>
      </c>
      <c r="C7228">
        <v>2</v>
      </c>
      <c r="D7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8">
        <v>28</v>
      </c>
      <c r="AJ7228" t="s">
        <v>332</v>
      </c>
      <c r="AK7228" t="s">
        <v>431</v>
      </c>
      <c r="AL7228" t="s">
        <v>287</v>
      </c>
      <c r="AM7228">
        <v>2</v>
      </c>
      <c r="AN7228">
        <v>2</v>
      </c>
      <c r="AO7228">
        <v>0</v>
      </c>
      <c r="AP7228">
        <v>0</v>
      </c>
      <c r="AQ7228">
        <v>0</v>
      </c>
      <c r="AR7228">
        <v>0</v>
      </c>
      <c r="AS7228">
        <v>0</v>
      </c>
      <c r="AT7228">
        <v>0</v>
      </c>
    </row>
    <row r="7229" spans="1:46" hidden="1" x14ac:dyDescent="0.25">
      <c r="A7229" t="s">
        <v>332</v>
      </c>
      <c r="B7229" t="s">
        <v>287</v>
      </c>
      <c r="C7229">
        <v>3</v>
      </c>
      <c r="D7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9">
        <v>28</v>
      </c>
      <c r="AJ7229" t="s">
        <v>332</v>
      </c>
      <c r="AK7229" t="s">
        <v>431</v>
      </c>
      <c r="AL7229" t="s">
        <v>287</v>
      </c>
      <c r="AM7229">
        <v>2</v>
      </c>
      <c r="AN7229">
        <v>3</v>
      </c>
      <c r="AO7229">
        <v>0</v>
      </c>
      <c r="AP7229">
        <v>0</v>
      </c>
      <c r="AQ7229">
        <v>0</v>
      </c>
      <c r="AR7229">
        <v>0</v>
      </c>
      <c r="AS7229">
        <v>0</v>
      </c>
      <c r="AT7229">
        <v>0</v>
      </c>
    </row>
    <row r="7230" spans="1:46" hidden="1" x14ac:dyDescent="0.25">
      <c r="A7230" t="s">
        <v>332</v>
      </c>
      <c r="B7230" t="s">
        <v>287</v>
      </c>
      <c r="C7230">
        <v>4</v>
      </c>
      <c r="D7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0">
        <v>28</v>
      </c>
      <c r="AJ7230" t="s">
        <v>332</v>
      </c>
      <c r="AK7230" t="s">
        <v>431</v>
      </c>
      <c r="AL7230" t="s">
        <v>287</v>
      </c>
      <c r="AM7230">
        <v>2</v>
      </c>
      <c r="AN7230">
        <v>4</v>
      </c>
      <c r="AO7230">
        <v>0</v>
      </c>
      <c r="AP7230">
        <v>0</v>
      </c>
      <c r="AQ7230">
        <v>0</v>
      </c>
      <c r="AR7230">
        <v>0</v>
      </c>
      <c r="AS7230">
        <v>0</v>
      </c>
      <c r="AT7230">
        <v>0</v>
      </c>
    </row>
    <row r="7231" spans="1:46" hidden="1" x14ac:dyDescent="0.25">
      <c r="A7231" t="s">
        <v>332</v>
      </c>
      <c r="B7231" t="s">
        <v>287</v>
      </c>
      <c r="C7231">
        <v>5</v>
      </c>
      <c r="D7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1">
        <v>28</v>
      </c>
      <c r="AJ7231" t="s">
        <v>332</v>
      </c>
      <c r="AK7231" t="s">
        <v>431</v>
      </c>
      <c r="AL7231" t="s">
        <v>287</v>
      </c>
      <c r="AM7231">
        <v>2</v>
      </c>
      <c r="AN7231">
        <v>5</v>
      </c>
      <c r="AO7231">
        <v>0</v>
      </c>
      <c r="AP7231">
        <v>0</v>
      </c>
      <c r="AQ7231">
        <v>0</v>
      </c>
      <c r="AR7231">
        <v>0</v>
      </c>
      <c r="AS7231">
        <v>0</v>
      </c>
      <c r="AT7231">
        <v>0</v>
      </c>
    </row>
    <row r="7232" spans="1:46" hidden="1" x14ac:dyDescent="0.25">
      <c r="A7232" t="s">
        <v>332</v>
      </c>
      <c r="B7232" t="s">
        <v>287</v>
      </c>
      <c r="C7232">
        <v>6</v>
      </c>
      <c r="D7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2">
        <v>28</v>
      </c>
      <c r="AJ7232" t="s">
        <v>332</v>
      </c>
      <c r="AK7232" t="s">
        <v>431</v>
      </c>
      <c r="AL7232" t="s">
        <v>287</v>
      </c>
      <c r="AM7232">
        <v>2</v>
      </c>
      <c r="AN7232">
        <v>6</v>
      </c>
      <c r="AO7232">
        <v>0</v>
      </c>
      <c r="AP7232">
        <v>7.384537E-3</v>
      </c>
      <c r="AQ7232">
        <v>8.6119739999999997E-3</v>
      </c>
      <c r="AR7232">
        <v>5.759999E-3</v>
      </c>
      <c r="AS7232">
        <v>1.4108904E-2</v>
      </c>
      <c r="AT7232">
        <v>0</v>
      </c>
    </row>
    <row r="7233" spans="1:46" hidden="1" x14ac:dyDescent="0.25">
      <c r="A7233" t="s">
        <v>332</v>
      </c>
      <c r="B7233" t="s">
        <v>287</v>
      </c>
      <c r="C7233">
        <v>7</v>
      </c>
      <c r="D7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1.1123645E-2</v>
      </c>
      <c r="E7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1.1123645E-2</v>
      </c>
      <c r="AI7233">
        <v>28</v>
      </c>
      <c r="AJ7233" t="s">
        <v>332</v>
      </c>
      <c r="AK7233" t="s">
        <v>431</v>
      </c>
      <c r="AL7233" t="s">
        <v>287</v>
      </c>
      <c r="AM7233">
        <v>2</v>
      </c>
      <c r="AN7233">
        <v>7</v>
      </c>
      <c r="AO7233">
        <v>1.1123645E-2</v>
      </c>
      <c r="AP7233">
        <v>0.108103855</v>
      </c>
      <c r="AQ7233">
        <v>0.12439742099999999</v>
      </c>
      <c r="AR7233">
        <v>8.4291095999999996E-2</v>
      </c>
      <c r="AS7233">
        <v>0.16305582499999999</v>
      </c>
      <c r="AT7233">
        <v>4.1204700000000002E-3</v>
      </c>
    </row>
    <row r="7234" spans="1:46" hidden="1" x14ac:dyDescent="0.25">
      <c r="A7234" t="s">
        <v>332</v>
      </c>
      <c r="B7234" t="s">
        <v>287</v>
      </c>
      <c r="C7234">
        <v>8</v>
      </c>
      <c r="D7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0.138060816</v>
      </c>
      <c r="E7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0.138060816</v>
      </c>
      <c r="AI7234">
        <v>28</v>
      </c>
      <c r="AJ7234" t="s">
        <v>332</v>
      </c>
      <c r="AK7234" t="s">
        <v>431</v>
      </c>
      <c r="AL7234" t="s">
        <v>287</v>
      </c>
      <c r="AM7234">
        <v>2</v>
      </c>
      <c r="AN7234">
        <v>8</v>
      </c>
      <c r="AO7234">
        <v>0.138060816</v>
      </c>
      <c r="AP7234">
        <v>0.27528912100000003</v>
      </c>
      <c r="AQ7234">
        <v>0.30990759499999998</v>
      </c>
      <c r="AR7234">
        <v>0.237997241</v>
      </c>
      <c r="AS7234">
        <v>0.36429161399999999</v>
      </c>
      <c r="AT7234">
        <v>6.4610823999999997E-2</v>
      </c>
    </row>
    <row r="7235" spans="1:46" hidden="1" x14ac:dyDescent="0.25">
      <c r="A7235" t="s">
        <v>332</v>
      </c>
      <c r="B7235" t="s">
        <v>287</v>
      </c>
      <c r="C7235">
        <v>9</v>
      </c>
      <c r="D7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0.49058455400000001</v>
      </c>
      <c r="E7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0.312047462</v>
      </c>
      <c r="AI7235">
        <v>28</v>
      </c>
      <c r="AJ7235" t="s">
        <v>332</v>
      </c>
      <c r="AK7235" t="s">
        <v>431</v>
      </c>
      <c r="AL7235" t="s">
        <v>287</v>
      </c>
      <c r="AM7235">
        <v>2</v>
      </c>
      <c r="AN7235">
        <v>9</v>
      </c>
      <c r="AO7235">
        <v>0.312047462</v>
      </c>
      <c r="AP7235">
        <v>0.44341828500000002</v>
      </c>
      <c r="AQ7235">
        <v>0.49058455400000001</v>
      </c>
      <c r="AR7235">
        <v>0.40929881699999998</v>
      </c>
      <c r="AS7235">
        <v>0.568494261</v>
      </c>
      <c r="AT7235">
        <v>0.163221794</v>
      </c>
    </row>
    <row r="7236" spans="1:46" hidden="1" x14ac:dyDescent="0.25">
      <c r="A7236" t="s">
        <v>332</v>
      </c>
      <c r="B7236" t="s">
        <v>287</v>
      </c>
      <c r="C7236">
        <v>10</v>
      </c>
      <c r="D7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0.64244289899999996</v>
      </c>
      <c r="E7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0.64244289899999996</v>
      </c>
      <c r="AI7236">
        <v>28</v>
      </c>
      <c r="AJ7236" t="s">
        <v>332</v>
      </c>
      <c r="AK7236" t="s">
        <v>431</v>
      </c>
      <c r="AL7236" t="s">
        <v>287</v>
      </c>
      <c r="AM7236">
        <v>2</v>
      </c>
      <c r="AN7236">
        <v>10</v>
      </c>
      <c r="AO7236">
        <v>0.49036097899999997</v>
      </c>
      <c r="AP7236">
        <v>0.56781194199999996</v>
      </c>
      <c r="AQ7236">
        <v>0.64244289899999996</v>
      </c>
      <c r="AR7236">
        <v>0.55579944199999998</v>
      </c>
      <c r="AS7236">
        <v>0.73008542700000001</v>
      </c>
      <c r="AT7236">
        <v>0.279024255</v>
      </c>
    </row>
    <row r="7237" spans="1:46" hidden="1" x14ac:dyDescent="0.25">
      <c r="A7237" t="s">
        <v>332</v>
      </c>
      <c r="B7237" t="s">
        <v>287</v>
      </c>
      <c r="C7237">
        <v>11</v>
      </c>
      <c r="D7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0.73088451899999995</v>
      </c>
      <c r="E7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0.73088451899999995</v>
      </c>
      <c r="AI7237">
        <v>28</v>
      </c>
      <c r="AJ7237" t="s">
        <v>332</v>
      </c>
      <c r="AK7237" t="s">
        <v>431</v>
      </c>
      <c r="AL7237" t="s">
        <v>287</v>
      </c>
      <c r="AM7237">
        <v>2</v>
      </c>
      <c r="AN7237">
        <v>11</v>
      </c>
      <c r="AO7237">
        <v>0.60990581499999996</v>
      </c>
      <c r="AP7237">
        <v>0.67612141299999995</v>
      </c>
      <c r="AQ7237">
        <v>0.73088451899999995</v>
      </c>
      <c r="AR7237">
        <v>0.663775373</v>
      </c>
      <c r="AS7237">
        <v>0.83753952700000001</v>
      </c>
      <c r="AT7237">
        <v>0.34846835700000001</v>
      </c>
    </row>
    <row r="7238" spans="1:46" hidden="1" x14ac:dyDescent="0.25">
      <c r="A7238" t="s">
        <v>332</v>
      </c>
      <c r="B7238" t="s">
        <v>287</v>
      </c>
      <c r="C7238">
        <v>12</v>
      </c>
      <c r="D7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0.77347888200000003</v>
      </c>
      <c r="E7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0.77347888200000003</v>
      </c>
      <c r="AI7238">
        <v>28</v>
      </c>
      <c r="AJ7238" t="s">
        <v>332</v>
      </c>
      <c r="AK7238" t="s">
        <v>431</v>
      </c>
      <c r="AL7238" t="s">
        <v>287</v>
      </c>
      <c r="AM7238">
        <v>2</v>
      </c>
      <c r="AN7238">
        <v>12</v>
      </c>
      <c r="AO7238">
        <v>0.66235614700000001</v>
      </c>
      <c r="AP7238">
        <v>0.72020567800000002</v>
      </c>
      <c r="AQ7238">
        <v>0.77347888200000003</v>
      </c>
      <c r="AR7238">
        <v>0.70953020600000005</v>
      </c>
      <c r="AS7238">
        <v>0.88850087600000005</v>
      </c>
      <c r="AT7238">
        <v>0.406846596</v>
      </c>
    </row>
    <row r="7239" spans="1:46" hidden="1" x14ac:dyDescent="0.25">
      <c r="A7239" t="s">
        <v>332</v>
      </c>
      <c r="B7239" t="s">
        <v>287</v>
      </c>
      <c r="C7239">
        <v>13</v>
      </c>
      <c r="D7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0.76786121699999998</v>
      </c>
      <c r="E7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0.76786121699999998</v>
      </c>
      <c r="AI7239">
        <v>28</v>
      </c>
      <c r="AJ7239" t="s">
        <v>332</v>
      </c>
      <c r="AK7239" t="s">
        <v>431</v>
      </c>
      <c r="AL7239" t="s">
        <v>287</v>
      </c>
      <c r="AM7239">
        <v>2</v>
      </c>
      <c r="AN7239">
        <v>13</v>
      </c>
      <c r="AO7239">
        <v>0.66711014899999999</v>
      </c>
      <c r="AP7239">
        <v>0.72276034099999997</v>
      </c>
      <c r="AQ7239">
        <v>0.76786121699999998</v>
      </c>
      <c r="AR7239">
        <v>0.71515894700000004</v>
      </c>
      <c r="AS7239">
        <v>0.88521534400000002</v>
      </c>
      <c r="AT7239">
        <v>0.49705655799999998</v>
      </c>
    </row>
    <row r="7240" spans="1:46" hidden="1" x14ac:dyDescent="0.25">
      <c r="A7240" t="s">
        <v>332</v>
      </c>
      <c r="B7240" t="s">
        <v>287</v>
      </c>
      <c r="C7240">
        <v>14</v>
      </c>
      <c r="D7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0.71665583899999996</v>
      </c>
      <c r="E7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0.71665583899999996</v>
      </c>
      <c r="AI7240">
        <v>28</v>
      </c>
      <c r="AJ7240" t="s">
        <v>332</v>
      </c>
      <c r="AK7240" t="s">
        <v>431</v>
      </c>
      <c r="AL7240" t="s">
        <v>287</v>
      </c>
      <c r="AM7240">
        <v>2</v>
      </c>
      <c r="AN7240">
        <v>14</v>
      </c>
      <c r="AO7240">
        <v>0.62265131900000004</v>
      </c>
      <c r="AP7240">
        <v>0.666065617</v>
      </c>
      <c r="AQ7240">
        <v>0.71665583899999996</v>
      </c>
      <c r="AR7240">
        <v>0.66327486499999999</v>
      </c>
      <c r="AS7240">
        <v>0.87062319300000002</v>
      </c>
      <c r="AT7240">
        <v>0.41558304699999998</v>
      </c>
    </row>
    <row r="7241" spans="1:46" hidden="1" x14ac:dyDescent="0.25">
      <c r="A7241" t="s">
        <v>332</v>
      </c>
      <c r="B7241" t="s">
        <v>287</v>
      </c>
      <c r="C7241">
        <v>15</v>
      </c>
      <c r="D7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0.61237807600000005</v>
      </c>
      <c r="E7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0.61237807600000005</v>
      </c>
      <c r="AI7241">
        <v>28</v>
      </c>
      <c r="AJ7241" t="s">
        <v>332</v>
      </c>
      <c r="AK7241" t="s">
        <v>431</v>
      </c>
      <c r="AL7241" t="s">
        <v>287</v>
      </c>
      <c r="AM7241">
        <v>2</v>
      </c>
      <c r="AN7241">
        <v>15</v>
      </c>
      <c r="AO7241">
        <v>0.50378873999999996</v>
      </c>
      <c r="AP7241">
        <v>0.54670933399999999</v>
      </c>
      <c r="AQ7241">
        <v>0.61237807600000005</v>
      </c>
      <c r="AR7241">
        <v>0.55725459300000002</v>
      </c>
      <c r="AS7241">
        <v>0.76605133599999997</v>
      </c>
      <c r="AT7241">
        <v>0.34743565799999998</v>
      </c>
    </row>
    <row r="7242" spans="1:46" hidden="1" x14ac:dyDescent="0.25">
      <c r="A7242" t="s">
        <v>332</v>
      </c>
      <c r="B7242" t="s">
        <v>287</v>
      </c>
      <c r="C7242">
        <v>16</v>
      </c>
      <c r="D7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0.47767279400000001</v>
      </c>
      <c r="E7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0.47767279400000001</v>
      </c>
      <c r="AI7242">
        <v>28</v>
      </c>
      <c r="AJ7242" t="s">
        <v>332</v>
      </c>
      <c r="AK7242" t="s">
        <v>431</v>
      </c>
      <c r="AL7242" t="s">
        <v>287</v>
      </c>
      <c r="AM7242">
        <v>2</v>
      </c>
      <c r="AN7242">
        <v>16</v>
      </c>
      <c r="AO7242">
        <v>0.34769978800000001</v>
      </c>
      <c r="AP7242">
        <v>0.38466456599999999</v>
      </c>
      <c r="AQ7242">
        <v>0.47767279400000001</v>
      </c>
      <c r="AR7242">
        <v>0.411895605</v>
      </c>
      <c r="AS7242">
        <v>0.63033745200000002</v>
      </c>
      <c r="AT7242">
        <v>0.250860835</v>
      </c>
    </row>
    <row r="7243" spans="1:46" hidden="1" x14ac:dyDescent="0.25">
      <c r="A7243" t="s">
        <v>332</v>
      </c>
      <c r="B7243" t="s">
        <v>287</v>
      </c>
      <c r="C7243">
        <v>17</v>
      </c>
      <c r="D7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0.33162921299999998</v>
      </c>
      <c r="E7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0.33162921299999998</v>
      </c>
      <c r="AI7243">
        <v>28</v>
      </c>
      <c r="AJ7243" t="s">
        <v>332</v>
      </c>
      <c r="AK7243" t="s">
        <v>431</v>
      </c>
      <c r="AL7243" t="s">
        <v>287</v>
      </c>
      <c r="AM7243">
        <v>2</v>
      </c>
      <c r="AN7243">
        <v>17</v>
      </c>
      <c r="AO7243">
        <v>0.18479905999999999</v>
      </c>
      <c r="AP7243">
        <v>0.207959222</v>
      </c>
      <c r="AQ7243">
        <v>0.33162921299999998</v>
      </c>
      <c r="AR7243">
        <v>0.24468878899999999</v>
      </c>
      <c r="AS7243">
        <v>0.45567482599999998</v>
      </c>
      <c r="AT7243">
        <v>0.131318766</v>
      </c>
    </row>
    <row r="7244" spans="1:46" hidden="1" x14ac:dyDescent="0.25">
      <c r="A7244" t="s">
        <v>332</v>
      </c>
      <c r="B7244" t="s">
        <v>287</v>
      </c>
      <c r="C7244">
        <v>18</v>
      </c>
      <c r="D7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0.16447209800000001</v>
      </c>
      <c r="E7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0.16447209800000001</v>
      </c>
      <c r="AI7244">
        <v>28</v>
      </c>
      <c r="AJ7244" t="s">
        <v>332</v>
      </c>
      <c r="AK7244" t="s">
        <v>431</v>
      </c>
      <c r="AL7244" t="s">
        <v>287</v>
      </c>
      <c r="AM7244">
        <v>2</v>
      </c>
      <c r="AN7244">
        <v>18</v>
      </c>
      <c r="AO7244">
        <v>4.1405359000000003E-2</v>
      </c>
      <c r="AP7244">
        <v>4.6257547000000003E-2</v>
      </c>
      <c r="AQ7244">
        <v>0.16447209800000001</v>
      </c>
      <c r="AR7244">
        <v>8.8576171999999995E-2</v>
      </c>
      <c r="AS7244">
        <v>0.25391122300000002</v>
      </c>
      <c r="AT7244">
        <v>2.7870200000000001E-2</v>
      </c>
    </row>
    <row r="7245" spans="1:46" hidden="1" x14ac:dyDescent="0.25">
      <c r="A7245" t="s">
        <v>332</v>
      </c>
      <c r="B7245" t="s">
        <v>287</v>
      </c>
      <c r="C7245">
        <v>19</v>
      </c>
      <c r="D7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3.8833177000000003E-2</v>
      </c>
      <c r="E7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3.8833177000000003E-2</v>
      </c>
      <c r="AI7245">
        <v>28</v>
      </c>
      <c r="AJ7245" t="s">
        <v>332</v>
      </c>
      <c r="AK7245" t="s">
        <v>431</v>
      </c>
      <c r="AL7245" t="s">
        <v>287</v>
      </c>
      <c r="AM7245">
        <v>2</v>
      </c>
      <c r="AN7245">
        <v>19</v>
      </c>
      <c r="AO7245">
        <v>0</v>
      </c>
      <c r="AP7245">
        <v>0</v>
      </c>
      <c r="AQ7245">
        <v>3.8833177000000003E-2</v>
      </c>
      <c r="AR7245">
        <v>1.3640909E-2</v>
      </c>
      <c r="AS7245">
        <v>5.8495032000000002E-2</v>
      </c>
      <c r="AT7245">
        <v>0</v>
      </c>
    </row>
    <row r="7246" spans="1:46" hidden="1" x14ac:dyDescent="0.25">
      <c r="A7246" t="s">
        <v>332</v>
      </c>
      <c r="B7246" t="s">
        <v>287</v>
      </c>
      <c r="C7246">
        <v>20</v>
      </c>
      <c r="D7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6">
        <v>28</v>
      </c>
      <c r="AJ7246" t="s">
        <v>332</v>
      </c>
      <c r="AK7246" t="s">
        <v>431</v>
      </c>
      <c r="AL7246" t="s">
        <v>287</v>
      </c>
      <c r="AM7246">
        <v>2</v>
      </c>
      <c r="AN7246">
        <v>20</v>
      </c>
      <c r="AO7246">
        <v>0</v>
      </c>
      <c r="AP7246">
        <v>0</v>
      </c>
      <c r="AQ7246">
        <v>0</v>
      </c>
      <c r="AR7246">
        <v>0</v>
      </c>
      <c r="AS7246">
        <v>0</v>
      </c>
      <c r="AT7246">
        <v>0</v>
      </c>
    </row>
    <row r="7247" spans="1:46" hidden="1" x14ac:dyDescent="0.25">
      <c r="A7247" t="s">
        <v>332</v>
      </c>
      <c r="B7247" t="s">
        <v>287</v>
      </c>
      <c r="C7247">
        <v>21</v>
      </c>
      <c r="D7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7">
        <v>28</v>
      </c>
      <c r="AJ7247" t="s">
        <v>332</v>
      </c>
      <c r="AK7247" t="s">
        <v>431</v>
      </c>
      <c r="AL7247" t="s">
        <v>287</v>
      </c>
      <c r="AM7247">
        <v>2</v>
      </c>
      <c r="AN7247">
        <v>21</v>
      </c>
      <c r="AO7247">
        <v>0</v>
      </c>
      <c r="AP7247">
        <v>0</v>
      </c>
      <c r="AQ7247">
        <v>0</v>
      </c>
      <c r="AR7247">
        <v>0</v>
      </c>
      <c r="AS7247">
        <v>0</v>
      </c>
      <c r="AT7247">
        <v>0</v>
      </c>
    </row>
    <row r="7248" spans="1:46" hidden="1" x14ac:dyDescent="0.25">
      <c r="A7248" t="s">
        <v>332</v>
      </c>
      <c r="B7248" t="s">
        <v>287</v>
      </c>
      <c r="C7248">
        <v>22</v>
      </c>
      <c r="D7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8">
        <v>28</v>
      </c>
      <c r="AJ7248" t="s">
        <v>332</v>
      </c>
      <c r="AK7248" t="s">
        <v>431</v>
      </c>
      <c r="AL7248" t="s">
        <v>287</v>
      </c>
      <c r="AM7248">
        <v>2</v>
      </c>
      <c r="AN7248">
        <v>22</v>
      </c>
      <c r="AO7248">
        <v>0</v>
      </c>
      <c r="AP7248">
        <v>0</v>
      </c>
      <c r="AQ7248">
        <v>0</v>
      </c>
      <c r="AR7248">
        <v>0</v>
      </c>
      <c r="AS7248">
        <v>0</v>
      </c>
      <c r="AT7248">
        <v>0</v>
      </c>
    </row>
    <row r="7249" spans="1:46" hidden="1" x14ac:dyDescent="0.25">
      <c r="A7249" t="s">
        <v>332</v>
      </c>
      <c r="B7249" t="s">
        <v>287</v>
      </c>
      <c r="C7249">
        <v>23</v>
      </c>
      <c r="D7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9">
        <v>28</v>
      </c>
      <c r="AJ7249" t="s">
        <v>332</v>
      </c>
      <c r="AK7249" t="s">
        <v>431</v>
      </c>
      <c r="AL7249" t="s">
        <v>287</v>
      </c>
      <c r="AM7249">
        <v>2</v>
      </c>
      <c r="AN7249">
        <v>23</v>
      </c>
      <c r="AO7249">
        <v>0</v>
      </c>
      <c r="AP7249">
        <v>0</v>
      </c>
      <c r="AQ7249">
        <v>0</v>
      </c>
      <c r="AR7249">
        <v>0</v>
      </c>
      <c r="AS7249">
        <v>0</v>
      </c>
      <c r="AT7249">
        <v>0</v>
      </c>
    </row>
    <row r="7250" spans="1:46" hidden="1" x14ac:dyDescent="0.25">
      <c r="A7250" t="s">
        <v>332</v>
      </c>
      <c r="B7250" t="s">
        <v>287</v>
      </c>
      <c r="C7250">
        <v>24</v>
      </c>
      <c r="D7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0">
        <v>28</v>
      </c>
      <c r="AJ7250" t="s">
        <v>332</v>
      </c>
      <c r="AK7250" t="s">
        <v>431</v>
      </c>
      <c r="AL7250" t="s">
        <v>287</v>
      </c>
      <c r="AM7250">
        <v>2</v>
      </c>
      <c r="AN7250">
        <v>24</v>
      </c>
      <c r="AO7250">
        <v>0</v>
      </c>
      <c r="AP7250">
        <v>0</v>
      </c>
      <c r="AQ7250">
        <v>0</v>
      </c>
      <c r="AR7250">
        <v>0</v>
      </c>
      <c r="AS7250">
        <v>0</v>
      </c>
      <c r="AT7250">
        <v>0</v>
      </c>
    </row>
    <row r="7251" spans="1:46" hidden="1" x14ac:dyDescent="0.25">
      <c r="A7251" t="s">
        <v>332</v>
      </c>
      <c r="B7251" t="s">
        <v>288</v>
      </c>
      <c r="C7251">
        <v>1</v>
      </c>
      <c r="D7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1">
        <v>28</v>
      </c>
      <c r="AJ7251" t="s">
        <v>332</v>
      </c>
      <c r="AK7251" t="s">
        <v>431</v>
      </c>
      <c r="AL7251" t="s">
        <v>288</v>
      </c>
      <c r="AM7251">
        <v>3</v>
      </c>
      <c r="AN7251">
        <v>1</v>
      </c>
      <c r="AO7251">
        <v>0</v>
      </c>
      <c r="AP7251">
        <v>0</v>
      </c>
      <c r="AQ7251">
        <v>0</v>
      </c>
      <c r="AR7251">
        <v>0</v>
      </c>
      <c r="AS7251">
        <v>0</v>
      </c>
      <c r="AT7251">
        <v>0</v>
      </c>
    </row>
    <row r="7252" spans="1:46" hidden="1" x14ac:dyDescent="0.25">
      <c r="A7252" t="s">
        <v>332</v>
      </c>
      <c r="B7252" t="s">
        <v>288</v>
      </c>
      <c r="C7252">
        <v>2</v>
      </c>
      <c r="D7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2">
        <v>28</v>
      </c>
      <c r="AJ7252" t="s">
        <v>332</v>
      </c>
      <c r="AK7252" t="s">
        <v>431</v>
      </c>
      <c r="AL7252" t="s">
        <v>288</v>
      </c>
      <c r="AM7252">
        <v>3</v>
      </c>
      <c r="AN7252">
        <v>2</v>
      </c>
      <c r="AO7252">
        <v>0</v>
      </c>
      <c r="AP7252">
        <v>0</v>
      </c>
      <c r="AQ7252">
        <v>0</v>
      </c>
      <c r="AR7252">
        <v>0</v>
      </c>
      <c r="AS7252">
        <v>0</v>
      </c>
      <c r="AT7252">
        <v>0</v>
      </c>
    </row>
    <row r="7253" spans="1:46" hidden="1" x14ac:dyDescent="0.25">
      <c r="A7253" t="s">
        <v>332</v>
      </c>
      <c r="B7253" t="s">
        <v>288</v>
      </c>
      <c r="C7253">
        <v>3</v>
      </c>
      <c r="D7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3">
        <v>28</v>
      </c>
      <c r="AJ7253" t="s">
        <v>332</v>
      </c>
      <c r="AK7253" t="s">
        <v>431</v>
      </c>
      <c r="AL7253" t="s">
        <v>288</v>
      </c>
      <c r="AM7253">
        <v>3</v>
      </c>
      <c r="AN7253">
        <v>3</v>
      </c>
      <c r="AO7253">
        <v>0</v>
      </c>
      <c r="AP7253">
        <v>0</v>
      </c>
      <c r="AQ7253">
        <v>0</v>
      </c>
      <c r="AR7253">
        <v>0</v>
      </c>
      <c r="AS7253">
        <v>0</v>
      </c>
      <c r="AT7253">
        <v>0</v>
      </c>
    </row>
    <row r="7254" spans="1:46" hidden="1" x14ac:dyDescent="0.25">
      <c r="A7254" t="s">
        <v>332</v>
      </c>
      <c r="B7254" t="s">
        <v>288</v>
      </c>
      <c r="C7254">
        <v>4</v>
      </c>
      <c r="D7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4">
        <v>28</v>
      </c>
      <c r="AJ7254" t="s">
        <v>332</v>
      </c>
      <c r="AK7254" t="s">
        <v>431</v>
      </c>
      <c r="AL7254" t="s">
        <v>288</v>
      </c>
      <c r="AM7254">
        <v>3</v>
      </c>
      <c r="AN7254">
        <v>4</v>
      </c>
      <c r="AO7254">
        <v>0</v>
      </c>
      <c r="AP7254">
        <v>0</v>
      </c>
      <c r="AQ7254">
        <v>0</v>
      </c>
      <c r="AR7254">
        <v>0</v>
      </c>
      <c r="AS7254">
        <v>0</v>
      </c>
      <c r="AT7254">
        <v>0</v>
      </c>
    </row>
    <row r="7255" spans="1:46" hidden="1" x14ac:dyDescent="0.25">
      <c r="A7255" t="s">
        <v>332</v>
      </c>
      <c r="B7255" t="s">
        <v>288</v>
      </c>
      <c r="C7255">
        <v>5</v>
      </c>
      <c r="D7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5">
        <v>28</v>
      </c>
      <c r="AJ7255" t="s">
        <v>332</v>
      </c>
      <c r="AK7255" t="s">
        <v>431</v>
      </c>
      <c r="AL7255" t="s">
        <v>288</v>
      </c>
      <c r="AM7255">
        <v>3</v>
      </c>
      <c r="AN7255">
        <v>5</v>
      </c>
      <c r="AO7255">
        <v>0</v>
      </c>
      <c r="AP7255">
        <v>0</v>
      </c>
      <c r="AQ7255">
        <v>0</v>
      </c>
      <c r="AR7255">
        <v>0</v>
      </c>
      <c r="AS7255">
        <v>0</v>
      </c>
      <c r="AT7255">
        <v>0</v>
      </c>
    </row>
    <row r="7256" spans="1:46" hidden="1" x14ac:dyDescent="0.25">
      <c r="A7256" t="s">
        <v>332</v>
      </c>
      <c r="B7256" t="s">
        <v>288</v>
      </c>
      <c r="C7256">
        <v>6</v>
      </c>
      <c r="D7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5.4940789999999998E-3</v>
      </c>
      <c r="E7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5.4940789999999998E-3</v>
      </c>
      <c r="AI7256">
        <v>28</v>
      </c>
      <c r="AJ7256" t="s">
        <v>332</v>
      </c>
      <c r="AK7256" t="s">
        <v>431</v>
      </c>
      <c r="AL7256" t="s">
        <v>288</v>
      </c>
      <c r="AM7256">
        <v>3</v>
      </c>
      <c r="AN7256">
        <v>6</v>
      </c>
      <c r="AO7256">
        <v>5.4940789999999998E-3</v>
      </c>
      <c r="AP7256">
        <v>6.2418819999999998E-3</v>
      </c>
      <c r="AQ7256">
        <v>7.0052960000000003E-3</v>
      </c>
      <c r="AR7256">
        <v>6.0710290000000004E-3</v>
      </c>
      <c r="AS7256">
        <v>8.5197680000000005E-3</v>
      </c>
      <c r="AT7256">
        <v>1.6315209999999999E-3</v>
      </c>
    </row>
    <row r="7257" spans="1:46" hidden="1" x14ac:dyDescent="0.25">
      <c r="A7257" t="s">
        <v>332</v>
      </c>
      <c r="B7257" t="s">
        <v>288</v>
      </c>
      <c r="C7257">
        <v>7</v>
      </c>
      <c r="D7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9.255845E-2</v>
      </c>
      <c r="E7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9.255845E-2</v>
      </c>
      <c r="AI7257">
        <v>28</v>
      </c>
      <c r="AJ7257" t="s">
        <v>332</v>
      </c>
      <c r="AK7257" t="s">
        <v>431</v>
      </c>
      <c r="AL7257" t="s">
        <v>288</v>
      </c>
      <c r="AM7257">
        <v>3</v>
      </c>
      <c r="AN7257">
        <v>7</v>
      </c>
      <c r="AO7257">
        <v>9.255845E-2</v>
      </c>
      <c r="AP7257">
        <v>0.105711822</v>
      </c>
      <c r="AQ7257">
        <v>0.11870955800000001</v>
      </c>
      <c r="AR7257">
        <v>0.10316676599999999</v>
      </c>
      <c r="AS7257">
        <v>0.14584570799999999</v>
      </c>
      <c r="AT7257">
        <v>2.8279110999999999E-2</v>
      </c>
    </row>
    <row r="7258" spans="1:46" hidden="1" x14ac:dyDescent="0.25">
      <c r="A7258" t="s">
        <v>332</v>
      </c>
      <c r="B7258" t="s">
        <v>288</v>
      </c>
      <c r="C7258">
        <v>8</v>
      </c>
      <c r="D7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0.24159530900000001</v>
      </c>
      <c r="E7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0.24159530900000001</v>
      </c>
      <c r="AI7258">
        <v>28</v>
      </c>
      <c r="AJ7258" t="s">
        <v>332</v>
      </c>
      <c r="AK7258" t="s">
        <v>431</v>
      </c>
      <c r="AL7258" t="s">
        <v>288</v>
      </c>
      <c r="AM7258">
        <v>3</v>
      </c>
      <c r="AN7258">
        <v>8</v>
      </c>
      <c r="AO7258">
        <v>0.24159530900000001</v>
      </c>
      <c r="AP7258">
        <v>0.27624250299999997</v>
      </c>
      <c r="AQ7258">
        <v>0.29813889199999999</v>
      </c>
      <c r="AR7258">
        <v>0.26588688100000002</v>
      </c>
      <c r="AS7258">
        <v>0.35992909000000001</v>
      </c>
      <c r="AT7258">
        <v>8.2813802000000006E-2</v>
      </c>
    </row>
    <row r="7259" spans="1:46" hidden="1" x14ac:dyDescent="0.25">
      <c r="A7259" t="s">
        <v>332</v>
      </c>
      <c r="B7259" t="s">
        <v>288</v>
      </c>
      <c r="C7259">
        <v>9</v>
      </c>
      <c r="D7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0.47805007100000002</v>
      </c>
      <c r="E7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0.39140470300000002</v>
      </c>
      <c r="AI7259">
        <v>28</v>
      </c>
      <c r="AJ7259" t="s">
        <v>332</v>
      </c>
      <c r="AK7259" t="s">
        <v>431</v>
      </c>
      <c r="AL7259" t="s">
        <v>288</v>
      </c>
      <c r="AM7259">
        <v>3</v>
      </c>
      <c r="AN7259">
        <v>9</v>
      </c>
      <c r="AO7259">
        <v>0.39140470300000002</v>
      </c>
      <c r="AP7259">
        <v>0.43750024300000001</v>
      </c>
      <c r="AQ7259">
        <v>0.47805007100000002</v>
      </c>
      <c r="AR7259">
        <v>0.42636560299999998</v>
      </c>
      <c r="AS7259">
        <v>0.56934918899999998</v>
      </c>
      <c r="AT7259">
        <v>0.132776108</v>
      </c>
    </row>
    <row r="7260" spans="1:46" hidden="1" x14ac:dyDescent="0.25">
      <c r="A7260" t="s">
        <v>332</v>
      </c>
      <c r="B7260" t="s">
        <v>288</v>
      </c>
      <c r="C7260">
        <v>10</v>
      </c>
      <c r="D7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0.636098995</v>
      </c>
      <c r="E7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0.636098995</v>
      </c>
      <c r="AI7260">
        <v>28</v>
      </c>
      <c r="AJ7260" t="s">
        <v>332</v>
      </c>
      <c r="AK7260" t="s">
        <v>431</v>
      </c>
      <c r="AL7260" t="s">
        <v>288</v>
      </c>
      <c r="AM7260">
        <v>3</v>
      </c>
      <c r="AN7260">
        <v>10</v>
      </c>
      <c r="AO7260">
        <v>0.53116926900000005</v>
      </c>
      <c r="AP7260">
        <v>0.57863625699999999</v>
      </c>
      <c r="AQ7260">
        <v>0.636098995</v>
      </c>
      <c r="AR7260">
        <v>0.56324345399999998</v>
      </c>
      <c r="AS7260">
        <v>0.73331821500000005</v>
      </c>
      <c r="AT7260">
        <v>0.22219514100000001</v>
      </c>
    </row>
    <row r="7261" spans="1:46" hidden="1" x14ac:dyDescent="0.25">
      <c r="A7261" t="s">
        <v>332</v>
      </c>
      <c r="B7261" t="s">
        <v>288</v>
      </c>
      <c r="C7261">
        <v>11</v>
      </c>
      <c r="D7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0.72826256300000003</v>
      </c>
      <c r="E7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0.72826256300000003</v>
      </c>
      <c r="AI7261">
        <v>28</v>
      </c>
      <c r="AJ7261" t="s">
        <v>332</v>
      </c>
      <c r="AK7261" t="s">
        <v>431</v>
      </c>
      <c r="AL7261" t="s">
        <v>288</v>
      </c>
      <c r="AM7261">
        <v>3</v>
      </c>
      <c r="AN7261">
        <v>11</v>
      </c>
      <c r="AO7261">
        <v>0.60671374700000003</v>
      </c>
      <c r="AP7261">
        <v>0.665390119</v>
      </c>
      <c r="AQ7261">
        <v>0.72826256300000003</v>
      </c>
      <c r="AR7261">
        <v>0.65776101899999995</v>
      </c>
      <c r="AS7261">
        <v>0.84882084400000002</v>
      </c>
      <c r="AT7261">
        <v>0.216823607</v>
      </c>
    </row>
    <row r="7262" spans="1:46" hidden="1" x14ac:dyDescent="0.25">
      <c r="A7262" t="s">
        <v>332</v>
      </c>
      <c r="B7262" t="s">
        <v>288</v>
      </c>
      <c r="C7262">
        <v>12</v>
      </c>
      <c r="D7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0.76134391400000001</v>
      </c>
      <c r="E7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0.76134391400000001</v>
      </c>
      <c r="AI7262">
        <v>28</v>
      </c>
      <c r="AJ7262" t="s">
        <v>332</v>
      </c>
      <c r="AK7262" t="s">
        <v>431</v>
      </c>
      <c r="AL7262" t="s">
        <v>288</v>
      </c>
      <c r="AM7262">
        <v>3</v>
      </c>
      <c r="AN7262">
        <v>12</v>
      </c>
      <c r="AO7262">
        <v>0.64716079599999998</v>
      </c>
      <c r="AP7262">
        <v>0.70947202200000004</v>
      </c>
      <c r="AQ7262">
        <v>0.76134391400000001</v>
      </c>
      <c r="AR7262">
        <v>0.69202022100000005</v>
      </c>
      <c r="AS7262">
        <v>0.89423604400000001</v>
      </c>
      <c r="AT7262">
        <v>0.143539424</v>
      </c>
    </row>
    <row r="7263" spans="1:46" hidden="1" x14ac:dyDescent="0.25">
      <c r="A7263" t="s">
        <v>332</v>
      </c>
      <c r="B7263" t="s">
        <v>288</v>
      </c>
      <c r="C7263">
        <v>13</v>
      </c>
      <c r="D7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0.738981043</v>
      </c>
      <c r="E7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0.738981043</v>
      </c>
      <c r="AI7263">
        <v>28</v>
      </c>
      <c r="AJ7263" t="s">
        <v>332</v>
      </c>
      <c r="AK7263" t="s">
        <v>431</v>
      </c>
      <c r="AL7263" t="s">
        <v>288</v>
      </c>
      <c r="AM7263">
        <v>3</v>
      </c>
      <c r="AN7263">
        <v>13</v>
      </c>
      <c r="AO7263">
        <v>0.63687934199999996</v>
      </c>
      <c r="AP7263">
        <v>0.68165219099999996</v>
      </c>
      <c r="AQ7263">
        <v>0.738981043</v>
      </c>
      <c r="AR7263">
        <v>0.67356313000000001</v>
      </c>
      <c r="AS7263">
        <v>0.875128036</v>
      </c>
      <c r="AT7263">
        <v>0.111144826</v>
      </c>
    </row>
    <row r="7264" spans="1:46" hidden="1" x14ac:dyDescent="0.25">
      <c r="A7264" t="s">
        <v>332</v>
      </c>
      <c r="B7264" t="s">
        <v>288</v>
      </c>
      <c r="C7264">
        <v>14</v>
      </c>
      <c r="D7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0.65333750700000004</v>
      </c>
      <c r="E7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0.65333750700000004</v>
      </c>
      <c r="AI7264">
        <v>28</v>
      </c>
      <c r="AJ7264" t="s">
        <v>332</v>
      </c>
      <c r="AK7264" t="s">
        <v>431</v>
      </c>
      <c r="AL7264" t="s">
        <v>288</v>
      </c>
      <c r="AM7264">
        <v>3</v>
      </c>
      <c r="AN7264">
        <v>14</v>
      </c>
      <c r="AO7264">
        <v>0.54561221900000001</v>
      </c>
      <c r="AP7264">
        <v>0.59490388299999997</v>
      </c>
      <c r="AQ7264">
        <v>0.65333750700000004</v>
      </c>
      <c r="AR7264">
        <v>0.58886792099999996</v>
      </c>
      <c r="AS7264">
        <v>0.78429199999999999</v>
      </c>
      <c r="AT7264">
        <v>0.149747721</v>
      </c>
    </row>
    <row r="7265" spans="1:46" hidden="1" x14ac:dyDescent="0.25">
      <c r="A7265" t="s">
        <v>332</v>
      </c>
      <c r="B7265" t="s">
        <v>288</v>
      </c>
      <c r="C7265">
        <v>15</v>
      </c>
      <c r="D7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0.51747161500000005</v>
      </c>
      <c r="E7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0.51747161500000005</v>
      </c>
      <c r="AI7265">
        <v>28</v>
      </c>
      <c r="AJ7265" t="s">
        <v>332</v>
      </c>
      <c r="AK7265" t="s">
        <v>431</v>
      </c>
      <c r="AL7265" t="s">
        <v>288</v>
      </c>
      <c r="AM7265">
        <v>3</v>
      </c>
      <c r="AN7265">
        <v>15</v>
      </c>
      <c r="AO7265">
        <v>0.429552396</v>
      </c>
      <c r="AP7265">
        <v>0.47831337499999999</v>
      </c>
      <c r="AQ7265">
        <v>0.51747161500000005</v>
      </c>
      <c r="AR7265">
        <v>0.46747105799999999</v>
      </c>
      <c r="AS7265">
        <v>0.62284105999999995</v>
      </c>
      <c r="AT7265">
        <v>0.12757753599999999</v>
      </c>
    </row>
    <row r="7266" spans="1:46" hidden="1" x14ac:dyDescent="0.25">
      <c r="A7266" t="s">
        <v>332</v>
      </c>
      <c r="B7266" t="s">
        <v>288</v>
      </c>
      <c r="C7266">
        <v>16</v>
      </c>
      <c r="D7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0.35810083199999998</v>
      </c>
      <c r="E7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0.35810083199999998</v>
      </c>
      <c r="AI7266">
        <v>28</v>
      </c>
      <c r="AJ7266" t="s">
        <v>332</v>
      </c>
      <c r="AK7266" t="s">
        <v>431</v>
      </c>
      <c r="AL7266" t="s">
        <v>288</v>
      </c>
      <c r="AM7266">
        <v>3</v>
      </c>
      <c r="AN7266">
        <v>16</v>
      </c>
      <c r="AO7266">
        <v>0.28971319200000001</v>
      </c>
      <c r="AP7266">
        <v>0.32574968799999998</v>
      </c>
      <c r="AQ7266">
        <v>0.35810083199999998</v>
      </c>
      <c r="AR7266">
        <v>0.31755934499999999</v>
      </c>
      <c r="AS7266">
        <v>0.42988869600000001</v>
      </c>
      <c r="AT7266">
        <v>9.4681572000000006E-2</v>
      </c>
    </row>
    <row r="7267" spans="1:46" hidden="1" x14ac:dyDescent="0.25">
      <c r="A7267" t="s">
        <v>332</v>
      </c>
      <c r="B7267" t="s">
        <v>288</v>
      </c>
      <c r="C7267">
        <v>17</v>
      </c>
      <c r="D7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0.17732947900000001</v>
      </c>
      <c r="E7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0.17732947900000001</v>
      </c>
      <c r="AI7267">
        <v>28</v>
      </c>
      <c r="AJ7267" t="s">
        <v>332</v>
      </c>
      <c r="AK7267" t="s">
        <v>431</v>
      </c>
      <c r="AL7267" t="s">
        <v>288</v>
      </c>
      <c r="AM7267">
        <v>3</v>
      </c>
      <c r="AN7267">
        <v>17</v>
      </c>
      <c r="AO7267">
        <v>0.126214195</v>
      </c>
      <c r="AP7267">
        <v>0.152249669</v>
      </c>
      <c r="AQ7267">
        <v>0.17732947900000001</v>
      </c>
      <c r="AR7267">
        <v>0.151075188</v>
      </c>
      <c r="AS7267">
        <v>0.21751841199999999</v>
      </c>
      <c r="AT7267">
        <v>4.3505911000000001E-2</v>
      </c>
    </row>
    <row r="7268" spans="1:46" hidden="1" x14ac:dyDescent="0.25">
      <c r="A7268" t="s">
        <v>332</v>
      </c>
      <c r="B7268" t="s">
        <v>288</v>
      </c>
      <c r="C7268">
        <v>18</v>
      </c>
      <c r="D7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2.7908559999999999E-2</v>
      </c>
      <c r="E7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2.7908559999999999E-2</v>
      </c>
      <c r="AI7268">
        <v>28</v>
      </c>
      <c r="AJ7268" t="s">
        <v>332</v>
      </c>
      <c r="AK7268" t="s">
        <v>431</v>
      </c>
      <c r="AL7268" t="s">
        <v>288</v>
      </c>
      <c r="AM7268">
        <v>3</v>
      </c>
      <c r="AN7268">
        <v>18</v>
      </c>
      <c r="AO7268">
        <v>1.5326055E-2</v>
      </c>
      <c r="AP7268">
        <v>2.1468464E-2</v>
      </c>
      <c r="AQ7268">
        <v>2.7908559999999999E-2</v>
      </c>
      <c r="AR7268">
        <v>2.2022941000000001E-2</v>
      </c>
      <c r="AS7268">
        <v>4.0126264000000002E-2</v>
      </c>
      <c r="AT7268">
        <v>4.5053810000000001E-3</v>
      </c>
    </row>
    <row r="7269" spans="1:46" hidden="1" x14ac:dyDescent="0.25">
      <c r="A7269" t="s">
        <v>332</v>
      </c>
      <c r="B7269" t="s">
        <v>288</v>
      </c>
      <c r="C7269">
        <v>19</v>
      </c>
      <c r="D7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9">
        <v>28</v>
      </c>
      <c r="AJ7269" t="s">
        <v>332</v>
      </c>
      <c r="AK7269" t="s">
        <v>431</v>
      </c>
      <c r="AL7269" t="s">
        <v>288</v>
      </c>
      <c r="AM7269">
        <v>3</v>
      </c>
      <c r="AN7269">
        <v>19</v>
      </c>
      <c r="AO7269">
        <v>0</v>
      </c>
      <c r="AP7269">
        <v>0</v>
      </c>
      <c r="AQ7269">
        <v>0</v>
      </c>
      <c r="AR7269">
        <v>0</v>
      </c>
      <c r="AS7269">
        <v>0</v>
      </c>
      <c r="AT7269">
        <v>0</v>
      </c>
    </row>
    <row r="7270" spans="1:46" hidden="1" x14ac:dyDescent="0.25">
      <c r="A7270" t="s">
        <v>332</v>
      </c>
      <c r="B7270" t="s">
        <v>288</v>
      </c>
      <c r="C7270">
        <v>20</v>
      </c>
      <c r="D7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0">
        <v>28</v>
      </c>
      <c r="AJ7270" t="s">
        <v>332</v>
      </c>
      <c r="AK7270" t="s">
        <v>431</v>
      </c>
      <c r="AL7270" t="s">
        <v>288</v>
      </c>
      <c r="AM7270">
        <v>3</v>
      </c>
      <c r="AN7270">
        <v>20</v>
      </c>
      <c r="AO7270">
        <v>0</v>
      </c>
      <c r="AP7270">
        <v>0</v>
      </c>
      <c r="AQ7270">
        <v>0</v>
      </c>
      <c r="AR7270">
        <v>0</v>
      </c>
      <c r="AS7270">
        <v>0</v>
      </c>
      <c r="AT7270">
        <v>0</v>
      </c>
    </row>
    <row r="7271" spans="1:46" hidden="1" x14ac:dyDescent="0.25">
      <c r="A7271" t="s">
        <v>332</v>
      </c>
      <c r="B7271" t="s">
        <v>288</v>
      </c>
      <c r="C7271">
        <v>21</v>
      </c>
      <c r="D7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1">
        <v>28</v>
      </c>
      <c r="AJ7271" t="s">
        <v>332</v>
      </c>
      <c r="AK7271" t="s">
        <v>431</v>
      </c>
      <c r="AL7271" t="s">
        <v>288</v>
      </c>
      <c r="AM7271">
        <v>3</v>
      </c>
      <c r="AN7271">
        <v>21</v>
      </c>
      <c r="AO7271">
        <v>0</v>
      </c>
      <c r="AP7271">
        <v>0</v>
      </c>
      <c r="AQ7271">
        <v>0</v>
      </c>
      <c r="AR7271">
        <v>0</v>
      </c>
      <c r="AS7271">
        <v>0</v>
      </c>
      <c r="AT7271">
        <v>0</v>
      </c>
    </row>
    <row r="7272" spans="1:46" hidden="1" x14ac:dyDescent="0.25">
      <c r="A7272" t="s">
        <v>332</v>
      </c>
      <c r="B7272" t="s">
        <v>288</v>
      </c>
      <c r="C7272">
        <v>22</v>
      </c>
      <c r="D7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2">
        <v>28</v>
      </c>
      <c r="AJ7272" t="s">
        <v>332</v>
      </c>
      <c r="AK7272" t="s">
        <v>431</v>
      </c>
      <c r="AL7272" t="s">
        <v>288</v>
      </c>
      <c r="AM7272">
        <v>3</v>
      </c>
      <c r="AN7272">
        <v>22</v>
      </c>
      <c r="AO7272">
        <v>0</v>
      </c>
      <c r="AP7272">
        <v>0</v>
      </c>
      <c r="AQ7272">
        <v>0</v>
      </c>
      <c r="AR7272">
        <v>0</v>
      </c>
      <c r="AS7272">
        <v>0</v>
      </c>
      <c r="AT7272">
        <v>0</v>
      </c>
    </row>
    <row r="7273" spans="1:46" hidden="1" x14ac:dyDescent="0.25">
      <c r="A7273" t="s">
        <v>332</v>
      </c>
      <c r="B7273" t="s">
        <v>288</v>
      </c>
      <c r="C7273">
        <v>23</v>
      </c>
      <c r="D7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3">
        <v>28</v>
      </c>
      <c r="AJ7273" t="s">
        <v>332</v>
      </c>
      <c r="AK7273" t="s">
        <v>431</v>
      </c>
      <c r="AL7273" t="s">
        <v>288</v>
      </c>
      <c r="AM7273">
        <v>3</v>
      </c>
      <c r="AN7273">
        <v>23</v>
      </c>
      <c r="AO7273">
        <v>0</v>
      </c>
      <c r="AP7273">
        <v>0</v>
      </c>
      <c r="AQ7273">
        <v>0</v>
      </c>
      <c r="AR7273">
        <v>0</v>
      </c>
      <c r="AS7273">
        <v>0</v>
      </c>
      <c r="AT7273">
        <v>0</v>
      </c>
    </row>
    <row r="7274" spans="1:46" hidden="1" x14ac:dyDescent="0.25">
      <c r="A7274" t="s">
        <v>332</v>
      </c>
      <c r="B7274" t="s">
        <v>288</v>
      </c>
      <c r="C7274">
        <v>24</v>
      </c>
      <c r="D7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4">
        <v>28</v>
      </c>
      <c r="AJ7274" t="s">
        <v>332</v>
      </c>
      <c r="AK7274" t="s">
        <v>431</v>
      </c>
      <c r="AL7274" t="s">
        <v>288</v>
      </c>
      <c r="AM7274">
        <v>3</v>
      </c>
      <c r="AN7274">
        <v>24</v>
      </c>
      <c r="AO7274">
        <v>0</v>
      </c>
      <c r="AP7274">
        <v>0</v>
      </c>
      <c r="AQ7274">
        <v>0</v>
      </c>
      <c r="AR7274">
        <v>0</v>
      </c>
      <c r="AS7274">
        <v>0</v>
      </c>
      <c r="AT7274">
        <v>0</v>
      </c>
    </row>
    <row r="7275" spans="1:46" hidden="1" x14ac:dyDescent="0.25">
      <c r="A7275" t="s">
        <v>332</v>
      </c>
      <c r="B7275" t="s">
        <v>289</v>
      </c>
      <c r="C7275">
        <v>1</v>
      </c>
      <c r="D7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5">
        <v>28</v>
      </c>
      <c r="AJ7275" t="s">
        <v>332</v>
      </c>
      <c r="AK7275" t="s">
        <v>431</v>
      </c>
      <c r="AL7275" t="s">
        <v>289</v>
      </c>
      <c r="AM7275">
        <v>4</v>
      </c>
      <c r="AN7275">
        <v>1</v>
      </c>
      <c r="AO7275">
        <v>0</v>
      </c>
      <c r="AP7275">
        <v>0</v>
      </c>
      <c r="AQ7275">
        <v>0</v>
      </c>
      <c r="AR7275">
        <v>0</v>
      </c>
      <c r="AS7275">
        <v>0</v>
      </c>
      <c r="AT7275">
        <v>0</v>
      </c>
    </row>
    <row r="7276" spans="1:46" hidden="1" x14ac:dyDescent="0.25">
      <c r="A7276" t="s">
        <v>332</v>
      </c>
      <c r="B7276" t="s">
        <v>289</v>
      </c>
      <c r="C7276">
        <v>2</v>
      </c>
      <c r="D7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6">
        <v>28</v>
      </c>
      <c r="AJ7276" t="s">
        <v>332</v>
      </c>
      <c r="AK7276" t="s">
        <v>431</v>
      </c>
      <c r="AL7276" t="s">
        <v>289</v>
      </c>
      <c r="AM7276">
        <v>4</v>
      </c>
      <c r="AN7276">
        <v>2</v>
      </c>
      <c r="AO7276">
        <v>0</v>
      </c>
      <c r="AP7276">
        <v>0</v>
      </c>
      <c r="AQ7276">
        <v>0</v>
      </c>
      <c r="AR7276">
        <v>0</v>
      </c>
      <c r="AS7276">
        <v>0</v>
      </c>
      <c r="AT7276">
        <v>0</v>
      </c>
    </row>
    <row r="7277" spans="1:46" hidden="1" x14ac:dyDescent="0.25">
      <c r="A7277" t="s">
        <v>332</v>
      </c>
      <c r="B7277" t="s">
        <v>289</v>
      </c>
      <c r="C7277">
        <v>3</v>
      </c>
      <c r="D7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7">
        <v>28</v>
      </c>
      <c r="AJ7277" t="s">
        <v>332</v>
      </c>
      <c r="AK7277" t="s">
        <v>431</v>
      </c>
      <c r="AL7277" t="s">
        <v>289</v>
      </c>
      <c r="AM7277">
        <v>4</v>
      </c>
      <c r="AN7277">
        <v>3</v>
      </c>
      <c r="AO7277">
        <v>0</v>
      </c>
      <c r="AP7277">
        <v>0</v>
      </c>
      <c r="AQ7277">
        <v>0</v>
      </c>
      <c r="AR7277">
        <v>0</v>
      </c>
      <c r="AS7277">
        <v>0</v>
      </c>
      <c r="AT7277">
        <v>0</v>
      </c>
    </row>
    <row r="7278" spans="1:46" hidden="1" x14ac:dyDescent="0.25">
      <c r="A7278" t="s">
        <v>332</v>
      </c>
      <c r="B7278" t="s">
        <v>289</v>
      </c>
      <c r="C7278">
        <v>4</v>
      </c>
      <c r="D7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8">
        <v>28</v>
      </c>
      <c r="AJ7278" t="s">
        <v>332</v>
      </c>
      <c r="AK7278" t="s">
        <v>431</v>
      </c>
      <c r="AL7278" t="s">
        <v>289</v>
      </c>
      <c r="AM7278">
        <v>4</v>
      </c>
      <c r="AN7278">
        <v>4</v>
      </c>
      <c r="AO7278">
        <v>0</v>
      </c>
      <c r="AP7278">
        <v>0</v>
      </c>
      <c r="AQ7278">
        <v>0</v>
      </c>
      <c r="AR7278">
        <v>0</v>
      </c>
      <c r="AS7278">
        <v>0</v>
      </c>
      <c r="AT7278">
        <v>0</v>
      </c>
    </row>
    <row r="7279" spans="1:46" hidden="1" x14ac:dyDescent="0.25">
      <c r="A7279" t="s">
        <v>332</v>
      </c>
      <c r="B7279" t="s">
        <v>289</v>
      </c>
      <c r="C7279">
        <v>5</v>
      </c>
      <c r="D7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9">
        <v>28</v>
      </c>
      <c r="AJ7279" t="s">
        <v>332</v>
      </c>
      <c r="AK7279" t="s">
        <v>431</v>
      </c>
      <c r="AL7279" t="s">
        <v>289</v>
      </c>
      <c r="AM7279">
        <v>4</v>
      </c>
      <c r="AN7279">
        <v>5</v>
      </c>
      <c r="AO7279">
        <v>0</v>
      </c>
      <c r="AP7279">
        <v>0</v>
      </c>
      <c r="AQ7279">
        <v>0</v>
      </c>
      <c r="AR7279">
        <v>0</v>
      </c>
      <c r="AS7279">
        <v>0</v>
      </c>
      <c r="AT7279">
        <v>0</v>
      </c>
    </row>
    <row r="7280" spans="1:46" hidden="1" x14ac:dyDescent="0.25">
      <c r="A7280" t="s">
        <v>332</v>
      </c>
      <c r="B7280" t="s">
        <v>289</v>
      </c>
      <c r="C7280">
        <v>6</v>
      </c>
      <c r="D7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4.5790129999999998E-3</v>
      </c>
      <c r="E7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4.5790129999999998E-3</v>
      </c>
      <c r="AI7280">
        <v>28</v>
      </c>
      <c r="AJ7280" t="s">
        <v>332</v>
      </c>
      <c r="AK7280" t="s">
        <v>431</v>
      </c>
      <c r="AL7280" t="s">
        <v>289</v>
      </c>
      <c r="AM7280">
        <v>4</v>
      </c>
      <c r="AN7280">
        <v>6</v>
      </c>
      <c r="AO7280">
        <v>4.5790129999999998E-3</v>
      </c>
      <c r="AP7280">
        <v>5.5472999999999998E-3</v>
      </c>
      <c r="AQ7280">
        <v>6.2572330000000001E-3</v>
      </c>
      <c r="AR7280">
        <v>5.4179049999999998E-3</v>
      </c>
      <c r="AS7280">
        <v>8.0195549999999994E-3</v>
      </c>
      <c r="AT7280">
        <v>1.3611809999999999E-3</v>
      </c>
    </row>
    <row r="7281" spans="1:46" hidden="1" x14ac:dyDescent="0.25">
      <c r="A7281" t="s">
        <v>332</v>
      </c>
      <c r="B7281" t="s">
        <v>289</v>
      </c>
      <c r="C7281">
        <v>7</v>
      </c>
      <c r="D7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8.1349841000000006E-2</v>
      </c>
      <c r="E7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8.1349841000000006E-2</v>
      </c>
      <c r="AI7281">
        <v>28</v>
      </c>
      <c r="AJ7281" t="s">
        <v>332</v>
      </c>
      <c r="AK7281" t="s">
        <v>431</v>
      </c>
      <c r="AL7281" t="s">
        <v>289</v>
      </c>
      <c r="AM7281">
        <v>4</v>
      </c>
      <c r="AN7281">
        <v>7</v>
      </c>
      <c r="AO7281">
        <v>8.1349841000000006E-2</v>
      </c>
      <c r="AP7281">
        <v>9.8159711999999996E-2</v>
      </c>
      <c r="AQ7281">
        <v>0.11041854</v>
      </c>
      <c r="AR7281">
        <v>9.4940735999999998E-2</v>
      </c>
      <c r="AS7281">
        <v>0.14063149899999999</v>
      </c>
      <c r="AT7281">
        <v>2.4158936999999998E-2</v>
      </c>
    </row>
    <row r="7282" spans="1:46" hidden="1" x14ac:dyDescent="0.25">
      <c r="A7282" t="s">
        <v>332</v>
      </c>
      <c r="B7282" t="s">
        <v>289</v>
      </c>
      <c r="C7282">
        <v>8</v>
      </c>
      <c r="D7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0.21908462200000001</v>
      </c>
      <c r="E7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0.21908462200000001</v>
      </c>
      <c r="AI7282">
        <v>28</v>
      </c>
      <c r="AJ7282" t="s">
        <v>332</v>
      </c>
      <c r="AK7282" t="s">
        <v>431</v>
      </c>
      <c r="AL7282" t="s">
        <v>289</v>
      </c>
      <c r="AM7282">
        <v>4</v>
      </c>
      <c r="AN7282">
        <v>8</v>
      </c>
      <c r="AO7282">
        <v>0.21908462200000001</v>
      </c>
      <c r="AP7282">
        <v>0.253253595</v>
      </c>
      <c r="AQ7282">
        <v>0.27973584899999998</v>
      </c>
      <c r="AR7282">
        <v>0.24693219999999999</v>
      </c>
      <c r="AS7282">
        <v>0.345025258</v>
      </c>
      <c r="AT7282">
        <v>8.8160353999999996E-2</v>
      </c>
    </row>
    <row r="7283" spans="1:46" hidden="1" x14ac:dyDescent="0.25">
      <c r="A7283" t="s">
        <v>332</v>
      </c>
      <c r="B7283" t="s">
        <v>289</v>
      </c>
      <c r="C7283">
        <v>9</v>
      </c>
      <c r="D7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0.43912527499999998</v>
      </c>
      <c r="E7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0.36771006299999998</v>
      </c>
      <c r="AI7283">
        <v>28</v>
      </c>
      <c r="AJ7283" t="s">
        <v>332</v>
      </c>
      <c r="AK7283" t="s">
        <v>431</v>
      </c>
      <c r="AL7283" t="s">
        <v>289</v>
      </c>
      <c r="AM7283">
        <v>4</v>
      </c>
      <c r="AN7283">
        <v>9</v>
      </c>
      <c r="AO7283">
        <v>0.36771006299999998</v>
      </c>
      <c r="AP7283">
        <v>0.40863089600000002</v>
      </c>
      <c r="AQ7283">
        <v>0.43912527499999998</v>
      </c>
      <c r="AR7283">
        <v>0.39406585300000002</v>
      </c>
      <c r="AS7283">
        <v>0.53279081800000005</v>
      </c>
      <c r="AT7283">
        <v>0.15749096400000001</v>
      </c>
    </row>
    <row r="7284" spans="1:46" hidden="1" x14ac:dyDescent="0.25">
      <c r="A7284" t="s">
        <v>332</v>
      </c>
      <c r="B7284" t="s">
        <v>289</v>
      </c>
      <c r="C7284">
        <v>10</v>
      </c>
      <c r="D7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0.57855593199999999</v>
      </c>
      <c r="E7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0.57855593199999999</v>
      </c>
      <c r="AI7284">
        <v>28</v>
      </c>
      <c r="AJ7284" t="s">
        <v>332</v>
      </c>
      <c r="AK7284" t="s">
        <v>431</v>
      </c>
      <c r="AL7284" t="s">
        <v>289</v>
      </c>
      <c r="AM7284">
        <v>4</v>
      </c>
      <c r="AN7284">
        <v>10</v>
      </c>
      <c r="AO7284">
        <v>0.47787490300000002</v>
      </c>
      <c r="AP7284">
        <v>0.53289582999999996</v>
      </c>
      <c r="AQ7284">
        <v>0.57855593199999999</v>
      </c>
      <c r="AR7284">
        <v>0.52152973199999997</v>
      </c>
      <c r="AS7284">
        <v>0.68045399500000003</v>
      </c>
      <c r="AT7284">
        <v>0.168185693</v>
      </c>
    </row>
    <row r="7285" spans="1:46" hidden="1" x14ac:dyDescent="0.25">
      <c r="A7285" t="s">
        <v>332</v>
      </c>
      <c r="B7285" t="s">
        <v>289</v>
      </c>
      <c r="C7285">
        <v>11</v>
      </c>
      <c r="D7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0.66439164699999997</v>
      </c>
      <c r="E7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0.66439164699999997</v>
      </c>
      <c r="AI7285">
        <v>28</v>
      </c>
      <c r="AJ7285" t="s">
        <v>332</v>
      </c>
      <c r="AK7285" t="s">
        <v>431</v>
      </c>
      <c r="AL7285" t="s">
        <v>289</v>
      </c>
      <c r="AM7285">
        <v>4</v>
      </c>
      <c r="AN7285">
        <v>11</v>
      </c>
      <c r="AO7285">
        <v>0.56886136499999995</v>
      </c>
      <c r="AP7285">
        <v>0.61009958500000006</v>
      </c>
      <c r="AQ7285">
        <v>0.66439164699999997</v>
      </c>
      <c r="AR7285">
        <v>0.60497186999999997</v>
      </c>
      <c r="AS7285">
        <v>0.78238426500000002</v>
      </c>
      <c r="AT7285">
        <v>0.26560538900000003</v>
      </c>
    </row>
    <row r="7286" spans="1:46" hidden="1" x14ac:dyDescent="0.25">
      <c r="A7286" t="s">
        <v>332</v>
      </c>
      <c r="B7286" t="s">
        <v>289</v>
      </c>
      <c r="C7286">
        <v>12</v>
      </c>
      <c r="D7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0.68904095399999998</v>
      </c>
      <c r="E7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0.68904095399999998</v>
      </c>
      <c r="AI7286">
        <v>28</v>
      </c>
      <c r="AJ7286" t="s">
        <v>332</v>
      </c>
      <c r="AK7286" t="s">
        <v>431</v>
      </c>
      <c r="AL7286" t="s">
        <v>289</v>
      </c>
      <c r="AM7286">
        <v>4</v>
      </c>
      <c r="AN7286">
        <v>12</v>
      </c>
      <c r="AO7286">
        <v>0.58972604399999995</v>
      </c>
      <c r="AP7286">
        <v>0.64053576599999995</v>
      </c>
      <c r="AQ7286">
        <v>0.68904095399999998</v>
      </c>
      <c r="AR7286">
        <v>0.63283400000000001</v>
      </c>
      <c r="AS7286">
        <v>0.82298460299999998</v>
      </c>
      <c r="AT7286">
        <v>0.28550853999999998</v>
      </c>
    </row>
    <row r="7287" spans="1:46" hidden="1" x14ac:dyDescent="0.25">
      <c r="A7287" t="s">
        <v>332</v>
      </c>
      <c r="B7287" t="s">
        <v>289</v>
      </c>
      <c r="C7287">
        <v>13</v>
      </c>
      <c r="D7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0.66277022399999996</v>
      </c>
      <c r="E7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0.66277022399999996</v>
      </c>
      <c r="AI7287">
        <v>28</v>
      </c>
      <c r="AJ7287" t="s">
        <v>332</v>
      </c>
      <c r="AK7287" t="s">
        <v>431</v>
      </c>
      <c r="AL7287" t="s">
        <v>289</v>
      </c>
      <c r="AM7287">
        <v>4</v>
      </c>
      <c r="AN7287">
        <v>13</v>
      </c>
      <c r="AO7287">
        <v>0.56590722000000004</v>
      </c>
      <c r="AP7287">
        <v>0.61651343999999997</v>
      </c>
      <c r="AQ7287">
        <v>0.66277022399999996</v>
      </c>
      <c r="AR7287">
        <v>0.60636643400000001</v>
      </c>
      <c r="AS7287">
        <v>0.78523979399999999</v>
      </c>
      <c r="AT7287">
        <v>0.277988175</v>
      </c>
    </row>
    <row r="7288" spans="1:46" hidden="1" x14ac:dyDescent="0.25">
      <c r="A7288" t="s">
        <v>332</v>
      </c>
      <c r="B7288" t="s">
        <v>289</v>
      </c>
      <c r="C7288">
        <v>14</v>
      </c>
      <c r="D7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0.57992454199999999</v>
      </c>
      <c r="E7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0.57992454199999999</v>
      </c>
      <c r="AI7288">
        <v>28</v>
      </c>
      <c r="AJ7288" t="s">
        <v>332</v>
      </c>
      <c r="AK7288" t="s">
        <v>431</v>
      </c>
      <c r="AL7288" t="s">
        <v>289</v>
      </c>
      <c r="AM7288">
        <v>4</v>
      </c>
      <c r="AN7288">
        <v>14</v>
      </c>
      <c r="AO7288">
        <v>0.48600502499999998</v>
      </c>
      <c r="AP7288">
        <v>0.54195157199999999</v>
      </c>
      <c r="AQ7288">
        <v>0.57992454199999999</v>
      </c>
      <c r="AR7288">
        <v>0.52649873700000005</v>
      </c>
      <c r="AS7288">
        <v>0.71727412599999996</v>
      </c>
      <c r="AT7288">
        <v>0.29729403999999998</v>
      </c>
    </row>
    <row r="7289" spans="1:46" hidden="1" x14ac:dyDescent="0.25">
      <c r="A7289" t="s">
        <v>332</v>
      </c>
      <c r="B7289" t="s">
        <v>289</v>
      </c>
      <c r="C7289">
        <v>15</v>
      </c>
      <c r="D7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0.44710275300000002</v>
      </c>
      <c r="E7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0.44710275300000002</v>
      </c>
      <c r="AI7289">
        <v>28</v>
      </c>
      <c r="AJ7289" t="s">
        <v>332</v>
      </c>
      <c r="AK7289" t="s">
        <v>431</v>
      </c>
      <c r="AL7289" t="s">
        <v>289</v>
      </c>
      <c r="AM7289">
        <v>4</v>
      </c>
      <c r="AN7289">
        <v>15</v>
      </c>
      <c r="AO7289">
        <v>0.37082833100000001</v>
      </c>
      <c r="AP7289">
        <v>0.41435319100000001</v>
      </c>
      <c r="AQ7289">
        <v>0.44710275300000002</v>
      </c>
      <c r="AR7289">
        <v>0.40732931999999999</v>
      </c>
      <c r="AS7289">
        <v>0.55339203999999997</v>
      </c>
      <c r="AT7289">
        <v>0.20897405599999999</v>
      </c>
    </row>
    <row r="7290" spans="1:46" hidden="1" x14ac:dyDescent="0.25">
      <c r="A7290" t="s">
        <v>332</v>
      </c>
      <c r="B7290" t="s">
        <v>289</v>
      </c>
      <c r="C7290">
        <v>16</v>
      </c>
      <c r="D7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0.29049884999999998</v>
      </c>
      <c r="E7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0.29049884999999998</v>
      </c>
      <c r="AI7290">
        <v>28</v>
      </c>
      <c r="AJ7290" t="s">
        <v>332</v>
      </c>
      <c r="AK7290" t="s">
        <v>431</v>
      </c>
      <c r="AL7290" t="s">
        <v>289</v>
      </c>
      <c r="AM7290">
        <v>4</v>
      </c>
      <c r="AN7290">
        <v>16</v>
      </c>
      <c r="AO7290">
        <v>0.22708453000000001</v>
      </c>
      <c r="AP7290">
        <v>0.26026990500000002</v>
      </c>
      <c r="AQ7290">
        <v>0.29049884999999998</v>
      </c>
      <c r="AR7290">
        <v>0.256954301</v>
      </c>
      <c r="AS7290">
        <v>0.358434788</v>
      </c>
      <c r="AT7290">
        <v>8.3965588999999993E-2</v>
      </c>
    </row>
    <row r="7291" spans="1:46" hidden="1" x14ac:dyDescent="0.25">
      <c r="A7291" t="s">
        <v>332</v>
      </c>
      <c r="B7291" t="s">
        <v>289</v>
      </c>
      <c r="C7291">
        <v>17</v>
      </c>
      <c r="D7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0.120690144</v>
      </c>
      <c r="E7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0.120690144</v>
      </c>
      <c r="AI7291">
        <v>28</v>
      </c>
      <c r="AJ7291" t="s">
        <v>332</v>
      </c>
      <c r="AK7291" t="s">
        <v>431</v>
      </c>
      <c r="AL7291" t="s">
        <v>289</v>
      </c>
      <c r="AM7291">
        <v>4</v>
      </c>
      <c r="AN7291">
        <v>17</v>
      </c>
      <c r="AO7291">
        <v>8.5726482000000007E-2</v>
      </c>
      <c r="AP7291">
        <v>0.104758586</v>
      </c>
      <c r="AQ7291">
        <v>0.120690144</v>
      </c>
      <c r="AR7291">
        <v>0.102988068</v>
      </c>
      <c r="AS7291">
        <v>0.155504212</v>
      </c>
      <c r="AT7291">
        <v>2.7154998999999999E-2</v>
      </c>
    </row>
    <row r="7292" spans="1:46" hidden="1" x14ac:dyDescent="0.25">
      <c r="A7292" t="s">
        <v>332</v>
      </c>
      <c r="B7292" t="s">
        <v>289</v>
      </c>
      <c r="C7292">
        <v>18</v>
      </c>
      <c r="D7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8.5883260000000003E-3</v>
      </c>
      <c r="E7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8.5883260000000003E-3</v>
      </c>
      <c r="AI7292">
        <v>28</v>
      </c>
      <c r="AJ7292" t="s">
        <v>332</v>
      </c>
      <c r="AK7292" t="s">
        <v>431</v>
      </c>
      <c r="AL7292" t="s">
        <v>289</v>
      </c>
      <c r="AM7292">
        <v>4</v>
      </c>
      <c r="AN7292">
        <v>18</v>
      </c>
      <c r="AO7292">
        <v>3.2864639999999998E-3</v>
      </c>
      <c r="AP7292">
        <v>5.1591420000000002E-3</v>
      </c>
      <c r="AQ7292">
        <v>8.5883260000000003E-3</v>
      </c>
      <c r="AR7292">
        <v>5.8684610000000002E-3</v>
      </c>
      <c r="AS7292">
        <v>1.3420479000000001E-2</v>
      </c>
      <c r="AT7292">
        <v>1.295484E-3</v>
      </c>
    </row>
    <row r="7293" spans="1:46" hidden="1" x14ac:dyDescent="0.25">
      <c r="A7293" t="s">
        <v>332</v>
      </c>
      <c r="B7293" t="s">
        <v>289</v>
      </c>
      <c r="C7293">
        <v>19</v>
      </c>
      <c r="D7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3">
        <v>28</v>
      </c>
      <c r="AJ7293" t="s">
        <v>332</v>
      </c>
      <c r="AK7293" t="s">
        <v>431</v>
      </c>
      <c r="AL7293" t="s">
        <v>289</v>
      </c>
      <c r="AM7293">
        <v>4</v>
      </c>
      <c r="AN7293">
        <v>19</v>
      </c>
      <c r="AO7293">
        <v>0</v>
      </c>
      <c r="AP7293">
        <v>0</v>
      </c>
      <c r="AQ7293">
        <v>0</v>
      </c>
      <c r="AR7293">
        <v>0</v>
      </c>
      <c r="AS7293">
        <v>0</v>
      </c>
      <c r="AT7293">
        <v>0</v>
      </c>
    </row>
    <row r="7294" spans="1:46" hidden="1" x14ac:dyDescent="0.25">
      <c r="A7294" t="s">
        <v>332</v>
      </c>
      <c r="B7294" t="s">
        <v>289</v>
      </c>
      <c r="C7294">
        <v>20</v>
      </c>
      <c r="D7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4">
        <v>28</v>
      </c>
      <c r="AJ7294" t="s">
        <v>332</v>
      </c>
      <c r="AK7294" t="s">
        <v>431</v>
      </c>
      <c r="AL7294" t="s">
        <v>289</v>
      </c>
      <c r="AM7294">
        <v>4</v>
      </c>
      <c r="AN7294">
        <v>20</v>
      </c>
      <c r="AO7294">
        <v>0</v>
      </c>
      <c r="AP7294">
        <v>0</v>
      </c>
      <c r="AQ7294">
        <v>0</v>
      </c>
      <c r="AR7294">
        <v>0</v>
      </c>
      <c r="AS7294">
        <v>0</v>
      </c>
      <c r="AT7294">
        <v>0</v>
      </c>
    </row>
    <row r="7295" spans="1:46" hidden="1" x14ac:dyDescent="0.25">
      <c r="A7295" t="s">
        <v>332</v>
      </c>
      <c r="B7295" t="s">
        <v>289</v>
      </c>
      <c r="C7295">
        <v>21</v>
      </c>
      <c r="D7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5">
        <v>28</v>
      </c>
      <c r="AJ7295" t="s">
        <v>332</v>
      </c>
      <c r="AK7295" t="s">
        <v>431</v>
      </c>
      <c r="AL7295" t="s">
        <v>289</v>
      </c>
      <c r="AM7295">
        <v>4</v>
      </c>
      <c r="AN7295">
        <v>21</v>
      </c>
      <c r="AO7295">
        <v>0</v>
      </c>
      <c r="AP7295">
        <v>0</v>
      </c>
      <c r="AQ7295">
        <v>0</v>
      </c>
      <c r="AR7295">
        <v>0</v>
      </c>
      <c r="AS7295">
        <v>0</v>
      </c>
      <c r="AT7295">
        <v>0</v>
      </c>
    </row>
    <row r="7296" spans="1:46" hidden="1" x14ac:dyDescent="0.25">
      <c r="A7296" t="s">
        <v>332</v>
      </c>
      <c r="B7296" t="s">
        <v>289</v>
      </c>
      <c r="C7296">
        <v>22</v>
      </c>
      <c r="D7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6">
        <v>28</v>
      </c>
      <c r="AJ7296" t="s">
        <v>332</v>
      </c>
      <c r="AK7296" t="s">
        <v>431</v>
      </c>
      <c r="AL7296" t="s">
        <v>289</v>
      </c>
      <c r="AM7296">
        <v>4</v>
      </c>
      <c r="AN7296">
        <v>22</v>
      </c>
      <c r="AO7296">
        <v>0</v>
      </c>
      <c r="AP7296">
        <v>0</v>
      </c>
      <c r="AQ7296">
        <v>0</v>
      </c>
      <c r="AR7296">
        <v>0</v>
      </c>
      <c r="AS7296">
        <v>0</v>
      </c>
      <c r="AT7296">
        <v>0</v>
      </c>
    </row>
    <row r="7297" spans="1:46" hidden="1" x14ac:dyDescent="0.25">
      <c r="A7297" t="s">
        <v>332</v>
      </c>
      <c r="B7297" t="s">
        <v>289</v>
      </c>
      <c r="C7297">
        <v>23</v>
      </c>
      <c r="D7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7">
        <v>28</v>
      </c>
      <c r="AJ7297" t="s">
        <v>332</v>
      </c>
      <c r="AK7297" t="s">
        <v>431</v>
      </c>
      <c r="AL7297" t="s">
        <v>289</v>
      </c>
      <c r="AM7297">
        <v>4</v>
      </c>
      <c r="AN7297">
        <v>23</v>
      </c>
      <c r="AO7297">
        <v>0</v>
      </c>
      <c r="AP7297">
        <v>0</v>
      </c>
      <c r="AQ7297">
        <v>0</v>
      </c>
      <c r="AR7297">
        <v>0</v>
      </c>
      <c r="AS7297">
        <v>0</v>
      </c>
      <c r="AT7297">
        <v>0</v>
      </c>
    </row>
    <row r="7298" spans="1:46" hidden="1" x14ac:dyDescent="0.25">
      <c r="A7298" t="s">
        <v>332</v>
      </c>
      <c r="B7298" t="s">
        <v>289</v>
      </c>
      <c r="C7298">
        <v>24</v>
      </c>
      <c r="D7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8">
        <v>28</v>
      </c>
      <c r="AJ7298" t="s">
        <v>332</v>
      </c>
      <c r="AK7298" t="s">
        <v>431</v>
      </c>
      <c r="AL7298" t="s">
        <v>289</v>
      </c>
      <c r="AM7298">
        <v>4</v>
      </c>
      <c r="AN7298">
        <v>24</v>
      </c>
      <c r="AO7298">
        <v>0</v>
      </c>
      <c r="AP7298">
        <v>0</v>
      </c>
      <c r="AQ7298">
        <v>0</v>
      </c>
      <c r="AR7298">
        <v>0</v>
      </c>
      <c r="AS7298">
        <v>0</v>
      </c>
      <c r="AT7298">
        <v>0</v>
      </c>
    </row>
    <row r="7299" spans="1:46" hidden="1" x14ac:dyDescent="0.25">
      <c r="A7299" t="s">
        <v>332</v>
      </c>
      <c r="B7299" t="s">
        <v>290</v>
      </c>
      <c r="C7299">
        <v>1</v>
      </c>
      <c r="D7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9">
        <v>28</v>
      </c>
      <c r="AJ7299" t="s">
        <v>332</v>
      </c>
      <c r="AK7299" t="s">
        <v>431</v>
      </c>
      <c r="AL7299" t="s">
        <v>290</v>
      </c>
      <c r="AM7299">
        <v>5</v>
      </c>
      <c r="AN7299">
        <v>1</v>
      </c>
      <c r="AO7299">
        <v>0</v>
      </c>
      <c r="AP7299">
        <v>0</v>
      </c>
      <c r="AQ7299">
        <v>0</v>
      </c>
      <c r="AR7299">
        <v>0</v>
      </c>
      <c r="AS7299">
        <v>0</v>
      </c>
      <c r="AT7299">
        <v>0</v>
      </c>
    </row>
    <row r="7300" spans="1:46" hidden="1" x14ac:dyDescent="0.25">
      <c r="A7300" t="s">
        <v>332</v>
      </c>
      <c r="B7300" t="s">
        <v>290</v>
      </c>
      <c r="C7300">
        <v>2</v>
      </c>
      <c r="D7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0">
        <v>28</v>
      </c>
      <c r="AJ7300" t="s">
        <v>332</v>
      </c>
      <c r="AK7300" t="s">
        <v>431</v>
      </c>
      <c r="AL7300" t="s">
        <v>290</v>
      </c>
      <c r="AM7300">
        <v>5</v>
      </c>
      <c r="AN7300">
        <v>2</v>
      </c>
      <c r="AO7300">
        <v>0</v>
      </c>
      <c r="AP7300">
        <v>0</v>
      </c>
      <c r="AQ7300">
        <v>0</v>
      </c>
      <c r="AR7300">
        <v>0</v>
      </c>
      <c r="AS7300">
        <v>0</v>
      </c>
      <c r="AT7300">
        <v>0</v>
      </c>
    </row>
    <row r="7301" spans="1:46" hidden="1" x14ac:dyDescent="0.25">
      <c r="A7301" t="s">
        <v>332</v>
      </c>
      <c r="B7301" t="s">
        <v>290</v>
      </c>
      <c r="C7301">
        <v>3</v>
      </c>
      <c r="D7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1">
        <v>28</v>
      </c>
      <c r="AJ7301" t="s">
        <v>332</v>
      </c>
      <c r="AK7301" t="s">
        <v>431</v>
      </c>
      <c r="AL7301" t="s">
        <v>290</v>
      </c>
      <c r="AM7301">
        <v>5</v>
      </c>
      <c r="AN7301">
        <v>3</v>
      </c>
      <c r="AO7301">
        <v>0</v>
      </c>
      <c r="AP7301">
        <v>0</v>
      </c>
      <c r="AQ7301">
        <v>0</v>
      </c>
      <c r="AR7301">
        <v>0</v>
      </c>
      <c r="AS7301">
        <v>0</v>
      </c>
      <c r="AT7301">
        <v>0</v>
      </c>
    </row>
    <row r="7302" spans="1:46" hidden="1" x14ac:dyDescent="0.25">
      <c r="A7302" t="s">
        <v>332</v>
      </c>
      <c r="B7302" t="s">
        <v>290</v>
      </c>
      <c r="C7302">
        <v>4</v>
      </c>
      <c r="D7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2">
        <v>28</v>
      </c>
      <c r="AJ7302" t="s">
        <v>332</v>
      </c>
      <c r="AK7302" t="s">
        <v>431</v>
      </c>
      <c r="AL7302" t="s">
        <v>290</v>
      </c>
      <c r="AM7302">
        <v>5</v>
      </c>
      <c r="AN7302">
        <v>4</v>
      </c>
      <c r="AO7302">
        <v>0</v>
      </c>
      <c r="AP7302">
        <v>0</v>
      </c>
      <c r="AQ7302">
        <v>0</v>
      </c>
      <c r="AR7302">
        <v>0</v>
      </c>
      <c r="AS7302">
        <v>0</v>
      </c>
      <c r="AT7302">
        <v>0</v>
      </c>
    </row>
    <row r="7303" spans="1:46" hidden="1" x14ac:dyDescent="0.25">
      <c r="A7303" t="s">
        <v>332</v>
      </c>
      <c r="B7303" t="s">
        <v>290</v>
      </c>
      <c r="C7303">
        <v>5</v>
      </c>
      <c r="D7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3">
        <v>28</v>
      </c>
      <c r="AJ7303" t="s">
        <v>332</v>
      </c>
      <c r="AK7303" t="s">
        <v>431</v>
      </c>
      <c r="AL7303" t="s">
        <v>290</v>
      </c>
      <c r="AM7303">
        <v>5</v>
      </c>
      <c r="AN7303">
        <v>5</v>
      </c>
      <c r="AO7303">
        <v>0</v>
      </c>
      <c r="AP7303">
        <v>0</v>
      </c>
      <c r="AQ7303">
        <v>0</v>
      </c>
      <c r="AR7303">
        <v>0</v>
      </c>
      <c r="AS7303">
        <v>0</v>
      </c>
      <c r="AT7303">
        <v>0</v>
      </c>
    </row>
    <row r="7304" spans="1:46" hidden="1" x14ac:dyDescent="0.25">
      <c r="A7304" t="s">
        <v>332</v>
      </c>
      <c r="B7304" t="s">
        <v>290</v>
      </c>
      <c r="C7304">
        <v>6</v>
      </c>
      <c r="D7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2.3231580000000001E-3</v>
      </c>
      <c r="E7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2.3231580000000001E-3</v>
      </c>
      <c r="AI7304">
        <v>28</v>
      </c>
      <c r="AJ7304" t="s">
        <v>332</v>
      </c>
      <c r="AK7304" t="s">
        <v>431</v>
      </c>
      <c r="AL7304" t="s">
        <v>290</v>
      </c>
      <c r="AM7304">
        <v>5</v>
      </c>
      <c r="AN7304">
        <v>6</v>
      </c>
      <c r="AO7304">
        <v>2.3231580000000001E-3</v>
      </c>
      <c r="AP7304">
        <v>3.0989939999999999E-3</v>
      </c>
      <c r="AQ7304">
        <v>3.8931119999999998E-3</v>
      </c>
      <c r="AR7304">
        <v>3.138741E-3</v>
      </c>
      <c r="AS7304">
        <v>6.2105379999999998E-3</v>
      </c>
      <c r="AT7304">
        <v>6.6723100000000001E-4</v>
      </c>
    </row>
    <row r="7305" spans="1:46" hidden="1" x14ac:dyDescent="0.25">
      <c r="A7305" t="s">
        <v>332</v>
      </c>
      <c r="B7305" t="s">
        <v>290</v>
      </c>
      <c r="C7305">
        <v>7</v>
      </c>
      <c r="D7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5.9335723E-2</v>
      </c>
      <c r="E7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5.9335723E-2</v>
      </c>
      <c r="AI7305">
        <v>28</v>
      </c>
      <c r="AJ7305" t="s">
        <v>332</v>
      </c>
      <c r="AK7305" t="s">
        <v>431</v>
      </c>
      <c r="AL7305" t="s">
        <v>290</v>
      </c>
      <c r="AM7305">
        <v>5</v>
      </c>
      <c r="AN7305">
        <v>7</v>
      </c>
      <c r="AO7305">
        <v>5.9335723E-2</v>
      </c>
      <c r="AP7305">
        <v>7.3502534999999994E-2</v>
      </c>
      <c r="AQ7305">
        <v>8.6664258999999993E-2</v>
      </c>
      <c r="AR7305">
        <v>7.2858659000000006E-2</v>
      </c>
      <c r="AS7305">
        <v>0.114693129</v>
      </c>
      <c r="AT7305">
        <v>1.6346152999999999E-2</v>
      </c>
    </row>
    <row r="7306" spans="1:46" hidden="1" x14ac:dyDescent="0.25">
      <c r="A7306" t="s">
        <v>332</v>
      </c>
      <c r="B7306" t="s">
        <v>290</v>
      </c>
      <c r="C7306">
        <v>8</v>
      </c>
      <c r="D7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0.170387501</v>
      </c>
      <c r="E7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0.170387501</v>
      </c>
      <c r="AI7306">
        <v>28</v>
      </c>
      <c r="AJ7306" t="s">
        <v>332</v>
      </c>
      <c r="AK7306" t="s">
        <v>431</v>
      </c>
      <c r="AL7306" t="s">
        <v>290</v>
      </c>
      <c r="AM7306">
        <v>5</v>
      </c>
      <c r="AN7306">
        <v>8</v>
      </c>
      <c r="AO7306">
        <v>0.170387501</v>
      </c>
      <c r="AP7306">
        <v>0.20577314999999999</v>
      </c>
      <c r="AQ7306">
        <v>0.2423245</v>
      </c>
      <c r="AR7306">
        <v>0.20060641700000001</v>
      </c>
      <c r="AS7306">
        <v>0.29031824099999998</v>
      </c>
      <c r="AT7306">
        <v>3.6910928000000003E-2</v>
      </c>
    </row>
    <row r="7307" spans="1:46" hidden="1" x14ac:dyDescent="0.25">
      <c r="A7307" t="s">
        <v>332</v>
      </c>
      <c r="B7307" t="s">
        <v>290</v>
      </c>
      <c r="C7307">
        <v>9</v>
      </c>
      <c r="D7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0.38813985400000001</v>
      </c>
      <c r="E7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0.27975019200000001</v>
      </c>
      <c r="AI7307">
        <v>28</v>
      </c>
      <c r="AJ7307" t="s">
        <v>332</v>
      </c>
      <c r="AK7307" t="s">
        <v>431</v>
      </c>
      <c r="AL7307" t="s">
        <v>290</v>
      </c>
      <c r="AM7307">
        <v>5</v>
      </c>
      <c r="AN7307">
        <v>9</v>
      </c>
      <c r="AO7307">
        <v>0.27975019200000001</v>
      </c>
      <c r="AP7307">
        <v>0.34346199700000002</v>
      </c>
      <c r="AQ7307">
        <v>0.38813985400000001</v>
      </c>
      <c r="AR7307">
        <v>0.3282157</v>
      </c>
      <c r="AS7307">
        <v>0.477629519</v>
      </c>
      <c r="AT7307">
        <v>6.6630419999999996E-2</v>
      </c>
    </row>
    <row r="7308" spans="1:46" hidden="1" x14ac:dyDescent="0.25">
      <c r="A7308" t="s">
        <v>332</v>
      </c>
      <c r="B7308" t="s">
        <v>290</v>
      </c>
      <c r="C7308">
        <v>10</v>
      </c>
      <c r="D7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0.50575622899999995</v>
      </c>
      <c r="E7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0.50575622899999995</v>
      </c>
      <c r="AI7308">
        <v>28</v>
      </c>
      <c r="AJ7308" t="s">
        <v>332</v>
      </c>
      <c r="AK7308" t="s">
        <v>431</v>
      </c>
      <c r="AL7308" t="s">
        <v>290</v>
      </c>
      <c r="AM7308">
        <v>5</v>
      </c>
      <c r="AN7308">
        <v>10</v>
      </c>
      <c r="AO7308">
        <v>0.38710313899999998</v>
      </c>
      <c r="AP7308">
        <v>0.44674036099999997</v>
      </c>
      <c r="AQ7308">
        <v>0.50575622899999995</v>
      </c>
      <c r="AR7308">
        <v>0.43546347899999999</v>
      </c>
      <c r="AS7308">
        <v>0.62610256600000003</v>
      </c>
      <c r="AT7308">
        <v>9.0036155000000007E-2</v>
      </c>
    </row>
    <row r="7309" spans="1:46" hidden="1" x14ac:dyDescent="0.25">
      <c r="A7309" t="s">
        <v>332</v>
      </c>
      <c r="B7309" t="s">
        <v>290</v>
      </c>
      <c r="C7309">
        <v>11</v>
      </c>
      <c r="D7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0.57466241299999998</v>
      </c>
      <c r="E7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0.57466241299999998</v>
      </c>
      <c r="AI7309">
        <v>28</v>
      </c>
      <c r="AJ7309" t="s">
        <v>332</v>
      </c>
      <c r="AK7309" t="s">
        <v>431</v>
      </c>
      <c r="AL7309" t="s">
        <v>290</v>
      </c>
      <c r="AM7309">
        <v>5</v>
      </c>
      <c r="AN7309">
        <v>11</v>
      </c>
      <c r="AO7309">
        <v>0.45160587400000002</v>
      </c>
      <c r="AP7309">
        <v>0.52151554600000005</v>
      </c>
      <c r="AQ7309">
        <v>0.57466241299999998</v>
      </c>
      <c r="AR7309">
        <v>0.50632817200000002</v>
      </c>
      <c r="AS7309">
        <v>0.71447006099999999</v>
      </c>
      <c r="AT7309">
        <v>0.13276638900000001</v>
      </c>
    </row>
    <row r="7310" spans="1:46" hidden="1" x14ac:dyDescent="0.25">
      <c r="A7310" t="s">
        <v>332</v>
      </c>
      <c r="B7310" t="s">
        <v>290</v>
      </c>
      <c r="C7310">
        <v>12</v>
      </c>
      <c r="D7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0.60738689400000001</v>
      </c>
      <c r="E7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0.60738689400000001</v>
      </c>
      <c r="AI7310">
        <v>28</v>
      </c>
      <c r="AJ7310" t="s">
        <v>332</v>
      </c>
      <c r="AK7310" t="s">
        <v>431</v>
      </c>
      <c r="AL7310" t="s">
        <v>290</v>
      </c>
      <c r="AM7310">
        <v>5</v>
      </c>
      <c r="AN7310">
        <v>12</v>
      </c>
      <c r="AO7310">
        <v>0.48694246099999999</v>
      </c>
      <c r="AP7310">
        <v>0.54951199699999997</v>
      </c>
      <c r="AQ7310">
        <v>0.60738689400000001</v>
      </c>
      <c r="AR7310">
        <v>0.53290859099999999</v>
      </c>
      <c r="AS7310">
        <v>0.73958678099999997</v>
      </c>
      <c r="AT7310">
        <v>0.14046841099999999</v>
      </c>
    </row>
    <row r="7311" spans="1:46" hidden="1" x14ac:dyDescent="0.25">
      <c r="A7311" t="s">
        <v>332</v>
      </c>
      <c r="B7311" t="s">
        <v>290</v>
      </c>
      <c r="C7311">
        <v>13</v>
      </c>
      <c r="D7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0.57350957899999999</v>
      </c>
      <c r="E7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0.57350957899999999</v>
      </c>
      <c r="AI7311">
        <v>28</v>
      </c>
      <c r="AJ7311" t="s">
        <v>332</v>
      </c>
      <c r="AK7311" t="s">
        <v>431</v>
      </c>
      <c r="AL7311" t="s">
        <v>290</v>
      </c>
      <c r="AM7311">
        <v>5</v>
      </c>
      <c r="AN7311">
        <v>13</v>
      </c>
      <c r="AO7311">
        <v>0.47394602400000002</v>
      </c>
      <c r="AP7311">
        <v>0.52348258800000003</v>
      </c>
      <c r="AQ7311">
        <v>0.57350957899999999</v>
      </c>
      <c r="AR7311">
        <v>0.50504027500000004</v>
      </c>
      <c r="AS7311">
        <v>0.70021512399999997</v>
      </c>
      <c r="AT7311">
        <v>0.118267684</v>
      </c>
    </row>
    <row r="7312" spans="1:46" hidden="1" x14ac:dyDescent="0.25">
      <c r="A7312" t="s">
        <v>332</v>
      </c>
      <c r="B7312" t="s">
        <v>290</v>
      </c>
      <c r="C7312">
        <v>14</v>
      </c>
      <c r="D7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0.49456309500000001</v>
      </c>
      <c r="E7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0.49456309500000001</v>
      </c>
      <c r="AI7312">
        <v>28</v>
      </c>
      <c r="AJ7312" t="s">
        <v>332</v>
      </c>
      <c r="AK7312" t="s">
        <v>431</v>
      </c>
      <c r="AL7312" t="s">
        <v>290</v>
      </c>
      <c r="AM7312">
        <v>5</v>
      </c>
      <c r="AN7312">
        <v>14</v>
      </c>
      <c r="AO7312">
        <v>0.39554797000000003</v>
      </c>
      <c r="AP7312">
        <v>0.45207431199999998</v>
      </c>
      <c r="AQ7312">
        <v>0.49456309500000001</v>
      </c>
      <c r="AR7312">
        <v>0.43334807600000003</v>
      </c>
      <c r="AS7312">
        <v>0.61453729099999999</v>
      </c>
      <c r="AT7312">
        <v>9.4195188999999999E-2</v>
      </c>
    </row>
    <row r="7313" spans="1:46" hidden="1" x14ac:dyDescent="0.25">
      <c r="A7313" t="s">
        <v>332</v>
      </c>
      <c r="B7313" t="s">
        <v>290</v>
      </c>
      <c r="C7313">
        <v>15</v>
      </c>
      <c r="D7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0.38072925699999999</v>
      </c>
      <c r="E7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0.38072925699999999</v>
      </c>
      <c r="AI7313">
        <v>28</v>
      </c>
      <c r="AJ7313" t="s">
        <v>332</v>
      </c>
      <c r="AK7313" t="s">
        <v>431</v>
      </c>
      <c r="AL7313" t="s">
        <v>290</v>
      </c>
      <c r="AM7313">
        <v>5</v>
      </c>
      <c r="AN7313">
        <v>15</v>
      </c>
      <c r="AO7313">
        <v>0.29398529699999998</v>
      </c>
      <c r="AP7313">
        <v>0.34477297400000001</v>
      </c>
      <c r="AQ7313">
        <v>0.38072925699999999</v>
      </c>
      <c r="AR7313">
        <v>0.331282417</v>
      </c>
      <c r="AS7313">
        <v>0.47305272199999998</v>
      </c>
      <c r="AT7313">
        <v>5.7840951000000002E-2</v>
      </c>
    </row>
    <row r="7314" spans="1:46" hidden="1" x14ac:dyDescent="0.25">
      <c r="A7314" t="s">
        <v>332</v>
      </c>
      <c r="B7314" t="s">
        <v>290</v>
      </c>
      <c r="C7314">
        <v>16</v>
      </c>
      <c r="D7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0.235295317</v>
      </c>
      <c r="E7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0.235295317</v>
      </c>
      <c r="AI7314">
        <v>28</v>
      </c>
      <c r="AJ7314" t="s">
        <v>332</v>
      </c>
      <c r="AK7314" t="s">
        <v>431</v>
      </c>
      <c r="AL7314" t="s">
        <v>290</v>
      </c>
      <c r="AM7314">
        <v>5</v>
      </c>
      <c r="AN7314">
        <v>16</v>
      </c>
      <c r="AO7314">
        <v>0.17205747699999999</v>
      </c>
      <c r="AP7314">
        <v>0.203184845</v>
      </c>
      <c r="AQ7314">
        <v>0.235295317</v>
      </c>
      <c r="AR7314">
        <v>0.19644434499999999</v>
      </c>
      <c r="AS7314">
        <v>0.29261859200000001</v>
      </c>
      <c r="AT7314">
        <v>3.8806898999999999E-2</v>
      </c>
    </row>
    <row r="7315" spans="1:46" hidden="1" x14ac:dyDescent="0.25">
      <c r="A7315" t="s">
        <v>332</v>
      </c>
      <c r="B7315" t="s">
        <v>290</v>
      </c>
      <c r="C7315">
        <v>17</v>
      </c>
      <c r="D7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8.0976560000000003E-2</v>
      </c>
      <c r="E7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8.0976560000000003E-2</v>
      </c>
      <c r="AI7315">
        <v>28</v>
      </c>
      <c r="AJ7315" t="s">
        <v>332</v>
      </c>
      <c r="AK7315" t="s">
        <v>431</v>
      </c>
      <c r="AL7315" t="s">
        <v>290</v>
      </c>
      <c r="AM7315">
        <v>5</v>
      </c>
      <c r="AN7315">
        <v>17</v>
      </c>
      <c r="AO7315">
        <v>5.8936593000000002E-2</v>
      </c>
      <c r="AP7315">
        <v>7.0262134000000004E-2</v>
      </c>
      <c r="AQ7315">
        <v>8.0976560000000003E-2</v>
      </c>
      <c r="AR7315">
        <v>6.8100376000000004E-2</v>
      </c>
      <c r="AS7315">
        <v>0.107951898</v>
      </c>
      <c r="AT7315">
        <v>1.0930517000000001E-2</v>
      </c>
    </row>
    <row r="7316" spans="1:46" hidden="1" x14ac:dyDescent="0.25">
      <c r="A7316" t="s">
        <v>332</v>
      </c>
      <c r="B7316" t="s">
        <v>290</v>
      </c>
      <c r="C7316">
        <v>18</v>
      </c>
      <c r="D7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1.38119E-3</v>
      </c>
      <c r="E7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1.38119E-3</v>
      </c>
      <c r="AI7316">
        <v>28</v>
      </c>
      <c r="AJ7316" t="s">
        <v>332</v>
      </c>
      <c r="AK7316" t="s">
        <v>431</v>
      </c>
      <c r="AL7316" t="s">
        <v>290</v>
      </c>
      <c r="AM7316">
        <v>5</v>
      </c>
      <c r="AN7316">
        <v>18</v>
      </c>
      <c r="AO7316">
        <v>8.0359500000000005E-4</v>
      </c>
      <c r="AP7316">
        <v>1.0324430000000001E-3</v>
      </c>
      <c r="AQ7316">
        <v>1.38119E-3</v>
      </c>
      <c r="AR7316">
        <v>1.1338660000000001E-3</v>
      </c>
      <c r="AS7316">
        <v>2.5310350000000001E-3</v>
      </c>
      <c r="AT7316">
        <v>1.5591100000000001E-4</v>
      </c>
    </row>
    <row r="7317" spans="1:46" hidden="1" x14ac:dyDescent="0.25">
      <c r="A7317" t="s">
        <v>332</v>
      </c>
      <c r="B7317" t="s">
        <v>290</v>
      </c>
      <c r="C7317">
        <v>19</v>
      </c>
      <c r="D7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7">
        <v>28</v>
      </c>
      <c r="AJ7317" t="s">
        <v>332</v>
      </c>
      <c r="AK7317" t="s">
        <v>431</v>
      </c>
      <c r="AL7317" t="s">
        <v>290</v>
      </c>
      <c r="AM7317">
        <v>5</v>
      </c>
      <c r="AN7317">
        <v>19</v>
      </c>
      <c r="AO7317">
        <v>0</v>
      </c>
      <c r="AP7317">
        <v>0</v>
      </c>
      <c r="AQ7317">
        <v>0</v>
      </c>
      <c r="AR7317">
        <v>0</v>
      </c>
      <c r="AS7317">
        <v>0</v>
      </c>
      <c r="AT7317">
        <v>0</v>
      </c>
    </row>
    <row r="7318" spans="1:46" hidden="1" x14ac:dyDescent="0.25">
      <c r="A7318" t="s">
        <v>332</v>
      </c>
      <c r="B7318" t="s">
        <v>290</v>
      </c>
      <c r="C7318">
        <v>20</v>
      </c>
      <c r="D7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8">
        <v>28</v>
      </c>
      <c r="AJ7318" t="s">
        <v>332</v>
      </c>
      <c r="AK7318" t="s">
        <v>431</v>
      </c>
      <c r="AL7318" t="s">
        <v>290</v>
      </c>
      <c r="AM7318">
        <v>5</v>
      </c>
      <c r="AN7318">
        <v>20</v>
      </c>
      <c r="AO7318">
        <v>0</v>
      </c>
      <c r="AP7318">
        <v>0</v>
      </c>
      <c r="AQ7318">
        <v>0</v>
      </c>
      <c r="AR7318">
        <v>0</v>
      </c>
      <c r="AS7318">
        <v>0</v>
      </c>
      <c r="AT7318">
        <v>0</v>
      </c>
    </row>
    <row r="7319" spans="1:46" hidden="1" x14ac:dyDescent="0.25">
      <c r="A7319" t="s">
        <v>332</v>
      </c>
      <c r="B7319" t="s">
        <v>290</v>
      </c>
      <c r="C7319">
        <v>21</v>
      </c>
      <c r="D7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9">
        <v>28</v>
      </c>
      <c r="AJ7319" t="s">
        <v>332</v>
      </c>
      <c r="AK7319" t="s">
        <v>431</v>
      </c>
      <c r="AL7319" t="s">
        <v>290</v>
      </c>
      <c r="AM7319">
        <v>5</v>
      </c>
      <c r="AN7319">
        <v>21</v>
      </c>
      <c r="AO7319">
        <v>0</v>
      </c>
      <c r="AP7319">
        <v>0</v>
      </c>
      <c r="AQ7319">
        <v>0</v>
      </c>
      <c r="AR7319">
        <v>0</v>
      </c>
      <c r="AS7319">
        <v>0</v>
      </c>
      <c r="AT7319">
        <v>0</v>
      </c>
    </row>
    <row r="7320" spans="1:46" hidden="1" x14ac:dyDescent="0.25">
      <c r="A7320" t="s">
        <v>332</v>
      </c>
      <c r="B7320" t="s">
        <v>290</v>
      </c>
      <c r="C7320">
        <v>22</v>
      </c>
      <c r="D7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0">
        <v>28</v>
      </c>
      <c r="AJ7320" t="s">
        <v>332</v>
      </c>
      <c r="AK7320" t="s">
        <v>431</v>
      </c>
      <c r="AL7320" t="s">
        <v>290</v>
      </c>
      <c r="AM7320">
        <v>5</v>
      </c>
      <c r="AN7320">
        <v>22</v>
      </c>
      <c r="AO7320">
        <v>0</v>
      </c>
      <c r="AP7320">
        <v>0</v>
      </c>
      <c r="AQ7320">
        <v>0</v>
      </c>
      <c r="AR7320">
        <v>0</v>
      </c>
      <c r="AS7320">
        <v>0</v>
      </c>
      <c r="AT7320">
        <v>0</v>
      </c>
    </row>
    <row r="7321" spans="1:46" hidden="1" x14ac:dyDescent="0.25">
      <c r="A7321" t="s">
        <v>332</v>
      </c>
      <c r="B7321" t="s">
        <v>290</v>
      </c>
      <c r="C7321">
        <v>23</v>
      </c>
      <c r="D7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1">
        <v>28</v>
      </c>
      <c r="AJ7321" t="s">
        <v>332</v>
      </c>
      <c r="AK7321" t="s">
        <v>431</v>
      </c>
      <c r="AL7321" t="s">
        <v>290</v>
      </c>
      <c r="AM7321">
        <v>5</v>
      </c>
      <c r="AN7321">
        <v>23</v>
      </c>
      <c r="AO7321">
        <v>0</v>
      </c>
      <c r="AP7321">
        <v>0</v>
      </c>
      <c r="AQ7321">
        <v>0</v>
      </c>
      <c r="AR7321">
        <v>0</v>
      </c>
      <c r="AS7321">
        <v>0</v>
      </c>
      <c r="AT7321">
        <v>0</v>
      </c>
    </row>
    <row r="7322" spans="1:46" hidden="1" x14ac:dyDescent="0.25">
      <c r="A7322" t="s">
        <v>332</v>
      </c>
      <c r="B7322" t="s">
        <v>290</v>
      </c>
      <c r="C7322">
        <v>24</v>
      </c>
      <c r="D7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2">
        <v>28</v>
      </c>
      <c r="AJ7322" t="s">
        <v>332</v>
      </c>
      <c r="AK7322" t="s">
        <v>431</v>
      </c>
      <c r="AL7322" t="s">
        <v>290</v>
      </c>
      <c r="AM7322">
        <v>5</v>
      </c>
      <c r="AN7322">
        <v>24</v>
      </c>
      <c r="AO7322">
        <v>0</v>
      </c>
      <c r="AP7322">
        <v>0</v>
      </c>
      <c r="AQ7322">
        <v>0</v>
      </c>
      <c r="AR7322">
        <v>0</v>
      </c>
      <c r="AS7322">
        <v>0</v>
      </c>
      <c r="AT7322">
        <v>0</v>
      </c>
    </row>
    <row r="7323" spans="1:46" hidden="1" x14ac:dyDescent="0.25">
      <c r="A7323" t="s">
        <v>332</v>
      </c>
      <c r="B7323" t="s">
        <v>291</v>
      </c>
      <c r="C7323">
        <v>1</v>
      </c>
      <c r="D7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3">
        <v>28</v>
      </c>
      <c r="AJ7323" t="s">
        <v>332</v>
      </c>
      <c r="AK7323" t="s">
        <v>431</v>
      </c>
      <c r="AL7323" t="s">
        <v>291</v>
      </c>
      <c r="AM7323">
        <v>6</v>
      </c>
      <c r="AN7323">
        <v>1</v>
      </c>
      <c r="AO7323">
        <v>0</v>
      </c>
      <c r="AP7323">
        <v>0</v>
      </c>
      <c r="AQ7323">
        <v>0</v>
      </c>
      <c r="AR7323">
        <v>0</v>
      </c>
      <c r="AS7323">
        <v>0</v>
      </c>
      <c r="AT7323">
        <v>0</v>
      </c>
    </row>
    <row r="7324" spans="1:46" hidden="1" x14ac:dyDescent="0.25">
      <c r="A7324" t="s">
        <v>332</v>
      </c>
      <c r="B7324" t="s">
        <v>291</v>
      </c>
      <c r="C7324">
        <v>2</v>
      </c>
      <c r="D7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4">
        <v>28</v>
      </c>
      <c r="AJ7324" t="s">
        <v>332</v>
      </c>
      <c r="AK7324" t="s">
        <v>431</v>
      </c>
      <c r="AL7324" t="s">
        <v>291</v>
      </c>
      <c r="AM7324">
        <v>6</v>
      </c>
      <c r="AN7324">
        <v>2</v>
      </c>
      <c r="AO7324">
        <v>0</v>
      </c>
      <c r="AP7324">
        <v>0</v>
      </c>
      <c r="AQ7324">
        <v>0</v>
      </c>
      <c r="AR7324">
        <v>0</v>
      </c>
      <c r="AS7324">
        <v>0</v>
      </c>
      <c r="AT7324">
        <v>0</v>
      </c>
    </row>
    <row r="7325" spans="1:46" hidden="1" x14ac:dyDescent="0.25">
      <c r="A7325" t="s">
        <v>332</v>
      </c>
      <c r="B7325" t="s">
        <v>291</v>
      </c>
      <c r="C7325">
        <v>3</v>
      </c>
      <c r="D7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5">
        <v>28</v>
      </c>
      <c r="AJ7325" t="s">
        <v>332</v>
      </c>
      <c r="AK7325" t="s">
        <v>431</v>
      </c>
      <c r="AL7325" t="s">
        <v>291</v>
      </c>
      <c r="AM7325">
        <v>6</v>
      </c>
      <c r="AN7325">
        <v>3</v>
      </c>
      <c r="AO7325">
        <v>0</v>
      </c>
      <c r="AP7325">
        <v>0</v>
      </c>
      <c r="AQ7325">
        <v>0</v>
      </c>
      <c r="AR7325">
        <v>0</v>
      </c>
      <c r="AS7325">
        <v>0</v>
      </c>
      <c r="AT7325">
        <v>0</v>
      </c>
    </row>
    <row r="7326" spans="1:46" hidden="1" x14ac:dyDescent="0.25">
      <c r="A7326" t="s">
        <v>332</v>
      </c>
      <c r="B7326" t="s">
        <v>291</v>
      </c>
      <c r="C7326">
        <v>4</v>
      </c>
      <c r="D7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6">
        <v>28</v>
      </c>
      <c r="AJ7326" t="s">
        <v>332</v>
      </c>
      <c r="AK7326" t="s">
        <v>431</v>
      </c>
      <c r="AL7326" t="s">
        <v>291</v>
      </c>
      <c r="AM7326">
        <v>6</v>
      </c>
      <c r="AN7326">
        <v>4</v>
      </c>
      <c r="AO7326">
        <v>0</v>
      </c>
      <c r="AP7326">
        <v>0</v>
      </c>
      <c r="AQ7326">
        <v>0</v>
      </c>
      <c r="AR7326">
        <v>0</v>
      </c>
      <c r="AS7326">
        <v>0</v>
      </c>
      <c r="AT7326">
        <v>0</v>
      </c>
    </row>
    <row r="7327" spans="1:46" hidden="1" x14ac:dyDescent="0.25">
      <c r="A7327" t="s">
        <v>332</v>
      </c>
      <c r="B7327" t="s">
        <v>291</v>
      </c>
      <c r="C7327">
        <v>5</v>
      </c>
      <c r="D7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7">
        <v>28</v>
      </c>
      <c r="AJ7327" t="s">
        <v>332</v>
      </c>
      <c r="AK7327" t="s">
        <v>431</v>
      </c>
      <c r="AL7327" t="s">
        <v>291</v>
      </c>
      <c r="AM7327">
        <v>6</v>
      </c>
      <c r="AN7327">
        <v>5</v>
      </c>
      <c r="AO7327">
        <v>0</v>
      </c>
      <c r="AP7327">
        <v>0</v>
      </c>
      <c r="AQ7327">
        <v>0</v>
      </c>
      <c r="AR7327">
        <v>0</v>
      </c>
      <c r="AS7327">
        <v>0</v>
      </c>
      <c r="AT7327">
        <v>0</v>
      </c>
    </row>
    <row r="7328" spans="1:46" hidden="1" x14ac:dyDescent="0.25">
      <c r="A7328" t="s">
        <v>332</v>
      </c>
      <c r="B7328" t="s">
        <v>291</v>
      </c>
      <c r="C7328">
        <v>6</v>
      </c>
      <c r="D7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6.6700699999999995E-4</v>
      </c>
      <c r="E7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6.6700699999999995E-4</v>
      </c>
      <c r="AI7328">
        <v>28</v>
      </c>
      <c r="AJ7328" t="s">
        <v>332</v>
      </c>
      <c r="AK7328" t="s">
        <v>431</v>
      </c>
      <c r="AL7328" t="s">
        <v>291</v>
      </c>
      <c r="AM7328">
        <v>6</v>
      </c>
      <c r="AN7328">
        <v>6</v>
      </c>
      <c r="AO7328">
        <v>6.6700699999999995E-4</v>
      </c>
      <c r="AP7328">
        <v>9.2511199999999996E-4</v>
      </c>
      <c r="AQ7328">
        <v>1.296211E-3</v>
      </c>
      <c r="AR7328">
        <v>1.015178E-3</v>
      </c>
      <c r="AS7328">
        <v>2.3676999999999999E-3</v>
      </c>
      <c r="AT7328">
        <v>1.2238200000000001E-4</v>
      </c>
    </row>
    <row r="7329" spans="1:46" hidden="1" x14ac:dyDescent="0.25">
      <c r="A7329" t="s">
        <v>332</v>
      </c>
      <c r="B7329" t="s">
        <v>291</v>
      </c>
      <c r="C7329">
        <v>7</v>
      </c>
      <c r="D7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4.4887966000000001E-2</v>
      </c>
      <c r="E7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4.4887966000000001E-2</v>
      </c>
      <c r="AI7329">
        <v>28</v>
      </c>
      <c r="AJ7329" t="s">
        <v>332</v>
      </c>
      <c r="AK7329" t="s">
        <v>431</v>
      </c>
      <c r="AL7329" t="s">
        <v>291</v>
      </c>
      <c r="AM7329">
        <v>6</v>
      </c>
      <c r="AN7329">
        <v>7</v>
      </c>
      <c r="AO7329">
        <v>4.4887966000000001E-2</v>
      </c>
      <c r="AP7329">
        <v>5.5216658000000002E-2</v>
      </c>
      <c r="AQ7329">
        <v>6.8002607000000007E-2</v>
      </c>
      <c r="AR7329">
        <v>5.5653712000000001E-2</v>
      </c>
      <c r="AS7329">
        <v>9.2774323000000006E-2</v>
      </c>
      <c r="AT7329">
        <v>8.6505320000000007E-3</v>
      </c>
    </row>
    <row r="7330" spans="1:46" hidden="1" x14ac:dyDescent="0.25">
      <c r="A7330" t="s">
        <v>332</v>
      </c>
      <c r="B7330" t="s">
        <v>291</v>
      </c>
      <c r="C7330">
        <v>8</v>
      </c>
      <c r="D7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0.13104312000000001</v>
      </c>
      <c r="E7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0.13104312000000001</v>
      </c>
      <c r="AI7330">
        <v>28</v>
      </c>
      <c r="AJ7330" t="s">
        <v>332</v>
      </c>
      <c r="AK7330" t="s">
        <v>431</v>
      </c>
      <c r="AL7330" t="s">
        <v>291</v>
      </c>
      <c r="AM7330">
        <v>6</v>
      </c>
      <c r="AN7330">
        <v>8</v>
      </c>
      <c r="AO7330">
        <v>0.13104312000000001</v>
      </c>
      <c r="AP7330">
        <v>0.16865049700000001</v>
      </c>
      <c r="AQ7330">
        <v>0.20523743699999999</v>
      </c>
      <c r="AR7330">
        <v>0.166279069</v>
      </c>
      <c r="AS7330">
        <v>0.26292982199999998</v>
      </c>
      <c r="AT7330">
        <v>3.1200591999999999E-2</v>
      </c>
    </row>
    <row r="7331" spans="1:46" hidden="1" x14ac:dyDescent="0.25">
      <c r="A7331" t="s">
        <v>332</v>
      </c>
      <c r="B7331" t="s">
        <v>291</v>
      </c>
      <c r="C7331">
        <v>9</v>
      </c>
      <c r="D7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0.34211682199999999</v>
      </c>
      <c r="E7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0.24924996499999999</v>
      </c>
      <c r="AI7331">
        <v>28</v>
      </c>
      <c r="AJ7331" t="s">
        <v>332</v>
      </c>
      <c r="AK7331" t="s">
        <v>431</v>
      </c>
      <c r="AL7331" t="s">
        <v>291</v>
      </c>
      <c r="AM7331">
        <v>6</v>
      </c>
      <c r="AN7331">
        <v>9</v>
      </c>
      <c r="AO7331">
        <v>0.24924996499999999</v>
      </c>
      <c r="AP7331">
        <v>0.29922363600000002</v>
      </c>
      <c r="AQ7331">
        <v>0.34211682199999999</v>
      </c>
      <c r="AR7331">
        <v>0.288337014</v>
      </c>
      <c r="AS7331">
        <v>0.43431362800000001</v>
      </c>
      <c r="AT7331">
        <v>7.1430595E-2</v>
      </c>
    </row>
    <row r="7332" spans="1:46" hidden="1" x14ac:dyDescent="0.25">
      <c r="A7332" t="s">
        <v>332</v>
      </c>
      <c r="B7332" t="s">
        <v>291</v>
      </c>
      <c r="C7332">
        <v>10</v>
      </c>
      <c r="D7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0.44071924299999998</v>
      </c>
      <c r="E7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0.44071924299999998</v>
      </c>
      <c r="AI7332">
        <v>28</v>
      </c>
      <c r="AJ7332" t="s">
        <v>332</v>
      </c>
      <c r="AK7332" t="s">
        <v>431</v>
      </c>
      <c r="AL7332" t="s">
        <v>291</v>
      </c>
      <c r="AM7332">
        <v>6</v>
      </c>
      <c r="AN7332">
        <v>10</v>
      </c>
      <c r="AO7332">
        <v>0.32642054100000001</v>
      </c>
      <c r="AP7332">
        <v>0.40025856799999998</v>
      </c>
      <c r="AQ7332">
        <v>0.44071924299999998</v>
      </c>
      <c r="AR7332">
        <v>0.382590922</v>
      </c>
      <c r="AS7332">
        <v>0.55354783799999996</v>
      </c>
      <c r="AT7332">
        <v>0.10012655600000001</v>
      </c>
    </row>
    <row r="7333" spans="1:46" hidden="1" x14ac:dyDescent="0.25">
      <c r="A7333" t="s">
        <v>332</v>
      </c>
      <c r="B7333" t="s">
        <v>291</v>
      </c>
      <c r="C7333">
        <v>11</v>
      </c>
      <c r="D7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0.51850196199999998</v>
      </c>
      <c r="E7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0.51850196199999998</v>
      </c>
      <c r="AI7333">
        <v>28</v>
      </c>
      <c r="AJ7333" t="s">
        <v>332</v>
      </c>
      <c r="AK7333" t="s">
        <v>431</v>
      </c>
      <c r="AL7333" t="s">
        <v>291</v>
      </c>
      <c r="AM7333">
        <v>6</v>
      </c>
      <c r="AN7333">
        <v>11</v>
      </c>
      <c r="AO7333">
        <v>0.41201329199999998</v>
      </c>
      <c r="AP7333">
        <v>0.47418632100000002</v>
      </c>
      <c r="AQ7333">
        <v>0.51850196199999998</v>
      </c>
      <c r="AR7333">
        <v>0.455927211</v>
      </c>
      <c r="AS7333">
        <v>0.65615387800000002</v>
      </c>
      <c r="AT7333">
        <v>0.114272523</v>
      </c>
    </row>
    <row r="7334" spans="1:46" hidden="1" x14ac:dyDescent="0.25">
      <c r="A7334" t="s">
        <v>332</v>
      </c>
      <c r="B7334" t="s">
        <v>291</v>
      </c>
      <c r="C7334">
        <v>12</v>
      </c>
      <c r="D7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0.54362403199999998</v>
      </c>
      <c r="E7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0.54362403199999998</v>
      </c>
      <c r="AI7334">
        <v>28</v>
      </c>
      <c r="AJ7334" t="s">
        <v>332</v>
      </c>
      <c r="AK7334" t="s">
        <v>431</v>
      </c>
      <c r="AL7334" t="s">
        <v>291</v>
      </c>
      <c r="AM7334">
        <v>6</v>
      </c>
      <c r="AN7334">
        <v>12</v>
      </c>
      <c r="AO7334">
        <v>0.44451164999999998</v>
      </c>
      <c r="AP7334">
        <v>0.50119392399999996</v>
      </c>
      <c r="AQ7334">
        <v>0.54362403199999998</v>
      </c>
      <c r="AR7334">
        <v>0.48038654200000003</v>
      </c>
      <c r="AS7334">
        <v>0.67900893299999998</v>
      </c>
      <c r="AT7334">
        <v>0.13543227399999999</v>
      </c>
    </row>
    <row r="7335" spans="1:46" hidden="1" x14ac:dyDescent="0.25">
      <c r="A7335" t="s">
        <v>332</v>
      </c>
      <c r="B7335" t="s">
        <v>291</v>
      </c>
      <c r="C7335">
        <v>13</v>
      </c>
      <c r="D7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0.52413978500000002</v>
      </c>
      <c r="E7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0.52413978500000002</v>
      </c>
      <c r="AI7335">
        <v>28</v>
      </c>
      <c r="AJ7335" t="s">
        <v>332</v>
      </c>
      <c r="AK7335" t="s">
        <v>431</v>
      </c>
      <c r="AL7335" t="s">
        <v>291</v>
      </c>
      <c r="AM7335">
        <v>6</v>
      </c>
      <c r="AN7335">
        <v>13</v>
      </c>
      <c r="AO7335">
        <v>0.42464849100000002</v>
      </c>
      <c r="AP7335">
        <v>0.47373006200000001</v>
      </c>
      <c r="AQ7335">
        <v>0.52413978500000002</v>
      </c>
      <c r="AR7335">
        <v>0.45997761300000001</v>
      </c>
      <c r="AS7335">
        <v>0.65755012899999998</v>
      </c>
      <c r="AT7335">
        <v>0.12510413000000001</v>
      </c>
    </row>
    <row r="7336" spans="1:46" hidden="1" x14ac:dyDescent="0.25">
      <c r="A7336" t="s">
        <v>332</v>
      </c>
      <c r="B7336" t="s">
        <v>291</v>
      </c>
      <c r="C7336">
        <v>14</v>
      </c>
      <c r="D7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0.45269354299999998</v>
      </c>
      <c r="E7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0.45269354299999998</v>
      </c>
      <c r="AI7336">
        <v>28</v>
      </c>
      <c r="AJ7336" t="s">
        <v>332</v>
      </c>
      <c r="AK7336" t="s">
        <v>431</v>
      </c>
      <c r="AL7336" t="s">
        <v>291</v>
      </c>
      <c r="AM7336">
        <v>6</v>
      </c>
      <c r="AN7336">
        <v>14</v>
      </c>
      <c r="AO7336">
        <v>0.36591478700000002</v>
      </c>
      <c r="AP7336">
        <v>0.410448749</v>
      </c>
      <c r="AQ7336">
        <v>0.45269354299999998</v>
      </c>
      <c r="AR7336">
        <v>0.39870483400000001</v>
      </c>
      <c r="AS7336">
        <v>0.57015005799999996</v>
      </c>
      <c r="AT7336">
        <v>8.1504441999999996E-2</v>
      </c>
    </row>
    <row r="7337" spans="1:46" hidden="1" x14ac:dyDescent="0.25">
      <c r="A7337" t="s">
        <v>332</v>
      </c>
      <c r="B7337" t="s">
        <v>291</v>
      </c>
      <c r="C7337">
        <v>15</v>
      </c>
      <c r="D7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0.34701654300000001</v>
      </c>
      <c r="E7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0.34701654300000001</v>
      </c>
      <c r="AI7337">
        <v>28</v>
      </c>
      <c r="AJ7337" t="s">
        <v>332</v>
      </c>
      <c r="AK7337" t="s">
        <v>431</v>
      </c>
      <c r="AL7337" t="s">
        <v>291</v>
      </c>
      <c r="AM7337">
        <v>6</v>
      </c>
      <c r="AN7337">
        <v>15</v>
      </c>
      <c r="AO7337">
        <v>0.27837229099999999</v>
      </c>
      <c r="AP7337">
        <v>0.31979066499999997</v>
      </c>
      <c r="AQ7337">
        <v>0.34701654300000001</v>
      </c>
      <c r="AR7337">
        <v>0.304683433</v>
      </c>
      <c r="AS7337">
        <v>0.43104587300000002</v>
      </c>
      <c r="AT7337">
        <v>6.0573842000000003E-2</v>
      </c>
    </row>
    <row r="7338" spans="1:46" hidden="1" x14ac:dyDescent="0.25">
      <c r="A7338" t="s">
        <v>332</v>
      </c>
      <c r="B7338" t="s">
        <v>291</v>
      </c>
      <c r="C7338">
        <v>16</v>
      </c>
      <c r="D7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0.208911971</v>
      </c>
      <c r="E7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0.208911971</v>
      </c>
      <c r="AI7338">
        <v>28</v>
      </c>
      <c r="AJ7338" t="s">
        <v>332</v>
      </c>
      <c r="AK7338" t="s">
        <v>431</v>
      </c>
      <c r="AL7338" t="s">
        <v>291</v>
      </c>
      <c r="AM7338">
        <v>6</v>
      </c>
      <c r="AN7338">
        <v>16</v>
      </c>
      <c r="AO7338">
        <v>0.16698312900000001</v>
      </c>
      <c r="AP7338">
        <v>0.18868902200000001</v>
      </c>
      <c r="AQ7338">
        <v>0.208911971</v>
      </c>
      <c r="AR7338">
        <v>0.18074706300000001</v>
      </c>
      <c r="AS7338">
        <v>0.25951111399999999</v>
      </c>
      <c r="AT7338">
        <v>3.1611324000000003E-2</v>
      </c>
    </row>
    <row r="7339" spans="1:46" hidden="1" x14ac:dyDescent="0.25">
      <c r="A7339" t="s">
        <v>332</v>
      </c>
      <c r="B7339" t="s">
        <v>291</v>
      </c>
      <c r="C7339">
        <v>17</v>
      </c>
      <c r="D7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7.4853107000000002E-2</v>
      </c>
      <c r="E7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7.4853107000000002E-2</v>
      </c>
      <c r="AI7339">
        <v>28</v>
      </c>
      <c r="AJ7339" t="s">
        <v>332</v>
      </c>
      <c r="AK7339" t="s">
        <v>431</v>
      </c>
      <c r="AL7339" t="s">
        <v>291</v>
      </c>
      <c r="AM7339">
        <v>6</v>
      </c>
      <c r="AN7339">
        <v>17</v>
      </c>
      <c r="AO7339">
        <v>5.4986999000000002E-2</v>
      </c>
      <c r="AP7339">
        <v>6.5570473000000004E-2</v>
      </c>
      <c r="AQ7339">
        <v>7.4853107000000002E-2</v>
      </c>
      <c r="AR7339">
        <v>6.3424480000000005E-2</v>
      </c>
      <c r="AS7339">
        <v>9.2614676000000007E-2</v>
      </c>
      <c r="AT7339">
        <v>1.0960694E-2</v>
      </c>
    </row>
    <row r="7340" spans="1:46" hidden="1" x14ac:dyDescent="0.25">
      <c r="A7340" t="s">
        <v>332</v>
      </c>
      <c r="B7340" t="s">
        <v>291</v>
      </c>
      <c r="C7340">
        <v>18</v>
      </c>
      <c r="D7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1.4057989999999999E-3</v>
      </c>
      <c r="E7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1.4057989999999999E-3</v>
      </c>
      <c r="AI7340">
        <v>28</v>
      </c>
      <c r="AJ7340" t="s">
        <v>332</v>
      </c>
      <c r="AK7340" t="s">
        <v>431</v>
      </c>
      <c r="AL7340" t="s">
        <v>291</v>
      </c>
      <c r="AM7340">
        <v>6</v>
      </c>
      <c r="AN7340">
        <v>18</v>
      </c>
      <c r="AO7340">
        <v>8.3778699999999999E-4</v>
      </c>
      <c r="AP7340">
        <v>1.050079E-3</v>
      </c>
      <c r="AQ7340">
        <v>1.4057989999999999E-3</v>
      </c>
      <c r="AR7340">
        <v>1.1199770000000001E-3</v>
      </c>
      <c r="AS7340">
        <v>2.3806249999999999E-3</v>
      </c>
      <c r="AT7340">
        <v>2.0158E-4</v>
      </c>
    </row>
    <row r="7341" spans="1:46" hidden="1" x14ac:dyDescent="0.25">
      <c r="A7341" t="s">
        <v>332</v>
      </c>
      <c r="B7341" t="s">
        <v>291</v>
      </c>
      <c r="C7341">
        <v>19</v>
      </c>
      <c r="D7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1">
        <v>28</v>
      </c>
      <c r="AJ7341" t="s">
        <v>332</v>
      </c>
      <c r="AK7341" t="s">
        <v>431</v>
      </c>
      <c r="AL7341" t="s">
        <v>291</v>
      </c>
      <c r="AM7341">
        <v>6</v>
      </c>
      <c r="AN7341">
        <v>19</v>
      </c>
      <c r="AO7341">
        <v>0</v>
      </c>
      <c r="AP7341">
        <v>0</v>
      </c>
      <c r="AQ7341">
        <v>0</v>
      </c>
      <c r="AR7341">
        <v>0</v>
      </c>
      <c r="AS7341">
        <v>0</v>
      </c>
      <c r="AT7341">
        <v>0</v>
      </c>
    </row>
    <row r="7342" spans="1:46" hidden="1" x14ac:dyDescent="0.25">
      <c r="A7342" t="s">
        <v>332</v>
      </c>
      <c r="B7342" t="s">
        <v>291</v>
      </c>
      <c r="C7342">
        <v>20</v>
      </c>
      <c r="D7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2">
        <v>28</v>
      </c>
      <c r="AJ7342" t="s">
        <v>332</v>
      </c>
      <c r="AK7342" t="s">
        <v>431</v>
      </c>
      <c r="AL7342" t="s">
        <v>291</v>
      </c>
      <c r="AM7342">
        <v>6</v>
      </c>
      <c r="AN7342">
        <v>20</v>
      </c>
      <c r="AO7342">
        <v>0</v>
      </c>
      <c r="AP7342">
        <v>0</v>
      </c>
      <c r="AQ7342">
        <v>0</v>
      </c>
      <c r="AR7342">
        <v>0</v>
      </c>
      <c r="AS7342">
        <v>0</v>
      </c>
      <c r="AT7342">
        <v>0</v>
      </c>
    </row>
    <row r="7343" spans="1:46" hidden="1" x14ac:dyDescent="0.25">
      <c r="A7343" t="s">
        <v>332</v>
      </c>
      <c r="B7343" t="s">
        <v>291</v>
      </c>
      <c r="C7343">
        <v>21</v>
      </c>
      <c r="D7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3">
        <v>28</v>
      </c>
      <c r="AJ7343" t="s">
        <v>332</v>
      </c>
      <c r="AK7343" t="s">
        <v>431</v>
      </c>
      <c r="AL7343" t="s">
        <v>291</v>
      </c>
      <c r="AM7343">
        <v>6</v>
      </c>
      <c r="AN7343">
        <v>21</v>
      </c>
      <c r="AO7343">
        <v>0</v>
      </c>
      <c r="AP7343">
        <v>0</v>
      </c>
      <c r="AQ7343">
        <v>0</v>
      </c>
      <c r="AR7343">
        <v>0</v>
      </c>
      <c r="AS7343">
        <v>0</v>
      </c>
      <c r="AT7343">
        <v>0</v>
      </c>
    </row>
    <row r="7344" spans="1:46" hidden="1" x14ac:dyDescent="0.25">
      <c r="A7344" t="s">
        <v>332</v>
      </c>
      <c r="B7344" t="s">
        <v>291</v>
      </c>
      <c r="C7344">
        <v>22</v>
      </c>
      <c r="D7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4">
        <v>28</v>
      </c>
      <c r="AJ7344" t="s">
        <v>332</v>
      </c>
      <c r="AK7344" t="s">
        <v>431</v>
      </c>
      <c r="AL7344" t="s">
        <v>291</v>
      </c>
      <c r="AM7344">
        <v>6</v>
      </c>
      <c r="AN7344">
        <v>22</v>
      </c>
      <c r="AO7344">
        <v>0</v>
      </c>
      <c r="AP7344">
        <v>0</v>
      </c>
      <c r="AQ7344">
        <v>0</v>
      </c>
      <c r="AR7344">
        <v>0</v>
      </c>
      <c r="AS7344">
        <v>0</v>
      </c>
      <c r="AT7344">
        <v>0</v>
      </c>
    </row>
    <row r="7345" spans="1:46" hidden="1" x14ac:dyDescent="0.25">
      <c r="A7345" t="s">
        <v>332</v>
      </c>
      <c r="B7345" t="s">
        <v>291</v>
      </c>
      <c r="C7345">
        <v>23</v>
      </c>
      <c r="D7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5">
        <v>28</v>
      </c>
      <c r="AJ7345" t="s">
        <v>332</v>
      </c>
      <c r="AK7345" t="s">
        <v>431</v>
      </c>
      <c r="AL7345" t="s">
        <v>291</v>
      </c>
      <c r="AM7345">
        <v>6</v>
      </c>
      <c r="AN7345">
        <v>23</v>
      </c>
      <c r="AO7345">
        <v>0</v>
      </c>
      <c r="AP7345">
        <v>0</v>
      </c>
      <c r="AQ7345">
        <v>0</v>
      </c>
      <c r="AR7345">
        <v>0</v>
      </c>
      <c r="AS7345">
        <v>0</v>
      </c>
      <c r="AT7345">
        <v>0</v>
      </c>
    </row>
    <row r="7346" spans="1:46" hidden="1" x14ac:dyDescent="0.25">
      <c r="A7346" t="s">
        <v>332</v>
      </c>
      <c r="B7346" t="s">
        <v>291</v>
      </c>
      <c r="C7346">
        <v>24</v>
      </c>
      <c r="D7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6">
        <v>28</v>
      </c>
      <c r="AJ7346" t="s">
        <v>332</v>
      </c>
      <c r="AK7346" t="s">
        <v>431</v>
      </c>
      <c r="AL7346" t="s">
        <v>291</v>
      </c>
      <c r="AM7346">
        <v>6</v>
      </c>
      <c r="AN7346">
        <v>24</v>
      </c>
      <c r="AO7346">
        <v>0</v>
      </c>
      <c r="AP7346">
        <v>0</v>
      </c>
      <c r="AQ7346">
        <v>0</v>
      </c>
      <c r="AR7346">
        <v>0</v>
      </c>
      <c r="AS7346">
        <v>0</v>
      </c>
      <c r="AT7346">
        <v>0</v>
      </c>
    </row>
    <row r="7347" spans="1:46" hidden="1" x14ac:dyDescent="0.25">
      <c r="A7347" t="s">
        <v>332</v>
      </c>
      <c r="B7347" t="s">
        <v>292</v>
      </c>
      <c r="C7347">
        <v>1</v>
      </c>
      <c r="D7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7">
        <v>28</v>
      </c>
      <c r="AJ7347" t="s">
        <v>332</v>
      </c>
      <c r="AK7347" t="s">
        <v>431</v>
      </c>
      <c r="AL7347" t="s">
        <v>292</v>
      </c>
      <c r="AM7347">
        <v>7</v>
      </c>
      <c r="AN7347">
        <v>1</v>
      </c>
      <c r="AO7347">
        <v>0</v>
      </c>
      <c r="AP7347">
        <v>0</v>
      </c>
      <c r="AQ7347">
        <v>0</v>
      </c>
      <c r="AR7347">
        <v>0</v>
      </c>
      <c r="AS7347">
        <v>0</v>
      </c>
      <c r="AT7347">
        <v>0</v>
      </c>
    </row>
    <row r="7348" spans="1:46" hidden="1" x14ac:dyDescent="0.25">
      <c r="A7348" t="s">
        <v>332</v>
      </c>
      <c r="B7348" t="s">
        <v>292</v>
      </c>
      <c r="C7348">
        <v>2</v>
      </c>
      <c r="D7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8">
        <v>28</v>
      </c>
      <c r="AJ7348" t="s">
        <v>332</v>
      </c>
      <c r="AK7348" t="s">
        <v>431</v>
      </c>
      <c r="AL7348" t="s">
        <v>292</v>
      </c>
      <c r="AM7348">
        <v>7</v>
      </c>
      <c r="AN7348">
        <v>2</v>
      </c>
      <c r="AO7348">
        <v>0</v>
      </c>
      <c r="AP7348">
        <v>0</v>
      </c>
      <c r="AQ7348">
        <v>0</v>
      </c>
      <c r="AR7348">
        <v>0</v>
      </c>
      <c r="AS7348">
        <v>0</v>
      </c>
      <c r="AT7348">
        <v>0</v>
      </c>
    </row>
    <row r="7349" spans="1:46" hidden="1" x14ac:dyDescent="0.25">
      <c r="A7349" t="s">
        <v>332</v>
      </c>
      <c r="B7349" t="s">
        <v>292</v>
      </c>
      <c r="C7349">
        <v>3</v>
      </c>
      <c r="D7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9">
        <v>28</v>
      </c>
      <c r="AJ7349" t="s">
        <v>332</v>
      </c>
      <c r="AK7349" t="s">
        <v>431</v>
      </c>
      <c r="AL7349" t="s">
        <v>292</v>
      </c>
      <c r="AM7349">
        <v>7</v>
      </c>
      <c r="AN7349">
        <v>3</v>
      </c>
      <c r="AO7349">
        <v>0</v>
      </c>
      <c r="AP7349">
        <v>0</v>
      </c>
      <c r="AQ7349">
        <v>0</v>
      </c>
      <c r="AR7349">
        <v>0</v>
      </c>
      <c r="AS7349">
        <v>0</v>
      </c>
      <c r="AT7349">
        <v>0</v>
      </c>
    </row>
    <row r="7350" spans="1:46" hidden="1" x14ac:dyDescent="0.25">
      <c r="A7350" t="s">
        <v>332</v>
      </c>
      <c r="B7350" t="s">
        <v>292</v>
      </c>
      <c r="C7350">
        <v>4</v>
      </c>
      <c r="D7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0">
        <v>28</v>
      </c>
      <c r="AJ7350" t="s">
        <v>332</v>
      </c>
      <c r="AK7350" t="s">
        <v>431</v>
      </c>
      <c r="AL7350" t="s">
        <v>292</v>
      </c>
      <c r="AM7350">
        <v>7</v>
      </c>
      <c r="AN7350">
        <v>4</v>
      </c>
      <c r="AO7350">
        <v>0</v>
      </c>
      <c r="AP7350">
        <v>0</v>
      </c>
      <c r="AQ7350">
        <v>0</v>
      </c>
      <c r="AR7350">
        <v>0</v>
      </c>
      <c r="AS7350">
        <v>0</v>
      </c>
      <c r="AT7350">
        <v>0</v>
      </c>
    </row>
    <row r="7351" spans="1:46" hidden="1" x14ac:dyDescent="0.25">
      <c r="A7351" t="s">
        <v>332</v>
      </c>
      <c r="B7351" t="s">
        <v>292</v>
      </c>
      <c r="C7351">
        <v>5</v>
      </c>
      <c r="D7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1">
        <v>28</v>
      </c>
      <c r="AJ7351" t="s">
        <v>332</v>
      </c>
      <c r="AK7351" t="s">
        <v>431</v>
      </c>
      <c r="AL7351" t="s">
        <v>292</v>
      </c>
      <c r="AM7351">
        <v>7</v>
      </c>
      <c r="AN7351">
        <v>5</v>
      </c>
      <c r="AO7351">
        <v>0</v>
      </c>
      <c r="AP7351">
        <v>0</v>
      </c>
      <c r="AQ7351">
        <v>0</v>
      </c>
      <c r="AR7351">
        <v>0</v>
      </c>
      <c r="AS7351">
        <v>0</v>
      </c>
      <c r="AT7351">
        <v>0</v>
      </c>
    </row>
    <row r="7352" spans="1:46" hidden="1" x14ac:dyDescent="0.25">
      <c r="A7352" t="s">
        <v>332</v>
      </c>
      <c r="B7352" t="s">
        <v>292</v>
      </c>
      <c r="C7352">
        <v>6</v>
      </c>
      <c r="D7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3.70799E-4</v>
      </c>
      <c r="E7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3.70799E-4</v>
      </c>
      <c r="AI7352">
        <v>28</v>
      </c>
      <c r="AJ7352" t="s">
        <v>332</v>
      </c>
      <c r="AK7352" t="s">
        <v>431</v>
      </c>
      <c r="AL7352" t="s">
        <v>292</v>
      </c>
      <c r="AM7352">
        <v>7</v>
      </c>
      <c r="AN7352">
        <v>6</v>
      </c>
      <c r="AO7352">
        <v>3.70799E-4</v>
      </c>
      <c r="AP7352">
        <v>4.8428700000000002E-4</v>
      </c>
      <c r="AQ7352">
        <v>5.9233400000000002E-4</v>
      </c>
      <c r="AR7352">
        <v>4.8900799999999998E-4</v>
      </c>
      <c r="AS7352">
        <v>9.8352300000000004E-4</v>
      </c>
      <c r="AT7352">
        <v>1.02264E-4</v>
      </c>
    </row>
    <row r="7353" spans="1:46" hidden="1" x14ac:dyDescent="0.25">
      <c r="A7353" t="s">
        <v>332</v>
      </c>
      <c r="B7353" t="s">
        <v>292</v>
      </c>
      <c r="C7353">
        <v>7</v>
      </c>
      <c r="D7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4.1494298999999998E-2</v>
      </c>
      <c r="E7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4.1494298999999998E-2</v>
      </c>
      <c r="AI7353">
        <v>28</v>
      </c>
      <c r="AJ7353" t="s">
        <v>332</v>
      </c>
      <c r="AK7353" t="s">
        <v>431</v>
      </c>
      <c r="AL7353" t="s">
        <v>292</v>
      </c>
      <c r="AM7353">
        <v>7</v>
      </c>
      <c r="AN7353">
        <v>7</v>
      </c>
      <c r="AO7353">
        <v>4.1494298999999998E-2</v>
      </c>
      <c r="AP7353">
        <v>5.2551052000000001E-2</v>
      </c>
      <c r="AQ7353">
        <v>6.2129471999999998E-2</v>
      </c>
      <c r="AR7353">
        <v>5.1497466999999998E-2</v>
      </c>
      <c r="AS7353">
        <v>8.1969921000000001E-2</v>
      </c>
      <c r="AT7353">
        <v>1.1950317E-2</v>
      </c>
    </row>
    <row r="7354" spans="1:46" hidden="1" x14ac:dyDescent="0.25">
      <c r="A7354" t="s">
        <v>332</v>
      </c>
      <c r="B7354" t="s">
        <v>292</v>
      </c>
      <c r="C7354">
        <v>8</v>
      </c>
      <c r="D7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0.13017004200000001</v>
      </c>
      <c r="E7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0.13017004200000001</v>
      </c>
      <c r="AI7354">
        <v>28</v>
      </c>
      <c r="AJ7354" t="s">
        <v>332</v>
      </c>
      <c r="AK7354" t="s">
        <v>431</v>
      </c>
      <c r="AL7354" t="s">
        <v>292</v>
      </c>
      <c r="AM7354">
        <v>7</v>
      </c>
      <c r="AN7354">
        <v>8</v>
      </c>
      <c r="AO7354">
        <v>0.13017004200000001</v>
      </c>
      <c r="AP7354">
        <v>0.175208481</v>
      </c>
      <c r="AQ7354">
        <v>0.201411954</v>
      </c>
      <c r="AR7354">
        <v>0.16517188099999999</v>
      </c>
      <c r="AS7354">
        <v>0.25732823599999999</v>
      </c>
      <c r="AT7354">
        <v>3.6848304999999998E-2</v>
      </c>
    </row>
    <row r="7355" spans="1:46" hidden="1" x14ac:dyDescent="0.25">
      <c r="A7355" t="s">
        <v>332</v>
      </c>
      <c r="B7355" t="s">
        <v>292</v>
      </c>
      <c r="C7355">
        <v>9</v>
      </c>
      <c r="D7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0.341430332</v>
      </c>
      <c r="E7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0.232037301</v>
      </c>
      <c r="AI7355">
        <v>28</v>
      </c>
      <c r="AJ7355" t="s">
        <v>332</v>
      </c>
      <c r="AK7355" t="s">
        <v>431</v>
      </c>
      <c r="AL7355" t="s">
        <v>292</v>
      </c>
      <c r="AM7355">
        <v>7</v>
      </c>
      <c r="AN7355">
        <v>9</v>
      </c>
      <c r="AO7355">
        <v>0.232037301</v>
      </c>
      <c r="AP7355">
        <v>0.307237178</v>
      </c>
      <c r="AQ7355">
        <v>0.341430332</v>
      </c>
      <c r="AR7355">
        <v>0.28815106200000001</v>
      </c>
      <c r="AS7355">
        <v>0.43024253400000001</v>
      </c>
      <c r="AT7355">
        <v>5.3898086999999997E-2</v>
      </c>
    </row>
    <row r="7356" spans="1:46" hidden="1" x14ac:dyDescent="0.25">
      <c r="A7356" t="s">
        <v>332</v>
      </c>
      <c r="B7356" t="s">
        <v>292</v>
      </c>
      <c r="C7356">
        <v>10</v>
      </c>
      <c r="D7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0.45339306899999998</v>
      </c>
      <c r="E7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0.45339306899999998</v>
      </c>
      <c r="AI7356">
        <v>28</v>
      </c>
      <c r="AJ7356" t="s">
        <v>332</v>
      </c>
      <c r="AK7356" t="s">
        <v>431</v>
      </c>
      <c r="AL7356" t="s">
        <v>292</v>
      </c>
      <c r="AM7356">
        <v>7</v>
      </c>
      <c r="AN7356">
        <v>10</v>
      </c>
      <c r="AO7356">
        <v>0.33185058299999998</v>
      </c>
      <c r="AP7356">
        <v>0.40318780599999998</v>
      </c>
      <c r="AQ7356">
        <v>0.45339306899999998</v>
      </c>
      <c r="AR7356">
        <v>0.387525075</v>
      </c>
      <c r="AS7356">
        <v>0.572527966</v>
      </c>
      <c r="AT7356">
        <v>9.2161230999999996E-2</v>
      </c>
    </row>
    <row r="7357" spans="1:46" hidden="1" x14ac:dyDescent="0.25">
      <c r="A7357" t="s">
        <v>332</v>
      </c>
      <c r="B7357" t="s">
        <v>292</v>
      </c>
      <c r="C7357">
        <v>11</v>
      </c>
      <c r="D7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0.52318003999999996</v>
      </c>
      <c r="E7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0.52318003999999996</v>
      </c>
      <c r="AI7357">
        <v>28</v>
      </c>
      <c r="AJ7357" t="s">
        <v>332</v>
      </c>
      <c r="AK7357" t="s">
        <v>431</v>
      </c>
      <c r="AL7357" t="s">
        <v>292</v>
      </c>
      <c r="AM7357">
        <v>7</v>
      </c>
      <c r="AN7357">
        <v>11</v>
      </c>
      <c r="AO7357">
        <v>0.41505709200000002</v>
      </c>
      <c r="AP7357">
        <v>0.48092639199999998</v>
      </c>
      <c r="AQ7357">
        <v>0.52318003999999996</v>
      </c>
      <c r="AR7357">
        <v>0.46123444699999999</v>
      </c>
      <c r="AS7357">
        <v>0.67412615099999995</v>
      </c>
      <c r="AT7357">
        <v>0.12093337699999999</v>
      </c>
    </row>
    <row r="7358" spans="1:46" hidden="1" x14ac:dyDescent="0.25">
      <c r="A7358" t="s">
        <v>332</v>
      </c>
      <c r="B7358" t="s">
        <v>292</v>
      </c>
      <c r="C7358">
        <v>12</v>
      </c>
      <c r="D7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0.55019914299999995</v>
      </c>
      <c r="E7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0.55019914299999995</v>
      </c>
      <c r="AI7358">
        <v>28</v>
      </c>
      <c r="AJ7358" t="s">
        <v>332</v>
      </c>
      <c r="AK7358" t="s">
        <v>431</v>
      </c>
      <c r="AL7358" t="s">
        <v>292</v>
      </c>
      <c r="AM7358">
        <v>7</v>
      </c>
      <c r="AN7358">
        <v>12</v>
      </c>
      <c r="AO7358">
        <v>0.44655975599999997</v>
      </c>
      <c r="AP7358">
        <v>0.50666606700000005</v>
      </c>
      <c r="AQ7358">
        <v>0.55019914299999995</v>
      </c>
      <c r="AR7358">
        <v>0.489360034</v>
      </c>
      <c r="AS7358">
        <v>0.720758974</v>
      </c>
      <c r="AT7358">
        <v>0.128978288</v>
      </c>
    </row>
    <row r="7359" spans="1:46" hidden="1" x14ac:dyDescent="0.25">
      <c r="A7359" t="s">
        <v>332</v>
      </c>
      <c r="B7359" t="s">
        <v>292</v>
      </c>
      <c r="C7359">
        <v>13</v>
      </c>
      <c r="D7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0.52763349900000001</v>
      </c>
      <c r="E7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0.52763349900000001</v>
      </c>
      <c r="AI7359">
        <v>28</v>
      </c>
      <c r="AJ7359" t="s">
        <v>332</v>
      </c>
      <c r="AK7359" t="s">
        <v>431</v>
      </c>
      <c r="AL7359" t="s">
        <v>292</v>
      </c>
      <c r="AM7359">
        <v>7</v>
      </c>
      <c r="AN7359">
        <v>13</v>
      </c>
      <c r="AO7359">
        <v>0.42776766100000002</v>
      </c>
      <c r="AP7359">
        <v>0.48517772599999998</v>
      </c>
      <c r="AQ7359">
        <v>0.52763349900000001</v>
      </c>
      <c r="AR7359">
        <v>0.469952441</v>
      </c>
      <c r="AS7359">
        <v>0.68793747800000005</v>
      </c>
      <c r="AT7359">
        <v>0.13157796499999999</v>
      </c>
    </row>
    <row r="7360" spans="1:46" hidden="1" x14ac:dyDescent="0.25">
      <c r="A7360" t="s">
        <v>332</v>
      </c>
      <c r="B7360" t="s">
        <v>292</v>
      </c>
      <c r="C7360">
        <v>14</v>
      </c>
      <c r="D7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0.464371168</v>
      </c>
      <c r="E7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0.464371168</v>
      </c>
      <c r="AI7360">
        <v>28</v>
      </c>
      <c r="AJ7360" t="s">
        <v>332</v>
      </c>
      <c r="AK7360" t="s">
        <v>431</v>
      </c>
      <c r="AL7360" t="s">
        <v>292</v>
      </c>
      <c r="AM7360">
        <v>7</v>
      </c>
      <c r="AN7360">
        <v>14</v>
      </c>
      <c r="AO7360">
        <v>0.38324997599999999</v>
      </c>
      <c r="AP7360">
        <v>0.43063479399999999</v>
      </c>
      <c r="AQ7360">
        <v>0.464371168</v>
      </c>
      <c r="AR7360">
        <v>0.41225619000000002</v>
      </c>
      <c r="AS7360">
        <v>0.61224616099999996</v>
      </c>
      <c r="AT7360">
        <v>8.5803675999999995E-2</v>
      </c>
    </row>
    <row r="7361" spans="1:46" hidden="1" x14ac:dyDescent="0.25">
      <c r="A7361" t="s">
        <v>332</v>
      </c>
      <c r="B7361" t="s">
        <v>292</v>
      </c>
      <c r="C7361">
        <v>15</v>
      </c>
      <c r="D7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0.36171308699999999</v>
      </c>
      <c r="E7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0.36171308699999999</v>
      </c>
      <c r="AI7361">
        <v>28</v>
      </c>
      <c r="AJ7361" t="s">
        <v>332</v>
      </c>
      <c r="AK7361" t="s">
        <v>431</v>
      </c>
      <c r="AL7361" t="s">
        <v>292</v>
      </c>
      <c r="AM7361">
        <v>7</v>
      </c>
      <c r="AN7361">
        <v>15</v>
      </c>
      <c r="AO7361">
        <v>0.28779350799999998</v>
      </c>
      <c r="AP7361">
        <v>0.33042812300000002</v>
      </c>
      <c r="AQ7361">
        <v>0.36171308699999999</v>
      </c>
      <c r="AR7361">
        <v>0.31874800399999997</v>
      </c>
      <c r="AS7361">
        <v>0.47057581500000001</v>
      </c>
      <c r="AT7361">
        <v>7.0367487000000006E-2</v>
      </c>
    </row>
    <row r="7362" spans="1:46" hidden="1" x14ac:dyDescent="0.25">
      <c r="A7362" t="s">
        <v>332</v>
      </c>
      <c r="B7362" t="s">
        <v>292</v>
      </c>
      <c r="C7362">
        <v>16</v>
      </c>
      <c r="D7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0.23155152800000001</v>
      </c>
      <c r="E7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0.23155152800000001</v>
      </c>
      <c r="AI7362">
        <v>28</v>
      </c>
      <c r="AJ7362" t="s">
        <v>332</v>
      </c>
      <c r="AK7362" t="s">
        <v>431</v>
      </c>
      <c r="AL7362" t="s">
        <v>292</v>
      </c>
      <c r="AM7362">
        <v>7</v>
      </c>
      <c r="AN7362">
        <v>16</v>
      </c>
      <c r="AO7362">
        <v>0.171691024</v>
      </c>
      <c r="AP7362">
        <v>0.20229390899999999</v>
      </c>
      <c r="AQ7362">
        <v>0.23155152800000001</v>
      </c>
      <c r="AR7362">
        <v>0.19662360100000001</v>
      </c>
      <c r="AS7362">
        <v>0.29394225000000002</v>
      </c>
      <c r="AT7362">
        <v>4.2805045999999999E-2</v>
      </c>
    </row>
    <row r="7363" spans="1:46" hidden="1" x14ac:dyDescent="0.25">
      <c r="A7363" t="s">
        <v>332</v>
      </c>
      <c r="B7363" t="s">
        <v>292</v>
      </c>
      <c r="C7363">
        <v>17</v>
      </c>
      <c r="D7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9.0314097999999995E-2</v>
      </c>
      <c r="E7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9.0314097999999995E-2</v>
      </c>
      <c r="AI7363">
        <v>28</v>
      </c>
      <c r="AJ7363" t="s">
        <v>332</v>
      </c>
      <c r="AK7363" t="s">
        <v>431</v>
      </c>
      <c r="AL7363" t="s">
        <v>292</v>
      </c>
      <c r="AM7363">
        <v>7</v>
      </c>
      <c r="AN7363">
        <v>17</v>
      </c>
      <c r="AO7363">
        <v>6.6090827000000005E-2</v>
      </c>
      <c r="AP7363">
        <v>7.9218408000000004E-2</v>
      </c>
      <c r="AQ7363">
        <v>9.0314097999999995E-2</v>
      </c>
      <c r="AR7363">
        <v>7.5904114999999994E-2</v>
      </c>
      <c r="AS7363">
        <v>0.121805229</v>
      </c>
      <c r="AT7363">
        <v>1.7259152999999999E-2</v>
      </c>
    </row>
    <row r="7364" spans="1:46" hidden="1" x14ac:dyDescent="0.25">
      <c r="A7364" t="s">
        <v>332</v>
      </c>
      <c r="B7364" t="s">
        <v>292</v>
      </c>
      <c r="C7364">
        <v>18</v>
      </c>
      <c r="D7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3.9878789999999997E-3</v>
      </c>
      <c r="E7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3.9878789999999997E-3</v>
      </c>
      <c r="AI7364">
        <v>28</v>
      </c>
      <c r="AJ7364" t="s">
        <v>332</v>
      </c>
      <c r="AK7364" t="s">
        <v>431</v>
      </c>
      <c r="AL7364" t="s">
        <v>292</v>
      </c>
      <c r="AM7364">
        <v>7</v>
      </c>
      <c r="AN7364">
        <v>18</v>
      </c>
      <c r="AO7364">
        <v>2.3332190000000001E-3</v>
      </c>
      <c r="AP7364">
        <v>3.1408009999999999E-3</v>
      </c>
      <c r="AQ7364">
        <v>3.9878789999999997E-3</v>
      </c>
      <c r="AR7364">
        <v>3.1504089999999998E-3</v>
      </c>
      <c r="AS7364">
        <v>6.1296019999999996E-3</v>
      </c>
      <c r="AT7364">
        <v>4.6102600000000001E-4</v>
      </c>
    </row>
    <row r="7365" spans="1:46" hidden="1" x14ac:dyDescent="0.25">
      <c r="A7365" t="s">
        <v>332</v>
      </c>
      <c r="B7365" t="s">
        <v>292</v>
      </c>
      <c r="C7365">
        <v>19</v>
      </c>
      <c r="D7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5">
        <v>28</v>
      </c>
      <c r="AJ7365" t="s">
        <v>332</v>
      </c>
      <c r="AK7365" t="s">
        <v>431</v>
      </c>
      <c r="AL7365" t="s">
        <v>292</v>
      </c>
      <c r="AM7365">
        <v>7</v>
      </c>
      <c r="AN7365">
        <v>19</v>
      </c>
      <c r="AO7365">
        <v>0</v>
      </c>
      <c r="AP7365">
        <v>0</v>
      </c>
      <c r="AQ7365">
        <v>0</v>
      </c>
      <c r="AR7365">
        <v>0</v>
      </c>
      <c r="AS7365">
        <v>0</v>
      </c>
      <c r="AT7365">
        <v>0</v>
      </c>
    </row>
    <row r="7366" spans="1:46" hidden="1" x14ac:dyDescent="0.25">
      <c r="A7366" t="s">
        <v>332</v>
      </c>
      <c r="B7366" t="s">
        <v>292</v>
      </c>
      <c r="C7366">
        <v>20</v>
      </c>
      <c r="D7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6">
        <v>28</v>
      </c>
      <c r="AJ7366" t="s">
        <v>332</v>
      </c>
      <c r="AK7366" t="s">
        <v>431</v>
      </c>
      <c r="AL7366" t="s">
        <v>292</v>
      </c>
      <c r="AM7366">
        <v>7</v>
      </c>
      <c r="AN7366">
        <v>20</v>
      </c>
      <c r="AO7366">
        <v>0</v>
      </c>
      <c r="AP7366">
        <v>0</v>
      </c>
      <c r="AQ7366">
        <v>0</v>
      </c>
      <c r="AR7366">
        <v>0</v>
      </c>
      <c r="AS7366">
        <v>0</v>
      </c>
      <c r="AT7366">
        <v>0</v>
      </c>
    </row>
    <row r="7367" spans="1:46" hidden="1" x14ac:dyDescent="0.25">
      <c r="A7367" t="s">
        <v>332</v>
      </c>
      <c r="B7367" t="s">
        <v>292</v>
      </c>
      <c r="C7367">
        <v>21</v>
      </c>
      <c r="D7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7">
        <v>28</v>
      </c>
      <c r="AJ7367" t="s">
        <v>332</v>
      </c>
      <c r="AK7367" t="s">
        <v>431</v>
      </c>
      <c r="AL7367" t="s">
        <v>292</v>
      </c>
      <c r="AM7367">
        <v>7</v>
      </c>
      <c r="AN7367">
        <v>21</v>
      </c>
      <c r="AO7367">
        <v>0</v>
      </c>
      <c r="AP7367">
        <v>0</v>
      </c>
      <c r="AQ7367">
        <v>0</v>
      </c>
      <c r="AR7367">
        <v>0</v>
      </c>
      <c r="AS7367">
        <v>0</v>
      </c>
      <c r="AT7367">
        <v>0</v>
      </c>
    </row>
    <row r="7368" spans="1:46" hidden="1" x14ac:dyDescent="0.25">
      <c r="A7368" t="s">
        <v>332</v>
      </c>
      <c r="B7368" t="s">
        <v>292</v>
      </c>
      <c r="C7368">
        <v>22</v>
      </c>
      <c r="D7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8">
        <v>28</v>
      </c>
      <c r="AJ7368" t="s">
        <v>332</v>
      </c>
      <c r="AK7368" t="s">
        <v>431</v>
      </c>
      <c r="AL7368" t="s">
        <v>292</v>
      </c>
      <c r="AM7368">
        <v>7</v>
      </c>
      <c r="AN7368">
        <v>22</v>
      </c>
      <c r="AO7368">
        <v>0</v>
      </c>
      <c r="AP7368">
        <v>0</v>
      </c>
      <c r="AQ7368">
        <v>0</v>
      </c>
      <c r="AR7368">
        <v>0</v>
      </c>
      <c r="AS7368">
        <v>0</v>
      </c>
      <c r="AT7368">
        <v>0</v>
      </c>
    </row>
    <row r="7369" spans="1:46" hidden="1" x14ac:dyDescent="0.25">
      <c r="A7369" t="s">
        <v>332</v>
      </c>
      <c r="B7369" t="s">
        <v>292</v>
      </c>
      <c r="C7369">
        <v>23</v>
      </c>
      <c r="D7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9">
        <v>28</v>
      </c>
      <c r="AJ7369" t="s">
        <v>332</v>
      </c>
      <c r="AK7369" t="s">
        <v>431</v>
      </c>
      <c r="AL7369" t="s">
        <v>292</v>
      </c>
      <c r="AM7369">
        <v>7</v>
      </c>
      <c r="AN7369">
        <v>23</v>
      </c>
      <c r="AO7369">
        <v>0</v>
      </c>
      <c r="AP7369">
        <v>0</v>
      </c>
      <c r="AQ7369">
        <v>0</v>
      </c>
      <c r="AR7369">
        <v>0</v>
      </c>
      <c r="AS7369">
        <v>0</v>
      </c>
      <c r="AT7369">
        <v>0</v>
      </c>
    </row>
    <row r="7370" spans="1:46" hidden="1" x14ac:dyDescent="0.25">
      <c r="A7370" t="s">
        <v>332</v>
      </c>
      <c r="B7370" t="s">
        <v>292</v>
      </c>
      <c r="C7370">
        <v>24</v>
      </c>
      <c r="D7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0">
        <v>28</v>
      </c>
      <c r="AJ7370" t="s">
        <v>332</v>
      </c>
      <c r="AK7370" t="s">
        <v>431</v>
      </c>
      <c r="AL7370" t="s">
        <v>292</v>
      </c>
      <c r="AM7370">
        <v>7</v>
      </c>
      <c r="AN7370">
        <v>24</v>
      </c>
      <c r="AO7370">
        <v>0</v>
      </c>
      <c r="AP7370">
        <v>0</v>
      </c>
      <c r="AQ7370">
        <v>0</v>
      </c>
      <c r="AR7370">
        <v>0</v>
      </c>
      <c r="AS7370">
        <v>0</v>
      </c>
      <c r="AT7370">
        <v>0</v>
      </c>
    </row>
    <row r="7371" spans="1:46" hidden="1" x14ac:dyDescent="0.25">
      <c r="A7371" t="s">
        <v>332</v>
      </c>
      <c r="B7371" t="s">
        <v>293</v>
      </c>
      <c r="C7371">
        <v>1</v>
      </c>
      <c r="D7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1">
        <v>28</v>
      </c>
      <c r="AJ7371" t="s">
        <v>332</v>
      </c>
      <c r="AK7371" t="s">
        <v>431</v>
      </c>
      <c r="AL7371" t="s">
        <v>293</v>
      </c>
      <c r="AM7371">
        <v>8</v>
      </c>
      <c r="AN7371">
        <v>1</v>
      </c>
      <c r="AO7371">
        <v>0</v>
      </c>
      <c r="AP7371">
        <v>0</v>
      </c>
      <c r="AQ7371">
        <v>0</v>
      </c>
      <c r="AR7371">
        <v>0</v>
      </c>
      <c r="AS7371">
        <v>0</v>
      </c>
      <c r="AT7371">
        <v>0</v>
      </c>
    </row>
    <row r="7372" spans="1:46" hidden="1" x14ac:dyDescent="0.25">
      <c r="A7372" t="s">
        <v>332</v>
      </c>
      <c r="B7372" t="s">
        <v>293</v>
      </c>
      <c r="C7372">
        <v>2</v>
      </c>
      <c r="D7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2">
        <v>28</v>
      </c>
      <c r="AJ7372" t="s">
        <v>332</v>
      </c>
      <c r="AK7372" t="s">
        <v>431</v>
      </c>
      <c r="AL7372" t="s">
        <v>293</v>
      </c>
      <c r="AM7372">
        <v>8</v>
      </c>
      <c r="AN7372">
        <v>2</v>
      </c>
      <c r="AO7372">
        <v>0</v>
      </c>
      <c r="AP7372">
        <v>0</v>
      </c>
      <c r="AQ7372">
        <v>0</v>
      </c>
      <c r="AR7372">
        <v>0</v>
      </c>
      <c r="AS7372">
        <v>0</v>
      </c>
      <c r="AT7372">
        <v>0</v>
      </c>
    </row>
    <row r="7373" spans="1:46" hidden="1" x14ac:dyDescent="0.25">
      <c r="A7373" t="s">
        <v>332</v>
      </c>
      <c r="B7373" t="s">
        <v>293</v>
      </c>
      <c r="C7373">
        <v>3</v>
      </c>
      <c r="D7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3">
        <v>28</v>
      </c>
      <c r="AJ7373" t="s">
        <v>332</v>
      </c>
      <c r="AK7373" t="s">
        <v>431</v>
      </c>
      <c r="AL7373" t="s">
        <v>293</v>
      </c>
      <c r="AM7373">
        <v>8</v>
      </c>
      <c r="AN7373">
        <v>3</v>
      </c>
      <c r="AO7373">
        <v>0</v>
      </c>
      <c r="AP7373">
        <v>0</v>
      </c>
      <c r="AQ7373">
        <v>0</v>
      </c>
      <c r="AR7373">
        <v>0</v>
      </c>
      <c r="AS7373">
        <v>0</v>
      </c>
      <c r="AT7373">
        <v>0</v>
      </c>
    </row>
    <row r="7374" spans="1:46" hidden="1" x14ac:dyDescent="0.25">
      <c r="A7374" t="s">
        <v>332</v>
      </c>
      <c r="B7374" t="s">
        <v>293</v>
      </c>
      <c r="C7374">
        <v>4</v>
      </c>
      <c r="D7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4">
        <v>28</v>
      </c>
      <c r="AJ7374" t="s">
        <v>332</v>
      </c>
      <c r="AK7374" t="s">
        <v>431</v>
      </c>
      <c r="AL7374" t="s">
        <v>293</v>
      </c>
      <c r="AM7374">
        <v>8</v>
      </c>
      <c r="AN7374">
        <v>4</v>
      </c>
      <c r="AO7374">
        <v>0</v>
      </c>
      <c r="AP7374">
        <v>0</v>
      </c>
      <c r="AQ7374">
        <v>0</v>
      </c>
      <c r="AR7374">
        <v>0</v>
      </c>
      <c r="AS7374">
        <v>0</v>
      </c>
      <c r="AT7374">
        <v>0</v>
      </c>
    </row>
    <row r="7375" spans="1:46" hidden="1" x14ac:dyDescent="0.25">
      <c r="A7375" t="s">
        <v>332</v>
      </c>
      <c r="B7375" t="s">
        <v>293</v>
      </c>
      <c r="C7375">
        <v>5</v>
      </c>
      <c r="D7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5">
        <v>28</v>
      </c>
      <c r="AJ7375" t="s">
        <v>332</v>
      </c>
      <c r="AK7375" t="s">
        <v>431</v>
      </c>
      <c r="AL7375" t="s">
        <v>293</v>
      </c>
      <c r="AM7375">
        <v>8</v>
      </c>
      <c r="AN7375">
        <v>5</v>
      </c>
      <c r="AO7375">
        <v>0</v>
      </c>
      <c r="AP7375">
        <v>0</v>
      </c>
      <c r="AQ7375">
        <v>0</v>
      </c>
      <c r="AR7375">
        <v>0</v>
      </c>
      <c r="AS7375">
        <v>0</v>
      </c>
      <c r="AT7375">
        <v>0</v>
      </c>
    </row>
    <row r="7376" spans="1:46" hidden="1" x14ac:dyDescent="0.25">
      <c r="A7376" t="s">
        <v>332</v>
      </c>
      <c r="B7376" t="s">
        <v>293</v>
      </c>
      <c r="C7376">
        <v>6</v>
      </c>
      <c r="D7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1.293892E-3</v>
      </c>
      <c r="E7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1.293892E-3</v>
      </c>
      <c r="AI7376">
        <v>28</v>
      </c>
      <c r="AJ7376" t="s">
        <v>332</v>
      </c>
      <c r="AK7376" t="s">
        <v>431</v>
      </c>
      <c r="AL7376" t="s">
        <v>293</v>
      </c>
      <c r="AM7376">
        <v>8</v>
      </c>
      <c r="AN7376">
        <v>6</v>
      </c>
      <c r="AO7376">
        <v>1.293892E-3</v>
      </c>
      <c r="AP7376">
        <v>2.1366010000000001E-3</v>
      </c>
      <c r="AQ7376">
        <v>3.4117890000000001E-3</v>
      </c>
      <c r="AR7376">
        <v>2.5673340000000001E-3</v>
      </c>
      <c r="AS7376">
        <v>7.0629250000000003E-3</v>
      </c>
      <c r="AT7376">
        <v>5.5066999999999996E-4</v>
      </c>
    </row>
    <row r="7377" spans="1:46" hidden="1" x14ac:dyDescent="0.25">
      <c r="A7377" t="s">
        <v>332</v>
      </c>
      <c r="B7377" t="s">
        <v>293</v>
      </c>
      <c r="C7377">
        <v>7</v>
      </c>
      <c r="D7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6.2880111000000002E-2</v>
      </c>
      <c r="E7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6.2880111000000002E-2</v>
      </c>
      <c r="AI7377">
        <v>28</v>
      </c>
      <c r="AJ7377" t="s">
        <v>332</v>
      </c>
      <c r="AK7377" t="s">
        <v>431</v>
      </c>
      <c r="AL7377" t="s">
        <v>293</v>
      </c>
      <c r="AM7377">
        <v>8</v>
      </c>
      <c r="AN7377">
        <v>7</v>
      </c>
      <c r="AO7377">
        <v>6.2880111000000002E-2</v>
      </c>
      <c r="AP7377">
        <v>7.6221497999999999E-2</v>
      </c>
      <c r="AQ7377">
        <v>8.8990547000000003E-2</v>
      </c>
      <c r="AR7377">
        <v>7.6035318000000005E-2</v>
      </c>
      <c r="AS7377">
        <v>0.11536054599999999</v>
      </c>
      <c r="AT7377">
        <v>2.9169496E-2</v>
      </c>
    </row>
    <row r="7378" spans="1:46" hidden="1" x14ac:dyDescent="0.25">
      <c r="A7378" t="s">
        <v>332</v>
      </c>
      <c r="B7378" t="s">
        <v>293</v>
      </c>
      <c r="C7378">
        <v>8</v>
      </c>
      <c r="D7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0.182922895</v>
      </c>
      <c r="E7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0.182922895</v>
      </c>
      <c r="AI7378">
        <v>28</v>
      </c>
      <c r="AJ7378" t="s">
        <v>332</v>
      </c>
      <c r="AK7378" t="s">
        <v>431</v>
      </c>
      <c r="AL7378" t="s">
        <v>293</v>
      </c>
      <c r="AM7378">
        <v>8</v>
      </c>
      <c r="AN7378">
        <v>8</v>
      </c>
      <c r="AO7378">
        <v>0.182922895</v>
      </c>
      <c r="AP7378">
        <v>0.22163476400000001</v>
      </c>
      <c r="AQ7378">
        <v>0.24346672599999999</v>
      </c>
      <c r="AR7378">
        <v>0.21507667899999999</v>
      </c>
      <c r="AS7378">
        <v>0.313129145</v>
      </c>
      <c r="AT7378">
        <v>6.9210704999999997E-2</v>
      </c>
    </row>
    <row r="7379" spans="1:46" hidden="1" x14ac:dyDescent="0.25">
      <c r="A7379" t="s">
        <v>332</v>
      </c>
      <c r="B7379" t="s">
        <v>293</v>
      </c>
      <c r="C7379">
        <v>9</v>
      </c>
      <c r="D7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0.39777789899999999</v>
      </c>
      <c r="E7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0.319297679</v>
      </c>
      <c r="AI7379">
        <v>28</v>
      </c>
      <c r="AJ7379" t="s">
        <v>332</v>
      </c>
      <c r="AK7379" t="s">
        <v>431</v>
      </c>
      <c r="AL7379" t="s">
        <v>293</v>
      </c>
      <c r="AM7379">
        <v>8</v>
      </c>
      <c r="AN7379">
        <v>9</v>
      </c>
      <c r="AO7379">
        <v>0.319297679</v>
      </c>
      <c r="AP7379">
        <v>0.36653567500000001</v>
      </c>
      <c r="AQ7379">
        <v>0.39777789899999999</v>
      </c>
      <c r="AR7379">
        <v>0.35236816900000001</v>
      </c>
      <c r="AS7379">
        <v>0.47422312500000002</v>
      </c>
      <c r="AT7379">
        <v>0.13417854800000001</v>
      </c>
    </row>
    <row r="7380" spans="1:46" hidden="1" x14ac:dyDescent="0.25">
      <c r="A7380" t="s">
        <v>332</v>
      </c>
      <c r="B7380" t="s">
        <v>293</v>
      </c>
      <c r="C7380">
        <v>10</v>
      </c>
      <c r="D7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0.51519763600000001</v>
      </c>
      <c r="E7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0.51519763600000001</v>
      </c>
      <c r="AI7380">
        <v>28</v>
      </c>
      <c r="AJ7380" t="s">
        <v>332</v>
      </c>
      <c r="AK7380" t="s">
        <v>431</v>
      </c>
      <c r="AL7380" t="s">
        <v>293</v>
      </c>
      <c r="AM7380">
        <v>8</v>
      </c>
      <c r="AN7380">
        <v>10</v>
      </c>
      <c r="AO7380">
        <v>0.419506661</v>
      </c>
      <c r="AP7380">
        <v>0.47188820300000001</v>
      </c>
      <c r="AQ7380">
        <v>0.51519763600000001</v>
      </c>
      <c r="AR7380">
        <v>0.46529019100000002</v>
      </c>
      <c r="AS7380">
        <v>0.63329426300000002</v>
      </c>
      <c r="AT7380">
        <v>0.20287999600000001</v>
      </c>
    </row>
    <row r="7381" spans="1:46" hidden="1" x14ac:dyDescent="0.25">
      <c r="A7381" t="s">
        <v>332</v>
      </c>
      <c r="B7381" t="s">
        <v>293</v>
      </c>
      <c r="C7381">
        <v>11</v>
      </c>
      <c r="D7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0.59482689200000005</v>
      </c>
      <c r="E7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0.59482689200000005</v>
      </c>
      <c r="AI7381">
        <v>28</v>
      </c>
      <c r="AJ7381" t="s">
        <v>332</v>
      </c>
      <c r="AK7381" t="s">
        <v>431</v>
      </c>
      <c r="AL7381" t="s">
        <v>293</v>
      </c>
      <c r="AM7381">
        <v>8</v>
      </c>
      <c r="AN7381">
        <v>11</v>
      </c>
      <c r="AO7381">
        <v>0.491013372</v>
      </c>
      <c r="AP7381">
        <v>0.544605389</v>
      </c>
      <c r="AQ7381">
        <v>0.59482689200000005</v>
      </c>
      <c r="AR7381">
        <v>0.54062051200000005</v>
      </c>
      <c r="AS7381">
        <v>0.704325431</v>
      </c>
      <c r="AT7381">
        <v>0.24953054999999999</v>
      </c>
    </row>
    <row r="7382" spans="1:46" hidden="1" x14ac:dyDescent="0.25">
      <c r="A7382" t="s">
        <v>332</v>
      </c>
      <c r="B7382" t="s">
        <v>293</v>
      </c>
      <c r="C7382">
        <v>12</v>
      </c>
      <c r="D7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0.609943334</v>
      </c>
      <c r="E7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0.609943334</v>
      </c>
      <c r="AI7382">
        <v>28</v>
      </c>
      <c r="AJ7382" t="s">
        <v>332</v>
      </c>
      <c r="AK7382" t="s">
        <v>431</v>
      </c>
      <c r="AL7382" t="s">
        <v>293</v>
      </c>
      <c r="AM7382">
        <v>8</v>
      </c>
      <c r="AN7382">
        <v>12</v>
      </c>
      <c r="AO7382">
        <v>0.51853163300000005</v>
      </c>
      <c r="AP7382">
        <v>0.56625109100000004</v>
      </c>
      <c r="AQ7382">
        <v>0.609943334</v>
      </c>
      <c r="AR7382">
        <v>0.56666091900000004</v>
      </c>
      <c r="AS7382">
        <v>0.743241649</v>
      </c>
      <c r="AT7382">
        <v>0.23715199100000001</v>
      </c>
    </row>
    <row r="7383" spans="1:46" hidden="1" x14ac:dyDescent="0.25">
      <c r="A7383" t="s">
        <v>332</v>
      </c>
      <c r="B7383" t="s">
        <v>293</v>
      </c>
      <c r="C7383">
        <v>13</v>
      </c>
      <c r="D7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0.60394812200000003</v>
      </c>
      <c r="E7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0.60394812200000003</v>
      </c>
      <c r="AI7383">
        <v>28</v>
      </c>
      <c r="AJ7383" t="s">
        <v>332</v>
      </c>
      <c r="AK7383" t="s">
        <v>431</v>
      </c>
      <c r="AL7383" t="s">
        <v>293</v>
      </c>
      <c r="AM7383">
        <v>8</v>
      </c>
      <c r="AN7383">
        <v>13</v>
      </c>
      <c r="AO7383">
        <v>0.49958808900000001</v>
      </c>
      <c r="AP7383">
        <v>0.55061754600000001</v>
      </c>
      <c r="AQ7383">
        <v>0.60394812200000003</v>
      </c>
      <c r="AR7383">
        <v>0.54919938400000001</v>
      </c>
      <c r="AS7383">
        <v>0.722953972</v>
      </c>
      <c r="AT7383">
        <v>0.201252927</v>
      </c>
    </row>
    <row r="7384" spans="1:46" hidden="1" x14ac:dyDescent="0.25">
      <c r="A7384" t="s">
        <v>332</v>
      </c>
      <c r="B7384" t="s">
        <v>293</v>
      </c>
      <c r="C7384">
        <v>14</v>
      </c>
      <c r="D7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0.52693400400000001</v>
      </c>
      <c r="E7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0.52693400400000001</v>
      </c>
      <c r="AI7384">
        <v>28</v>
      </c>
      <c r="AJ7384" t="s">
        <v>332</v>
      </c>
      <c r="AK7384" t="s">
        <v>431</v>
      </c>
      <c r="AL7384" t="s">
        <v>293</v>
      </c>
      <c r="AM7384">
        <v>8</v>
      </c>
      <c r="AN7384">
        <v>14</v>
      </c>
      <c r="AO7384">
        <v>0.43937585200000001</v>
      </c>
      <c r="AP7384">
        <v>0.48119376600000002</v>
      </c>
      <c r="AQ7384">
        <v>0.52693400400000001</v>
      </c>
      <c r="AR7384">
        <v>0.48180520799999998</v>
      </c>
      <c r="AS7384">
        <v>0.64633138099999998</v>
      </c>
      <c r="AT7384">
        <v>0.174808452</v>
      </c>
    </row>
    <row r="7385" spans="1:46" hidden="1" x14ac:dyDescent="0.25">
      <c r="A7385" t="s">
        <v>332</v>
      </c>
      <c r="B7385" t="s">
        <v>293</v>
      </c>
      <c r="C7385">
        <v>15</v>
      </c>
      <c r="D7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0.416491269</v>
      </c>
      <c r="E7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0.416491269</v>
      </c>
      <c r="AI7385">
        <v>28</v>
      </c>
      <c r="AJ7385" t="s">
        <v>332</v>
      </c>
      <c r="AK7385" t="s">
        <v>431</v>
      </c>
      <c r="AL7385" t="s">
        <v>293</v>
      </c>
      <c r="AM7385">
        <v>8</v>
      </c>
      <c r="AN7385">
        <v>15</v>
      </c>
      <c r="AO7385">
        <v>0.34519671800000001</v>
      </c>
      <c r="AP7385">
        <v>0.37880696899999999</v>
      </c>
      <c r="AQ7385">
        <v>0.416491269</v>
      </c>
      <c r="AR7385">
        <v>0.37850065799999999</v>
      </c>
      <c r="AS7385">
        <v>0.50667449099999995</v>
      </c>
      <c r="AT7385">
        <v>0.14561484</v>
      </c>
    </row>
    <row r="7386" spans="1:46" hidden="1" x14ac:dyDescent="0.25">
      <c r="A7386" t="s">
        <v>332</v>
      </c>
      <c r="B7386" t="s">
        <v>293</v>
      </c>
      <c r="C7386">
        <v>16</v>
      </c>
      <c r="D7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0.27104358000000001</v>
      </c>
      <c r="E7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0.27104358000000001</v>
      </c>
      <c r="AI7386">
        <v>28</v>
      </c>
      <c r="AJ7386" t="s">
        <v>332</v>
      </c>
      <c r="AK7386" t="s">
        <v>431</v>
      </c>
      <c r="AL7386" t="s">
        <v>293</v>
      </c>
      <c r="AM7386">
        <v>8</v>
      </c>
      <c r="AN7386">
        <v>16</v>
      </c>
      <c r="AO7386">
        <v>0.21482050899999999</v>
      </c>
      <c r="AP7386">
        <v>0.24326366499999999</v>
      </c>
      <c r="AQ7386">
        <v>0.27104358000000001</v>
      </c>
      <c r="AR7386">
        <v>0.23985342300000001</v>
      </c>
      <c r="AS7386">
        <v>0.326276697</v>
      </c>
      <c r="AT7386">
        <v>6.1107988000000002E-2</v>
      </c>
    </row>
    <row r="7387" spans="1:46" hidden="1" x14ac:dyDescent="0.25">
      <c r="A7387" t="s">
        <v>332</v>
      </c>
      <c r="B7387" t="s">
        <v>293</v>
      </c>
      <c r="C7387">
        <v>17</v>
      </c>
      <c r="D7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0.11197087</v>
      </c>
      <c r="E7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0.11197087</v>
      </c>
      <c r="AI7387">
        <v>28</v>
      </c>
      <c r="AJ7387" t="s">
        <v>332</v>
      </c>
      <c r="AK7387" t="s">
        <v>431</v>
      </c>
      <c r="AL7387" t="s">
        <v>293</v>
      </c>
      <c r="AM7387">
        <v>8</v>
      </c>
      <c r="AN7387">
        <v>17</v>
      </c>
      <c r="AO7387">
        <v>9.0584426999999995E-2</v>
      </c>
      <c r="AP7387">
        <v>0.101918804</v>
      </c>
      <c r="AQ7387">
        <v>0.11197087</v>
      </c>
      <c r="AR7387">
        <v>9.9629352000000004E-2</v>
      </c>
      <c r="AS7387">
        <v>0.13383289600000001</v>
      </c>
      <c r="AT7387">
        <v>2.5040118E-2</v>
      </c>
    </row>
    <row r="7388" spans="1:46" hidden="1" x14ac:dyDescent="0.25">
      <c r="A7388" t="s">
        <v>332</v>
      </c>
      <c r="B7388" t="s">
        <v>293</v>
      </c>
      <c r="C7388">
        <v>18</v>
      </c>
      <c r="D7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6.5487269999999998E-3</v>
      </c>
      <c r="E7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6.5487269999999998E-3</v>
      </c>
      <c r="AI7388">
        <v>28</v>
      </c>
      <c r="AJ7388" t="s">
        <v>332</v>
      </c>
      <c r="AK7388" t="s">
        <v>431</v>
      </c>
      <c r="AL7388" t="s">
        <v>293</v>
      </c>
      <c r="AM7388">
        <v>8</v>
      </c>
      <c r="AN7388">
        <v>18</v>
      </c>
      <c r="AO7388">
        <v>5.4274589999999999E-3</v>
      </c>
      <c r="AP7388">
        <v>6.0846269999999996E-3</v>
      </c>
      <c r="AQ7388">
        <v>6.5487269999999998E-3</v>
      </c>
      <c r="AR7388">
        <v>5.8940210000000002E-3</v>
      </c>
      <c r="AS7388">
        <v>7.8625959999999995E-3</v>
      </c>
      <c r="AT7388">
        <v>1.239806E-3</v>
      </c>
    </row>
    <row r="7389" spans="1:46" hidden="1" x14ac:dyDescent="0.25">
      <c r="A7389" t="s">
        <v>332</v>
      </c>
      <c r="B7389" t="s">
        <v>293</v>
      </c>
      <c r="C7389">
        <v>19</v>
      </c>
      <c r="D7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89">
        <v>28</v>
      </c>
      <c r="AJ7389" t="s">
        <v>332</v>
      </c>
      <c r="AK7389" t="s">
        <v>431</v>
      </c>
      <c r="AL7389" t="s">
        <v>293</v>
      </c>
      <c r="AM7389">
        <v>8</v>
      </c>
      <c r="AN7389">
        <v>19</v>
      </c>
      <c r="AO7389">
        <v>0</v>
      </c>
      <c r="AP7389">
        <v>0</v>
      </c>
      <c r="AQ7389">
        <v>0</v>
      </c>
      <c r="AR7389">
        <v>0</v>
      </c>
      <c r="AS7389">
        <v>0</v>
      </c>
      <c r="AT7389">
        <v>0</v>
      </c>
    </row>
    <row r="7390" spans="1:46" hidden="1" x14ac:dyDescent="0.25">
      <c r="A7390" t="s">
        <v>332</v>
      </c>
      <c r="B7390" t="s">
        <v>293</v>
      </c>
      <c r="C7390">
        <v>20</v>
      </c>
      <c r="D7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0">
        <v>28</v>
      </c>
      <c r="AJ7390" t="s">
        <v>332</v>
      </c>
      <c r="AK7390" t="s">
        <v>431</v>
      </c>
      <c r="AL7390" t="s">
        <v>293</v>
      </c>
      <c r="AM7390">
        <v>8</v>
      </c>
      <c r="AN7390">
        <v>20</v>
      </c>
      <c r="AO7390">
        <v>0</v>
      </c>
      <c r="AP7390">
        <v>0</v>
      </c>
      <c r="AQ7390">
        <v>0</v>
      </c>
      <c r="AR7390">
        <v>0</v>
      </c>
      <c r="AS7390">
        <v>0</v>
      </c>
      <c r="AT7390">
        <v>0</v>
      </c>
    </row>
    <row r="7391" spans="1:46" hidden="1" x14ac:dyDescent="0.25">
      <c r="A7391" t="s">
        <v>332</v>
      </c>
      <c r="B7391" t="s">
        <v>293</v>
      </c>
      <c r="C7391">
        <v>21</v>
      </c>
      <c r="D7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1">
        <v>28</v>
      </c>
      <c r="AJ7391" t="s">
        <v>332</v>
      </c>
      <c r="AK7391" t="s">
        <v>431</v>
      </c>
      <c r="AL7391" t="s">
        <v>293</v>
      </c>
      <c r="AM7391">
        <v>8</v>
      </c>
      <c r="AN7391">
        <v>21</v>
      </c>
      <c r="AO7391">
        <v>0</v>
      </c>
      <c r="AP7391">
        <v>0</v>
      </c>
      <c r="AQ7391">
        <v>0</v>
      </c>
      <c r="AR7391">
        <v>0</v>
      </c>
      <c r="AS7391">
        <v>0</v>
      </c>
      <c r="AT7391">
        <v>0</v>
      </c>
    </row>
    <row r="7392" spans="1:46" hidden="1" x14ac:dyDescent="0.25">
      <c r="A7392" t="s">
        <v>332</v>
      </c>
      <c r="B7392" t="s">
        <v>293</v>
      </c>
      <c r="C7392">
        <v>22</v>
      </c>
      <c r="D7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2">
        <v>28</v>
      </c>
      <c r="AJ7392" t="s">
        <v>332</v>
      </c>
      <c r="AK7392" t="s">
        <v>431</v>
      </c>
      <c r="AL7392" t="s">
        <v>293</v>
      </c>
      <c r="AM7392">
        <v>8</v>
      </c>
      <c r="AN7392">
        <v>22</v>
      </c>
      <c r="AO7392">
        <v>0</v>
      </c>
      <c r="AP7392">
        <v>0</v>
      </c>
      <c r="AQ7392">
        <v>0</v>
      </c>
      <c r="AR7392">
        <v>0</v>
      </c>
      <c r="AS7392">
        <v>0</v>
      </c>
      <c r="AT7392">
        <v>0</v>
      </c>
    </row>
    <row r="7393" spans="1:46" hidden="1" x14ac:dyDescent="0.25">
      <c r="A7393" t="s">
        <v>332</v>
      </c>
      <c r="B7393" t="s">
        <v>293</v>
      </c>
      <c r="C7393">
        <v>23</v>
      </c>
      <c r="D7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3">
        <v>28</v>
      </c>
      <c r="AJ7393" t="s">
        <v>332</v>
      </c>
      <c r="AK7393" t="s">
        <v>431</v>
      </c>
      <c r="AL7393" t="s">
        <v>293</v>
      </c>
      <c r="AM7393">
        <v>8</v>
      </c>
      <c r="AN7393">
        <v>23</v>
      </c>
      <c r="AO7393">
        <v>0</v>
      </c>
      <c r="AP7393">
        <v>0</v>
      </c>
      <c r="AQ7393">
        <v>0</v>
      </c>
      <c r="AR7393">
        <v>0</v>
      </c>
      <c r="AS7393">
        <v>0</v>
      </c>
      <c r="AT7393">
        <v>0</v>
      </c>
    </row>
    <row r="7394" spans="1:46" hidden="1" x14ac:dyDescent="0.25">
      <c r="A7394" t="s">
        <v>332</v>
      </c>
      <c r="B7394" t="s">
        <v>293</v>
      </c>
      <c r="C7394">
        <v>24</v>
      </c>
      <c r="D7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4">
        <v>28</v>
      </c>
      <c r="AJ7394" t="s">
        <v>332</v>
      </c>
      <c r="AK7394" t="s">
        <v>431</v>
      </c>
      <c r="AL7394" t="s">
        <v>293</v>
      </c>
      <c r="AM7394">
        <v>8</v>
      </c>
      <c r="AN7394">
        <v>24</v>
      </c>
      <c r="AO7394">
        <v>0</v>
      </c>
      <c r="AP7394">
        <v>0</v>
      </c>
      <c r="AQ7394">
        <v>0</v>
      </c>
      <c r="AR7394">
        <v>0</v>
      </c>
      <c r="AS7394">
        <v>0</v>
      </c>
      <c r="AT7394">
        <v>0</v>
      </c>
    </row>
    <row r="7395" spans="1:46" hidden="1" x14ac:dyDescent="0.25">
      <c r="A7395" t="s">
        <v>332</v>
      </c>
      <c r="B7395" t="s">
        <v>294</v>
      </c>
      <c r="C7395">
        <v>1</v>
      </c>
      <c r="D7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5">
        <v>28</v>
      </c>
      <c r="AJ7395" t="s">
        <v>332</v>
      </c>
      <c r="AK7395" t="s">
        <v>431</v>
      </c>
      <c r="AL7395" t="s">
        <v>294</v>
      </c>
      <c r="AM7395">
        <v>9</v>
      </c>
      <c r="AN7395">
        <v>1</v>
      </c>
      <c r="AO7395">
        <v>0</v>
      </c>
      <c r="AP7395">
        <v>0</v>
      </c>
      <c r="AQ7395">
        <v>0</v>
      </c>
      <c r="AR7395">
        <v>0</v>
      </c>
      <c r="AS7395">
        <v>0</v>
      </c>
      <c r="AT7395">
        <v>0</v>
      </c>
    </row>
    <row r="7396" spans="1:46" hidden="1" x14ac:dyDescent="0.25">
      <c r="A7396" t="s">
        <v>332</v>
      </c>
      <c r="B7396" t="s">
        <v>294</v>
      </c>
      <c r="C7396">
        <v>2</v>
      </c>
      <c r="D7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6">
        <v>28</v>
      </c>
      <c r="AJ7396" t="s">
        <v>332</v>
      </c>
      <c r="AK7396" t="s">
        <v>431</v>
      </c>
      <c r="AL7396" t="s">
        <v>294</v>
      </c>
      <c r="AM7396">
        <v>9</v>
      </c>
      <c r="AN7396">
        <v>2</v>
      </c>
      <c r="AO7396">
        <v>0</v>
      </c>
      <c r="AP7396">
        <v>0</v>
      </c>
      <c r="AQ7396">
        <v>0</v>
      </c>
      <c r="AR7396">
        <v>0</v>
      </c>
      <c r="AS7396">
        <v>0</v>
      </c>
      <c r="AT7396">
        <v>0</v>
      </c>
    </row>
    <row r="7397" spans="1:46" hidden="1" x14ac:dyDescent="0.25">
      <c r="A7397" t="s">
        <v>332</v>
      </c>
      <c r="B7397" t="s">
        <v>294</v>
      </c>
      <c r="C7397">
        <v>3</v>
      </c>
      <c r="D7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7">
        <v>28</v>
      </c>
      <c r="AJ7397" t="s">
        <v>332</v>
      </c>
      <c r="AK7397" t="s">
        <v>431</v>
      </c>
      <c r="AL7397" t="s">
        <v>294</v>
      </c>
      <c r="AM7397">
        <v>9</v>
      </c>
      <c r="AN7397">
        <v>3</v>
      </c>
      <c r="AO7397">
        <v>0</v>
      </c>
      <c r="AP7397">
        <v>0</v>
      </c>
      <c r="AQ7397">
        <v>0</v>
      </c>
      <c r="AR7397">
        <v>0</v>
      </c>
      <c r="AS7397">
        <v>0</v>
      </c>
      <c r="AT7397">
        <v>0</v>
      </c>
    </row>
    <row r="7398" spans="1:46" hidden="1" x14ac:dyDescent="0.25">
      <c r="A7398" t="s">
        <v>332</v>
      </c>
      <c r="B7398" t="s">
        <v>294</v>
      </c>
      <c r="C7398">
        <v>4</v>
      </c>
      <c r="D7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8">
        <v>28</v>
      </c>
      <c r="AJ7398" t="s">
        <v>332</v>
      </c>
      <c r="AK7398" t="s">
        <v>431</v>
      </c>
      <c r="AL7398" t="s">
        <v>294</v>
      </c>
      <c r="AM7398">
        <v>9</v>
      </c>
      <c r="AN7398">
        <v>4</v>
      </c>
      <c r="AO7398">
        <v>0</v>
      </c>
      <c r="AP7398">
        <v>0</v>
      </c>
      <c r="AQ7398">
        <v>0</v>
      </c>
      <c r="AR7398">
        <v>0</v>
      </c>
      <c r="AS7398">
        <v>0</v>
      </c>
      <c r="AT7398">
        <v>0</v>
      </c>
    </row>
    <row r="7399" spans="1:46" hidden="1" x14ac:dyDescent="0.25">
      <c r="A7399" t="s">
        <v>332</v>
      </c>
      <c r="B7399" t="s">
        <v>294</v>
      </c>
      <c r="C7399">
        <v>5</v>
      </c>
      <c r="D7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9">
        <v>28</v>
      </c>
      <c r="AJ7399" t="s">
        <v>332</v>
      </c>
      <c r="AK7399" t="s">
        <v>431</v>
      </c>
      <c r="AL7399" t="s">
        <v>294</v>
      </c>
      <c r="AM7399">
        <v>9</v>
      </c>
      <c r="AN7399">
        <v>5</v>
      </c>
      <c r="AO7399">
        <v>0</v>
      </c>
      <c r="AP7399">
        <v>0</v>
      </c>
      <c r="AQ7399">
        <v>0</v>
      </c>
      <c r="AR7399">
        <v>0</v>
      </c>
      <c r="AS7399">
        <v>0</v>
      </c>
      <c r="AT7399">
        <v>0</v>
      </c>
    </row>
    <row r="7400" spans="1:46" hidden="1" x14ac:dyDescent="0.25">
      <c r="A7400" t="s">
        <v>332</v>
      </c>
      <c r="B7400" t="s">
        <v>294</v>
      </c>
      <c r="C7400">
        <v>6</v>
      </c>
      <c r="D7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8.3665119999999996E-3</v>
      </c>
      <c r="E7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8.3665119999999996E-3</v>
      </c>
      <c r="AI7400">
        <v>28</v>
      </c>
      <c r="AJ7400" t="s">
        <v>332</v>
      </c>
      <c r="AK7400" t="s">
        <v>431</v>
      </c>
      <c r="AL7400" t="s">
        <v>294</v>
      </c>
      <c r="AM7400">
        <v>9</v>
      </c>
      <c r="AN7400">
        <v>6</v>
      </c>
      <c r="AO7400">
        <v>8.3665119999999996E-3</v>
      </c>
      <c r="AP7400">
        <v>1.2791187000000001E-2</v>
      </c>
      <c r="AQ7400">
        <v>1.7707029999999999E-2</v>
      </c>
      <c r="AR7400">
        <v>1.3267295E-2</v>
      </c>
      <c r="AS7400">
        <v>2.6731541000000001E-2</v>
      </c>
      <c r="AT7400">
        <v>3.0356820000000001E-3</v>
      </c>
    </row>
    <row r="7401" spans="1:46" hidden="1" x14ac:dyDescent="0.25">
      <c r="A7401" t="s">
        <v>332</v>
      </c>
      <c r="B7401" t="s">
        <v>294</v>
      </c>
      <c r="C7401">
        <v>7</v>
      </c>
      <c r="D7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0.10072597899999999</v>
      </c>
      <c r="E7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0.10072597899999999</v>
      </c>
      <c r="AI7401">
        <v>28</v>
      </c>
      <c r="AJ7401" t="s">
        <v>332</v>
      </c>
      <c r="AK7401" t="s">
        <v>431</v>
      </c>
      <c r="AL7401" t="s">
        <v>294</v>
      </c>
      <c r="AM7401">
        <v>9</v>
      </c>
      <c r="AN7401">
        <v>7</v>
      </c>
      <c r="AO7401">
        <v>0.10072597899999999</v>
      </c>
      <c r="AP7401">
        <v>0.124832795</v>
      </c>
      <c r="AQ7401">
        <v>0.14480611900000001</v>
      </c>
      <c r="AR7401">
        <v>0.122347425</v>
      </c>
      <c r="AS7401">
        <v>0.188647913</v>
      </c>
      <c r="AT7401">
        <v>3.1872293000000003E-2</v>
      </c>
    </row>
    <row r="7402" spans="1:46" hidden="1" x14ac:dyDescent="0.25">
      <c r="A7402" t="s">
        <v>332</v>
      </c>
      <c r="B7402" t="s">
        <v>294</v>
      </c>
      <c r="C7402">
        <v>8</v>
      </c>
      <c r="D7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0.25430377999999998</v>
      </c>
      <c r="E7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0.25430377999999998</v>
      </c>
      <c r="AI7402">
        <v>28</v>
      </c>
      <c r="AJ7402" t="s">
        <v>332</v>
      </c>
      <c r="AK7402" t="s">
        <v>431</v>
      </c>
      <c r="AL7402" t="s">
        <v>294</v>
      </c>
      <c r="AM7402">
        <v>9</v>
      </c>
      <c r="AN7402">
        <v>8</v>
      </c>
      <c r="AO7402">
        <v>0.25430377999999998</v>
      </c>
      <c r="AP7402">
        <v>0.29031340900000002</v>
      </c>
      <c r="AQ7402">
        <v>0.31937649200000001</v>
      </c>
      <c r="AR7402">
        <v>0.281359949</v>
      </c>
      <c r="AS7402">
        <v>0.40467157599999998</v>
      </c>
      <c r="AT7402">
        <v>9.3872072000000001E-2</v>
      </c>
    </row>
    <row r="7403" spans="1:46" hidden="1" x14ac:dyDescent="0.25">
      <c r="A7403" t="s">
        <v>332</v>
      </c>
      <c r="B7403" t="s">
        <v>294</v>
      </c>
      <c r="C7403">
        <v>9</v>
      </c>
      <c r="D7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0.46495942200000001</v>
      </c>
      <c r="E7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0.38117593599999999</v>
      </c>
      <c r="AI7403">
        <v>28</v>
      </c>
      <c r="AJ7403" t="s">
        <v>332</v>
      </c>
      <c r="AK7403" t="s">
        <v>431</v>
      </c>
      <c r="AL7403" t="s">
        <v>294</v>
      </c>
      <c r="AM7403">
        <v>9</v>
      </c>
      <c r="AN7403">
        <v>9</v>
      </c>
      <c r="AO7403">
        <v>0.38117593599999999</v>
      </c>
      <c r="AP7403">
        <v>0.42902210200000002</v>
      </c>
      <c r="AQ7403">
        <v>0.46495942200000001</v>
      </c>
      <c r="AR7403">
        <v>0.41901997099999999</v>
      </c>
      <c r="AS7403">
        <v>0.59574039000000001</v>
      </c>
      <c r="AT7403">
        <v>0.167738316</v>
      </c>
    </row>
    <row r="7404" spans="1:46" hidden="1" x14ac:dyDescent="0.25">
      <c r="A7404" t="s">
        <v>332</v>
      </c>
      <c r="B7404" t="s">
        <v>294</v>
      </c>
      <c r="C7404">
        <v>10</v>
      </c>
      <c r="D7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0.58448172799999998</v>
      </c>
      <c r="E7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0.58448172799999998</v>
      </c>
      <c r="AI7404">
        <v>28</v>
      </c>
      <c r="AJ7404" t="s">
        <v>332</v>
      </c>
      <c r="AK7404" t="s">
        <v>431</v>
      </c>
      <c r="AL7404" t="s">
        <v>294</v>
      </c>
      <c r="AM7404">
        <v>9</v>
      </c>
      <c r="AN7404">
        <v>10</v>
      </c>
      <c r="AO7404">
        <v>0.48053759699999998</v>
      </c>
      <c r="AP7404">
        <v>0.53718380099999996</v>
      </c>
      <c r="AQ7404">
        <v>0.58448172799999998</v>
      </c>
      <c r="AR7404">
        <v>0.52737995400000004</v>
      </c>
      <c r="AS7404">
        <v>0.75466336899999997</v>
      </c>
      <c r="AT7404">
        <v>0.25361934200000003</v>
      </c>
    </row>
    <row r="7405" spans="1:46" hidden="1" x14ac:dyDescent="0.25">
      <c r="A7405" t="s">
        <v>332</v>
      </c>
      <c r="B7405" t="s">
        <v>294</v>
      </c>
      <c r="C7405">
        <v>11</v>
      </c>
      <c r="D7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0.64939162399999995</v>
      </c>
      <c r="E7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0.64939162399999995</v>
      </c>
      <c r="AI7405">
        <v>28</v>
      </c>
      <c r="AJ7405" t="s">
        <v>332</v>
      </c>
      <c r="AK7405" t="s">
        <v>431</v>
      </c>
      <c r="AL7405" t="s">
        <v>294</v>
      </c>
      <c r="AM7405">
        <v>9</v>
      </c>
      <c r="AN7405">
        <v>11</v>
      </c>
      <c r="AO7405">
        <v>0.54525919</v>
      </c>
      <c r="AP7405">
        <v>0.60068932600000002</v>
      </c>
      <c r="AQ7405">
        <v>0.64939162399999995</v>
      </c>
      <c r="AR7405">
        <v>0.60042543100000001</v>
      </c>
      <c r="AS7405">
        <v>0.85107833700000002</v>
      </c>
      <c r="AT7405">
        <v>0.37801553999999998</v>
      </c>
    </row>
    <row r="7406" spans="1:46" hidden="1" x14ac:dyDescent="0.25">
      <c r="A7406" t="s">
        <v>332</v>
      </c>
      <c r="B7406" t="s">
        <v>294</v>
      </c>
      <c r="C7406">
        <v>12</v>
      </c>
      <c r="D7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0.68728951500000002</v>
      </c>
      <c r="E7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0.68728951500000002</v>
      </c>
      <c r="AI7406">
        <v>28</v>
      </c>
      <c r="AJ7406" t="s">
        <v>332</v>
      </c>
      <c r="AK7406" t="s">
        <v>431</v>
      </c>
      <c r="AL7406" t="s">
        <v>294</v>
      </c>
      <c r="AM7406">
        <v>9</v>
      </c>
      <c r="AN7406">
        <v>12</v>
      </c>
      <c r="AO7406">
        <v>0.56644917900000002</v>
      </c>
      <c r="AP7406">
        <v>0.62141259500000001</v>
      </c>
      <c r="AQ7406">
        <v>0.68728951500000002</v>
      </c>
      <c r="AR7406">
        <v>0.62736877899999999</v>
      </c>
      <c r="AS7406">
        <v>0.87699314399999995</v>
      </c>
      <c r="AT7406">
        <v>0.38849108500000001</v>
      </c>
    </row>
    <row r="7407" spans="1:46" hidden="1" x14ac:dyDescent="0.25">
      <c r="A7407" t="s">
        <v>332</v>
      </c>
      <c r="B7407" t="s">
        <v>294</v>
      </c>
      <c r="C7407">
        <v>13</v>
      </c>
      <c r="D7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0.65587875500000004</v>
      </c>
      <c r="E7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0.65587875500000004</v>
      </c>
      <c r="AI7407">
        <v>28</v>
      </c>
      <c r="AJ7407" t="s">
        <v>332</v>
      </c>
      <c r="AK7407" t="s">
        <v>431</v>
      </c>
      <c r="AL7407" t="s">
        <v>294</v>
      </c>
      <c r="AM7407">
        <v>9</v>
      </c>
      <c r="AN7407">
        <v>13</v>
      </c>
      <c r="AO7407">
        <v>0.54259075400000001</v>
      </c>
      <c r="AP7407">
        <v>0.59582316999999996</v>
      </c>
      <c r="AQ7407">
        <v>0.65587875500000004</v>
      </c>
      <c r="AR7407">
        <v>0.601688801</v>
      </c>
      <c r="AS7407">
        <v>0.833271447</v>
      </c>
      <c r="AT7407">
        <v>0.29629092299999998</v>
      </c>
    </row>
    <row r="7408" spans="1:46" hidden="1" x14ac:dyDescent="0.25">
      <c r="A7408" t="s">
        <v>332</v>
      </c>
      <c r="B7408" t="s">
        <v>294</v>
      </c>
      <c r="C7408">
        <v>14</v>
      </c>
      <c r="D7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0.58276252799999995</v>
      </c>
      <c r="E7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0.58276252799999995</v>
      </c>
      <c r="AI7408">
        <v>28</v>
      </c>
      <c r="AJ7408" t="s">
        <v>332</v>
      </c>
      <c r="AK7408" t="s">
        <v>431</v>
      </c>
      <c r="AL7408" t="s">
        <v>294</v>
      </c>
      <c r="AM7408">
        <v>9</v>
      </c>
      <c r="AN7408">
        <v>14</v>
      </c>
      <c r="AO7408">
        <v>0.48275683000000003</v>
      </c>
      <c r="AP7408">
        <v>0.52651329300000005</v>
      </c>
      <c r="AQ7408">
        <v>0.58276252799999995</v>
      </c>
      <c r="AR7408">
        <v>0.53407900399999997</v>
      </c>
      <c r="AS7408">
        <v>0.72266250099999996</v>
      </c>
      <c r="AT7408">
        <v>0.290236622</v>
      </c>
    </row>
    <row r="7409" spans="1:46" hidden="1" x14ac:dyDescent="0.25">
      <c r="A7409" t="s">
        <v>332</v>
      </c>
      <c r="B7409" t="s">
        <v>294</v>
      </c>
      <c r="C7409">
        <v>15</v>
      </c>
      <c r="D7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0.45864437800000002</v>
      </c>
      <c r="E7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0.45864437800000002</v>
      </c>
      <c r="AI7409">
        <v>28</v>
      </c>
      <c r="AJ7409" t="s">
        <v>332</v>
      </c>
      <c r="AK7409" t="s">
        <v>431</v>
      </c>
      <c r="AL7409" t="s">
        <v>294</v>
      </c>
      <c r="AM7409">
        <v>9</v>
      </c>
      <c r="AN7409">
        <v>15</v>
      </c>
      <c r="AO7409">
        <v>0.38083816999999998</v>
      </c>
      <c r="AP7409">
        <v>0.41160856099999998</v>
      </c>
      <c r="AQ7409">
        <v>0.45864437800000002</v>
      </c>
      <c r="AR7409">
        <v>0.41736357200000002</v>
      </c>
      <c r="AS7409">
        <v>0.55804584499999998</v>
      </c>
      <c r="AT7409">
        <v>0.16961315699999999</v>
      </c>
    </row>
    <row r="7410" spans="1:46" hidden="1" x14ac:dyDescent="0.25">
      <c r="A7410" t="s">
        <v>332</v>
      </c>
      <c r="B7410" t="s">
        <v>294</v>
      </c>
      <c r="C7410">
        <v>16</v>
      </c>
      <c r="D7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0.292997116</v>
      </c>
      <c r="E7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0.292997116</v>
      </c>
      <c r="AI7410">
        <v>28</v>
      </c>
      <c r="AJ7410" t="s">
        <v>332</v>
      </c>
      <c r="AK7410" t="s">
        <v>431</v>
      </c>
      <c r="AL7410" t="s">
        <v>294</v>
      </c>
      <c r="AM7410">
        <v>9</v>
      </c>
      <c r="AN7410">
        <v>16</v>
      </c>
      <c r="AO7410">
        <v>0.234093042</v>
      </c>
      <c r="AP7410">
        <v>0.26614726</v>
      </c>
      <c r="AQ7410">
        <v>0.292997116</v>
      </c>
      <c r="AR7410">
        <v>0.26381016200000001</v>
      </c>
      <c r="AS7410">
        <v>0.35375567099999999</v>
      </c>
      <c r="AT7410">
        <v>0.117797885</v>
      </c>
    </row>
    <row r="7411" spans="1:46" hidden="1" x14ac:dyDescent="0.25">
      <c r="A7411" t="s">
        <v>332</v>
      </c>
      <c r="B7411" t="s">
        <v>294</v>
      </c>
      <c r="C7411">
        <v>17</v>
      </c>
      <c r="D7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0.123370414</v>
      </c>
      <c r="E7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0.123370414</v>
      </c>
      <c r="AI7411">
        <v>28</v>
      </c>
      <c r="AJ7411" t="s">
        <v>332</v>
      </c>
      <c r="AK7411" t="s">
        <v>431</v>
      </c>
      <c r="AL7411" t="s">
        <v>294</v>
      </c>
      <c r="AM7411">
        <v>9</v>
      </c>
      <c r="AN7411">
        <v>17</v>
      </c>
      <c r="AO7411">
        <v>9.6925130999999998E-2</v>
      </c>
      <c r="AP7411">
        <v>0.109701563</v>
      </c>
      <c r="AQ7411">
        <v>0.123370414</v>
      </c>
      <c r="AR7411">
        <v>0.107239719</v>
      </c>
      <c r="AS7411">
        <v>0.140538416</v>
      </c>
      <c r="AT7411">
        <v>2.9851460999999999E-2</v>
      </c>
    </row>
    <row r="7412" spans="1:46" hidden="1" x14ac:dyDescent="0.25">
      <c r="A7412" t="s">
        <v>332</v>
      </c>
      <c r="B7412" t="s">
        <v>294</v>
      </c>
      <c r="C7412">
        <v>18</v>
      </c>
      <c r="D7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6.7485820000000004E-3</v>
      </c>
      <c r="E7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6.7485820000000004E-3</v>
      </c>
      <c r="AI7412">
        <v>28</v>
      </c>
      <c r="AJ7412" t="s">
        <v>332</v>
      </c>
      <c r="AK7412" t="s">
        <v>431</v>
      </c>
      <c r="AL7412" t="s">
        <v>294</v>
      </c>
      <c r="AM7412">
        <v>9</v>
      </c>
      <c r="AN7412">
        <v>18</v>
      </c>
      <c r="AO7412">
        <v>5.4741570000000003E-3</v>
      </c>
      <c r="AP7412">
        <v>6.2035420000000003E-3</v>
      </c>
      <c r="AQ7412">
        <v>6.7485820000000004E-3</v>
      </c>
      <c r="AR7412">
        <v>6.051234E-3</v>
      </c>
      <c r="AS7412">
        <v>8.023278E-3</v>
      </c>
      <c r="AT7412">
        <v>1.636644E-3</v>
      </c>
    </row>
    <row r="7413" spans="1:46" hidden="1" x14ac:dyDescent="0.25">
      <c r="A7413" t="s">
        <v>332</v>
      </c>
      <c r="B7413" t="s">
        <v>294</v>
      </c>
      <c r="C7413">
        <v>19</v>
      </c>
      <c r="D7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3">
        <v>28</v>
      </c>
      <c r="AJ7413" t="s">
        <v>332</v>
      </c>
      <c r="AK7413" t="s">
        <v>431</v>
      </c>
      <c r="AL7413" t="s">
        <v>294</v>
      </c>
      <c r="AM7413">
        <v>9</v>
      </c>
      <c r="AN7413">
        <v>19</v>
      </c>
      <c r="AO7413">
        <v>0</v>
      </c>
      <c r="AP7413">
        <v>0</v>
      </c>
      <c r="AQ7413">
        <v>0</v>
      </c>
      <c r="AR7413">
        <v>0</v>
      </c>
      <c r="AS7413">
        <v>0</v>
      </c>
      <c r="AT7413">
        <v>0</v>
      </c>
    </row>
    <row r="7414" spans="1:46" hidden="1" x14ac:dyDescent="0.25">
      <c r="A7414" t="s">
        <v>332</v>
      </c>
      <c r="B7414" t="s">
        <v>294</v>
      </c>
      <c r="C7414">
        <v>20</v>
      </c>
      <c r="D7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4">
        <v>28</v>
      </c>
      <c r="AJ7414" t="s">
        <v>332</v>
      </c>
      <c r="AK7414" t="s">
        <v>431</v>
      </c>
      <c r="AL7414" t="s">
        <v>294</v>
      </c>
      <c r="AM7414">
        <v>9</v>
      </c>
      <c r="AN7414">
        <v>20</v>
      </c>
      <c r="AO7414">
        <v>0</v>
      </c>
      <c r="AP7414">
        <v>0</v>
      </c>
      <c r="AQ7414">
        <v>0</v>
      </c>
      <c r="AR7414">
        <v>0</v>
      </c>
      <c r="AS7414">
        <v>0</v>
      </c>
      <c r="AT7414">
        <v>0</v>
      </c>
    </row>
    <row r="7415" spans="1:46" hidden="1" x14ac:dyDescent="0.25">
      <c r="A7415" t="s">
        <v>332</v>
      </c>
      <c r="B7415" t="s">
        <v>294</v>
      </c>
      <c r="C7415">
        <v>21</v>
      </c>
      <c r="D7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5">
        <v>28</v>
      </c>
      <c r="AJ7415" t="s">
        <v>332</v>
      </c>
      <c r="AK7415" t="s">
        <v>431</v>
      </c>
      <c r="AL7415" t="s">
        <v>294</v>
      </c>
      <c r="AM7415">
        <v>9</v>
      </c>
      <c r="AN7415">
        <v>21</v>
      </c>
      <c r="AO7415">
        <v>0</v>
      </c>
      <c r="AP7415">
        <v>0</v>
      </c>
      <c r="AQ7415">
        <v>0</v>
      </c>
      <c r="AR7415">
        <v>0</v>
      </c>
      <c r="AS7415">
        <v>0</v>
      </c>
      <c r="AT7415">
        <v>0</v>
      </c>
    </row>
    <row r="7416" spans="1:46" hidden="1" x14ac:dyDescent="0.25">
      <c r="A7416" t="s">
        <v>332</v>
      </c>
      <c r="B7416" t="s">
        <v>294</v>
      </c>
      <c r="C7416">
        <v>22</v>
      </c>
      <c r="D7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6">
        <v>28</v>
      </c>
      <c r="AJ7416" t="s">
        <v>332</v>
      </c>
      <c r="AK7416" t="s">
        <v>431</v>
      </c>
      <c r="AL7416" t="s">
        <v>294</v>
      </c>
      <c r="AM7416">
        <v>9</v>
      </c>
      <c r="AN7416">
        <v>22</v>
      </c>
      <c r="AO7416">
        <v>0</v>
      </c>
      <c r="AP7416">
        <v>0</v>
      </c>
      <c r="AQ7416">
        <v>0</v>
      </c>
      <c r="AR7416">
        <v>0</v>
      </c>
      <c r="AS7416">
        <v>0</v>
      </c>
      <c r="AT7416">
        <v>0</v>
      </c>
    </row>
    <row r="7417" spans="1:46" hidden="1" x14ac:dyDescent="0.25">
      <c r="A7417" t="s">
        <v>332</v>
      </c>
      <c r="B7417" t="s">
        <v>294</v>
      </c>
      <c r="C7417">
        <v>23</v>
      </c>
      <c r="D7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7">
        <v>28</v>
      </c>
      <c r="AJ7417" t="s">
        <v>332</v>
      </c>
      <c r="AK7417" t="s">
        <v>431</v>
      </c>
      <c r="AL7417" t="s">
        <v>294</v>
      </c>
      <c r="AM7417">
        <v>9</v>
      </c>
      <c r="AN7417">
        <v>23</v>
      </c>
      <c r="AO7417">
        <v>0</v>
      </c>
      <c r="AP7417">
        <v>0</v>
      </c>
      <c r="AQ7417">
        <v>0</v>
      </c>
      <c r="AR7417">
        <v>0</v>
      </c>
      <c r="AS7417">
        <v>0</v>
      </c>
      <c r="AT7417">
        <v>0</v>
      </c>
    </row>
    <row r="7418" spans="1:46" hidden="1" x14ac:dyDescent="0.25">
      <c r="A7418" t="s">
        <v>332</v>
      </c>
      <c r="B7418" t="s">
        <v>294</v>
      </c>
      <c r="C7418">
        <v>24</v>
      </c>
      <c r="D7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8">
        <v>28</v>
      </c>
      <c r="AJ7418" t="s">
        <v>332</v>
      </c>
      <c r="AK7418" t="s">
        <v>431</v>
      </c>
      <c r="AL7418" t="s">
        <v>294</v>
      </c>
      <c r="AM7418">
        <v>9</v>
      </c>
      <c r="AN7418">
        <v>24</v>
      </c>
      <c r="AO7418">
        <v>0</v>
      </c>
      <c r="AP7418">
        <v>0</v>
      </c>
      <c r="AQ7418">
        <v>0</v>
      </c>
      <c r="AR7418">
        <v>0</v>
      </c>
      <c r="AS7418">
        <v>0</v>
      </c>
      <c r="AT7418">
        <v>0</v>
      </c>
    </row>
    <row r="7419" spans="1:46" hidden="1" x14ac:dyDescent="0.25">
      <c r="A7419" t="s">
        <v>332</v>
      </c>
      <c r="B7419" t="s">
        <v>295</v>
      </c>
      <c r="C7419">
        <v>1</v>
      </c>
      <c r="D7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9">
        <v>28</v>
      </c>
      <c r="AJ7419" t="s">
        <v>332</v>
      </c>
      <c r="AK7419" t="s">
        <v>431</v>
      </c>
      <c r="AL7419" t="s">
        <v>295</v>
      </c>
      <c r="AM7419">
        <v>10</v>
      </c>
      <c r="AN7419">
        <v>1</v>
      </c>
      <c r="AO7419">
        <v>0</v>
      </c>
      <c r="AP7419">
        <v>0</v>
      </c>
      <c r="AQ7419">
        <v>0</v>
      </c>
      <c r="AR7419">
        <v>0</v>
      </c>
      <c r="AS7419">
        <v>0</v>
      </c>
      <c r="AT7419">
        <v>0</v>
      </c>
    </row>
    <row r="7420" spans="1:46" hidden="1" x14ac:dyDescent="0.25">
      <c r="A7420" t="s">
        <v>332</v>
      </c>
      <c r="B7420" t="s">
        <v>295</v>
      </c>
      <c r="C7420">
        <v>2</v>
      </c>
      <c r="D7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0">
        <v>28</v>
      </c>
      <c r="AJ7420" t="s">
        <v>332</v>
      </c>
      <c r="AK7420" t="s">
        <v>431</v>
      </c>
      <c r="AL7420" t="s">
        <v>295</v>
      </c>
      <c r="AM7420">
        <v>10</v>
      </c>
      <c r="AN7420">
        <v>2</v>
      </c>
      <c r="AO7420">
        <v>0</v>
      </c>
      <c r="AP7420">
        <v>0</v>
      </c>
      <c r="AQ7420">
        <v>0</v>
      </c>
      <c r="AR7420">
        <v>0</v>
      </c>
      <c r="AS7420">
        <v>0</v>
      </c>
      <c r="AT7420">
        <v>0</v>
      </c>
    </row>
    <row r="7421" spans="1:46" hidden="1" x14ac:dyDescent="0.25">
      <c r="A7421" t="s">
        <v>332</v>
      </c>
      <c r="B7421" t="s">
        <v>295</v>
      </c>
      <c r="C7421">
        <v>3</v>
      </c>
      <c r="D7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1">
        <v>28</v>
      </c>
      <c r="AJ7421" t="s">
        <v>332</v>
      </c>
      <c r="AK7421" t="s">
        <v>431</v>
      </c>
      <c r="AL7421" t="s">
        <v>295</v>
      </c>
      <c r="AM7421">
        <v>10</v>
      </c>
      <c r="AN7421">
        <v>3</v>
      </c>
      <c r="AO7421">
        <v>0</v>
      </c>
      <c r="AP7421">
        <v>0</v>
      </c>
      <c r="AQ7421">
        <v>0</v>
      </c>
      <c r="AR7421">
        <v>0</v>
      </c>
      <c r="AS7421">
        <v>0</v>
      </c>
      <c r="AT7421">
        <v>0</v>
      </c>
    </row>
    <row r="7422" spans="1:46" hidden="1" x14ac:dyDescent="0.25">
      <c r="A7422" t="s">
        <v>332</v>
      </c>
      <c r="B7422" t="s">
        <v>295</v>
      </c>
      <c r="C7422">
        <v>4</v>
      </c>
      <c r="D7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2">
        <v>28</v>
      </c>
      <c r="AJ7422" t="s">
        <v>332</v>
      </c>
      <c r="AK7422" t="s">
        <v>431</v>
      </c>
      <c r="AL7422" t="s">
        <v>295</v>
      </c>
      <c r="AM7422">
        <v>10</v>
      </c>
      <c r="AN7422">
        <v>4</v>
      </c>
      <c r="AO7422">
        <v>0</v>
      </c>
      <c r="AP7422">
        <v>0</v>
      </c>
      <c r="AQ7422">
        <v>0</v>
      </c>
      <c r="AR7422">
        <v>0</v>
      </c>
      <c r="AS7422">
        <v>0</v>
      </c>
      <c r="AT7422">
        <v>0</v>
      </c>
    </row>
    <row r="7423" spans="1:46" hidden="1" x14ac:dyDescent="0.25">
      <c r="A7423" t="s">
        <v>332</v>
      </c>
      <c r="B7423" t="s">
        <v>295</v>
      </c>
      <c r="C7423">
        <v>5</v>
      </c>
      <c r="D7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3">
        <v>28</v>
      </c>
      <c r="AJ7423" t="s">
        <v>332</v>
      </c>
      <c r="AK7423" t="s">
        <v>431</v>
      </c>
      <c r="AL7423" t="s">
        <v>295</v>
      </c>
      <c r="AM7423">
        <v>10</v>
      </c>
      <c r="AN7423">
        <v>5</v>
      </c>
      <c r="AO7423">
        <v>0</v>
      </c>
      <c r="AP7423">
        <v>0</v>
      </c>
      <c r="AQ7423">
        <v>0</v>
      </c>
      <c r="AR7423">
        <v>0</v>
      </c>
      <c r="AS7423">
        <v>0</v>
      </c>
      <c r="AT7423">
        <v>0</v>
      </c>
    </row>
    <row r="7424" spans="1:46" hidden="1" x14ac:dyDescent="0.25">
      <c r="A7424" t="s">
        <v>332</v>
      </c>
      <c r="B7424" t="s">
        <v>295</v>
      </c>
      <c r="C7424">
        <v>6</v>
      </c>
      <c r="D7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2.6848862000000001E-2</v>
      </c>
      <c r="E7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2.6848862000000001E-2</v>
      </c>
      <c r="AI7424">
        <v>28</v>
      </c>
      <c r="AJ7424" t="s">
        <v>332</v>
      </c>
      <c r="AK7424" t="s">
        <v>431</v>
      </c>
      <c r="AL7424" t="s">
        <v>295</v>
      </c>
      <c r="AM7424">
        <v>10</v>
      </c>
      <c r="AN7424">
        <v>6</v>
      </c>
      <c r="AO7424">
        <v>2.6848862000000001E-2</v>
      </c>
      <c r="AP7424">
        <v>3.6013847000000002E-2</v>
      </c>
      <c r="AQ7424">
        <v>4.1709858000000002E-2</v>
      </c>
      <c r="AR7424">
        <v>3.3122902000000003E-2</v>
      </c>
      <c r="AS7424">
        <v>5.8802662999999998E-2</v>
      </c>
      <c r="AT7424">
        <v>0</v>
      </c>
    </row>
    <row r="7425" spans="1:46" hidden="1" x14ac:dyDescent="0.25">
      <c r="A7425" t="s">
        <v>332</v>
      </c>
      <c r="B7425" t="s">
        <v>295</v>
      </c>
      <c r="C7425">
        <v>7</v>
      </c>
      <c r="D7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0.156293138</v>
      </c>
      <c r="E7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0.156293138</v>
      </c>
      <c r="AI7425">
        <v>28</v>
      </c>
      <c r="AJ7425" t="s">
        <v>332</v>
      </c>
      <c r="AK7425" t="s">
        <v>431</v>
      </c>
      <c r="AL7425" t="s">
        <v>295</v>
      </c>
      <c r="AM7425">
        <v>10</v>
      </c>
      <c r="AN7425">
        <v>7</v>
      </c>
      <c r="AO7425">
        <v>0.156293138</v>
      </c>
      <c r="AP7425">
        <v>0.17935669400000001</v>
      </c>
      <c r="AQ7425">
        <v>0.19823381700000001</v>
      </c>
      <c r="AR7425">
        <v>0.167344047</v>
      </c>
      <c r="AS7425">
        <v>0.24592741900000001</v>
      </c>
      <c r="AT7425">
        <v>2.3837193999999999E-2</v>
      </c>
    </row>
    <row r="7426" spans="1:46" hidden="1" x14ac:dyDescent="0.25">
      <c r="A7426" t="s">
        <v>332</v>
      </c>
      <c r="B7426" t="s">
        <v>295</v>
      </c>
      <c r="C7426">
        <v>8</v>
      </c>
      <c r="D7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0.31212410800000001</v>
      </c>
      <c r="E7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0.31212410800000001</v>
      </c>
      <c r="AI7426">
        <v>28</v>
      </c>
      <c r="AJ7426" t="s">
        <v>332</v>
      </c>
      <c r="AK7426" t="s">
        <v>431</v>
      </c>
      <c r="AL7426" t="s">
        <v>295</v>
      </c>
      <c r="AM7426">
        <v>10</v>
      </c>
      <c r="AN7426">
        <v>8</v>
      </c>
      <c r="AO7426">
        <v>0.31212410800000001</v>
      </c>
      <c r="AP7426">
        <v>0.35227745999999999</v>
      </c>
      <c r="AQ7426">
        <v>0.38007780499999999</v>
      </c>
      <c r="AR7426">
        <v>0.33618935500000002</v>
      </c>
      <c r="AS7426">
        <v>0.45848993700000001</v>
      </c>
      <c r="AT7426">
        <v>0.11601127</v>
      </c>
    </row>
    <row r="7427" spans="1:46" hidden="1" x14ac:dyDescent="0.25">
      <c r="A7427" t="s">
        <v>332</v>
      </c>
      <c r="B7427" t="s">
        <v>295</v>
      </c>
      <c r="C7427">
        <v>9</v>
      </c>
      <c r="D7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0.54162200199999999</v>
      </c>
      <c r="E7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0.44627735099999999</v>
      </c>
      <c r="AI7427">
        <v>28</v>
      </c>
      <c r="AJ7427" t="s">
        <v>332</v>
      </c>
      <c r="AK7427" t="s">
        <v>431</v>
      </c>
      <c r="AL7427" t="s">
        <v>295</v>
      </c>
      <c r="AM7427">
        <v>10</v>
      </c>
      <c r="AN7427">
        <v>9</v>
      </c>
      <c r="AO7427">
        <v>0.44627735099999999</v>
      </c>
      <c r="AP7427">
        <v>0.492438084</v>
      </c>
      <c r="AQ7427">
        <v>0.54162200199999999</v>
      </c>
      <c r="AR7427">
        <v>0.48845484</v>
      </c>
      <c r="AS7427">
        <v>0.65290729400000003</v>
      </c>
      <c r="AT7427">
        <v>0.26451710099999998</v>
      </c>
    </row>
    <row r="7428" spans="1:46" hidden="1" x14ac:dyDescent="0.25">
      <c r="A7428" t="s">
        <v>332</v>
      </c>
      <c r="B7428" t="s">
        <v>295</v>
      </c>
      <c r="C7428">
        <v>10</v>
      </c>
      <c r="D7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0.65139528700000005</v>
      </c>
      <c r="E7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0.65139528700000005</v>
      </c>
      <c r="AI7428">
        <v>28</v>
      </c>
      <c r="AJ7428" t="s">
        <v>332</v>
      </c>
      <c r="AK7428" t="s">
        <v>431</v>
      </c>
      <c r="AL7428" t="s">
        <v>295</v>
      </c>
      <c r="AM7428">
        <v>10</v>
      </c>
      <c r="AN7428">
        <v>10</v>
      </c>
      <c r="AO7428">
        <v>0.55564296800000001</v>
      </c>
      <c r="AP7428">
        <v>0.59822788400000004</v>
      </c>
      <c r="AQ7428">
        <v>0.65139528700000005</v>
      </c>
      <c r="AR7428">
        <v>0.59828852200000004</v>
      </c>
      <c r="AS7428">
        <v>0.79200809000000005</v>
      </c>
      <c r="AT7428">
        <v>0.28117504900000001</v>
      </c>
    </row>
    <row r="7429" spans="1:46" hidden="1" x14ac:dyDescent="0.25">
      <c r="A7429" t="s">
        <v>332</v>
      </c>
      <c r="B7429" t="s">
        <v>295</v>
      </c>
      <c r="C7429">
        <v>11</v>
      </c>
      <c r="D7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0.74155942500000005</v>
      </c>
      <c r="E7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0.74155942500000005</v>
      </c>
      <c r="AI7429">
        <v>28</v>
      </c>
      <c r="AJ7429" t="s">
        <v>332</v>
      </c>
      <c r="AK7429" t="s">
        <v>431</v>
      </c>
      <c r="AL7429" t="s">
        <v>295</v>
      </c>
      <c r="AM7429">
        <v>10</v>
      </c>
      <c r="AN7429">
        <v>11</v>
      </c>
      <c r="AO7429">
        <v>0.61920489000000001</v>
      </c>
      <c r="AP7429">
        <v>0.67482025199999995</v>
      </c>
      <c r="AQ7429">
        <v>0.74155942500000005</v>
      </c>
      <c r="AR7429">
        <v>0.67971317099999995</v>
      </c>
      <c r="AS7429">
        <v>0.88370131100000004</v>
      </c>
      <c r="AT7429">
        <v>0.38368604699999997</v>
      </c>
    </row>
    <row r="7430" spans="1:46" hidden="1" x14ac:dyDescent="0.25">
      <c r="A7430" t="s">
        <v>332</v>
      </c>
      <c r="B7430" t="s">
        <v>295</v>
      </c>
      <c r="C7430">
        <v>12</v>
      </c>
      <c r="D7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0.78274453899999996</v>
      </c>
      <c r="E7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0.78274453899999996</v>
      </c>
      <c r="AI7430">
        <v>28</v>
      </c>
      <c r="AJ7430" t="s">
        <v>332</v>
      </c>
      <c r="AK7430" t="s">
        <v>431</v>
      </c>
      <c r="AL7430" t="s">
        <v>295</v>
      </c>
      <c r="AM7430">
        <v>10</v>
      </c>
      <c r="AN7430">
        <v>12</v>
      </c>
      <c r="AO7430">
        <v>0.64620294599999994</v>
      </c>
      <c r="AP7430">
        <v>0.71164605800000003</v>
      </c>
      <c r="AQ7430">
        <v>0.78274453899999996</v>
      </c>
      <c r="AR7430">
        <v>0.71540594800000001</v>
      </c>
      <c r="AS7430">
        <v>0.90127480000000004</v>
      </c>
      <c r="AT7430">
        <v>0.39631533400000002</v>
      </c>
    </row>
    <row r="7431" spans="1:46" hidden="1" x14ac:dyDescent="0.25">
      <c r="A7431" t="s">
        <v>332</v>
      </c>
      <c r="B7431" t="s">
        <v>295</v>
      </c>
      <c r="C7431">
        <v>13</v>
      </c>
      <c r="D7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0.74768908000000001</v>
      </c>
      <c r="E7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0.74768908000000001</v>
      </c>
      <c r="AI7431">
        <v>28</v>
      </c>
      <c r="AJ7431" t="s">
        <v>332</v>
      </c>
      <c r="AK7431" t="s">
        <v>431</v>
      </c>
      <c r="AL7431" t="s">
        <v>295</v>
      </c>
      <c r="AM7431">
        <v>10</v>
      </c>
      <c r="AN7431">
        <v>13</v>
      </c>
      <c r="AO7431">
        <v>0.62188047999999996</v>
      </c>
      <c r="AP7431">
        <v>0.68483701699999999</v>
      </c>
      <c r="AQ7431">
        <v>0.74768908000000001</v>
      </c>
      <c r="AR7431">
        <v>0.68500485700000002</v>
      </c>
      <c r="AS7431">
        <v>0.84632464200000002</v>
      </c>
      <c r="AT7431">
        <v>0.44775398300000002</v>
      </c>
    </row>
    <row r="7432" spans="1:46" hidden="1" x14ac:dyDescent="0.25">
      <c r="A7432" t="s">
        <v>332</v>
      </c>
      <c r="B7432" t="s">
        <v>295</v>
      </c>
      <c r="C7432">
        <v>14</v>
      </c>
      <c r="D7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0.66836690700000001</v>
      </c>
      <c r="E7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0.66836690700000001</v>
      </c>
      <c r="AI7432">
        <v>28</v>
      </c>
      <c r="AJ7432" t="s">
        <v>332</v>
      </c>
      <c r="AK7432" t="s">
        <v>431</v>
      </c>
      <c r="AL7432" t="s">
        <v>295</v>
      </c>
      <c r="AM7432">
        <v>10</v>
      </c>
      <c r="AN7432">
        <v>14</v>
      </c>
      <c r="AO7432">
        <v>0.55810563899999999</v>
      </c>
      <c r="AP7432">
        <v>0.60526820299999995</v>
      </c>
      <c r="AQ7432">
        <v>0.66836690700000001</v>
      </c>
      <c r="AR7432">
        <v>0.608458728</v>
      </c>
      <c r="AS7432">
        <v>0.838039643</v>
      </c>
      <c r="AT7432">
        <v>0.44661384300000001</v>
      </c>
    </row>
    <row r="7433" spans="1:46" hidden="1" x14ac:dyDescent="0.25">
      <c r="A7433" t="s">
        <v>332</v>
      </c>
      <c r="B7433" t="s">
        <v>295</v>
      </c>
      <c r="C7433">
        <v>15</v>
      </c>
      <c r="D7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0.52660809500000005</v>
      </c>
      <c r="E7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0.52660809500000005</v>
      </c>
      <c r="AI7433">
        <v>28</v>
      </c>
      <c r="AJ7433" t="s">
        <v>332</v>
      </c>
      <c r="AK7433" t="s">
        <v>431</v>
      </c>
      <c r="AL7433" t="s">
        <v>295</v>
      </c>
      <c r="AM7433">
        <v>10</v>
      </c>
      <c r="AN7433">
        <v>15</v>
      </c>
      <c r="AO7433">
        <v>0.431956126</v>
      </c>
      <c r="AP7433">
        <v>0.48850501400000002</v>
      </c>
      <c r="AQ7433">
        <v>0.52660809500000005</v>
      </c>
      <c r="AR7433">
        <v>0.47814068799999998</v>
      </c>
      <c r="AS7433">
        <v>0.72908136800000001</v>
      </c>
      <c r="AT7433">
        <v>0.30000327700000001</v>
      </c>
    </row>
    <row r="7434" spans="1:46" hidden="1" x14ac:dyDescent="0.25">
      <c r="A7434" t="s">
        <v>332</v>
      </c>
      <c r="B7434" t="s">
        <v>295</v>
      </c>
      <c r="C7434">
        <v>16</v>
      </c>
      <c r="D7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0.33877513599999998</v>
      </c>
      <c r="E7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0.33877513599999998</v>
      </c>
      <c r="AI7434">
        <v>28</v>
      </c>
      <c r="AJ7434" t="s">
        <v>332</v>
      </c>
      <c r="AK7434" t="s">
        <v>431</v>
      </c>
      <c r="AL7434" t="s">
        <v>295</v>
      </c>
      <c r="AM7434">
        <v>10</v>
      </c>
      <c r="AN7434">
        <v>16</v>
      </c>
      <c r="AO7434">
        <v>0.271671567</v>
      </c>
      <c r="AP7434">
        <v>0.29525834200000001</v>
      </c>
      <c r="AQ7434">
        <v>0.33877513599999998</v>
      </c>
      <c r="AR7434">
        <v>0.30780864899999999</v>
      </c>
      <c r="AS7434">
        <v>0.553914024</v>
      </c>
      <c r="AT7434">
        <v>0.13704497700000001</v>
      </c>
    </row>
    <row r="7435" spans="1:46" hidden="1" x14ac:dyDescent="0.25">
      <c r="A7435" t="s">
        <v>332</v>
      </c>
      <c r="B7435" t="s">
        <v>295</v>
      </c>
      <c r="C7435">
        <v>17</v>
      </c>
      <c r="D7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0.13723732</v>
      </c>
      <c r="E7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0.13723732</v>
      </c>
      <c r="AI7435">
        <v>28</v>
      </c>
      <c r="AJ7435" t="s">
        <v>332</v>
      </c>
      <c r="AK7435" t="s">
        <v>431</v>
      </c>
      <c r="AL7435" t="s">
        <v>295</v>
      </c>
      <c r="AM7435">
        <v>10</v>
      </c>
      <c r="AN7435">
        <v>17</v>
      </c>
      <c r="AO7435">
        <v>0.11087809</v>
      </c>
      <c r="AP7435">
        <v>0.121688436</v>
      </c>
      <c r="AQ7435">
        <v>0.13723732</v>
      </c>
      <c r="AR7435">
        <v>0.13484768899999999</v>
      </c>
      <c r="AS7435">
        <v>0.33176028699999999</v>
      </c>
      <c r="AT7435">
        <v>3.9393786E-2</v>
      </c>
    </row>
    <row r="7436" spans="1:46" hidden="1" x14ac:dyDescent="0.25">
      <c r="A7436" t="s">
        <v>332</v>
      </c>
      <c r="B7436" t="s">
        <v>295</v>
      </c>
      <c r="C7436">
        <v>18</v>
      </c>
      <c r="D7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7.2581579999999998E-3</v>
      </c>
      <c r="E7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7.2581579999999998E-3</v>
      </c>
      <c r="AI7436">
        <v>28</v>
      </c>
      <c r="AJ7436" t="s">
        <v>332</v>
      </c>
      <c r="AK7436" t="s">
        <v>431</v>
      </c>
      <c r="AL7436" t="s">
        <v>295</v>
      </c>
      <c r="AM7436">
        <v>10</v>
      </c>
      <c r="AN7436">
        <v>18</v>
      </c>
      <c r="AO7436">
        <v>6.2019029999999999E-3</v>
      </c>
      <c r="AP7436">
        <v>6.6971770000000003E-3</v>
      </c>
      <c r="AQ7436">
        <v>7.2581579999999998E-3</v>
      </c>
      <c r="AR7436">
        <v>1.7845064000000001E-2</v>
      </c>
      <c r="AS7436">
        <v>0.13726955299999999</v>
      </c>
      <c r="AT7436">
        <v>2.4115629999999998E-3</v>
      </c>
    </row>
    <row r="7437" spans="1:46" hidden="1" x14ac:dyDescent="0.25">
      <c r="A7437" t="s">
        <v>332</v>
      </c>
      <c r="B7437" t="s">
        <v>295</v>
      </c>
      <c r="C7437">
        <v>19</v>
      </c>
      <c r="D7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7">
        <v>28</v>
      </c>
      <c r="AJ7437" t="s">
        <v>332</v>
      </c>
      <c r="AK7437" t="s">
        <v>431</v>
      </c>
      <c r="AL7437" t="s">
        <v>295</v>
      </c>
      <c r="AM7437">
        <v>10</v>
      </c>
      <c r="AN7437">
        <v>19</v>
      </c>
      <c r="AO7437">
        <v>0</v>
      </c>
      <c r="AP7437">
        <v>0</v>
      </c>
      <c r="AQ7437">
        <v>0</v>
      </c>
      <c r="AR7437">
        <v>7.1878899999999995E-4</v>
      </c>
      <c r="AS7437">
        <v>8.7509909999999996E-3</v>
      </c>
      <c r="AT7437">
        <v>0</v>
      </c>
    </row>
    <row r="7438" spans="1:46" hidden="1" x14ac:dyDescent="0.25">
      <c r="A7438" t="s">
        <v>332</v>
      </c>
      <c r="B7438" t="s">
        <v>295</v>
      </c>
      <c r="C7438">
        <v>20</v>
      </c>
      <c r="D7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8">
        <v>28</v>
      </c>
      <c r="AJ7438" t="s">
        <v>332</v>
      </c>
      <c r="AK7438" t="s">
        <v>431</v>
      </c>
      <c r="AL7438" t="s">
        <v>295</v>
      </c>
      <c r="AM7438">
        <v>10</v>
      </c>
      <c r="AN7438">
        <v>20</v>
      </c>
      <c r="AO7438">
        <v>0</v>
      </c>
      <c r="AP7438">
        <v>0</v>
      </c>
      <c r="AQ7438">
        <v>0</v>
      </c>
      <c r="AR7438">
        <v>0</v>
      </c>
      <c r="AS7438">
        <v>0</v>
      </c>
      <c r="AT7438">
        <v>0</v>
      </c>
    </row>
    <row r="7439" spans="1:46" hidden="1" x14ac:dyDescent="0.25">
      <c r="A7439" t="s">
        <v>332</v>
      </c>
      <c r="B7439" t="s">
        <v>295</v>
      </c>
      <c r="C7439">
        <v>21</v>
      </c>
      <c r="D7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9">
        <v>28</v>
      </c>
      <c r="AJ7439" t="s">
        <v>332</v>
      </c>
      <c r="AK7439" t="s">
        <v>431</v>
      </c>
      <c r="AL7439" t="s">
        <v>295</v>
      </c>
      <c r="AM7439">
        <v>10</v>
      </c>
      <c r="AN7439">
        <v>21</v>
      </c>
      <c r="AO7439">
        <v>0</v>
      </c>
      <c r="AP7439">
        <v>0</v>
      </c>
      <c r="AQ7439">
        <v>0</v>
      </c>
      <c r="AR7439">
        <v>0</v>
      </c>
      <c r="AS7439">
        <v>0</v>
      </c>
      <c r="AT7439">
        <v>0</v>
      </c>
    </row>
    <row r="7440" spans="1:46" hidden="1" x14ac:dyDescent="0.25">
      <c r="A7440" t="s">
        <v>332</v>
      </c>
      <c r="B7440" t="s">
        <v>295</v>
      </c>
      <c r="C7440">
        <v>22</v>
      </c>
      <c r="D7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0">
        <v>28</v>
      </c>
      <c r="AJ7440" t="s">
        <v>332</v>
      </c>
      <c r="AK7440" t="s">
        <v>431</v>
      </c>
      <c r="AL7440" t="s">
        <v>295</v>
      </c>
      <c r="AM7440">
        <v>10</v>
      </c>
      <c r="AN7440">
        <v>22</v>
      </c>
      <c r="AO7440">
        <v>0</v>
      </c>
      <c r="AP7440">
        <v>0</v>
      </c>
      <c r="AQ7440">
        <v>0</v>
      </c>
      <c r="AR7440">
        <v>0</v>
      </c>
      <c r="AS7440">
        <v>0</v>
      </c>
      <c r="AT7440">
        <v>0</v>
      </c>
    </row>
    <row r="7441" spans="1:46" hidden="1" x14ac:dyDescent="0.25">
      <c r="A7441" t="s">
        <v>332</v>
      </c>
      <c r="B7441" t="s">
        <v>295</v>
      </c>
      <c r="C7441">
        <v>23</v>
      </c>
      <c r="D7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1">
        <v>28</v>
      </c>
      <c r="AJ7441" t="s">
        <v>332</v>
      </c>
      <c r="AK7441" t="s">
        <v>431</v>
      </c>
      <c r="AL7441" t="s">
        <v>295</v>
      </c>
      <c r="AM7441">
        <v>10</v>
      </c>
      <c r="AN7441">
        <v>23</v>
      </c>
      <c r="AO7441">
        <v>0</v>
      </c>
      <c r="AP7441">
        <v>0</v>
      </c>
      <c r="AQ7441">
        <v>0</v>
      </c>
      <c r="AR7441">
        <v>0</v>
      </c>
      <c r="AS7441">
        <v>0</v>
      </c>
      <c r="AT7441">
        <v>0</v>
      </c>
    </row>
    <row r="7442" spans="1:46" hidden="1" x14ac:dyDescent="0.25">
      <c r="A7442" t="s">
        <v>332</v>
      </c>
      <c r="B7442" t="s">
        <v>295</v>
      </c>
      <c r="C7442">
        <v>24</v>
      </c>
      <c r="D7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2">
        <v>28</v>
      </c>
      <c r="AJ7442" t="s">
        <v>332</v>
      </c>
      <c r="AK7442" t="s">
        <v>431</v>
      </c>
      <c r="AL7442" t="s">
        <v>295</v>
      </c>
      <c r="AM7442">
        <v>10</v>
      </c>
      <c r="AN7442">
        <v>24</v>
      </c>
      <c r="AO7442">
        <v>0</v>
      </c>
      <c r="AP7442">
        <v>0</v>
      </c>
      <c r="AQ7442">
        <v>0</v>
      </c>
      <c r="AR7442">
        <v>0</v>
      </c>
      <c r="AS7442">
        <v>0</v>
      </c>
      <c r="AT7442">
        <v>0</v>
      </c>
    </row>
    <row r="7443" spans="1:46" hidden="1" x14ac:dyDescent="0.25">
      <c r="A7443" t="s">
        <v>332</v>
      </c>
      <c r="B7443" t="s">
        <v>296</v>
      </c>
      <c r="C7443">
        <v>1</v>
      </c>
      <c r="D7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3">
        <v>28</v>
      </c>
      <c r="AJ7443" t="s">
        <v>332</v>
      </c>
      <c r="AK7443" t="s">
        <v>431</v>
      </c>
      <c r="AL7443" t="s">
        <v>296</v>
      </c>
      <c r="AM7443">
        <v>11</v>
      </c>
      <c r="AN7443">
        <v>1</v>
      </c>
      <c r="AO7443">
        <v>0</v>
      </c>
      <c r="AP7443">
        <v>0</v>
      </c>
      <c r="AQ7443">
        <v>0</v>
      </c>
      <c r="AR7443">
        <v>0</v>
      </c>
      <c r="AS7443">
        <v>0</v>
      </c>
      <c r="AT7443">
        <v>0</v>
      </c>
    </row>
    <row r="7444" spans="1:46" hidden="1" x14ac:dyDescent="0.25">
      <c r="A7444" t="s">
        <v>332</v>
      </c>
      <c r="B7444" t="s">
        <v>296</v>
      </c>
      <c r="C7444">
        <v>2</v>
      </c>
      <c r="D7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4">
        <v>28</v>
      </c>
      <c r="AJ7444" t="s">
        <v>332</v>
      </c>
      <c r="AK7444" t="s">
        <v>431</v>
      </c>
      <c r="AL7444" t="s">
        <v>296</v>
      </c>
      <c r="AM7444">
        <v>11</v>
      </c>
      <c r="AN7444">
        <v>2</v>
      </c>
      <c r="AO7444">
        <v>0</v>
      </c>
      <c r="AP7444">
        <v>0</v>
      </c>
      <c r="AQ7444">
        <v>0</v>
      </c>
      <c r="AR7444">
        <v>0</v>
      </c>
      <c r="AS7444">
        <v>0</v>
      </c>
      <c r="AT7444">
        <v>0</v>
      </c>
    </row>
    <row r="7445" spans="1:46" hidden="1" x14ac:dyDescent="0.25">
      <c r="A7445" t="s">
        <v>332</v>
      </c>
      <c r="B7445" t="s">
        <v>296</v>
      </c>
      <c r="C7445">
        <v>3</v>
      </c>
      <c r="D7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5">
        <v>28</v>
      </c>
      <c r="AJ7445" t="s">
        <v>332</v>
      </c>
      <c r="AK7445" t="s">
        <v>431</v>
      </c>
      <c r="AL7445" t="s">
        <v>296</v>
      </c>
      <c r="AM7445">
        <v>11</v>
      </c>
      <c r="AN7445">
        <v>3</v>
      </c>
      <c r="AO7445">
        <v>0</v>
      </c>
      <c r="AP7445">
        <v>0</v>
      </c>
      <c r="AQ7445">
        <v>0</v>
      </c>
      <c r="AR7445">
        <v>0</v>
      </c>
      <c r="AS7445">
        <v>0</v>
      </c>
      <c r="AT7445">
        <v>0</v>
      </c>
    </row>
    <row r="7446" spans="1:46" hidden="1" x14ac:dyDescent="0.25">
      <c r="A7446" t="s">
        <v>332</v>
      </c>
      <c r="B7446" t="s">
        <v>296</v>
      </c>
      <c r="C7446">
        <v>4</v>
      </c>
      <c r="D7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6">
        <v>28</v>
      </c>
      <c r="AJ7446" t="s">
        <v>332</v>
      </c>
      <c r="AK7446" t="s">
        <v>431</v>
      </c>
      <c r="AL7446" t="s">
        <v>296</v>
      </c>
      <c r="AM7446">
        <v>11</v>
      </c>
      <c r="AN7446">
        <v>4</v>
      </c>
      <c r="AO7446">
        <v>0</v>
      </c>
      <c r="AP7446">
        <v>0</v>
      </c>
      <c r="AQ7446">
        <v>0</v>
      </c>
      <c r="AR7446">
        <v>0</v>
      </c>
      <c r="AS7446">
        <v>0</v>
      </c>
      <c r="AT7446">
        <v>0</v>
      </c>
    </row>
    <row r="7447" spans="1:46" hidden="1" x14ac:dyDescent="0.25">
      <c r="A7447" t="s">
        <v>332</v>
      </c>
      <c r="B7447" t="s">
        <v>296</v>
      </c>
      <c r="C7447">
        <v>5</v>
      </c>
      <c r="D7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7">
        <v>28</v>
      </c>
      <c r="AJ7447" t="s">
        <v>332</v>
      </c>
      <c r="AK7447" t="s">
        <v>431</v>
      </c>
      <c r="AL7447" t="s">
        <v>296</v>
      </c>
      <c r="AM7447">
        <v>11</v>
      </c>
      <c r="AN7447">
        <v>5</v>
      </c>
      <c r="AO7447">
        <v>0</v>
      </c>
      <c r="AP7447">
        <v>3.5899999999999999E-6</v>
      </c>
      <c r="AQ7447">
        <v>1.63E-5</v>
      </c>
      <c r="AR7447">
        <v>7.8199999999999997E-6</v>
      </c>
      <c r="AS7447">
        <v>2.62E-5</v>
      </c>
      <c r="AT7447">
        <v>0</v>
      </c>
    </row>
    <row r="7448" spans="1:46" hidden="1" x14ac:dyDescent="0.25">
      <c r="A7448" t="s">
        <v>332</v>
      </c>
      <c r="B7448" t="s">
        <v>296</v>
      </c>
      <c r="C7448">
        <v>6</v>
      </c>
      <c r="D7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1.56E-5</v>
      </c>
      <c r="E7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1.56E-5</v>
      </c>
      <c r="AI7448">
        <v>28</v>
      </c>
      <c r="AJ7448" t="s">
        <v>332</v>
      </c>
      <c r="AK7448" t="s">
        <v>431</v>
      </c>
      <c r="AL7448" t="s">
        <v>296</v>
      </c>
      <c r="AM7448">
        <v>11</v>
      </c>
      <c r="AN7448">
        <v>6</v>
      </c>
      <c r="AO7448">
        <v>1.56E-5</v>
      </c>
      <c r="AP7448" s="281">
        <v>4.2910495E-2</v>
      </c>
      <c r="AQ7448" s="281">
        <v>5.2859543000000002E-2</v>
      </c>
      <c r="AR7448" s="281">
        <v>3.0527182999999999E-2</v>
      </c>
      <c r="AS7448" s="281">
        <v>6.5973772999999999E-2</v>
      </c>
      <c r="AT7448">
        <v>0</v>
      </c>
    </row>
    <row r="7449" spans="1:46" hidden="1" x14ac:dyDescent="0.25">
      <c r="A7449" t="s">
        <v>332</v>
      </c>
      <c r="B7449" t="s">
        <v>296</v>
      </c>
      <c r="C7449">
        <v>7</v>
      </c>
      <c r="D7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5.7121022E-2</v>
      </c>
      <c r="E7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5.7121022E-2</v>
      </c>
      <c r="AI7449">
        <v>28</v>
      </c>
      <c r="AJ7449" t="s">
        <v>332</v>
      </c>
      <c r="AK7449" t="s">
        <v>431</v>
      </c>
      <c r="AL7449" t="s">
        <v>296</v>
      </c>
      <c r="AM7449">
        <v>11</v>
      </c>
      <c r="AN7449">
        <v>7</v>
      </c>
      <c r="AO7449" s="281">
        <v>5.7121022E-2</v>
      </c>
      <c r="AP7449">
        <v>0.17618009000000001</v>
      </c>
      <c r="AQ7449">
        <v>0.20601731100000001</v>
      </c>
      <c r="AR7449">
        <v>0.141629384</v>
      </c>
      <c r="AS7449">
        <v>0.25695768600000002</v>
      </c>
      <c r="AT7449">
        <v>1.9486329E-2</v>
      </c>
    </row>
    <row r="7450" spans="1:46" hidden="1" x14ac:dyDescent="0.25">
      <c r="A7450" t="s">
        <v>332</v>
      </c>
      <c r="B7450" t="s">
        <v>296</v>
      </c>
      <c r="C7450">
        <v>8</v>
      </c>
      <c r="D7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0.212152011</v>
      </c>
      <c r="E7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0.212152011</v>
      </c>
      <c r="AI7450">
        <v>28</v>
      </c>
      <c r="AJ7450" t="s">
        <v>332</v>
      </c>
      <c r="AK7450" t="s">
        <v>431</v>
      </c>
      <c r="AL7450" t="s">
        <v>296</v>
      </c>
      <c r="AM7450">
        <v>11</v>
      </c>
      <c r="AN7450">
        <v>8</v>
      </c>
      <c r="AO7450">
        <v>0.212152011</v>
      </c>
      <c r="AP7450">
        <v>0.33275329300000001</v>
      </c>
      <c r="AQ7450">
        <v>0.38091023499999999</v>
      </c>
      <c r="AR7450">
        <v>0.299892345</v>
      </c>
      <c r="AS7450">
        <v>0.46111981600000002</v>
      </c>
      <c r="AT7450">
        <v>8.1182562E-2</v>
      </c>
    </row>
    <row r="7451" spans="1:46" hidden="1" x14ac:dyDescent="0.25">
      <c r="A7451" t="s">
        <v>332</v>
      </c>
      <c r="B7451" t="s">
        <v>296</v>
      </c>
      <c r="C7451">
        <v>9</v>
      </c>
      <c r="D7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0.53111164300000002</v>
      </c>
      <c r="E7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0.37918465600000001</v>
      </c>
      <c r="AI7451">
        <v>28</v>
      </c>
      <c r="AJ7451" t="s">
        <v>332</v>
      </c>
      <c r="AK7451" t="s">
        <v>431</v>
      </c>
      <c r="AL7451" t="s">
        <v>296</v>
      </c>
      <c r="AM7451">
        <v>11</v>
      </c>
      <c r="AN7451">
        <v>9</v>
      </c>
      <c r="AO7451">
        <v>0.37918465600000001</v>
      </c>
      <c r="AP7451">
        <v>0.46464937499999998</v>
      </c>
      <c r="AQ7451">
        <v>0.53111164300000002</v>
      </c>
      <c r="AR7451">
        <v>0.45485540800000002</v>
      </c>
      <c r="AS7451">
        <v>0.64338884200000002</v>
      </c>
      <c r="AT7451">
        <v>0.104666409</v>
      </c>
    </row>
    <row r="7452" spans="1:46" hidden="1" x14ac:dyDescent="0.25">
      <c r="A7452" t="s">
        <v>332</v>
      </c>
      <c r="B7452" t="s">
        <v>296</v>
      </c>
      <c r="C7452">
        <v>10</v>
      </c>
      <c r="D7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0.65495784400000001</v>
      </c>
      <c r="E7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0.65495784400000001</v>
      </c>
      <c r="AI7452">
        <v>28</v>
      </c>
      <c r="AJ7452" t="s">
        <v>332</v>
      </c>
      <c r="AK7452" t="s">
        <v>431</v>
      </c>
      <c r="AL7452" t="s">
        <v>296</v>
      </c>
      <c r="AM7452">
        <v>11</v>
      </c>
      <c r="AN7452">
        <v>10</v>
      </c>
      <c r="AO7452">
        <v>0.52284543800000005</v>
      </c>
      <c r="AP7452">
        <v>0.59865261599999997</v>
      </c>
      <c r="AQ7452">
        <v>0.65495784400000001</v>
      </c>
      <c r="AR7452">
        <v>0.58687381000000005</v>
      </c>
      <c r="AS7452">
        <v>0.78112152700000004</v>
      </c>
      <c r="AT7452">
        <v>0.15856626500000001</v>
      </c>
    </row>
    <row r="7453" spans="1:46" hidden="1" x14ac:dyDescent="0.25">
      <c r="A7453" t="s">
        <v>332</v>
      </c>
      <c r="B7453" t="s">
        <v>296</v>
      </c>
      <c r="C7453">
        <v>11</v>
      </c>
      <c r="D7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0.74433531500000005</v>
      </c>
      <c r="E7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0.74433531500000005</v>
      </c>
      <c r="AI7453">
        <v>28</v>
      </c>
      <c r="AJ7453" t="s">
        <v>332</v>
      </c>
      <c r="AK7453" t="s">
        <v>431</v>
      </c>
      <c r="AL7453" t="s">
        <v>296</v>
      </c>
      <c r="AM7453">
        <v>11</v>
      </c>
      <c r="AN7453">
        <v>11</v>
      </c>
      <c r="AO7453">
        <v>0.62412571400000005</v>
      </c>
      <c r="AP7453">
        <v>0.67663094899999998</v>
      </c>
      <c r="AQ7453">
        <v>0.74433531500000005</v>
      </c>
      <c r="AR7453">
        <v>0.67966410600000005</v>
      </c>
      <c r="AS7453">
        <v>0.87544634300000002</v>
      </c>
      <c r="AT7453">
        <v>0.235623898</v>
      </c>
    </row>
    <row r="7454" spans="1:46" hidden="1" x14ac:dyDescent="0.25">
      <c r="A7454" t="s">
        <v>332</v>
      </c>
      <c r="B7454" t="s">
        <v>296</v>
      </c>
      <c r="C7454">
        <v>12</v>
      </c>
      <c r="D7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0.77760970200000001</v>
      </c>
      <c r="E7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0.77760970200000001</v>
      </c>
      <c r="AI7454">
        <v>28</v>
      </c>
      <c r="AJ7454" t="s">
        <v>332</v>
      </c>
      <c r="AK7454" t="s">
        <v>431</v>
      </c>
      <c r="AL7454" t="s">
        <v>296</v>
      </c>
      <c r="AM7454">
        <v>11</v>
      </c>
      <c r="AN7454">
        <v>12</v>
      </c>
      <c r="AO7454">
        <v>0.66121382900000003</v>
      </c>
      <c r="AP7454">
        <v>0.714951479</v>
      </c>
      <c r="AQ7454">
        <v>0.77760970200000001</v>
      </c>
      <c r="AR7454">
        <v>0.71589084199999997</v>
      </c>
      <c r="AS7454">
        <v>0.89964279400000002</v>
      </c>
      <c r="AT7454">
        <v>0.32390710499999997</v>
      </c>
    </row>
    <row r="7455" spans="1:46" hidden="1" x14ac:dyDescent="0.25">
      <c r="A7455" t="s">
        <v>332</v>
      </c>
      <c r="B7455" t="s">
        <v>296</v>
      </c>
      <c r="C7455">
        <v>13</v>
      </c>
      <c r="D7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0.76952881699999998</v>
      </c>
      <c r="E7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0.76952881699999998</v>
      </c>
      <c r="AI7455">
        <v>28</v>
      </c>
      <c r="AJ7455" t="s">
        <v>332</v>
      </c>
      <c r="AK7455" t="s">
        <v>431</v>
      </c>
      <c r="AL7455" t="s">
        <v>296</v>
      </c>
      <c r="AM7455">
        <v>11</v>
      </c>
      <c r="AN7455">
        <v>13</v>
      </c>
      <c r="AO7455">
        <v>0.649801556</v>
      </c>
      <c r="AP7455">
        <v>0.71439951300000004</v>
      </c>
      <c r="AQ7455">
        <v>0.76952881699999998</v>
      </c>
      <c r="AR7455">
        <v>0.70443415700000001</v>
      </c>
      <c r="AS7455">
        <v>0.90939518399999997</v>
      </c>
      <c r="AT7455">
        <v>0.39333246300000002</v>
      </c>
    </row>
    <row r="7456" spans="1:46" hidden="1" x14ac:dyDescent="0.25">
      <c r="A7456" t="s">
        <v>332</v>
      </c>
      <c r="B7456" t="s">
        <v>296</v>
      </c>
      <c r="C7456">
        <v>14</v>
      </c>
      <c r="D7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0.69917800100000005</v>
      </c>
      <c r="E7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0.69917800100000005</v>
      </c>
      <c r="AI7456">
        <v>28</v>
      </c>
      <c r="AJ7456" t="s">
        <v>332</v>
      </c>
      <c r="AK7456" t="s">
        <v>431</v>
      </c>
      <c r="AL7456" t="s">
        <v>296</v>
      </c>
      <c r="AM7456">
        <v>11</v>
      </c>
      <c r="AN7456">
        <v>14</v>
      </c>
      <c r="AO7456">
        <v>0.57057556899999995</v>
      </c>
      <c r="AP7456">
        <v>0.62924599800000003</v>
      </c>
      <c r="AQ7456">
        <v>0.69917800100000005</v>
      </c>
      <c r="AR7456">
        <v>0.62532022300000001</v>
      </c>
      <c r="AS7456">
        <v>0.85610620400000004</v>
      </c>
      <c r="AT7456">
        <v>0.28095529699999999</v>
      </c>
    </row>
    <row r="7457" spans="1:46" hidden="1" x14ac:dyDescent="0.25">
      <c r="A7457" t="s">
        <v>332</v>
      </c>
      <c r="B7457" t="s">
        <v>296</v>
      </c>
      <c r="C7457">
        <v>15</v>
      </c>
      <c r="D7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0.58698978999999996</v>
      </c>
      <c r="E7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0.58698978999999996</v>
      </c>
      <c r="AI7457">
        <v>28</v>
      </c>
      <c r="AJ7457" t="s">
        <v>332</v>
      </c>
      <c r="AK7457" t="s">
        <v>431</v>
      </c>
      <c r="AL7457" t="s">
        <v>296</v>
      </c>
      <c r="AM7457">
        <v>11</v>
      </c>
      <c r="AN7457">
        <v>15</v>
      </c>
      <c r="AO7457">
        <v>0.44124710700000003</v>
      </c>
      <c r="AP7457">
        <v>0.50190395899999996</v>
      </c>
      <c r="AQ7457">
        <v>0.58698978999999996</v>
      </c>
      <c r="AR7457">
        <v>0.50844702600000002</v>
      </c>
      <c r="AS7457">
        <v>0.72107653000000005</v>
      </c>
      <c r="AT7457">
        <v>0.227871924</v>
      </c>
    </row>
    <row r="7458" spans="1:46" hidden="1" x14ac:dyDescent="0.25">
      <c r="A7458" t="s">
        <v>332</v>
      </c>
      <c r="B7458" t="s">
        <v>296</v>
      </c>
      <c r="C7458">
        <v>16</v>
      </c>
      <c r="D7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0.44342372299999999</v>
      </c>
      <c r="E7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0.44342372299999999</v>
      </c>
      <c r="AI7458">
        <v>28</v>
      </c>
      <c r="AJ7458" t="s">
        <v>332</v>
      </c>
      <c r="AK7458" t="s">
        <v>431</v>
      </c>
      <c r="AL7458" t="s">
        <v>296</v>
      </c>
      <c r="AM7458">
        <v>11</v>
      </c>
      <c r="AN7458">
        <v>16</v>
      </c>
      <c r="AO7458">
        <v>0.27962104999999998</v>
      </c>
      <c r="AP7458">
        <v>0.32933585999999998</v>
      </c>
      <c r="AQ7458">
        <v>0.44342372299999999</v>
      </c>
      <c r="AR7458">
        <v>0.34869067100000001</v>
      </c>
      <c r="AS7458">
        <v>0.54556448099999999</v>
      </c>
      <c r="AT7458">
        <v>0.10937970399999999</v>
      </c>
    </row>
    <row r="7459" spans="1:46" hidden="1" x14ac:dyDescent="0.25">
      <c r="A7459" t="s">
        <v>332</v>
      </c>
      <c r="B7459" t="s">
        <v>296</v>
      </c>
      <c r="C7459">
        <v>17</v>
      </c>
      <c r="D7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0.28367689099999999</v>
      </c>
      <c r="E7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0.28367689099999999</v>
      </c>
      <c r="AI7459">
        <v>28</v>
      </c>
      <c r="AJ7459" t="s">
        <v>332</v>
      </c>
      <c r="AK7459" t="s">
        <v>431</v>
      </c>
      <c r="AL7459" t="s">
        <v>296</v>
      </c>
      <c r="AM7459">
        <v>11</v>
      </c>
      <c r="AN7459">
        <v>17</v>
      </c>
      <c r="AO7459">
        <v>0.123705939</v>
      </c>
      <c r="AP7459">
        <v>0.144787953</v>
      </c>
      <c r="AQ7459">
        <v>0.28367689099999999</v>
      </c>
      <c r="AR7459">
        <v>0.18766398500000001</v>
      </c>
      <c r="AS7459">
        <v>0.36125179200000002</v>
      </c>
      <c r="AT7459">
        <v>3.7380021999999999E-2</v>
      </c>
    </row>
    <row r="7460" spans="1:46" hidden="1" x14ac:dyDescent="0.25">
      <c r="A7460" t="s">
        <v>332</v>
      </c>
      <c r="B7460" t="s">
        <v>296</v>
      </c>
      <c r="C7460">
        <v>18</v>
      </c>
      <c r="D7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0.12479820799999999</v>
      </c>
      <c r="E7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0.12479820799999999</v>
      </c>
      <c r="AI7460">
        <v>28</v>
      </c>
      <c r="AJ7460" t="s">
        <v>332</v>
      </c>
      <c r="AK7460" t="s">
        <v>431</v>
      </c>
      <c r="AL7460" t="s">
        <v>296</v>
      </c>
      <c r="AM7460">
        <v>11</v>
      </c>
      <c r="AN7460">
        <v>18</v>
      </c>
      <c r="AO7460">
        <v>9.9816190000000006E-3</v>
      </c>
      <c r="AP7460">
        <v>1.400204E-2</v>
      </c>
      <c r="AQ7460">
        <v>0.12479820799999999</v>
      </c>
      <c r="AR7460">
        <v>5.5906192E-2</v>
      </c>
      <c r="AS7460">
        <v>0.17154134500000001</v>
      </c>
      <c r="AT7460">
        <v>1.8636010000000001E-3</v>
      </c>
    </row>
    <row r="7461" spans="1:46" hidden="1" x14ac:dyDescent="0.25">
      <c r="A7461" t="s">
        <v>332</v>
      </c>
      <c r="B7461" t="s">
        <v>296</v>
      </c>
      <c r="C7461">
        <v>19</v>
      </c>
      <c r="D7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9.487924E-3</v>
      </c>
      <c r="E7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9.487924E-3</v>
      </c>
      <c r="AI7461">
        <v>28</v>
      </c>
      <c r="AJ7461" t="s">
        <v>332</v>
      </c>
      <c r="AK7461" t="s">
        <v>431</v>
      </c>
      <c r="AL7461" t="s">
        <v>296</v>
      </c>
      <c r="AM7461">
        <v>11</v>
      </c>
      <c r="AN7461">
        <v>19</v>
      </c>
      <c r="AO7461">
        <v>0</v>
      </c>
      <c r="AP7461">
        <v>0</v>
      </c>
      <c r="AQ7461">
        <v>9.487924E-3</v>
      </c>
      <c r="AR7461">
        <v>4.3943580000000001E-3</v>
      </c>
      <c r="AS7461">
        <v>1.9731931000000001E-2</v>
      </c>
      <c r="AT7461">
        <v>0</v>
      </c>
    </row>
    <row r="7462" spans="1:46" hidden="1" x14ac:dyDescent="0.25">
      <c r="A7462" t="s">
        <v>332</v>
      </c>
      <c r="B7462" t="s">
        <v>296</v>
      </c>
      <c r="C7462">
        <v>20</v>
      </c>
      <c r="D7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2">
        <v>28</v>
      </c>
      <c r="AJ7462" t="s">
        <v>332</v>
      </c>
      <c r="AK7462" t="s">
        <v>431</v>
      </c>
      <c r="AL7462" t="s">
        <v>296</v>
      </c>
      <c r="AM7462">
        <v>11</v>
      </c>
      <c r="AN7462">
        <v>20</v>
      </c>
      <c r="AO7462">
        <v>0</v>
      </c>
      <c r="AP7462">
        <v>0</v>
      </c>
      <c r="AQ7462">
        <v>0</v>
      </c>
      <c r="AR7462">
        <v>0</v>
      </c>
      <c r="AS7462">
        <v>0</v>
      </c>
      <c r="AT7462">
        <v>0</v>
      </c>
    </row>
    <row r="7463" spans="1:46" hidden="1" x14ac:dyDescent="0.25">
      <c r="A7463" t="s">
        <v>332</v>
      </c>
      <c r="B7463" t="s">
        <v>296</v>
      </c>
      <c r="C7463">
        <v>21</v>
      </c>
      <c r="D7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3">
        <v>28</v>
      </c>
      <c r="AJ7463" t="s">
        <v>332</v>
      </c>
      <c r="AK7463" t="s">
        <v>431</v>
      </c>
      <c r="AL7463" t="s">
        <v>296</v>
      </c>
      <c r="AM7463">
        <v>11</v>
      </c>
      <c r="AN7463">
        <v>21</v>
      </c>
      <c r="AO7463">
        <v>0</v>
      </c>
      <c r="AP7463">
        <v>0</v>
      </c>
      <c r="AQ7463">
        <v>0</v>
      </c>
      <c r="AR7463">
        <v>0</v>
      </c>
      <c r="AS7463">
        <v>0</v>
      </c>
      <c r="AT7463">
        <v>0</v>
      </c>
    </row>
    <row r="7464" spans="1:46" hidden="1" x14ac:dyDescent="0.25">
      <c r="A7464" t="s">
        <v>332</v>
      </c>
      <c r="B7464" t="s">
        <v>296</v>
      </c>
      <c r="C7464">
        <v>22</v>
      </c>
      <c r="D7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4">
        <v>28</v>
      </c>
      <c r="AJ7464" t="s">
        <v>332</v>
      </c>
      <c r="AK7464" t="s">
        <v>431</v>
      </c>
      <c r="AL7464" t="s">
        <v>296</v>
      </c>
      <c r="AM7464">
        <v>11</v>
      </c>
      <c r="AN7464">
        <v>22</v>
      </c>
      <c r="AO7464">
        <v>0</v>
      </c>
      <c r="AP7464">
        <v>0</v>
      </c>
      <c r="AQ7464">
        <v>0</v>
      </c>
      <c r="AR7464">
        <v>0</v>
      </c>
      <c r="AS7464">
        <v>0</v>
      </c>
      <c r="AT7464">
        <v>0</v>
      </c>
    </row>
    <row r="7465" spans="1:46" hidden="1" x14ac:dyDescent="0.25">
      <c r="A7465" t="s">
        <v>332</v>
      </c>
      <c r="B7465" t="s">
        <v>296</v>
      </c>
      <c r="C7465">
        <v>23</v>
      </c>
      <c r="D7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5">
        <v>28</v>
      </c>
      <c r="AJ7465" t="s">
        <v>332</v>
      </c>
      <c r="AK7465" t="s">
        <v>431</v>
      </c>
      <c r="AL7465" t="s">
        <v>296</v>
      </c>
      <c r="AM7465">
        <v>11</v>
      </c>
      <c r="AN7465">
        <v>23</v>
      </c>
      <c r="AO7465">
        <v>0</v>
      </c>
      <c r="AP7465">
        <v>0</v>
      </c>
      <c r="AQ7465">
        <v>0</v>
      </c>
      <c r="AR7465">
        <v>0</v>
      </c>
      <c r="AS7465">
        <v>0</v>
      </c>
      <c r="AT7465">
        <v>0</v>
      </c>
    </row>
    <row r="7466" spans="1:46" hidden="1" x14ac:dyDescent="0.25">
      <c r="A7466" t="s">
        <v>332</v>
      </c>
      <c r="B7466" t="s">
        <v>296</v>
      </c>
      <c r="C7466">
        <v>24</v>
      </c>
      <c r="D7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6">
        <v>28</v>
      </c>
      <c r="AJ7466" t="s">
        <v>332</v>
      </c>
      <c r="AK7466" t="s">
        <v>431</v>
      </c>
      <c r="AL7466" t="s">
        <v>296</v>
      </c>
      <c r="AM7466">
        <v>11</v>
      </c>
      <c r="AN7466">
        <v>24</v>
      </c>
      <c r="AO7466">
        <v>0</v>
      </c>
      <c r="AP7466">
        <v>0</v>
      </c>
      <c r="AQ7466">
        <v>0</v>
      </c>
      <c r="AR7466">
        <v>0</v>
      </c>
      <c r="AS7466">
        <v>0</v>
      </c>
      <c r="AT7466">
        <v>0</v>
      </c>
    </row>
    <row r="7467" spans="1:46" hidden="1" x14ac:dyDescent="0.25">
      <c r="A7467" t="s">
        <v>332</v>
      </c>
      <c r="B7467" t="s">
        <v>297</v>
      </c>
      <c r="C7467">
        <v>1</v>
      </c>
      <c r="D7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7">
        <v>28</v>
      </c>
      <c r="AJ7467" t="s">
        <v>332</v>
      </c>
      <c r="AK7467" t="s">
        <v>431</v>
      </c>
      <c r="AL7467" t="s">
        <v>297</v>
      </c>
      <c r="AM7467">
        <v>12</v>
      </c>
      <c r="AN7467">
        <v>1</v>
      </c>
      <c r="AO7467">
        <v>0</v>
      </c>
      <c r="AP7467">
        <v>0</v>
      </c>
      <c r="AQ7467">
        <v>0</v>
      </c>
      <c r="AR7467">
        <v>0</v>
      </c>
      <c r="AS7467">
        <v>0</v>
      </c>
      <c r="AT7467">
        <v>0</v>
      </c>
    </row>
    <row r="7468" spans="1:46" hidden="1" x14ac:dyDescent="0.25">
      <c r="A7468" t="s">
        <v>332</v>
      </c>
      <c r="B7468" t="s">
        <v>297</v>
      </c>
      <c r="C7468">
        <v>2</v>
      </c>
      <c r="D7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8">
        <v>28</v>
      </c>
      <c r="AJ7468" t="s">
        <v>332</v>
      </c>
      <c r="AK7468" t="s">
        <v>431</v>
      </c>
      <c r="AL7468" t="s">
        <v>297</v>
      </c>
      <c r="AM7468">
        <v>12</v>
      </c>
      <c r="AN7468">
        <v>2</v>
      </c>
      <c r="AO7468">
        <v>0</v>
      </c>
      <c r="AP7468">
        <v>0</v>
      </c>
      <c r="AQ7468">
        <v>0</v>
      </c>
      <c r="AR7468">
        <v>0</v>
      </c>
      <c r="AS7468">
        <v>0</v>
      </c>
      <c r="AT7468">
        <v>0</v>
      </c>
    </row>
    <row r="7469" spans="1:46" hidden="1" x14ac:dyDescent="0.25">
      <c r="A7469" t="s">
        <v>332</v>
      </c>
      <c r="B7469" t="s">
        <v>297</v>
      </c>
      <c r="C7469">
        <v>3</v>
      </c>
      <c r="D7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9">
        <v>28</v>
      </c>
      <c r="AJ7469" t="s">
        <v>332</v>
      </c>
      <c r="AK7469" t="s">
        <v>431</v>
      </c>
      <c r="AL7469" t="s">
        <v>297</v>
      </c>
      <c r="AM7469">
        <v>12</v>
      </c>
      <c r="AN7469">
        <v>3</v>
      </c>
      <c r="AO7469">
        <v>0</v>
      </c>
      <c r="AP7469">
        <v>0</v>
      </c>
      <c r="AQ7469">
        <v>0</v>
      </c>
      <c r="AR7469">
        <v>0</v>
      </c>
      <c r="AS7469">
        <v>0</v>
      </c>
      <c r="AT7469">
        <v>0</v>
      </c>
    </row>
    <row r="7470" spans="1:46" hidden="1" x14ac:dyDescent="0.25">
      <c r="A7470" t="s">
        <v>332</v>
      </c>
      <c r="B7470" t="s">
        <v>297</v>
      </c>
      <c r="C7470">
        <v>4</v>
      </c>
      <c r="D7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0">
        <v>28</v>
      </c>
      <c r="AJ7470" t="s">
        <v>332</v>
      </c>
      <c r="AK7470" t="s">
        <v>431</v>
      </c>
      <c r="AL7470" t="s">
        <v>297</v>
      </c>
      <c r="AM7470">
        <v>12</v>
      </c>
      <c r="AN7470">
        <v>4</v>
      </c>
      <c r="AO7470">
        <v>0</v>
      </c>
      <c r="AP7470">
        <v>0</v>
      </c>
      <c r="AQ7470">
        <v>0</v>
      </c>
      <c r="AR7470">
        <v>0</v>
      </c>
      <c r="AS7470">
        <v>0</v>
      </c>
      <c r="AT7470">
        <v>0</v>
      </c>
    </row>
    <row r="7471" spans="1:46" hidden="1" x14ac:dyDescent="0.25">
      <c r="A7471" t="s">
        <v>332</v>
      </c>
      <c r="B7471" t="s">
        <v>297</v>
      </c>
      <c r="C7471">
        <v>5</v>
      </c>
      <c r="D7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1">
        <v>28</v>
      </c>
      <c r="AJ7471" t="s">
        <v>332</v>
      </c>
      <c r="AK7471" t="s">
        <v>431</v>
      </c>
      <c r="AL7471" t="s">
        <v>297</v>
      </c>
      <c r="AM7471">
        <v>12</v>
      </c>
      <c r="AN7471">
        <v>5</v>
      </c>
      <c r="AO7471">
        <v>0</v>
      </c>
      <c r="AP7471">
        <v>0</v>
      </c>
      <c r="AQ7471">
        <v>0</v>
      </c>
      <c r="AR7471">
        <v>1.1000000000000001E-7</v>
      </c>
      <c r="AS7471">
        <v>4.16E-6</v>
      </c>
      <c r="AT7471">
        <v>0</v>
      </c>
    </row>
    <row r="7472" spans="1:46" hidden="1" x14ac:dyDescent="0.25">
      <c r="A7472" t="s">
        <v>332</v>
      </c>
      <c r="B7472" t="s">
        <v>297</v>
      </c>
      <c r="C7472">
        <v>6</v>
      </c>
      <c r="D7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2">
        <v>28</v>
      </c>
      <c r="AJ7472" t="s">
        <v>332</v>
      </c>
      <c r="AK7472" t="s">
        <v>431</v>
      </c>
      <c r="AL7472" t="s">
        <v>297</v>
      </c>
      <c r="AM7472">
        <v>12</v>
      </c>
      <c r="AN7472">
        <v>6</v>
      </c>
      <c r="AO7472">
        <v>0</v>
      </c>
      <c r="AP7472">
        <v>3.2188352000000003E-2</v>
      </c>
      <c r="AQ7472">
        <v>4.0269481000000003E-2</v>
      </c>
      <c r="AR7472" s="281">
        <v>2.3165142999999999E-2</v>
      </c>
      <c r="AS7472" s="281">
        <v>6.6739968999999996E-2</v>
      </c>
      <c r="AT7472">
        <v>0</v>
      </c>
    </row>
    <row r="7473" spans="1:46" hidden="1" x14ac:dyDescent="0.25">
      <c r="A7473" t="s">
        <v>332</v>
      </c>
      <c r="B7473" t="s">
        <v>297</v>
      </c>
      <c r="C7473">
        <v>7</v>
      </c>
      <c r="D7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3.9385797E-2</v>
      </c>
      <c r="E7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3.9385797E-2</v>
      </c>
      <c r="AI7473">
        <v>28</v>
      </c>
      <c r="AJ7473" t="s">
        <v>332</v>
      </c>
      <c r="AK7473" t="s">
        <v>431</v>
      </c>
      <c r="AL7473" t="s">
        <v>297</v>
      </c>
      <c r="AM7473">
        <v>12</v>
      </c>
      <c r="AN7473">
        <v>7</v>
      </c>
      <c r="AO7473">
        <v>3.9385797E-2</v>
      </c>
      <c r="AP7473">
        <v>0.153631932</v>
      </c>
      <c r="AQ7473">
        <v>0.185645643</v>
      </c>
      <c r="AR7473">
        <v>0.121598608</v>
      </c>
      <c r="AS7473">
        <v>0.26273449599999998</v>
      </c>
      <c r="AT7473">
        <v>1.533793E-2</v>
      </c>
    </row>
    <row r="7474" spans="1:46" hidden="1" x14ac:dyDescent="0.25">
      <c r="A7474" t="s">
        <v>332</v>
      </c>
      <c r="B7474" t="s">
        <v>297</v>
      </c>
      <c r="C7474">
        <v>8</v>
      </c>
      <c r="D7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0.17954972</v>
      </c>
      <c r="E7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0.17954972</v>
      </c>
      <c r="AI7474">
        <v>28</v>
      </c>
      <c r="AJ7474" t="s">
        <v>332</v>
      </c>
      <c r="AK7474" t="s">
        <v>431</v>
      </c>
      <c r="AL7474" t="s">
        <v>297</v>
      </c>
      <c r="AM7474">
        <v>12</v>
      </c>
      <c r="AN7474">
        <v>8</v>
      </c>
      <c r="AO7474">
        <v>0.17954972</v>
      </c>
      <c r="AP7474">
        <v>0.30154560000000002</v>
      </c>
      <c r="AQ7474">
        <v>0.35672047400000001</v>
      </c>
      <c r="AR7474">
        <v>0.27332698700000002</v>
      </c>
      <c r="AS7474">
        <v>0.47513977800000001</v>
      </c>
      <c r="AT7474">
        <v>7.9757570999999999E-2</v>
      </c>
    </row>
    <row r="7475" spans="1:46" hidden="1" x14ac:dyDescent="0.25">
      <c r="A7475" t="s">
        <v>332</v>
      </c>
      <c r="B7475" t="s">
        <v>297</v>
      </c>
      <c r="C7475">
        <v>9</v>
      </c>
      <c r="D7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0.50351872900000005</v>
      </c>
      <c r="E7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0.344009069</v>
      </c>
      <c r="AI7475">
        <v>28</v>
      </c>
      <c r="AJ7475" t="s">
        <v>332</v>
      </c>
      <c r="AK7475" t="s">
        <v>431</v>
      </c>
      <c r="AL7475" t="s">
        <v>297</v>
      </c>
      <c r="AM7475">
        <v>12</v>
      </c>
      <c r="AN7475">
        <v>9</v>
      </c>
      <c r="AO7475">
        <v>0.344009069</v>
      </c>
      <c r="AP7475">
        <v>0.43683667199999998</v>
      </c>
      <c r="AQ7475">
        <v>0.50351872900000005</v>
      </c>
      <c r="AR7475">
        <v>0.42692154799999998</v>
      </c>
      <c r="AS7475">
        <v>0.65392820399999996</v>
      </c>
      <c r="AT7475">
        <v>0.15628879500000001</v>
      </c>
    </row>
    <row r="7476" spans="1:46" hidden="1" x14ac:dyDescent="0.25">
      <c r="A7476" t="s">
        <v>332</v>
      </c>
      <c r="B7476" t="s">
        <v>297</v>
      </c>
      <c r="C7476">
        <v>10</v>
      </c>
      <c r="D7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0.63262500700000002</v>
      </c>
      <c r="E7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0.63262500700000002</v>
      </c>
      <c r="AI7476">
        <v>28</v>
      </c>
      <c r="AJ7476" t="s">
        <v>332</v>
      </c>
      <c r="AK7476" t="s">
        <v>431</v>
      </c>
      <c r="AL7476" t="s">
        <v>297</v>
      </c>
      <c r="AM7476">
        <v>12</v>
      </c>
      <c r="AN7476">
        <v>10</v>
      </c>
      <c r="AO7476">
        <v>0.50216371500000001</v>
      </c>
      <c r="AP7476">
        <v>0.581825076</v>
      </c>
      <c r="AQ7476">
        <v>0.63262500700000002</v>
      </c>
      <c r="AR7476">
        <v>0.562523671</v>
      </c>
      <c r="AS7476">
        <v>0.79682914299999996</v>
      </c>
      <c r="AT7476">
        <v>0.19828193099999999</v>
      </c>
    </row>
    <row r="7477" spans="1:46" hidden="1" x14ac:dyDescent="0.25">
      <c r="A7477" t="s">
        <v>332</v>
      </c>
      <c r="B7477" t="s">
        <v>297</v>
      </c>
      <c r="C7477">
        <v>11</v>
      </c>
      <c r="D7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0.73232315100000001</v>
      </c>
      <c r="E7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0.73232315100000001</v>
      </c>
      <c r="AI7477">
        <v>28</v>
      </c>
      <c r="AJ7477" t="s">
        <v>332</v>
      </c>
      <c r="AK7477" t="s">
        <v>431</v>
      </c>
      <c r="AL7477" t="s">
        <v>297</v>
      </c>
      <c r="AM7477">
        <v>12</v>
      </c>
      <c r="AN7477">
        <v>11</v>
      </c>
      <c r="AO7477">
        <v>0.60668707200000005</v>
      </c>
      <c r="AP7477">
        <v>0.67671462500000001</v>
      </c>
      <c r="AQ7477">
        <v>0.73232315100000001</v>
      </c>
      <c r="AR7477">
        <v>0.66319336799999995</v>
      </c>
      <c r="AS7477">
        <v>0.88446044999999995</v>
      </c>
      <c r="AT7477">
        <v>0.27270265999999999</v>
      </c>
    </row>
    <row r="7478" spans="1:46" hidden="1" x14ac:dyDescent="0.25">
      <c r="A7478" t="s">
        <v>332</v>
      </c>
      <c r="B7478" t="s">
        <v>297</v>
      </c>
      <c r="C7478">
        <v>12</v>
      </c>
      <c r="D7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0.77983917999999997</v>
      </c>
      <c r="E7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0.77983917999999997</v>
      </c>
      <c r="AI7478">
        <v>28</v>
      </c>
      <c r="AJ7478" t="s">
        <v>332</v>
      </c>
      <c r="AK7478" t="s">
        <v>431</v>
      </c>
      <c r="AL7478" t="s">
        <v>297</v>
      </c>
      <c r="AM7478">
        <v>12</v>
      </c>
      <c r="AN7478">
        <v>12</v>
      </c>
      <c r="AO7478">
        <v>0.66247308199999999</v>
      </c>
      <c r="AP7478">
        <v>0.72979217900000004</v>
      </c>
      <c r="AQ7478">
        <v>0.77983917999999997</v>
      </c>
      <c r="AR7478">
        <v>0.71124345899999997</v>
      </c>
      <c r="AS7478">
        <v>0.90951232800000004</v>
      </c>
      <c r="AT7478">
        <v>0.36164090599999998</v>
      </c>
    </row>
    <row r="7479" spans="1:46" hidden="1" x14ac:dyDescent="0.25">
      <c r="A7479" t="s">
        <v>332</v>
      </c>
      <c r="B7479" t="s">
        <v>297</v>
      </c>
      <c r="C7479">
        <v>13</v>
      </c>
      <c r="D7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0.76661745999999997</v>
      </c>
      <c r="E7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0.76661745999999997</v>
      </c>
      <c r="AI7479">
        <v>28</v>
      </c>
      <c r="AJ7479" t="s">
        <v>332</v>
      </c>
      <c r="AK7479" t="s">
        <v>431</v>
      </c>
      <c r="AL7479" t="s">
        <v>297</v>
      </c>
      <c r="AM7479">
        <v>12</v>
      </c>
      <c r="AN7479">
        <v>13</v>
      </c>
      <c r="AO7479">
        <v>0.65751897800000003</v>
      </c>
      <c r="AP7479">
        <v>0.71860869800000005</v>
      </c>
      <c r="AQ7479">
        <v>0.76661745999999997</v>
      </c>
      <c r="AR7479">
        <v>0.70308541599999996</v>
      </c>
      <c r="AS7479">
        <v>0.89366884800000002</v>
      </c>
      <c r="AT7479">
        <v>0.29877841700000002</v>
      </c>
    </row>
    <row r="7480" spans="1:46" hidden="1" x14ac:dyDescent="0.25">
      <c r="A7480" t="s">
        <v>332</v>
      </c>
      <c r="B7480" t="s">
        <v>297</v>
      </c>
      <c r="C7480">
        <v>14</v>
      </c>
      <c r="D7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0.70294358099999998</v>
      </c>
      <c r="E7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0.70294358099999998</v>
      </c>
      <c r="AI7480">
        <v>28</v>
      </c>
      <c r="AJ7480" t="s">
        <v>332</v>
      </c>
      <c r="AK7480" t="s">
        <v>431</v>
      </c>
      <c r="AL7480" t="s">
        <v>297</v>
      </c>
      <c r="AM7480">
        <v>12</v>
      </c>
      <c r="AN7480">
        <v>14</v>
      </c>
      <c r="AO7480">
        <v>0.57267420499999999</v>
      </c>
      <c r="AP7480">
        <v>0.64017177000000003</v>
      </c>
      <c r="AQ7480">
        <v>0.70294358099999998</v>
      </c>
      <c r="AR7480">
        <v>0.63595760599999995</v>
      </c>
      <c r="AS7480">
        <v>0.86602650599999997</v>
      </c>
      <c r="AT7480">
        <v>0.219207818</v>
      </c>
    </row>
    <row r="7481" spans="1:46" hidden="1" x14ac:dyDescent="0.25">
      <c r="A7481" t="s">
        <v>332</v>
      </c>
      <c r="B7481" t="s">
        <v>297</v>
      </c>
      <c r="C7481">
        <v>15</v>
      </c>
      <c r="D7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0.61436448499999996</v>
      </c>
      <c r="E7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0.61436448499999996</v>
      </c>
      <c r="AI7481">
        <v>28</v>
      </c>
      <c r="AJ7481" t="s">
        <v>332</v>
      </c>
      <c r="AK7481" t="s">
        <v>431</v>
      </c>
      <c r="AL7481" t="s">
        <v>297</v>
      </c>
      <c r="AM7481">
        <v>12</v>
      </c>
      <c r="AN7481">
        <v>15</v>
      </c>
      <c r="AO7481">
        <v>0.44435332599999999</v>
      </c>
      <c r="AP7481">
        <v>0.51411941299999997</v>
      </c>
      <c r="AQ7481">
        <v>0.61436448499999996</v>
      </c>
      <c r="AR7481">
        <v>0.52596464300000001</v>
      </c>
      <c r="AS7481">
        <v>0.77942329399999999</v>
      </c>
      <c r="AT7481">
        <v>0.17581396199999999</v>
      </c>
    </row>
    <row r="7482" spans="1:46" hidden="1" x14ac:dyDescent="0.25">
      <c r="A7482" t="s">
        <v>332</v>
      </c>
      <c r="B7482" t="s">
        <v>297</v>
      </c>
      <c r="C7482">
        <v>16</v>
      </c>
      <c r="D7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0.45814679400000002</v>
      </c>
      <c r="E7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0.45814679400000002</v>
      </c>
      <c r="AI7482">
        <v>28</v>
      </c>
      <c r="AJ7482" t="s">
        <v>332</v>
      </c>
      <c r="AK7482" t="s">
        <v>431</v>
      </c>
      <c r="AL7482" t="s">
        <v>297</v>
      </c>
      <c r="AM7482">
        <v>12</v>
      </c>
      <c r="AN7482">
        <v>16</v>
      </c>
      <c r="AO7482">
        <v>0.30340661000000002</v>
      </c>
      <c r="AP7482">
        <v>0.353960206</v>
      </c>
      <c r="AQ7482">
        <v>0.45814679400000002</v>
      </c>
      <c r="AR7482">
        <v>0.37731004499999998</v>
      </c>
      <c r="AS7482">
        <v>0.63016859599999997</v>
      </c>
      <c r="AT7482">
        <v>8.6561295999999996E-2</v>
      </c>
    </row>
    <row r="7483" spans="1:46" hidden="1" x14ac:dyDescent="0.25">
      <c r="A7483" t="s">
        <v>332</v>
      </c>
      <c r="B7483" t="s">
        <v>297</v>
      </c>
      <c r="C7483">
        <v>17</v>
      </c>
      <c r="D7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0.30602006300000001</v>
      </c>
      <c r="E7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0.30602006300000001</v>
      </c>
      <c r="AI7483">
        <v>28</v>
      </c>
      <c r="AJ7483" t="s">
        <v>332</v>
      </c>
      <c r="AK7483" t="s">
        <v>431</v>
      </c>
      <c r="AL7483" t="s">
        <v>297</v>
      </c>
      <c r="AM7483">
        <v>12</v>
      </c>
      <c r="AN7483">
        <v>17</v>
      </c>
      <c r="AO7483">
        <v>0.15320531500000001</v>
      </c>
      <c r="AP7483">
        <v>0.18335764399999999</v>
      </c>
      <c r="AQ7483">
        <v>0.30602006300000001</v>
      </c>
      <c r="AR7483">
        <v>0.22271095699999999</v>
      </c>
      <c r="AS7483">
        <v>0.42705959799999998</v>
      </c>
      <c r="AT7483">
        <v>4.3831319000000001E-2</v>
      </c>
    </row>
    <row r="7484" spans="1:46" hidden="1" x14ac:dyDescent="0.25">
      <c r="A7484" t="s">
        <v>332</v>
      </c>
      <c r="B7484" t="s">
        <v>297</v>
      </c>
      <c r="C7484">
        <v>18</v>
      </c>
      <c r="D7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0.148055254</v>
      </c>
      <c r="E7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0.148055254</v>
      </c>
      <c r="AI7484">
        <v>28</v>
      </c>
      <c r="AJ7484" t="s">
        <v>332</v>
      </c>
      <c r="AK7484" t="s">
        <v>431</v>
      </c>
      <c r="AL7484" t="s">
        <v>297</v>
      </c>
      <c r="AM7484">
        <v>12</v>
      </c>
      <c r="AN7484">
        <v>18</v>
      </c>
      <c r="AO7484">
        <v>2.3802793999999999E-2</v>
      </c>
      <c r="AP7484">
        <v>3.5167095000000002E-2</v>
      </c>
      <c r="AQ7484">
        <v>0.148055254</v>
      </c>
      <c r="AR7484">
        <v>7.9189965000000001E-2</v>
      </c>
      <c r="AS7484">
        <v>0.21811836100000001</v>
      </c>
      <c r="AT7484">
        <v>8.7031539999999994E-3</v>
      </c>
    </row>
    <row r="7485" spans="1:46" hidden="1" x14ac:dyDescent="0.25">
      <c r="A7485" t="s">
        <v>332</v>
      </c>
      <c r="B7485" t="s">
        <v>297</v>
      </c>
      <c r="C7485">
        <v>19</v>
      </c>
      <c r="D7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2.4373545E-2</v>
      </c>
      <c r="E7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2.4373545E-2</v>
      </c>
      <c r="AI7485">
        <v>28</v>
      </c>
      <c r="AJ7485" t="s">
        <v>332</v>
      </c>
      <c r="AK7485" t="s">
        <v>431</v>
      </c>
      <c r="AL7485" t="s">
        <v>297</v>
      </c>
      <c r="AM7485">
        <v>12</v>
      </c>
      <c r="AN7485">
        <v>19</v>
      </c>
      <c r="AO7485">
        <v>0</v>
      </c>
      <c r="AP7485">
        <v>0</v>
      </c>
      <c r="AQ7485">
        <v>2.4373545E-2</v>
      </c>
      <c r="AR7485">
        <v>1.0950723000000001E-2</v>
      </c>
      <c r="AS7485">
        <v>4.6469004000000001E-2</v>
      </c>
      <c r="AT7485">
        <v>0</v>
      </c>
    </row>
    <row r="7486" spans="1:46" hidden="1" x14ac:dyDescent="0.25">
      <c r="A7486" t="s">
        <v>332</v>
      </c>
      <c r="B7486" t="s">
        <v>297</v>
      </c>
      <c r="C7486">
        <v>20</v>
      </c>
      <c r="D7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6">
        <v>28</v>
      </c>
      <c r="AJ7486" t="s">
        <v>332</v>
      </c>
      <c r="AK7486" t="s">
        <v>431</v>
      </c>
      <c r="AL7486" t="s">
        <v>297</v>
      </c>
      <c r="AM7486">
        <v>12</v>
      </c>
      <c r="AN7486">
        <v>20</v>
      </c>
      <c r="AO7486">
        <v>0</v>
      </c>
      <c r="AP7486">
        <v>0</v>
      </c>
      <c r="AQ7486">
        <v>0</v>
      </c>
      <c r="AR7486">
        <v>0</v>
      </c>
      <c r="AS7486">
        <v>0</v>
      </c>
      <c r="AT7486">
        <v>0</v>
      </c>
    </row>
    <row r="7487" spans="1:46" hidden="1" x14ac:dyDescent="0.25">
      <c r="A7487" t="s">
        <v>332</v>
      </c>
      <c r="B7487" t="s">
        <v>297</v>
      </c>
      <c r="C7487">
        <v>21</v>
      </c>
      <c r="D7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7">
        <v>28</v>
      </c>
      <c r="AJ7487" t="s">
        <v>332</v>
      </c>
      <c r="AK7487" t="s">
        <v>431</v>
      </c>
      <c r="AL7487" t="s">
        <v>297</v>
      </c>
      <c r="AM7487">
        <v>12</v>
      </c>
      <c r="AN7487">
        <v>21</v>
      </c>
      <c r="AO7487">
        <v>0</v>
      </c>
      <c r="AP7487">
        <v>0</v>
      </c>
      <c r="AQ7487">
        <v>0</v>
      </c>
      <c r="AR7487">
        <v>0</v>
      </c>
      <c r="AS7487">
        <v>0</v>
      </c>
      <c r="AT7487">
        <v>0</v>
      </c>
    </row>
    <row r="7488" spans="1:46" hidden="1" x14ac:dyDescent="0.25">
      <c r="A7488" t="s">
        <v>332</v>
      </c>
      <c r="B7488" t="s">
        <v>297</v>
      </c>
      <c r="C7488">
        <v>22</v>
      </c>
      <c r="D7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8">
        <v>28</v>
      </c>
      <c r="AJ7488" t="s">
        <v>332</v>
      </c>
      <c r="AK7488" t="s">
        <v>431</v>
      </c>
      <c r="AL7488" t="s">
        <v>297</v>
      </c>
      <c r="AM7488">
        <v>12</v>
      </c>
      <c r="AN7488">
        <v>22</v>
      </c>
      <c r="AO7488">
        <v>0</v>
      </c>
      <c r="AP7488">
        <v>0</v>
      </c>
      <c r="AQ7488">
        <v>0</v>
      </c>
      <c r="AR7488">
        <v>0</v>
      </c>
      <c r="AS7488">
        <v>0</v>
      </c>
      <c r="AT7488">
        <v>0</v>
      </c>
    </row>
    <row r="7489" spans="1:46" hidden="1" x14ac:dyDescent="0.25">
      <c r="A7489" t="s">
        <v>332</v>
      </c>
      <c r="B7489" t="s">
        <v>297</v>
      </c>
      <c r="C7489">
        <v>23</v>
      </c>
      <c r="D7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9">
        <v>28</v>
      </c>
      <c r="AJ7489" t="s">
        <v>332</v>
      </c>
      <c r="AK7489" t="s">
        <v>431</v>
      </c>
      <c r="AL7489" t="s">
        <v>297</v>
      </c>
      <c r="AM7489">
        <v>12</v>
      </c>
      <c r="AN7489">
        <v>23</v>
      </c>
      <c r="AO7489">
        <v>0</v>
      </c>
      <c r="AP7489">
        <v>0</v>
      </c>
      <c r="AQ7489">
        <v>0</v>
      </c>
      <c r="AR7489">
        <v>0</v>
      </c>
      <c r="AS7489">
        <v>0</v>
      </c>
      <c r="AT7489">
        <v>0</v>
      </c>
    </row>
    <row r="7490" spans="1:46" hidden="1" x14ac:dyDescent="0.25">
      <c r="A7490" t="s">
        <v>332</v>
      </c>
      <c r="B7490" t="s">
        <v>297</v>
      </c>
      <c r="C7490">
        <v>24</v>
      </c>
      <c r="D7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0">
        <v>28</v>
      </c>
      <c r="AJ7490" t="s">
        <v>332</v>
      </c>
      <c r="AK7490" t="s">
        <v>431</v>
      </c>
      <c r="AL7490" t="s">
        <v>297</v>
      </c>
      <c r="AM7490">
        <v>12</v>
      </c>
      <c r="AN7490">
        <v>24</v>
      </c>
      <c r="AO7490">
        <v>0</v>
      </c>
      <c r="AP7490">
        <v>0</v>
      </c>
      <c r="AQ7490">
        <v>0</v>
      </c>
      <c r="AR7490">
        <v>0</v>
      </c>
      <c r="AS7490">
        <v>0</v>
      </c>
      <c r="AT7490">
        <v>0</v>
      </c>
    </row>
    <row r="7491" spans="1:46" hidden="1" x14ac:dyDescent="0.25">
      <c r="A7491" t="s">
        <v>324</v>
      </c>
      <c r="B7491" t="s">
        <v>286</v>
      </c>
      <c r="C7491">
        <v>1</v>
      </c>
      <c r="D749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1">
        <v>17</v>
      </c>
      <c r="AJ7491" t="s">
        <v>324</v>
      </c>
      <c r="AK7491" t="s">
        <v>432</v>
      </c>
      <c r="AL7491" t="s">
        <v>286</v>
      </c>
      <c r="AM7491">
        <v>1</v>
      </c>
      <c r="AN7491">
        <v>1</v>
      </c>
      <c r="AO7491">
        <v>0</v>
      </c>
      <c r="AP7491">
        <v>0</v>
      </c>
      <c r="AQ7491">
        <v>0</v>
      </c>
      <c r="AR7491">
        <v>0</v>
      </c>
      <c r="AS7491">
        <v>0</v>
      </c>
      <c r="AT7491">
        <v>0</v>
      </c>
    </row>
    <row r="7492" spans="1:46" hidden="1" x14ac:dyDescent="0.25">
      <c r="A7492" t="s">
        <v>324</v>
      </c>
      <c r="B7492" t="s">
        <v>286</v>
      </c>
      <c r="C7492">
        <v>2</v>
      </c>
      <c r="D749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2">
        <v>17</v>
      </c>
      <c r="AJ7492" t="s">
        <v>324</v>
      </c>
      <c r="AK7492" t="s">
        <v>432</v>
      </c>
      <c r="AL7492" t="s">
        <v>286</v>
      </c>
      <c r="AM7492">
        <v>1</v>
      </c>
      <c r="AN7492">
        <v>2</v>
      </c>
      <c r="AO7492">
        <v>0</v>
      </c>
      <c r="AP7492">
        <v>0</v>
      </c>
      <c r="AQ7492">
        <v>0</v>
      </c>
      <c r="AR7492">
        <v>0</v>
      </c>
      <c r="AS7492">
        <v>0</v>
      </c>
      <c r="AT7492">
        <v>0</v>
      </c>
    </row>
    <row r="7493" spans="1:46" hidden="1" x14ac:dyDescent="0.25">
      <c r="A7493" t="s">
        <v>324</v>
      </c>
      <c r="B7493" t="s">
        <v>286</v>
      </c>
      <c r="C7493">
        <v>3</v>
      </c>
      <c r="D749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3">
        <v>17</v>
      </c>
      <c r="AJ7493" t="s">
        <v>324</v>
      </c>
      <c r="AK7493" t="s">
        <v>432</v>
      </c>
      <c r="AL7493" t="s">
        <v>286</v>
      </c>
      <c r="AM7493">
        <v>1</v>
      </c>
      <c r="AN7493">
        <v>3</v>
      </c>
      <c r="AO7493">
        <v>0</v>
      </c>
      <c r="AP7493">
        <v>0</v>
      </c>
      <c r="AQ7493">
        <v>0</v>
      </c>
      <c r="AR7493">
        <v>0</v>
      </c>
      <c r="AS7493">
        <v>0</v>
      </c>
      <c r="AT7493">
        <v>0</v>
      </c>
    </row>
    <row r="7494" spans="1:46" hidden="1" x14ac:dyDescent="0.25">
      <c r="A7494" t="s">
        <v>324</v>
      </c>
      <c r="B7494" t="s">
        <v>286</v>
      </c>
      <c r="C7494">
        <v>4</v>
      </c>
      <c r="D749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4">
        <v>17</v>
      </c>
      <c r="AJ7494" t="s">
        <v>324</v>
      </c>
      <c r="AK7494" t="s">
        <v>432</v>
      </c>
      <c r="AL7494" t="s">
        <v>286</v>
      </c>
      <c r="AM7494">
        <v>1</v>
      </c>
      <c r="AN7494">
        <v>4</v>
      </c>
      <c r="AO7494">
        <v>0</v>
      </c>
      <c r="AP7494">
        <v>0</v>
      </c>
      <c r="AQ7494">
        <v>0</v>
      </c>
      <c r="AR7494">
        <v>0</v>
      </c>
      <c r="AS7494">
        <v>0</v>
      </c>
      <c r="AT7494">
        <v>0</v>
      </c>
    </row>
    <row r="7495" spans="1:46" hidden="1" x14ac:dyDescent="0.25">
      <c r="A7495" t="s">
        <v>324</v>
      </c>
      <c r="B7495" t="s">
        <v>286</v>
      </c>
      <c r="C7495">
        <v>5</v>
      </c>
      <c r="D749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5">
        <v>17</v>
      </c>
      <c r="AJ7495" t="s">
        <v>324</v>
      </c>
      <c r="AK7495" t="s">
        <v>432</v>
      </c>
      <c r="AL7495" t="s">
        <v>286</v>
      </c>
      <c r="AM7495">
        <v>1</v>
      </c>
      <c r="AN7495">
        <v>5</v>
      </c>
      <c r="AO7495">
        <v>0</v>
      </c>
      <c r="AP7495">
        <v>0</v>
      </c>
      <c r="AQ7495">
        <v>0</v>
      </c>
      <c r="AR7495">
        <v>0</v>
      </c>
      <c r="AS7495">
        <v>0</v>
      </c>
      <c r="AT7495">
        <v>0</v>
      </c>
    </row>
    <row r="7496" spans="1:46" hidden="1" x14ac:dyDescent="0.25">
      <c r="A7496" t="s">
        <v>324</v>
      </c>
      <c r="B7496" t="s">
        <v>286</v>
      </c>
      <c r="C7496">
        <v>6</v>
      </c>
      <c r="D749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6">
        <v>17</v>
      </c>
      <c r="AJ7496" t="s">
        <v>324</v>
      </c>
      <c r="AK7496" t="s">
        <v>432</v>
      </c>
      <c r="AL7496" t="s">
        <v>286</v>
      </c>
      <c r="AM7496">
        <v>1</v>
      </c>
      <c r="AN7496">
        <v>6</v>
      </c>
      <c r="AO7496">
        <v>0</v>
      </c>
      <c r="AP7496">
        <v>0</v>
      </c>
      <c r="AQ7496">
        <v>6.72E-6</v>
      </c>
      <c r="AR7496">
        <v>1.19E-5</v>
      </c>
      <c r="AS7496">
        <v>1.7703400000000001E-4</v>
      </c>
      <c r="AT7496">
        <v>0</v>
      </c>
    </row>
    <row r="7497" spans="1:46" hidden="1" x14ac:dyDescent="0.25">
      <c r="A7497" t="s">
        <v>324</v>
      </c>
      <c r="B7497" t="s">
        <v>286</v>
      </c>
      <c r="C7497">
        <v>7</v>
      </c>
      <c r="D749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7">
        <v>17</v>
      </c>
      <c r="AJ7497" t="s">
        <v>324</v>
      </c>
      <c r="AK7497" t="s">
        <v>432</v>
      </c>
      <c r="AL7497" t="s">
        <v>286</v>
      </c>
      <c r="AM7497">
        <v>1</v>
      </c>
      <c r="AN7497">
        <v>7</v>
      </c>
      <c r="AO7497">
        <v>0</v>
      </c>
      <c r="AP7497">
        <v>4.459289E-3</v>
      </c>
      <c r="AQ7497" s="281">
        <v>3.3891795000000002E-2</v>
      </c>
      <c r="AR7497" s="281">
        <v>1.7010402000000001E-2</v>
      </c>
      <c r="AS7497">
        <v>6.4340609000000007E-2</v>
      </c>
      <c r="AT7497">
        <v>0</v>
      </c>
    </row>
    <row r="7498" spans="1:46" hidden="1" x14ac:dyDescent="0.25">
      <c r="A7498" t="s">
        <v>324</v>
      </c>
      <c r="B7498" t="s">
        <v>286</v>
      </c>
      <c r="C7498">
        <v>8</v>
      </c>
      <c r="D749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3.6241044E-2</v>
      </c>
      <c r="E7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3.6241044E-2</v>
      </c>
      <c r="AI7498">
        <v>17</v>
      </c>
      <c r="AJ7498" t="s">
        <v>324</v>
      </c>
      <c r="AK7498" t="s">
        <v>432</v>
      </c>
      <c r="AL7498" t="s">
        <v>286</v>
      </c>
      <c r="AM7498">
        <v>1</v>
      </c>
      <c r="AN7498">
        <v>8</v>
      </c>
      <c r="AO7498">
        <v>3.6241044E-2</v>
      </c>
      <c r="AP7498">
        <v>5.5548131000000001E-2</v>
      </c>
      <c r="AQ7498">
        <v>0.17234782700000001</v>
      </c>
      <c r="AR7498">
        <v>9.7713347000000006E-2</v>
      </c>
      <c r="AS7498">
        <v>0.24869097700000001</v>
      </c>
      <c r="AT7498">
        <v>1.5761570999999999E-2</v>
      </c>
    </row>
    <row r="7499" spans="1:46" hidden="1" x14ac:dyDescent="0.25">
      <c r="A7499" t="s">
        <v>324</v>
      </c>
      <c r="B7499" t="s">
        <v>286</v>
      </c>
      <c r="C7499">
        <v>9</v>
      </c>
      <c r="D749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0.32939131999999999</v>
      </c>
      <c r="E7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0.16553933500000001</v>
      </c>
      <c r="AI7499">
        <v>17</v>
      </c>
      <c r="AJ7499" t="s">
        <v>324</v>
      </c>
      <c r="AK7499" t="s">
        <v>432</v>
      </c>
      <c r="AL7499" t="s">
        <v>286</v>
      </c>
      <c r="AM7499">
        <v>1</v>
      </c>
      <c r="AN7499">
        <v>9</v>
      </c>
      <c r="AO7499">
        <v>0.16553933500000001</v>
      </c>
      <c r="AP7499">
        <v>0.208080449</v>
      </c>
      <c r="AQ7499">
        <v>0.32939131999999999</v>
      </c>
      <c r="AR7499">
        <v>0.238720339</v>
      </c>
      <c r="AS7499">
        <v>0.45065957299999998</v>
      </c>
      <c r="AT7499">
        <v>7.2679892999999995E-2</v>
      </c>
    </row>
    <row r="7500" spans="1:46" hidden="1" x14ac:dyDescent="0.25">
      <c r="A7500" t="s">
        <v>324</v>
      </c>
      <c r="B7500" t="s">
        <v>286</v>
      </c>
      <c r="C7500">
        <v>10</v>
      </c>
      <c r="D750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0.49224490500000001</v>
      </c>
      <c r="E7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0.49224490500000001</v>
      </c>
      <c r="AI7500">
        <v>17</v>
      </c>
      <c r="AJ7500" t="s">
        <v>324</v>
      </c>
      <c r="AK7500" t="s">
        <v>432</v>
      </c>
      <c r="AL7500" t="s">
        <v>286</v>
      </c>
      <c r="AM7500">
        <v>1</v>
      </c>
      <c r="AN7500">
        <v>10</v>
      </c>
      <c r="AO7500">
        <v>0.32182958699999997</v>
      </c>
      <c r="AP7500">
        <v>0.37093378999999999</v>
      </c>
      <c r="AQ7500">
        <v>0.49224490500000001</v>
      </c>
      <c r="AR7500">
        <v>0.38550146699999999</v>
      </c>
      <c r="AS7500">
        <v>0.63899249400000002</v>
      </c>
      <c r="AT7500">
        <v>0.113443087</v>
      </c>
    </row>
    <row r="7501" spans="1:46" hidden="1" x14ac:dyDescent="0.25">
      <c r="A7501" t="s">
        <v>324</v>
      </c>
      <c r="B7501" t="s">
        <v>286</v>
      </c>
      <c r="C7501">
        <v>11</v>
      </c>
      <c r="D750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0.60562364800000001</v>
      </c>
      <c r="E7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0.60562364800000001</v>
      </c>
      <c r="AI7501">
        <v>17</v>
      </c>
      <c r="AJ7501" t="s">
        <v>324</v>
      </c>
      <c r="AK7501" t="s">
        <v>432</v>
      </c>
      <c r="AL7501" t="s">
        <v>286</v>
      </c>
      <c r="AM7501">
        <v>1</v>
      </c>
      <c r="AN7501">
        <v>11</v>
      </c>
      <c r="AO7501">
        <v>0.433339523</v>
      </c>
      <c r="AP7501">
        <v>0.50064012000000002</v>
      </c>
      <c r="AQ7501">
        <v>0.60562364800000001</v>
      </c>
      <c r="AR7501">
        <v>0.50454660399999995</v>
      </c>
      <c r="AS7501">
        <v>0.76771</v>
      </c>
      <c r="AT7501">
        <v>0.154685131</v>
      </c>
    </row>
    <row r="7502" spans="1:46" hidden="1" x14ac:dyDescent="0.25">
      <c r="A7502" t="s">
        <v>324</v>
      </c>
      <c r="B7502" t="s">
        <v>286</v>
      </c>
      <c r="C7502">
        <v>12</v>
      </c>
      <c r="D750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0.69013503799999998</v>
      </c>
      <c r="E7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0.69013503799999998</v>
      </c>
      <c r="AI7502">
        <v>17</v>
      </c>
      <c r="AJ7502" t="s">
        <v>324</v>
      </c>
      <c r="AK7502" t="s">
        <v>432</v>
      </c>
      <c r="AL7502" t="s">
        <v>286</v>
      </c>
      <c r="AM7502">
        <v>1</v>
      </c>
      <c r="AN7502">
        <v>12</v>
      </c>
      <c r="AO7502">
        <v>0.49903542699999998</v>
      </c>
      <c r="AP7502">
        <v>0.60737085700000004</v>
      </c>
      <c r="AQ7502">
        <v>0.69013503799999998</v>
      </c>
      <c r="AR7502">
        <v>0.58230251300000002</v>
      </c>
      <c r="AS7502">
        <v>0.79841376500000005</v>
      </c>
      <c r="AT7502">
        <v>0.194612006</v>
      </c>
    </row>
    <row r="7503" spans="1:46" hidden="1" x14ac:dyDescent="0.25">
      <c r="A7503" t="s">
        <v>324</v>
      </c>
      <c r="B7503" t="s">
        <v>286</v>
      </c>
      <c r="C7503">
        <v>13</v>
      </c>
      <c r="D750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0.704228615</v>
      </c>
      <c r="E7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0.704228615</v>
      </c>
      <c r="AI7503">
        <v>17</v>
      </c>
      <c r="AJ7503" t="s">
        <v>324</v>
      </c>
      <c r="AK7503" t="s">
        <v>432</v>
      </c>
      <c r="AL7503" t="s">
        <v>286</v>
      </c>
      <c r="AM7503">
        <v>1</v>
      </c>
      <c r="AN7503">
        <v>13</v>
      </c>
      <c r="AO7503">
        <v>0.54366175900000002</v>
      </c>
      <c r="AP7503">
        <v>0.63249802700000002</v>
      </c>
      <c r="AQ7503">
        <v>0.704228615</v>
      </c>
      <c r="AR7503">
        <v>0.60749996399999995</v>
      </c>
      <c r="AS7503">
        <v>0.83775979599999995</v>
      </c>
      <c r="AT7503">
        <v>0.20055709399999999</v>
      </c>
    </row>
    <row r="7504" spans="1:46" hidden="1" x14ac:dyDescent="0.25">
      <c r="A7504" t="s">
        <v>324</v>
      </c>
      <c r="B7504" t="s">
        <v>286</v>
      </c>
      <c r="C7504">
        <v>14</v>
      </c>
      <c r="D750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0.67722966900000003</v>
      </c>
      <c r="E7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0.67722966900000003</v>
      </c>
      <c r="AI7504">
        <v>17</v>
      </c>
      <c r="AJ7504" t="s">
        <v>324</v>
      </c>
      <c r="AK7504" t="s">
        <v>432</v>
      </c>
      <c r="AL7504" t="s">
        <v>286</v>
      </c>
      <c r="AM7504">
        <v>1</v>
      </c>
      <c r="AN7504">
        <v>14</v>
      </c>
      <c r="AO7504">
        <v>0.52913494699999997</v>
      </c>
      <c r="AP7504">
        <v>0.62295879700000001</v>
      </c>
      <c r="AQ7504">
        <v>0.67722966900000003</v>
      </c>
      <c r="AR7504">
        <v>0.59744528299999999</v>
      </c>
      <c r="AS7504">
        <v>0.77423342799999995</v>
      </c>
      <c r="AT7504">
        <v>0.199942907</v>
      </c>
    </row>
    <row r="7505" spans="1:46" hidden="1" x14ac:dyDescent="0.25">
      <c r="A7505" t="s">
        <v>324</v>
      </c>
      <c r="B7505" t="s">
        <v>286</v>
      </c>
      <c r="C7505">
        <v>15</v>
      </c>
      <c r="D750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0.62724919999999995</v>
      </c>
      <c r="E7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0.62724919999999995</v>
      </c>
      <c r="AI7505">
        <v>17</v>
      </c>
      <c r="AJ7505" t="s">
        <v>324</v>
      </c>
      <c r="AK7505" t="s">
        <v>432</v>
      </c>
      <c r="AL7505" t="s">
        <v>286</v>
      </c>
      <c r="AM7505">
        <v>1</v>
      </c>
      <c r="AN7505">
        <v>15</v>
      </c>
      <c r="AO7505">
        <v>0.49041061600000002</v>
      </c>
      <c r="AP7505">
        <v>0.57281507200000004</v>
      </c>
      <c r="AQ7505">
        <v>0.62724919999999995</v>
      </c>
      <c r="AR7505">
        <v>0.54990323100000005</v>
      </c>
      <c r="AS7505">
        <v>0.73279329999999998</v>
      </c>
      <c r="AT7505">
        <v>0.21439106399999999</v>
      </c>
    </row>
    <row r="7506" spans="1:46" hidden="1" x14ac:dyDescent="0.25">
      <c r="A7506" t="s">
        <v>324</v>
      </c>
      <c r="B7506" t="s">
        <v>286</v>
      </c>
      <c r="C7506">
        <v>16</v>
      </c>
      <c r="D750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0.53867528099999995</v>
      </c>
      <c r="E7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0.53867528099999995</v>
      </c>
      <c r="AI7506">
        <v>17</v>
      </c>
      <c r="AJ7506" t="s">
        <v>324</v>
      </c>
      <c r="AK7506" t="s">
        <v>432</v>
      </c>
      <c r="AL7506" t="s">
        <v>286</v>
      </c>
      <c r="AM7506">
        <v>1</v>
      </c>
      <c r="AN7506">
        <v>16</v>
      </c>
      <c r="AO7506">
        <v>0.393643827</v>
      </c>
      <c r="AP7506">
        <v>0.45714640600000001</v>
      </c>
      <c r="AQ7506">
        <v>0.53867528099999995</v>
      </c>
      <c r="AR7506">
        <v>0.45155432899999998</v>
      </c>
      <c r="AS7506">
        <v>0.62952850400000004</v>
      </c>
      <c r="AT7506">
        <v>0.12739170399999999</v>
      </c>
    </row>
    <row r="7507" spans="1:46" hidden="1" x14ac:dyDescent="0.25">
      <c r="A7507" t="s">
        <v>324</v>
      </c>
      <c r="B7507" t="s">
        <v>286</v>
      </c>
      <c r="C7507">
        <v>17</v>
      </c>
      <c r="D750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0.41219419499999999</v>
      </c>
      <c r="E7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0.41219419499999999</v>
      </c>
      <c r="AI7507">
        <v>17</v>
      </c>
      <c r="AJ7507" t="s">
        <v>324</v>
      </c>
      <c r="AK7507" t="s">
        <v>432</v>
      </c>
      <c r="AL7507" t="s">
        <v>286</v>
      </c>
      <c r="AM7507">
        <v>1</v>
      </c>
      <c r="AN7507">
        <v>17</v>
      </c>
      <c r="AO7507">
        <v>0.25495917000000001</v>
      </c>
      <c r="AP7507">
        <v>0.31303579599999998</v>
      </c>
      <c r="AQ7507">
        <v>0.41219419499999999</v>
      </c>
      <c r="AR7507">
        <v>0.32518204299999998</v>
      </c>
      <c r="AS7507">
        <v>0.49500959999999999</v>
      </c>
      <c r="AT7507">
        <v>9.9548026999999997E-2</v>
      </c>
    </row>
    <row r="7508" spans="1:46" hidden="1" x14ac:dyDescent="0.25">
      <c r="A7508" t="s">
        <v>324</v>
      </c>
      <c r="B7508" t="s">
        <v>286</v>
      </c>
      <c r="C7508">
        <v>18</v>
      </c>
      <c r="D750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0.25809414000000003</v>
      </c>
      <c r="E7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0.25809414000000003</v>
      </c>
      <c r="AI7508">
        <v>17</v>
      </c>
      <c r="AJ7508" t="s">
        <v>324</v>
      </c>
      <c r="AK7508" t="s">
        <v>432</v>
      </c>
      <c r="AL7508" t="s">
        <v>286</v>
      </c>
      <c r="AM7508">
        <v>1</v>
      </c>
      <c r="AN7508">
        <v>18</v>
      </c>
      <c r="AO7508">
        <v>0.116225883</v>
      </c>
      <c r="AP7508">
        <v>0.16363659</v>
      </c>
      <c r="AQ7508">
        <v>0.25809414000000003</v>
      </c>
      <c r="AR7508">
        <v>0.183985762</v>
      </c>
      <c r="AS7508">
        <v>0.333757311</v>
      </c>
      <c r="AT7508">
        <v>5.4121079000000002E-2</v>
      </c>
    </row>
    <row r="7509" spans="1:46" hidden="1" x14ac:dyDescent="0.25">
      <c r="A7509" t="s">
        <v>324</v>
      </c>
      <c r="B7509" t="s">
        <v>286</v>
      </c>
      <c r="C7509">
        <v>19</v>
      </c>
      <c r="D750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0.11379748100000001</v>
      </c>
      <c r="E7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0.11379748100000001</v>
      </c>
      <c r="AI7509">
        <v>17</v>
      </c>
      <c r="AJ7509" t="s">
        <v>324</v>
      </c>
      <c r="AK7509" t="s">
        <v>432</v>
      </c>
      <c r="AL7509" t="s">
        <v>286</v>
      </c>
      <c r="AM7509">
        <v>1</v>
      </c>
      <c r="AN7509">
        <v>19</v>
      </c>
      <c r="AO7509">
        <v>1.5341209999999999E-2</v>
      </c>
      <c r="AP7509">
        <v>4.2474798000000001E-2</v>
      </c>
      <c r="AQ7509">
        <v>0.11379748100000001</v>
      </c>
      <c r="AR7509">
        <v>6.3395164000000004E-2</v>
      </c>
      <c r="AS7509">
        <v>0.15302696299999999</v>
      </c>
      <c r="AT7509">
        <v>6.0042760000000002E-3</v>
      </c>
    </row>
    <row r="7510" spans="1:46" hidden="1" x14ac:dyDescent="0.25">
      <c r="A7510" t="s">
        <v>324</v>
      </c>
      <c r="B7510" t="s">
        <v>286</v>
      </c>
      <c r="C7510">
        <v>20</v>
      </c>
      <c r="D751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1.4578730999999999E-2</v>
      </c>
      <c r="E7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1.4578730999999999E-2</v>
      </c>
      <c r="AI7510">
        <v>17</v>
      </c>
      <c r="AJ7510" t="s">
        <v>324</v>
      </c>
      <c r="AK7510" t="s">
        <v>432</v>
      </c>
      <c r="AL7510" t="s">
        <v>286</v>
      </c>
      <c r="AM7510">
        <v>1</v>
      </c>
      <c r="AN7510">
        <v>20</v>
      </c>
      <c r="AO7510">
        <v>0</v>
      </c>
      <c r="AP7510">
        <v>3.9639050000000002E-3</v>
      </c>
      <c r="AQ7510">
        <v>1.4578730999999999E-2</v>
      </c>
      <c r="AR7510">
        <v>7.3133490000000002E-3</v>
      </c>
      <c r="AS7510">
        <v>2.3113815999999999E-2</v>
      </c>
      <c r="AT7510">
        <v>0</v>
      </c>
    </row>
    <row r="7511" spans="1:46" hidden="1" x14ac:dyDescent="0.25">
      <c r="A7511" t="s">
        <v>324</v>
      </c>
      <c r="B7511" t="s">
        <v>286</v>
      </c>
      <c r="C7511">
        <v>21</v>
      </c>
      <c r="D751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1">
        <v>17</v>
      </c>
      <c r="AJ7511" t="s">
        <v>324</v>
      </c>
      <c r="AK7511" t="s">
        <v>432</v>
      </c>
      <c r="AL7511" t="s">
        <v>286</v>
      </c>
      <c r="AM7511">
        <v>1</v>
      </c>
      <c r="AN7511">
        <v>21</v>
      </c>
      <c r="AO7511">
        <v>0</v>
      </c>
      <c r="AP7511">
        <v>0</v>
      </c>
      <c r="AQ7511">
        <v>0</v>
      </c>
      <c r="AR7511">
        <v>0</v>
      </c>
      <c r="AS7511">
        <v>0</v>
      </c>
      <c r="AT7511">
        <v>0</v>
      </c>
    </row>
    <row r="7512" spans="1:46" hidden="1" x14ac:dyDescent="0.25">
      <c r="A7512" t="s">
        <v>324</v>
      </c>
      <c r="B7512" t="s">
        <v>286</v>
      </c>
      <c r="C7512">
        <v>22</v>
      </c>
      <c r="D751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2">
        <v>17</v>
      </c>
      <c r="AJ7512" t="s">
        <v>324</v>
      </c>
      <c r="AK7512" t="s">
        <v>432</v>
      </c>
      <c r="AL7512" t="s">
        <v>286</v>
      </c>
      <c r="AM7512">
        <v>1</v>
      </c>
      <c r="AN7512">
        <v>22</v>
      </c>
      <c r="AO7512">
        <v>0</v>
      </c>
      <c r="AP7512">
        <v>0</v>
      </c>
      <c r="AQ7512">
        <v>0</v>
      </c>
      <c r="AR7512">
        <v>0</v>
      </c>
      <c r="AS7512">
        <v>0</v>
      </c>
      <c r="AT7512">
        <v>0</v>
      </c>
    </row>
    <row r="7513" spans="1:46" hidden="1" x14ac:dyDescent="0.25">
      <c r="A7513" t="s">
        <v>324</v>
      </c>
      <c r="B7513" t="s">
        <v>286</v>
      </c>
      <c r="C7513">
        <v>23</v>
      </c>
      <c r="D751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3">
        <v>17</v>
      </c>
      <c r="AJ7513" t="s">
        <v>324</v>
      </c>
      <c r="AK7513" t="s">
        <v>432</v>
      </c>
      <c r="AL7513" t="s">
        <v>286</v>
      </c>
      <c r="AM7513">
        <v>1</v>
      </c>
      <c r="AN7513">
        <v>23</v>
      </c>
      <c r="AO7513">
        <v>0</v>
      </c>
      <c r="AP7513">
        <v>0</v>
      </c>
      <c r="AQ7513">
        <v>0</v>
      </c>
      <c r="AR7513">
        <v>0</v>
      </c>
      <c r="AS7513">
        <v>0</v>
      </c>
      <c r="AT7513">
        <v>0</v>
      </c>
    </row>
    <row r="7514" spans="1:46" hidden="1" x14ac:dyDescent="0.25">
      <c r="A7514" t="s">
        <v>324</v>
      </c>
      <c r="B7514" t="s">
        <v>286</v>
      </c>
      <c r="C7514">
        <v>24</v>
      </c>
      <c r="D751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4">
        <v>17</v>
      </c>
      <c r="AJ7514" t="s">
        <v>324</v>
      </c>
      <c r="AK7514" t="s">
        <v>432</v>
      </c>
      <c r="AL7514" t="s">
        <v>286</v>
      </c>
      <c r="AM7514">
        <v>1</v>
      </c>
      <c r="AN7514">
        <v>24</v>
      </c>
      <c r="AO7514">
        <v>0</v>
      </c>
      <c r="AP7514">
        <v>0</v>
      </c>
      <c r="AQ7514">
        <v>0</v>
      </c>
      <c r="AR7514">
        <v>0</v>
      </c>
      <c r="AS7514">
        <v>0</v>
      </c>
      <c r="AT7514">
        <v>0</v>
      </c>
    </row>
    <row r="7515" spans="1:46" hidden="1" x14ac:dyDescent="0.25">
      <c r="A7515" t="s">
        <v>324</v>
      </c>
      <c r="B7515" t="s">
        <v>287</v>
      </c>
      <c r="C7515">
        <v>1</v>
      </c>
      <c r="D751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5">
        <v>17</v>
      </c>
      <c r="AJ7515" t="s">
        <v>324</v>
      </c>
      <c r="AK7515" t="s">
        <v>432</v>
      </c>
      <c r="AL7515" t="s">
        <v>287</v>
      </c>
      <c r="AM7515">
        <v>2</v>
      </c>
      <c r="AN7515">
        <v>1</v>
      </c>
      <c r="AO7515">
        <v>0</v>
      </c>
      <c r="AP7515">
        <v>0</v>
      </c>
      <c r="AQ7515">
        <v>0</v>
      </c>
      <c r="AR7515">
        <v>0</v>
      </c>
      <c r="AS7515">
        <v>0</v>
      </c>
      <c r="AT7515">
        <v>0</v>
      </c>
    </row>
    <row r="7516" spans="1:46" hidden="1" x14ac:dyDescent="0.25">
      <c r="A7516" t="s">
        <v>324</v>
      </c>
      <c r="B7516" t="s">
        <v>287</v>
      </c>
      <c r="C7516">
        <v>2</v>
      </c>
      <c r="D751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6">
        <v>17</v>
      </c>
      <c r="AJ7516" t="s">
        <v>324</v>
      </c>
      <c r="AK7516" t="s">
        <v>432</v>
      </c>
      <c r="AL7516" t="s">
        <v>287</v>
      </c>
      <c r="AM7516">
        <v>2</v>
      </c>
      <c r="AN7516">
        <v>2</v>
      </c>
      <c r="AO7516">
        <v>0</v>
      </c>
      <c r="AP7516">
        <v>0</v>
      </c>
      <c r="AQ7516">
        <v>0</v>
      </c>
      <c r="AR7516">
        <v>0</v>
      </c>
      <c r="AS7516">
        <v>0</v>
      </c>
      <c r="AT7516">
        <v>0</v>
      </c>
    </row>
    <row r="7517" spans="1:46" hidden="1" x14ac:dyDescent="0.25">
      <c r="A7517" t="s">
        <v>324</v>
      </c>
      <c r="B7517" t="s">
        <v>287</v>
      </c>
      <c r="C7517">
        <v>3</v>
      </c>
      <c r="D751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7">
        <v>17</v>
      </c>
      <c r="AJ7517" t="s">
        <v>324</v>
      </c>
      <c r="AK7517" t="s">
        <v>432</v>
      </c>
      <c r="AL7517" t="s">
        <v>287</v>
      </c>
      <c r="AM7517">
        <v>2</v>
      </c>
      <c r="AN7517">
        <v>3</v>
      </c>
      <c r="AO7517">
        <v>0</v>
      </c>
      <c r="AP7517">
        <v>0</v>
      </c>
      <c r="AQ7517">
        <v>0</v>
      </c>
      <c r="AR7517">
        <v>0</v>
      </c>
      <c r="AS7517">
        <v>0</v>
      </c>
      <c r="AT7517">
        <v>0</v>
      </c>
    </row>
    <row r="7518" spans="1:46" hidden="1" x14ac:dyDescent="0.25">
      <c r="A7518" t="s">
        <v>324</v>
      </c>
      <c r="B7518" t="s">
        <v>287</v>
      </c>
      <c r="C7518">
        <v>4</v>
      </c>
      <c r="D751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8">
        <v>17</v>
      </c>
      <c r="AJ7518" t="s">
        <v>324</v>
      </c>
      <c r="AK7518" t="s">
        <v>432</v>
      </c>
      <c r="AL7518" t="s">
        <v>287</v>
      </c>
      <c r="AM7518">
        <v>2</v>
      </c>
      <c r="AN7518">
        <v>4</v>
      </c>
      <c r="AO7518">
        <v>0</v>
      </c>
      <c r="AP7518">
        <v>0</v>
      </c>
      <c r="AQ7518">
        <v>0</v>
      </c>
      <c r="AR7518">
        <v>0</v>
      </c>
      <c r="AS7518">
        <v>0</v>
      </c>
      <c r="AT7518">
        <v>0</v>
      </c>
    </row>
    <row r="7519" spans="1:46" hidden="1" x14ac:dyDescent="0.25">
      <c r="A7519" t="s">
        <v>324</v>
      </c>
      <c r="B7519" t="s">
        <v>287</v>
      </c>
      <c r="C7519">
        <v>5</v>
      </c>
      <c r="D751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9">
        <v>17</v>
      </c>
      <c r="AJ7519" t="s">
        <v>324</v>
      </c>
      <c r="AK7519" t="s">
        <v>432</v>
      </c>
      <c r="AL7519" t="s">
        <v>287</v>
      </c>
      <c r="AM7519">
        <v>2</v>
      </c>
      <c r="AN7519">
        <v>5</v>
      </c>
      <c r="AO7519">
        <v>0</v>
      </c>
      <c r="AP7519">
        <v>0</v>
      </c>
      <c r="AQ7519">
        <v>0</v>
      </c>
      <c r="AR7519">
        <v>0</v>
      </c>
      <c r="AS7519">
        <v>0</v>
      </c>
      <c r="AT7519">
        <v>0</v>
      </c>
    </row>
    <row r="7520" spans="1:46" hidden="1" x14ac:dyDescent="0.25">
      <c r="A7520" t="s">
        <v>324</v>
      </c>
      <c r="B7520" t="s">
        <v>287</v>
      </c>
      <c r="C7520">
        <v>6</v>
      </c>
      <c r="D752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0">
        <v>17</v>
      </c>
      <c r="AJ7520" t="s">
        <v>324</v>
      </c>
      <c r="AK7520" t="s">
        <v>432</v>
      </c>
      <c r="AL7520" t="s">
        <v>287</v>
      </c>
      <c r="AM7520">
        <v>2</v>
      </c>
      <c r="AN7520">
        <v>6</v>
      </c>
      <c r="AO7520">
        <v>0</v>
      </c>
      <c r="AP7520">
        <v>0</v>
      </c>
      <c r="AQ7520">
        <v>0</v>
      </c>
      <c r="AR7520">
        <v>0</v>
      </c>
      <c r="AS7520">
        <v>0</v>
      </c>
      <c r="AT7520">
        <v>0</v>
      </c>
    </row>
    <row r="7521" spans="1:46" hidden="1" x14ac:dyDescent="0.25">
      <c r="A7521" t="s">
        <v>324</v>
      </c>
      <c r="B7521" t="s">
        <v>287</v>
      </c>
      <c r="C7521">
        <v>7</v>
      </c>
      <c r="D752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1">
        <v>17</v>
      </c>
      <c r="AJ7521" t="s">
        <v>324</v>
      </c>
      <c r="AK7521" t="s">
        <v>432</v>
      </c>
      <c r="AL7521" t="s">
        <v>287</v>
      </c>
      <c r="AM7521">
        <v>2</v>
      </c>
      <c r="AN7521">
        <v>7</v>
      </c>
      <c r="AO7521">
        <v>0</v>
      </c>
      <c r="AP7521">
        <v>1.4559213999999999E-2</v>
      </c>
      <c r="AQ7521">
        <v>2.1372746000000001E-2</v>
      </c>
      <c r="AR7521">
        <v>1.3343997999999999E-2</v>
      </c>
      <c r="AS7521">
        <v>3.5405528999999998E-2</v>
      </c>
      <c r="AT7521">
        <v>0</v>
      </c>
    </row>
    <row r="7522" spans="1:46" hidden="1" x14ac:dyDescent="0.25">
      <c r="A7522" t="s">
        <v>324</v>
      </c>
      <c r="B7522" t="s">
        <v>287</v>
      </c>
      <c r="C7522">
        <v>8</v>
      </c>
      <c r="D752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2.6441401999999999E-2</v>
      </c>
      <c r="E7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2.6441401999999999E-2</v>
      </c>
      <c r="AI7522">
        <v>17</v>
      </c>
      <c r="AJ7522" t="s">
        <v>324</v>
      </c>
      <c r="AK7522" t="s">
        <v>432</v>
      </c>
      <c r="AL7522" t="s">
        <v>287</v>
      </c>
      <c r="AM7522">
        <v>2</v>
      </c>
      <c r="AN7522">
        <v>8</v>
      </c>
      <c r="AO7522">
        <v>2.6441401999999999E-2</v>
      </c>
      <c r="AP7522">
        <v>9.9130950999999995E-2</v>
      </c>
      <c r="AQ7522">
        <v>0.14758897900000001</v>
      </c>
      <c r="AR7522">
        <v>9.3951208999999994E-2</v>
      </c>
      <c r="AS7522">
        <v>0.212317798</v>
      </c>
      <c r="AT7522">
        <v>4.6071910000000001E-3</v>
      </c>
    </row>
    <row r="7523" spans="1:46" hidden="1" x14ac:dyDescent="0.25">
      <c r="A7523" t="s">
        <v>324</v>
      </c>
      <c r="B7523" t="s">
        <v>287</v>
      </c>
      <c r="C7523">
        <v>9</v>
      </c>
      <c r="D752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0.30691567400000003</v>
      </c>
      <c r="E7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0.146780621</v>
      </c>
      <c r="AI7523">
        <v>17</v>
      </c>
      <c r="AJ7523" t="s">
        <v>324</v>
      </c>
      <c r="AK7523" t="s">
        <v>432</v>
      </c>
      <c r="AL7523" t="s">
        <v>287</v>
      </c>
      <c r="AM7523">
        <v>2</v>
      </c>
      <c r="AN7523">
        <v>9</v>
      </c>
      <c r="AO7523">
        <v>0.146780621</v>
      </c>
      <c r="AP7523">
        <v>0.21124333100000001</v>
      </c>
      <c r="AQ7523">
        <v>0.30691567400000003</v>
      </c>
      <c r="AR7523">
        <v>0.22369437</v>
      </c>
      <c r="AS7523">
        <v>0.42147248199999998</v>
      </c>
      <c r="AT7523">
        <v>3.1617192000000002E-2</v>
      </c>
    </row>
    <row r="7524" spans="1:46" hidden="1" x14ac:dyDescent="0.25">
      <c r="A7524" t="s">
        <v>324</v>
      </c>
      <c r="B7524" t="s">
        <v>287</v>
      </c>
      <c r="C7524">
        <v>10</v>
      </c>
      <c r="D752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0.47141855799999999</v>
      </c>
      <c r="E7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0.47141855799999999</v>
      </c>
      <c r="AI7524">
        <v>17</v>
      </c>
      <c r="AJ7524" t="s">
        <v>324</v>
      </c>
      <c r="AK7524" t="s">
        <v>432</v>
      </c>
      <c r="AL7524" t="s">
        <v>287</v>
      </c>
      <c r="AM7524">
        <v>2</v>
      </c>
      <c r="AN7524">
        <v>10</v>
      </c>
      <c r="AO7524">
        <v>0.26388731399999998</v>
      </c>
      <c r="AP7524">
        <v>0.36047480799999998</v>
      </c>
      <c r="AQ7524">
        <v>0.47141855799999999</v>
      </c>
      <c r="AR7524">
        <v>0.35823010100000002</v>
      </c>
      <c r="AS7524">
        <v>0.61082643599999997</v>
      </c>
      <c r="AT7524">
        <v>5.4485947E-2</v>
      </c>
    </row>
    <row r="7525" spans="1:46" hidden="1" x14ac:dyDescent="0.25">
      <c r="A7525" t="s">
        <v>324</v>
      </c>
      <c r="B7525" t="s">
        <v>287</v>
      </c>
      <c r="C7525">
        <v>11</v>
      </c>
      <c r="D752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0.59939684199999999</v>
      </c>
      <c r="E7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0.59939684199999999</v>
      </c>
      <c r="AI7525">
        <v>17</v>
      </c>
      <c r="AJ7525" t="s">
        <v>324</v>
      </c>
      <c r="AK7525" t="s">
        <v>432</v>
      </c>
      <c r="AL7525" t="s">
        <v>287</v>
      </c>
      <c r="AM7525">
        <v>2</v>
      </c>
      <c r="AN7525">
        <v>11</v>
      </c>
      <c r="AO7525">
        <v>0.36274645900000002</v>
      </c>
      <c r="AP7525">
        <v>0.49217380500000002</v>
      </c>
      <c r="AQ7525">
        <v>0.59939684199999999</v>
      </c>
      <c r="AR7525">
        <v>0.47233143100000002</v>
      </c>
      <c r="AS7525">
        <v>0.73971973000000002</v>
      </c>
      <c r="AT7525">
        <v>9.5168146999999995E-2</v>
      </c>
    </row>
    <row r="7526" spans="1:46" hidden="1" x14ac:dyDescent="0.25">
      <c r="A7526" t="s">
        <v>324</v>
      </c>
      <c r="B7526" t="s">
        <v>287</v>
      </c>
      <c r="C7526">
        <v>12</v>
      </c>
      <c r="D752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0.66630104099999998</v>
      </c>
      <c r="E7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0.66630104099999998</v>
      </c>
      <c r="AI7526">
        <v>17</v>
      </c>
      <c r="AJ7526" t="s">
        <v>324</v>
      </c>
      <c r="AK7526" t="s">
        <v>432</v>
      </c>
      <c r="AL7526" t="s">
        <v>287</v>
      </c>
      <c r="AM7526">
        <v>2</v>
      </c>
      <c r="AN7526">
        <v>12</v>
      </c>
      <c r="AO7526">
        <v>0.429290899</v>
      </c>
      <c r="AP7526">
        <v>0.56930659900000002</v>
      </c>
      <c r="AQ7526">
        <v>0.66630104099999998</v>
      </c>
      <c r="AR7526">
        <v>0.53717416799999995</v>
      </c>
      <c r="AS7526">
        <v>0.79176322899999996</v>
      </c>
      <c r="AT7526">
        <v>0.131175335</v>
      </c>
    </row>
    <row r="7527" spans="1:46" hidden="1" x14ac:dyDescent="0.25">
      <c r="A7527" t="s">
        <v>324</v>
      </c>
      <c r="B7527" t="s">
        <v>287</v>
      </c>
      <c r="C7527">
        <v>13</v>
      </c>
      <c r="D752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0.68444759499999996</v>
      </c>
      <c r="E7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0.68444759499999996</v>
      </c>
      <c r="AI7527">
        <v>17</v>
      </c>
      <c r="AJ7527" t="s">
        <v>324</v>
      </c>
      <c r="AK7527" t="s">
        <v>432</v>
      </c>
      <c r="AL7527" t="s">
        <v>287</v>
      </c>
      <c r="AM7527">
        <v>2</v>
      </c>
      <c r="AN7527">
        <v>13</v>
      </c>
      <c r="AO7527">
        <v>0.47014035100000001</v>
      </c>
      <c r="AP7527">
        <v>0.58635484999999998</v>
      </c>
      <c r="AQ7527">
        <v>0.68444759499999996</v>
      </c>
      <c r="AR7527">
        <v>0.55770094400000003</v>
      </c>
      <c r="AS7527">
        <v>0.78978989399999999</v>
      </c>
      <c r="AT7527">
        <v>0.14243134700000001</v>
      </c>
    </row>
    <row r="7528" spans="1:46" hidden="1" x14ac:dyDescent="0.25">
      <c r="A7528" t="s">
        <v>324</v>
      </c>
      <c r="B7528" t="s">
        <v>287</v>
      </c>
      <c r="C7528">
        <v>14</v>
      </c>
      <c r="D752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0.65573159700000005</v>
      </c>
      <c r="E7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0.65573159700000005</v>
      </c>
      <c r="AI7528">
        <v>17</v>
      </c>
      <c r="AJ7528" t="s">
        <v>324</v>
      </c>
      <c r="AK7528" t="s">
        <v>432</v>
      </c>
      <c r="AL7528" t="s">
        <v>287</v>
      </c>
      <c r="AM7528">
        <v>2</v>
      </c>
      <c r="AN7528">
        <v>14</v>
      </c>
      <c r="AO7528">
        <v>0.47545285999999998</v>
      </c>
      <c r="AP7528">
        <v>0.58423272500000001</v>
      </c>
      <c r="AQ7528">
        <v>0.65573159700000005</v>
      </c>
      <c r="AR7528">
        <v>0.550551228</v>
      </c>
      <c r="AS7528">
        <v>0.73771911099999998</v>
      </c>
      <c r="AT7528">
        <v>0.16595475900000001</v>
      </c>
    </row>
    <row r="7529" spans="1:46" hidden="1" x14ac:dyDescent="0.25">
      <c r="A7529" t="s">
        <v>324</v>
      </c>
      <c r="B7529" t="s">
        <v>287</v>
      </c>
      <c r="C7529">
        <v>15</v>
      </c>
      <c r="D752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0.58807348100000001</v>
      </c>
      <c r="E7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0.58807348100000001</v>
      </c>
      <c r="AI7529">
        <v>17</v>
      </c>
      <c r="AJ7529" t="s">
        <v>324</v>
      </c>
      <c r="AK7529" t="s">
        <v>432</v>
      </c>
      <c r="AL7529" t="s">
        <v>287</v>
      </c>
      <c r="AM7529">
        <v>2</v>
      </c>
      <c r="AN7529">
        <v>15</v>
      </c>
      <c r="AO7529">
        <v>0.43600794399999998</v>
      </c>
      <c r="AP7529">
        <v>0.52422594899999997</v>
      </c>
      <c r="AQ7529">
        <v>0.58807348100000001</v>
      </c>
      <c r="AR7529">
        <v>0.50050147899999997</v>
      </c>
      <c r="AS7529">
        <v>0.71281651300000004</v>
      </c>
      <c r="AT7529">
        <v>0.15282472599999999</v>
      </c>
    </row>
    <row r="7530" spans="1:46" hidden="1" x14ac:dyDescent="0.25">
      <c r="A7530" t="s">
        <v>324</v>
      </c>
      <c r="B7530" t="s">
        <v>287</v>
      </c>
      <c r="C7530">
        <v>16</v>
      </c>
      <c r="D753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0.47153167600000001</v>
      </c>
      <c r="E7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0.47153167600000001</v>
      </c>
      <c r="AI7530">
        <v>17</v>
      </c>
      <c r="AJ7530" t="s">
        <v>324</v>
      </c>
      <c r="AK7530" t="s">
        <v>432</v>
      </c>
      <c r="AL7530" t="s">
        <v>287</v>
      </c>
      <c r="AM7530">
        <v>2</v>
      </c>
      <c r="AN7530">
        <v>16</v>
      </c>
      <c r="AO7530">
        <v>0.340960388</v>
      </c>
      <c r="AP7530">
        <v>0.41445906399999999</v>
      </c>
      <c r="AQ7530">
        <v>0.47153167600000001</v>
      </c>
      <c r="AR7530">
        <v>0.40317555399999999</v>
      </c>
      <c r="AS7530">
        <v>0.62957972900000003</v>
      </c>
      <c r="AT7530">
        <v>0.13536657799999999</v>
      </c>
    </row>
    <row r="7531" spans="1:46" hidden="1" x14ac:dyDescent="0.25">
      <c r="A7531" t="s">
        <v>324</v>
      </c>
      <c r="B7531" t="s">
        <v>287</v>
      </c>
      <c r="C7531">
        <v>17</v>
      </c>
      <c r="D753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0.32754636300000001</v>
      </c>
      <c r="E7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0.32754636300000001</v>
      </c>
      <c r="AI7531">
        <v>17</v>
      </c>
      <c r="AJ7531" t="s">
        <v>324</v>
      </c>
      <c r="AK7531" t="s">
        <v>432</v>
      </c>
      <c r="AL7531" t="s">
        <v>287</v>
      </c>
      <c r="AM7531">
        <v>2</v>
      </c>
      <c r="AN7531">
        <v>17</v>
      </c>
      <c r="AO7531">
        <v>0.21912190600000001</v>
      </c>
      <c r="AP7531">
        <v>0.272359042</v>
      </c>
      <c r="AQ7531">
        <v>0.32754636300000001</v>
      </c>
      <c r="AR7531">
        <v>0.28066011000000002</v>
      </c>
      <c r="AS7531">
        <v>0.51260195900000005</v>
      </c>
      <c r="AT7531">
        <v>9.6104543000000001E-2</v>
      </c>
    </row>
    <row r="7532" spans="1:46" hidden="1" x14ac:dyDescent="0.25">
      <c r="A7532" t="s">
        <v>324</v>
      </c>
      <c r="B7532" t="s">
        <v>287</v>
      </c>
      <c r="C7532">
        <v>18</v>
      </c>
      <c r="D753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0.171890982</v>
      </c>
      <c r="E7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0.171890982</v>
      </c>
      <c r="AI7532">
        <v>17</v>
      </c>
      <c r="AJ7532" t="s">
        <v>324</v>
      </c>
      <c r="AK7532" t="s">
        <v>432</v>
      </c>
      <c r="AL7532" t="s">
        <v>287</v>
      </c>
      <c r="AM7532">
        <v>2</v>
      </c>
      <c r="AN7532">
        <v>18</v>
      </c>
      <c r="AO7532">
        <v>9.7848247999999999E-2</v>
      </c>
      <c r="AP7532">
        <v>0.120756498</v>
      </c>
      <c r="AQ7532">
        <v>0.171890982</v>
      </c>
      <c r="AR7532">
        <v>0.14523024100000001</v>
      </c>
      <c r="AS7532">
        <v>0.33979901099999998</v>
      </c>
      <c r="AT7532">
        <v>4.2755791000000001E-2</v>
      </c>
    </row>
    <row r="7533" spans="1:46" hidden="1" x14ac:dyDescent="0.25">
      <c r="A7533" t="s">
        <v>324</v>
      </c>
      <c r="B7533" t="s">
        <v>287</v>
      </c>
      <c r="C7533">
        <v>19</v>
      </c>
      <c r="D753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8.0578198000000004E-2</v>
      </c>
      <c r="E7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8.0578198000000004E-2</v>
      </c>
      <c r="AI7533">
        <v>17</v>
      </c>
      <c r="AJ7533" t="s">
        <v>324</v>
      </c>
      <c r="AK7533" t="s">
        <v>432</v>
      </c>
      <c r="AL7533" t="s">
        <v>287</v>
      </c>
      <c r="AM7533">
        <v>2</v>
      </c>
      <c r="AN7533">
        <v>19</v>
      </c>
      <c r="AO7533">
        <v>1.1317861E-2</v>
      </c>
      <c r="AP7533">
        <v>1.4579521E-2</v>
      </c>
      <c r="AQ7533">
        <v>8.0578198000000004E-2</v>
      </c>
      <c r="AR7533">
        <v>4.0254736999999999E-2</v>
      </c>
      <c r="AS7533">
        <v>0.158123866</v>
      </c>
      <c r="AT7533">
        <v>4.5254350000000004E-3</v>
      </c>
    </row>
    <row r="7534" spans="1:46" hidden="1" x14ac:dyDescent="0.25">
      <c r="A7534" t="s">
        <v>324</v>
      </c>
      <c r="B7534" t="s">
        <v>287</v>
      </c>
      <c r="C7534">
        <v>20</v>
      </c>
      <c r="D753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9.575007E-3</v>
      </c>
      <c r="E7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9.575007E-3</v>
      </c>
      <c r="AI7534">
        <v>17</v>
      </c>
      <c r="AJ7534" t="s">
        <v>324</v>
      </c>
      <c r="AK7534" t="s">
        <v>432</v>
      </c>
      <c r="AL7534" t="s">
        <v>287</v>
      </c>
      <c r="AM7534">
        <v>2</v>
      </c>
      <c r="AN7534">
        <v>20</v>
      </c>
      <c r="AO7534">
        <v>0</v>
      </c>
      <c r="AP7534">
        <v>0</v>
      </c>
      <c r="AQ7534">
        <v>9.575007E-3</v>
      </c>
      <c r="AR7534">
        <v>4.0320240000000004E-3</v>
      </c>
      <c r="AS7534">
        <v>1.9487075E-2</v>
      </c>
      <c r="AT7534">
        <v>0</v>
      </c>
    </row>
    <row r="7535" spans="1:46" hidden="1" x14ac:dyDescent="0.25">
      <c r="A7535" t="s">
        <v>324</v>
      </c>
      <c r="B7535" t="s">
        <v>287</v>
      </c>
      <c r="C7535">
        <v>21</v>
      </c>
      <c r="D753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5">
        <v>17</v>
      </c>
      <c r="AJ7535" t="s">
        <v>324</v>
      </c>
      <c r="AK7535" t="s">
        <v>432</v>
      </c>
      <c r="AL7535" t="s">
        <v>287</v>
      </c>
      <c r="AM7535">
        <v>2</v>
      </c>
      <c r="AN7535">
        <v>21</v>
      </c>
      <c r="AO7535">
        <v>0</v>
      </c>
      <c r="AP7535">
        <v>0</v>
      </c>
      <c r="AQ7535">
        <v>0</v>
      </c>
      <c r="AR7535">
        <v>0</v>
      </c>
      <c r="AS7535">
        <v>0</v>
      </c>
      <c r="AT7535">
        <v>0</v>
      </c>
    </row>
    <row r="7536" spans="1:46" hidden="1" x14ac:dyDescent="0.25">
      <c r="A7536" t="s">
        <v>324</v>
      </c>
      <c r="B7536" t="s">
        <v>287</v>
      </c>
      <c r="C7536">
        <v>22</v>
      </c>
      <c r="D753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6">
        <v>17</v>
      </c>
      <c r="AJ7536" t="s">
        <v>324</v>
      </c>
      <c r="AK7536" t="s">
        <v>432</v>
      </c>
      <c r="AL7536" t="s">
        <v>287</v>
      </c>
      <c r="AM7536">
        <v>2</v>
      </c>
      <c r="AN7536">
        <v>22</v>
      </c>
      <c r="AO7536">
        <v>0</v>
      </c>
      <c r="AP7536">
        <v>0</v>
      </c>
      <c r="AQ7536">
        <v>0</v>
      </c>
      <c r="AR7536">
        <v>0</v>
      </c>
      <c r="AS7536">
        <v>0</v>
      </c>
      <c r="AT7536">
        <v>0</v>
      </c>
    </row>
    <row r="7537" spans="1:46" hidden="1" x14ac:dyDescent="0.25">
      <c r="A7537" t="s">
        <v>324</v>
      </c>
      <c r="B7537" t="s">
        <v>287</v>
      </c>
      <c r="C7537">
        <v>23</v>
      </c>
      <c r="D753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7">
        <v>17</v>
      </c>
      <c r="AJ7537" t="s">
        <v>324</v>
      </c>
      <c r="AK7537" t="s">
        <v>432</v>
      </c>
      <c r="AL7537" t="s">
        <v>287</v>
      </c>
      <c r="AM7537">
        <v>2</v>
      </c>
      <c r="AN7537">
        <v>23</v>
      </c>
      <c r="AO7537">
        <v>0</v>
      </c>
      <c r="AP7537">
        <v>0</v>
      </c>
      <c r="AQ7537">
        <v>0</v>
      </c>
      <c r="AR7537">
        <v>0</v>
      </c>
      <c r="AS7537">
        <v>0</v>
      </c>
      <c r="AT7537">
        <v>0</v>
      </c>
    </row>
    <row r="7538" spans="1:46" hidden="1" x14ac:dyDescent="0.25">
      <c r="A7538" t="s">
        <v>324</v>
      </c>
      <c r="B7538" t="s">
        <v>287</v>
      </c>
      <c r="C7538">
        <v>24</v>
      </c>
      <c r="D753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8">
        <v>17</v>
      </c>
      <c r="AJ7538" t="s">
        <v>324</v>
      </c>
      <c r="AK7538" t="s">
        <v>432</v>
      </c>
      <c r="AL7538" t="s">
        <v>287</v>
      </c>
      <c r="AM7538">
        <v>2</v>
      </c>
      <c r="AN7538">
        <v>24</v>
      </c>
      <c r="AO7538">
        <v>0</v>
      </c>
      <c r="AP7538">
        <v>0</v>
      </c>
      <c r="AQ7538">
        <v>0</v>
      </c>
      <c r="AR7538">
        <v>0</v>
      </c>
      <c r="AS7538">
        <v>0</v>
      </c>
      <c r="AT7538">
        <v>0</v>
      </c>
    </row>
    <row r="7539" spans="1:46" hidden="1" x14ac:dyDescent="0.25">
      <c r="A7539" t="s">
        <v>324</v>
      </c>
      <c r="B7539" t="s">
        <v>288</v>
      </c>
      <c r="C7539">
        <v>1</v>
      </c>
      <c r="D753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9">
        <v>17</v>
      </c>
      <c r="AJ7539" t="s">
        <v>324</v>
      </c>
      <c r="AK7539" t="s">
        <v>432</v>
      </c>
      <c r="AL7539" t="s">
        <v>288</v>
      </c>
      <c r="AM7539">
        <v>3</v>
      </c>
      <c r="AN7539">
        <v>1</v>
      </c>
      <c r="AO7539">
        <v>0</v>
      </c>
      <c r="AP7539">
        <v>0</v>
      </c>
      <c r="AQ7539">
        <v>0</v>
      </c>
      <c r="AR7539">
        <v>0</v>
      </c>
      <c r="AS7539">
        <v>0</v>
      </c>
      <c r="AT7539">
        <v>0</v>
      </c>
    </row>
    <row r="7540" spans="1:46" hidden="1" x14ac:dyDescent="0.25">
      <c r="A7540" t="s">
        <v>324</v>
      </c>
      <c r="B7540" t="s">
        <v>288</v>
      </c>
      <c r="C7540">
        <v>2</v>
      </c>
      <c r="D754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0">
        <v>17</v>
      </c>
      <c r="AJ7540" t="s">
        <v>324</v>
      </c>
      <c r="AK7540" t="s">
        <v>432</v>
      </c>
      <c r="AL7540" t="s">
        <v>288</v>
      </c>
      <c r="AM7540">
        <v>3</v>
      </c>
      <c r="AN7540">
        <v>2</v>
      </c>
      <c r="AO7540">
        <v>0</v>
      </c>
      <c r="AP7540">
        <v>0</v>
      </c>
      <c r="AQ7540">
        <v>0</v>
      </c>
      <c r="AR7540">
        <v>0</v>
      </c>
      <c r="AS7540">
        <v>0</v>
      </c>
      <c r="AT7540">
        <v>0</v>
      </c>
    </row>
    <row r="7541" spans="1:46" hidden="1" x14ac:dyDescent="0.25">
      <c r="A7541" t="s">
        <v>324</v>
      </c>
      <c r="B7541" t="s">
        <v>288</v>
      </c>
      <c r="C7541">
        <v>3</v>
      </c>
      <c r="D754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1">
        <v>17</v>
      </c>
      <c r="AJ7541" t="s">
        <v>324</v>
      </c>
      <c r="AK7541" t="s">
        <v>432</v>
      </c>
      <c r="AL7541" t="s">
        <v>288</v>
      </c>
      <c r="AM7541">
        <v>3</v>
      </c>
      <c r="AN7541">
        <v>3</v>
      </c>
      <c r="AO7541">
        <v>0</v>
      </c>
      <c r="AP7541">
        <v>0</v>
      </c>
      <c r="AQ7541">
        <v>0</v>
      </c>
      <c r="AR7541">
        <v>0</v>
      </c>
      <c r="AS7541">
        <v>0</v>
      </c>
      <c r="AT7541">
        <v>0</v>
      </c>
    </row>
    <row r="7542" spans="1:46" hidden="1" x14ac:dyDescent="0.25">
      <c r="A7542" t="s">
        <v>324</v>
      </c>
      <c r="B7542" t="s">
        <v>288</v>
      </c>
      <c r="C7542">
        <v>4</v>
      </c>
      <c r="D754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2">
        <v>17</v>
      </c>
      <c r="AJ7542" t="s">
        <v>324</v>
      </c>
      <c r="AK7542" t="s">
        <v>432</v>
      </c>
      <c r="AL7542" t="s">
        <v>288</v>
      </c>
      <c r="AM7542">
        <v>3</v>
      </c>
      <c r="AN7542">
        <v>4</v>
      </c>
      <c r="AO7542">
        <v>0</v>
      </c>
      <c r="AP7542">
        <v>0</v>
      </c>
      <c r="AQ7542">
        <v>0</v>
      </c>
      <c r="AR7542">
        <v>0</v>
      </c>
      <c r="AS7542">
        <v>0</v>
      </c>
      <c r="AT7542">
        <v>0</v>
      </c>
    </row>
    <row r="7543" spans="1:46" hidden="1" x14ac:dyDescent="0.25">
      <c r="A7543" t="s">
        <v>324</v>
      </c>
      <c r="B7543" t="s">
        <v>288</v>
      </c>
      <c r="C7543">
        <v>5</v>
      </c>
      <c r="D754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3">
        <v>17</v>
      </c>
      <c r="AJ7543" t="s">
        <v>324</v>
      </c>
      <c r="AK7543" t="s">
        <v>432</v>
      </c>
      <c r="AL7543" t="s">
        <v>288</v>
      </c>
      <c r="AM7543">
        <v>3</v>
      </c>
      <c r="AN7543">
        <v>5</v>
      </c>
      <c r="AO7543">
        <v>0</v>
      </c>
      <c r="AP7543">
        <v>0</v>
      </c>
      <c r="AQ7543">
        <v>0</v>
      </c>
      <c r="AR7543">
        <v>0</v>
      </c>
      <c r="AS7543">
        <v>0</v>
      </c>
      <c r="AT7543">
        <v>0</v>
      </c>
    </row>
    <row r="7544" spans="1:46" hidden="1" x14ac:dyDescent="0.25">
      <c r="A7544" t="s">
        <v>324</v>
      </c>
      <c r="B7544" t="s">
        <v>288</v>
      </c>
      <c r="C7544">
        <v>6</v>
      </c>
      <c r="D754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4">
        <v>17</v>
      </c>
      <c r="AJ7544" t="s">
        <v>324</v>
      </c>
      <c r="AK7544" t="s">
        <v>432</v>
      </c>
      <c r="AL7544" t="s">
        <v>288</v>
      </c>
      <c r="AM7544">
        <v>3</v>
      </c>
      <c r="AN7544">
        <v>6</v>
      </c>
      <c r="AO7544">
        <v>0</v>
      </c>
      <c r="AP7544">
        <v>0</v>
      </c>
      <c r="AQ7544">
        <v>0</v>
      </c>
      <c r="AR7544">
        <v>0</v>
      </c>
      <c r="AS7544">
        <v>0</v>
      </c>
      <c r="AT7544">
        <v>0</v>
      </c>
    </row>
    <row r="7545" spans="1:46" hidden="1" x14ac:dyDescent="0.25">
      <c r="A7545" t="s">
        <v>324</v>
      </c>
      <c r="B7545" t="s">
        <v>288</v>
      </c>
      <c r="C7545">
        <v>7</v>
      </c>
      <c r="D754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1.5010195E-2</v>
      </c>
      <c r="E7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1.5010195E-2</v>
      </c>
      <c r="AI7545">
        <v>17</v>
      </c>
      <c r="AJ7545" t="s">
        <v>324</v>
      </c>
      <c r="AK7545" t="s">
        <v>432</v>
      </c>
      <c r="AL7545" t="s">
        <v>288</v>
      </c>
      <c r="AM7545">
        <v>3</v>
      </c>
      <c r="AN7545">
        <v>7</v>
      </c>
      <c r="AO7545">
        <v>1.5010195E-2</v>
      </c>
      <c r="AP7545">
        <v>1.9908849999999999E-2</v>
      </c>
      <c r="AQ7545">
        <v>2.3185480000000001E-2</v>
      </c>
      <c r="AR7545">
        <v>1.8787419E-2</v>
      </c>
      <c r="AS7545">
        <v>2.6922667000000001E-2</v>
      </c>
      <c r="AT7545">
        <v>6.2136120000000003E-3</v>
      </c>
    </row>
    <row r="7546" spans="1:46" hidden="1" x14ac:dyDescent="0.25">
      <c r="A7546" t="s">
        <v>324</v>
      </c>
      <c r="B7546" t="s">
        <v>288</v>
      </c>
      <c r="C7546">
        <v>8</v>
      </c>
      <c r="D754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0.10559919399999999</v>
      </c>
      <c r="E7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0.10559919399999999</v>
      </c>
      <c r="AI7546">
        <v>17</v>
      </c>
      <c r="AJ7546" t="s">
        <v>324</v>
      </c>
      <c r="AK7546" t="s">
        <v>432</v>
      </c>
      <c r="AL7546" t="s">
        <v>288</v>
      </c>
      <c r="AM7546">
        <v>3</v>
      </c>
      <c r="AN7546">
        <v>8</v>
      </c>
      <c r="AO7546">
        <v>0.10559919399999999</v>
      </c>
      <c r="AP7546">
        <v>0.14189660200000001</v>
      </c>
      <c r="AQ7546">
        <v>0.16582983800000001</v>
      </c>
      <c r="AR7546">
        <v>0.13410375299999999</v>
      </c>
      <c r="AS7546">
        <v>0.192960415</v>
      </c>
      <c r="AT7546">
        <v>3.8710851999999997E-2</v>
      </c>
    </row>
    <row r="7547" spans="1:46" hidden="1" x14ac:dyDescent="0.25">
      <c r="A7547" t="s">
        <v>324</v>
      </c>
      <c r="B7547" t="s">
        <v>288</v>
      </c>
      <c r="C7547">
        <v>9</v>
      </c>
      <c r="D754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0.34592184500000001</v>
      </c>
      <c r="E7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0.221749638</v>
      </c>
      <c r="AI7547">
        <v>17</v>
      </c>
      <c r="AJ7547" t="s">
        <v>324</v>
      </c>
      <c r="AK7547" t="s">
        <v>432</v>
      </c>
      <c r="AL7547" t="s">
        <v>288</v>
      </c>
      <c r="AM7547">
        <v>3</v>
      </c>
      <c r="AN7547">
        <v>9</v>
      </c>
      <c r="AO7547">
        <v>0.221749638</v>
      </c>
      <c r="AP7547">
        <v>0.30059712399999999</v>
      </c>
      <c r="AQ7547">
        <v>0.34592184500000001</v>
      </c>
      <c r="AR7547">
        <v>0.28722488200000001</v>
      </c>
      <c r="AS7547">
        <v>0.40590917599999998</v>
      </c>
      <c r="AT7547">
        <v>8.4787369000000001E-2</v>
      </c>
    </row>
    <row r="7548" spans="1:46" hidden="1" x14ac:dyDescent="0.25">
      <c r="A7548" t="s">
        <v>324</v>
      </c>
      <c r="B7548" t="s">
        <v>288</v>
      </c>
      <c r="C7548">
        <v>10</v>
      </c>
      <c r="D754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0.51530068399999995</v>
      </c>
      <c r="E7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0.51530068399999995</v>
      </c>
      <c r="AI7548">
        <v>17</v>
      </c>
      <c r="AJ7548" t="s">
        <v>324</v>
      </c>
      <c r="AK7548" t="s">
        <v>432</v>
      </c>
      <c r="AL7548" t="s">
        <v>288</v>
      </c>
      <c r="AM7548">
        <v>3</v>
      </c>
      <c r="AN7548">
        <v>10</v>
      </c>
      <c r="AO7548">
        <v>0.33836610299999997</v>
      </c>
      <c r="AP7548">
        <v>0.45774887199999997</v>
      </c>
      <c r="AQ7548">
        <v>0.51530068399999995</v>
      </c>
      <c r="AR7548">
        <v>0.42936706200000002</v>
      </c>
      <c r="AS7548">
        <v>0.59349068100000002</v>
      </c>
      <c r="AT7548">
        <v>0.15094312400000001</v>
      </c>
    </row>
    <row r="7549" spans="1:46" hidden="1" x14ac:dyDescent="0.25">
      <c r="A7549" t="s">
        <v>324</v>
      </c>
      <c r="B7549" t="s">
        <v>288</v>
      </c>
      <c r="C7549">
        <v>11</v>
      </c>
      <c r="D754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0.64459683899999998</v>
      </c>
      <c r="E7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0.64459683899999998</v>
      </c>
      <c r="AI7549">
        <v>17</v>
      </c>
      <c r="AJ7549" t="s">
        <v>324</v>
      </c>
      <c r="AK7549" t="s">
        <v>432</v>
      </c>
      <c r="AL7549" t="s">
        <v>288</v>
      </c>
      <c r="AM7549">
        <v>3</v>
      </c>
      <c r="AN7549">
        <v>11</v>
      </c>
      <c r="AO7549">
        <v>0.43759264399999998</v>
      </c>
      <c r="AP7549">
        <v>0.58223566699999996</v>
      </c>
      <c r="AQ7549">
        <v>0.64459683899999998</v>
      </c>
      <c r="AR7549">
        <v>0.54046049799999996</v>
      </c>
      <c r="AS7549">
        <v>0.73172453800000004</v>
      </c>
      <c r="AT7549">
        <v>0.18353052</v>
      </c>
    </row>
    <row r="7550" spans="1:46" hidden="1" x14ac:dyDescent="0.25">
      <c r="A7550" t="s">
        <v>324</v>
      </c>
      <c r="B7550" t="s">
        <v>288</v>
      </c>
      <c r="C7550">
        <v>12</v>
      </c>
      <c r="D755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0.70279485200000003</v>
      </c>
      <c r="E7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0.70279485200000003</v>
      </c>
      <c r="AI7550">
        <v>17</v>
      </c>
      <c r="AJ7550" t="s">
        <v>324</v>
      </c>
      <c r="AK7550" t="s">
        <v>432</v>
      </c>
      <c r="AL7550" t="s">
        <v>288</v>
      </c>
      <c r="AM7550">
        <v>3</v>
      </c>
      <c r="AN7550">
        <v>12</v>
      </c>
      <c r="AO7550">
        <v>0.49049121000000001</v>
      </c>
      <c r="AP7550">
        <v>0.63437866300000001</v>
      </c>
      <c r="AQ7550">
        <v>0.70279485200000003</v>
      </c>
      <c r="AR7550">
        <v>0.59307651299999997</v>
      </c>
      <c r="AS7550">
        <v>0.79941462200000002</v>
      </c>
      <c r="AT7550">
        <v>0.19690669</v>
      </c>
    </row>
    <row r="7551" spans="1:46" hidden="1" x14ac:dyDescent="0.25">
      <c r="A7551" t="s">
        <v>324</v>
      </c>
      <c r="B7551" t="s">
        <v>288</v>
      </c>
      <c r="C7551">
        <v>13</v>
      </c>
      <c r="D755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0.68339293099999998</v>
      </c>
      <c r="E7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0.68339293099999998</v>
      </c>
      <c r="AI7551">
        <v>17</v>
      </c>
      <c r="AJ7551" t="s">
        <v>324</v>
      </c>
      <c r="AK7551" t="s">
        <v>432</v>
      </c>
      <c r="AL7551" t="s">
        <v>288</v>
      </c>
      <c r="AM7551">
        <v>3</v>
      </c>
      <c r="AN7551">
        <v>13</v>
      </c>
      <c r="AO7551">
        <v>0.51594844900000003</v>
      </c>
      <c r="AP7551">
        <v>0.62663356100000001</v>
      </c>
      <c r="AQ7551">
        <v>0.68339293099999998</v>
      </c>
      <c r="AR7551">
        <v>0.59375947900000003</v>
      </c>
      <c r="AS7551">
        <v>0.79964315600000002</v>
      </c>
      <c r="AT7551">
        <v>0.18701575200000001</v>
      </c>
    </row>
    <row r="7552" spans="1:46" hidden="1" x14ac:dyDescent="0.25">
      <c r="A7552" t="s">
        <v>324</v>
      </c>
      <c r="B7552" t="s">
        <v>288</v>
      </c>
      <c r="C7552">
        <v>14</v>
      </c>
      <c r="D755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0.63486517799999997</v>
      </c>
      <c r="E7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0.63486517799999997</v>
      </c>
      <c r="AI7552">
        <v>17</v>
      </c>
      <c r="AJ7552" t="s">
        <v>324</v>
      </c>
      <c r="AK7552" t="s">
        <v>432</v>
      </c>
      <c r="AL7552" t="s">
        <v>288</v>
      </c>
      <c r="AM7552">
        <v>3</v>
      </c>
      <c r="AN7552">
        <v>14</v>
      </c>
      <c r="AO7552">
        <v>0.49139311000000002</v>
      </c>
      <c r="AP7552">
        <v>0.58570296899999996</v>
      </c>
      <c r="AQ7552">
        <v>0.63486517799999997</v>
      </c>
      <c r="AR7552">
        <v>0.56424787200000004</v>
      </c>
      <c r="AS7552">
        <v>0.75408800799999998</v>
      </c>
      <c r="AT7552">
        <v>0.204927781</v>
      </c>
    </row>
    <row r="7553" spans="1:46" hidden="1" x14ac:dyDescent="0.25">
      <c r="A7553" t="s">
        <v>324</v>
      </c>
      <c r="B7553" t="s">
        <v>288</v>
      </c>
      <c r="C7553">
        <v>15</v>
      </c>
      <c r="D755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0.55419807099999996</v>
      </c>
      <c r="E7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0.55419807099999996</v>
      </c>
      <c r="AI7553">
        <v>17</v>
      </c>
      <c r="AJ7553" t="s">
        <v>324</v>
      </c>
      <c r="AK7553" t="s">
        <v>432</v>
      </c>
      <c r="AL7553" t="s">
        <v>288</v>
      </c>
      <c r="AM7553">
        <v>3</v>
      </c>
      <c r="AN7553">
        <v>15</v>
      </c>
      <c r="AO7553">
        <v>0.43814640500000002</v>
      </c>
      <c r="AP7553">
        <v>0.51297219199999999</v>
      </c>
      <c r="AQ7553">
        <v>0.55419807099999996</v>
      </c>
      <c r="AR7553">
        <v>0.49512500799999998</v>
      </c>
      <c r="AS7553">
        <v>0.65786810600000001</v>
      </c>
      <c r="AT7553">
        <v>0.23593296</v>
      </c>
    </row>
    <row r="7554" spans="1:46" hidden="1" x14ac:dyDescent="0.25">
      <c r="A7554" t="s">
        <v>324</v>
      </c>
      <c r="B7554" t="s">
        <v>288</v>
      </c>
      <c r="C7554">
        <v>16</v>
      </c>
      <c r="D755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0.41826545700000001</v>
      </c>
      <c r="E7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0.41826545700000001</v>
      </c>
      <c r="AI7554">
        <v>17</v>
      </c>
      <c r="AJ7554" t="s">
        <v>324</v>
      </c>
      <c r="AK7554" t="s">
        <v>432</v>
      </c>
      <c r="AL7554" t="s">
        <v>288</v>
      </c>
      <c r="AM7554">
        <v>3</v>
      </c>
      <c r="AN7554">
        <v>16</v>
      </c>
      <c r="AO7554">
        <v>0.33734281900000002</v>
      </c>
      <c r="AP7554">
        <v>0.38071756499999998</v>
      </c>
      <c r="AQ7554">
        <v>0.41826545700000001</v>
      </c>
      <c r="AR7554">
        <v>0.37060599599999999</v>
      </c>
      <c r="AS7554">
        <v>0.49960613599999998</v>
      </c>
      <c r="AT7554">
        <v>0.14495797599999999</v>
      </c>
    </row>
    <row r="7555" spans="1:46" hidden="1" x14ac:dyDescent="0.25">
      <c r="A7555" t="s">
        <v>324</v>
      </c>
      <c r="B7555" t="s">
        <v>288</v>
      </c>
      <c r="C7555">
        <v>17</v>
      </c>
      <c r="D755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0.26103484999999998</v>
      </c>
      <c r="E7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0.26103484999999998</v>
      </c>
      <c r="AI7555">
        <v>17</v>
      </c>
      <c r="AJ7555" t="s">
        <v>324</v>
      </c>
      <c r="AK7555" t="s">
        <v>432</v>
      </c>
      <c r="AL7555" t="s">
        <v>288</v>
      </c>
      <c r="AM7555">
        <v>3</v>
      </c>
      <c r="AN7555">
        <v>17</v>
      </c>
      <c r="AO7555">
        <v>0.20573392600000001</v>
      </c>
      <c r="AP7555">
        <v>0.23318781599999999</v>
      </c>
      <c r="AQ7555">
        <v>0.26103484999999998</v>
      </c>
      <c r="AR7555">
        <v>0.230432834</v>
      </c>
      <c r="AS7555">
        <v>0.328148361</v>
      </c>
      <c r="AT7555">
        <v>0.10231713000000001</v>
      </c>
    </row>
    <row r="7556" spans="1:46" hidden="1" x14ac:dyDescent="0.25">
      <c r="A7556" t="s">
        <v>324</v>
      </c>
      <c r="B7556" t="s">
        <v>288</v>
      </c>
      <c r="C7556">
        <v>18</v>
      </c>
      <c r="D755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9.9260001E-2</v>
      </c>
      <c r="E7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9.9260001E-2</v>
      </c>
      <c r="AI7556">
        <v>17</v>
      </c>
      <c r="AJ7556" t="s">
        <v>324</v>
      </c>
      <c r="AK7556" t="s">
        <v>432</v>
      </c>
      <c r="AL7556" t="s">
        <v>288</v>
      </c>
      <c r="AM7556">
        <v>3</v>
      </c>
      <c r="AN7556">
        <v>18</v>
      </c>
      <c r="AO7556">
        <v>7.5386076999999996E-2</v>
      </c>
      <c r="AP7556">
        <v>8.9115026999999999E-2</v>
      </c>
      <c r="AQ7556">
        <v>9.9260001E-2</v>
      </c>
      <c r="AR7556">
        <v>8.8235320000000006E-2</v>
      </c>
      <c r="AS7556">
        <v>0.14619332199999999</v>
      </c>
      <c r="AT7556">
        <v>3.8554102999999999E-2</v>
      </c>
    </row>
    <row r="7557" spans="1:46" hidden="1" x14ac:dyDescent="0.25">
      <c r="A7557" t="s">
        <v>324</v>
      </c>
      <c r="B7557" t="s">
        <v>288</v>
      </c>
      <c r="C7557">
        <v>19</v>
      </c>
      <c r="D755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6.9273859999999998E-3</v>
      </c>
      <c r="E7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6.9273859999999998E-3</v>
      </c>
      <c r="AI7557">
        <v>17</v>
      </c>
      <c r="AJ7557" t="s">
        <v>324</v>
      </c>
      <c r="AK7557" t="s">
        <v>432</v>
      </c>
      <c r="AL7557" t="s">
        <v>288</v>
      </c>
      <c r="AM7557">
        <v>3</v>
      </c>
      <c r="AN7557">
        <v>19</v>
      </c>
      <c r="AO7557">
        <v>3.1183629999999999E-3</v>
      </c>
      <c r="AP7557">
        <v>5.138826E-3</v>
      </c>
      <c r="AQ7557">
        <v>6.9273859999999998E-3</v>
      </c>
      <c r="AR7557">
        <v>5.4088590000000002E-3</v>
      </c>
      <c r="AS7557">
        <v>1.2581923E-2</v>
      </c>
      <c r="AT7557">
        <v>1.6560069999999999E-3</v>
      </c>
    </row>
    <row r="7558" spans="1:46" hidden="1" x14ac:dyDescent="0.25">
      <c r="A7558" t="s">
        <v>324</v>
      </c>
      <c r="B7558" t="s">
        <v>288</v>
      </c>
      <c r="C7558">
        <v>20</v>
      </c>
      <c r="D755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8">
        <v>17</v>
      </c>
      <c r="AJ7558" t="s">
        <v>324</v>
      </c>
      <c r="AK7558" t="s">
        <v>432</v>
      </c>
      <c r="AL7558" t="s">
        <v>288</v>
      </c>
      <c r="AM7558">
        <v>3</v>
      </c>
      <c r="AN7558">
        <v>20</v>
      </c>
      <c r="AO7558">
        <v>0</v>
      </c>
      <c r="AP7558">
        <v>0</v>
      </c>
      <c r="AQ7558">
        <v>0</v>
      </c>
      <c r="AR7558">
        <v>0</v>
      </c>
      <c r="AS7558">
        <v>0</v>
      </c>
      <c r="AT7558">
        <v>0</v>
      </c>
    </row>
    <row r="7559" spans="1:46" hidden="1" x14ac:dyDescent="0.25">
      <c r="A7559" t="s">
        <v>324</v>
      </c>
      <c r="B7559" t="s">
        <v>288</v>
      </c>
      <c r="C7559">
        <v>21</v>
      </c>
      <c r="D755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9">
        <v>17</v>
      </c>
      <c r="AJ7559" t="s">
        <v>324</v>
      </c>
      <c r="AK7559" t="s">
        <v>432</v>
      </c>
      <c r="AL7559" t="s">
        <v>288</v>
      </c>
      <c r="AM7559">
        <v>3</v>
      </c>
      <c r="AN7559">
        <v>21</v>
      </c>
      <c r="AO7559">
        <v>0</v>
      </c>
      <c r="AP7559">
        <v>0</v>
      </c>
      <c r="AQ7559">
        <v>0</v>
      </c>
      <c r="AR7559">
        <v>0</v>
      </c>
      <c r="AS7559">
        <v>0</v>
      </c>
      <c r="AT7559">
        <v>0</v>
      </c>
    </row>
    <row r="7560" spans="1:46" hidden="1" x14ac:dyDescent="0.25">
      <c r="A7560" t="s">
        <v>324</v>
      </c>
      <c r="B7560" t="s">
        <v>288</v>
      </c>
      <c r="C7560">
        <v>22</v>
      </c>
      <c r="D756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0">
        <v>17</v>
      </c>
      <c r="AJ7560" t="s">
        <v>324</v>
      </c>
      <c r="AK7560" t="s">
        <v>432</v>
      </c>
      <c r="AL7560" t="s">
        <v>288</v>
      </c>
      <c r="AM7560">
        <v>3</v>
      </c>
      <c r="AN7560">
        <v>22</v>
      </c>
      <c r="AO7560">
        <v>0</v>
      </c>
      <c r="AP7560">
        <v>0</v>
      </c>
      <c r="AQ7560">
        <v>0</v>
      </c>
      <c r="AR7560">
        <v>0</v>
      </c>
      <c r="AS7560">
        <v>0</v>
      </c>
      <c r="AT7560">
        <v>0</v>
      </c>
    </row>
    <row r="7561" spans="1:46" hidden="1" x14ac:dyDescent="0.25">
      <c r="A7561" t="s">
        <v>324</v>
      </c>
      <c r="B7561" t="s">
        <v>288</v>
      </c>
      <c r="C7561">
        <v>23</v>
      </c>
      <c r="D756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1">
        <v>17</v>
      </c>
      <c r="AJ7561" t="s">
        <v>324</v>
      </c>
      <c r="AK7561" t="s">
        <v>432</v>
      </c>
      <c r="AL7561" t="s">
        <v>288</v>
      </c>
      <c r="AM7561">
        <v>3</v>
      </c>
      <c r="AN7561">
        <v>23</v>
      </c>
      <c r="AO7561">
        <v>0</v>
      </c>
      <c r="AP7561">
        <v>0</v>
      </c>
      <c r="AQ7561">
        <v>0</v>
      </c>
      <c r="AR7561">
        <v>0</v>
      </c>
      <c r="AS7561">
        <v>0</v>
      </c>
      <c r="AT7561">
        <v>0</v>
      </c>
    </row>
    <row r="7562" spans="1:46" hidden="1" x14ac:dyDescent="0.25">
      <c r="A7562" t="s">
        <v>324</v>
      </c>
      <c r="B7562" t="s">
        <v>288</v>
      </c>
      <c r="C7562">
        <v>24</v>
      </c>
      <c r="D756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2">
        <v>17</v>
      </c>
      <c r="AJ7562" t="s">
        <v>324</v>
      </c>
      <c r="AK7562" t="s">
        <v>432</v>
      </c>
      <c r="AL7562" t="s">
        <v>288</v>
      </c>
      <c r="AM7562">
        <v>3</v>
      </c>
      <c r="AN7562">
        <v>24</v>
      </c>
      <c r="AO7562">
        <v>0</v>
      </c>
      <c r="AP7562">
        <v>0</v>
      </c>
      <c r="AQ7562">
        <v>0</v>
      </c>
      <c r="AR7562">
        <v>0</v>
      </c>
      <c r="AS7562">
        <v>0</v>
      </c>
      <c r="AT7562">
        <v>0</v>
      </c>
    </row>
    <row r="7563" spans="1:46" hidden="1" x14ac:dyDescent="0.25">
      <c r="A7563" t="s">
        <v>324</v>
      </c>
      <c r="B7563" t="s">
        <v>289</v>
      </c>
      <c r="C7563">
        <v>1</v>
      </c>
      <c r="D756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3">
        <v>17</v>
      </c>
      <c r="AJ7563" t="s">
        <v>324</v>
      </c>
      <c r="AK7563" t="s">
        <v>432</v>
      </c>
      <c r="AL7563" t="s">
        <v>289</v>
      </c>
      <c r="AM7563">
        <v>4</v>
      </c>
      <c r="AN7563">
        <v>1</v>
      </c>
      <c r="AO7563">
        <v>0</v>
      </c>
      <c r="AP7563">
        <v>0</v>
      </c>
      <c r="AQ7563">
        <v>0</v>
      </c>
      <c r="AR7563">
        <v>0</v>
      </c>
      <c r="AS7563">
        <v>0</v>
      </c>
      <c r="AT7563">
        <v>0</v>
      </c>
    </row>
    <row r="7564" spans="1:46" hidden="1" x14ac:dyDescent="0.25">
      <c r="A7564" t="s">
        <v>324</v>
      </c>
      <c r="B7564" t="s">
        <v>289</v>
      </c>
      <c r="C7564">
        <v>2</v>
      </c>
      <c r="D756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4">
        <v>17</v>
      </c>
      <c r="AJ7564" t="s">
        <v>324</v>
      </c>
      <c r="AK7564" t="s">
        <v>432</v>
      </c>
      <c r="AL7564" t="s">
        <v>289</v>
      </c>
      <c r="AM7564">
        <v>4</v>
      </c>
      <c r="AN7564">
        <v>2</v>
      </c>
      <c r="AO7564">
        <v>0</v>
      </c>
      <c r="AP7564">
        <v>0</v>
      </c>
      <c r="AQ7564">
        <v>0</v>
      </c>
      <c r="AR7564">
        <v>0</v>
      </c>
      <c r="AS7564">
        <v>0</v>
      </c>
      <c r="AT7564">
        <v>0</v>
      </c>
    </row>
    <row r="7565" spans="1:46" hidden="1" x14ac:dyDescent="0.25">
      <c r="A7565" t="s">
        <v>324</v>
      </c>
      <c r="B7565" t="s">
        <v>289</v>
      </c>
      <c r="C7565">
        <v>3</v>
      </c>
      <c r="D756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5">
        <v>17</v>
      </c>
      <c r="AJ7565" t="s">
        <v>324</v>
      </c>
      <c r="AK7565" t="s">
        <v>432</v>
      </c>
      <c r="AL7565" t="s">
        <v>289</v>
      </c>
      <c r="AM7565">
        <v>4</v>
      </c>
      <c r="AN7565">
        <v>3</v>
      </c>
      <c r="AO7565">
        <v>0</v>
      </c>
      <c r="AP7565">
        <v>0</v>
      </c>
      <c r="AQ7565">
        <v>0</v>
      </c>
      <c r="AR7565">
        <v>0</v>
      </c>
      <c r="AS7565">
        <v>0</v>
      </c>
      <c r="AT7565">
        <v>0</v>
      </c>
    </row>
    <row r="7566" spans="1:46" hidden="1" x14ac:dyDescent="0.25">
      <c r="A7566" t="s">
        <v>324</v>
      </c>
      <c r="B7566" t="s">
        <v>289</v>
      </c>
      <c r="C7566">
        <v>4</v>
      </c>
      <c r="D756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6">
        <v>17</v>
      </c>
      <c r="AJ7566" t="s">
        <v>324</v>
      </c>
      <c r="AK7566" t="s">
        <v>432</v>
      </c>
      <c r="AL7566" t="s">
        <v>289</v>
      </c>
      <c r="AM7566">
        <v>4</v>
      </c>
      <c r="AN7566">
        <v>4</v>
      </c>
      <c r="AO7566">
        <v>0</v>
      </c>
      <c r="AP7566">
        <v>0</v>
      </c>
      <c r="AQ7566">
        <v>0</v>
      </c>
      <c r="AR7566">
        <v>0</v>
      </c>
      <c r="AS7566">
        <v>0</v>
      </c>
      <c r="AT7566">
        <v>0</v>
      </c>
    </row>
    <row r="7567" spans="1:46" hidden="1" x14ac:dyDescent="0.25">
      <c r="A7567" t="s">
        <v>324</v>
      </c>
      <c r="B7567" t="s">
        <v>289</v>
      </c>
      <c r="C7567">
        <v>5</v>
      </c>
      <c r="D756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7">
        <v>17</v>
      </c>
      <c r="AJ7567" t="s">
        <v>324</v>
      </c>
      <c r="AK7567" t="s">
        <v>432</v>
      </c>
      <c r="AL7567" t="s">
        <v>289</v>
      </c>
      <c r="AM7567">
        <v>4</v>
      </c>
      <c r="AN7567">
        <v>5</v>
      </c>
      <c r="AO7567">
        <v>0</v>
      </c>
      <c r="AP7567">
        <v>0</v>
      </c>
      <c r="AQ7567">
        <v>0</v>
      </c>
      <c r="AR7567">
        <v>0</v>
      </c>
      <c r="AS7567">
        <v>0</v>
      </c>
      <c r="AT7567">
        <v>0</v>
      </c>
    </row>
    <row r="7568" spans="1:46" hidden="1" x14ac:dyDescent="0.25">
      <c r="A7568" t="s">
        <v>324</v>
      </c>
      <c r="B7568" t="s">
        <v>289</v>
      </c>
      <c r="C7568">
        <v>6</v>
      </c>
      <c r="D756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8">
        <v>17</v>
      </c>
      <c r="AJ7568" t="s">
        <v>324</v>
      </c>
      <c r="AK7568" t="s">
        <v>432</v>
      </c>
      <c r="AL7568" t="s">
        <v>289</v>
      </c>
      <c r="AM7568">
        <v>4</v>
      </c>
      <c r="AN7568">
        <v>6</v>
      </c>
      <c r="AO7568">
        <v>0</v>
      </c>
      <c r="AP7568">
        <v>0</v>
      </c>
      <c r="AQ7568">
        <v>0</v>
      </c>
      <c r="AR7568">
        <v>0</v>
      </c>
      <c r="AS7568">
        <v>0</v>
      </c>
      <c r="AT7568">
        <v>0</v>
      </c>
    </row>
    <row r="7569" spans="1:46" hidden="1" x14ac:dyDescent="0.25">
      <c r="A7569" t="s">
        <v>324</v>
      </c>
      <c r="B7569" t="s">
        <v>289</v>
      </c>
      <c r="C7569">
        <v>7</v>
      </c>
      <c r="D756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1.8005831999999999E-2</v>
      </c>
      <c r="E7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1.8005831999999999E-2</v>
      </c>
      <c r="AI7569">
        <v>17</v>
      </c>
      <c r="AJ7569" t="s">
        <v>324</v>
      </c>
      <c r="AK7569" t="s">
        <v>432</v>
      </c>
      <c r="AL7569" t="s">
        <v>289</v>
      </c>
      <c r="AM7569">
        <v>4</v>
      </c>
      <c r="AN7569">
        <v>7</v>
      </c>
      <c r="AO7569">
        <v>1.8005831999999999E-2</v>
      </c>
      <c r="AP7569">
        <v>2.2174303999999999E-2</v>
      </c>
      <c r="AQ7569">
        <v>2.4398432000000001E-2</v>
      </c>
      <c r="AR7569">
        <v>2.0892377E-2</v>
      </c>
      <c r="AS7569">
        <v>2.8694066000000001E-2</v>
      </c>
      <c r="AT7569">
        <v>6.1415810000000001E-3</v>
      </c>
    </row>
    <row r="7570" spans="1:46" hidden="1" x14ac:dyDescent="0.25">
      <c r="A7570" t="s">
        <v>324</v>
      </c>
      <c r="B7570" t="s">
        <v>289</v>
      </c>
      <c r="C7570">
        <v>8</v>
      </c>
      <c r="D757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0.124228777</v>
      </c>
      <c r="E7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0.124228777</v>
      </c>
      <c r="AI7570">
        <v>17</v>
      </c>
      <c r="AJ7570" t="s">
        <v>324</v>
      </c>
      <c r="AK7570" t="s">
        <v>432</v>
      </c>
      <c r="AL7570" t="s">
        <v>289</v>
      </c>
      <c r="AM7570">
        <v>4</v>
      </c>
      <c r="AN7570">
        <v>8</v>
      </c>
      <c r="AO7570">
        <v>0.124228777</v>
      </c>
      <c r="AP7570">
        <v>0.155324881</v>
      </c>
      <c r="AQ7570">
        <v>0.17362148199999999</v>
      </c>
      <c r="AR7570">
        <v>0.14664729300000001</v>
      </c>
      <c r="AS7570">
        <v>0.19670933500000001</v>
      </c>
      <c r="AT7570">
        <v>4.4519623000000001E-2</v>
      </c>
    </row>
    <row r="7571" spans="1:46" hidden="1" x14ac:dyDescent="0.25">
      <c r="A7571" t="s">
        <v>324</v>
      </c>
      <c r="B7571" t="s">
        <v>289</v>
      </c>
      <c r="C7571">
        <v>9</v>
      </c>
      <c r="D757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0.36120849900000002</v>
      </c>
      <c r="E7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0.27407400900000001</v>
      </c>
      <c r="AI7571">
        <v>17</v>
      </c>
      <c r="AJ7571" t="s">
        <v>324</v>
      </c>
      <c r="AK7571" t="s">
        <v>432</v>
      </c>
      <c r="AL7571" t="s">
        <v>289</v>
      </c>
      <c r="AM7571">
        <v>4</v>
      </c>
      <c r="AN7571">
        <v>9</v>
      </c>
      <c r="AO7571">
        <v>0.27407400900000001</v>
      </c>
      <c r="AP7571">
        <v>0.32665672400000001</v>
      </c>
      <c r="AQ7571">
        <v>0.36120849900000002</v>
      </c>
      <c r="AR7571">
        <v>0.309944418</v>
      </c>
      <c r="AS7571">
        <v>0.40871012499999998</v>
      </c>
      <c r="AT7571">
        <v>0.10008641</v>
      </c>
    </row>
    <row r="7572" spans="1:46" hidden="1" x14ac:dyDescent="0.25">
      <c r="A7572" t="s">
        <v>324</v>
      </c>
      <c r="B7572" t="s">
        <v>289</v>
      </c>
      <c r="C7572">
        <v>10</v>
      </c>
      <c r="D757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0.52877718399999996</v>
      </c>
      <c r="E7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0.52877718399999996</v>
      </c>
      <c r="AI7572">
        <v>17</v>
      </c>
      <c r="AJ7572" t="s">
        <v>324</v>
      </c>
      <c r="AK7572" t="s">
        <v>432</v>
      </c>
      <c r="AL7572" t="s">
        <v>289</v>
      </c>
      <c r="AM7572">
        <v>4</v>
      </c>
      <c r="AN7572">
        <v>10</v>
      </c>
      <c r="AO7572">
        <v>0.411666421</v>
      </c>
      <c r="AP7572">
        <v>0.48878521400000002</v>
      </c>
      <c r="AQ7572">
        <v>0.52877718399999996</v>
      </c>
      <c r="AR7572">
        <v>0.46086508500000001</v>
      </c>
      <c r="AS7572">
        <v>0.59588955799999999</v>
      </c>
      <c r="AT7572">
        <v>0.16145304799999999</v>
      </c>
    </row>
    <row r="7573" spans="1:46" hidden="1" x14ac:dyDescent="0.25">
      <c r="A7573" t="s">
        <v>324</v>
      </c>
      <c r="B7573" t="s">
        <v>289</v>
      </c>
      <c r="C7573">
        <v>11</v>
      </c>
      <c r="D757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0.65545154900000002</v>
      </c>
      <c r="E7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0.65545154900000002</v>
      </c>
      <c r="AI7573">
        <v>17</v>
      </c>
      <c r="AJ7573" t="s">
        <v>324</v>
      </c>
      <c r="AK7573" t="s">
        <v>432</v>
      </c>
      <c r="AL7573" t="s">
        <v>289</v>
      </c>
      <c r="AM7573">
        <v>4</v>
      </c>
      <c r="AN7573">
        <v>11</v>
      </c>
      <c r="AO7573">
        <v>0.517587821</v>
      </c>
      <c r="AP7573">
        <v>0.612664176</v>
      </c>
      <c r="AQ7573">
        <v>0.65545154900000002</v>
      </c>
      <c r="AR7573">
        <v>0.57226071300000003</v>
      </c>
      <c r="AS7573">
        <v>0.72179136700000002</v>
      </c>
      <c r="AT7573">
        <v>0.191602935</v>
      </c>
    </row>
    <row r="7574" spans="1:46" hidden="1" x14ac:dyDescent="0.25">
      <c r="A7574" t="s">
        <v>324</v>
      </c>
      <c r="B7574" t="s">
        <v>289</v>
      </c>
      <c r="C7574">
        <v>12</v>
      </c>
      <c r="D757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0.69809283099999997</v>
      </c>
      <c r="E7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0.69809283099999997</v>
      </c>
      <c r="AI7574">
        <v>17</v>
      </c>
      <c r="AJ7574" t="s">
        <v>324</v>
      </c>
      <c r="AK7574" t="s">
        <v>432</v>
      </c>
      <c r="AL7574" t="s">
        <v>289</v>
      </c>
      <c r="AM7574">
        <v>4</v>
      </c>
      <c r="AN7574">
        <v>12</v>
      </c>
      <c r="AO7574">
        <v>0.57206639800000003</v>
      </c>
      <c r="AP7574">
        <v>0.65112541300000004</v>
      </c>
      <c r="AQ7574">
        <v>0.69809283099999997</v>
      </c>
      <c r="AR7574">
        <v>0.61808910500000003</v>
      </c>
      <c r="AS7574">
        <v>0.78811437200000001</v>
      </c>
      <c r="AT7574">
        <v>0.241437232</v>
      </c>
    </row>
    <row r="7575" spans="1:46" hidden="1" x14ac:dyDescent="0.25">
      <c r="A7575" t="s">
        <v>324</v>
      </c>
      <c r="B7575" t="s">
        <v>289</v>
      </c>
      <c r="C7575">
        <v>13</v>
      </c>
      <c r="D757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0.68385597099999995</v>
      </c>
      <c r="E7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0.68385597099999995</v>
      </c>
      <c r="AI7575">
        <v>17</v>
      </c>
      <c r="AJ7575" t="s">
        <v>324</v>
      </c>
      <c r="AK7575" t="s">
        <v>432</v>
      </c>
      <c r="AL7575" t="s">
        <v>289</v>
      </c>
      <c r="AM7575">
        <v>4</v>
      </c>
      <c r="AN7575">
        <v>13</v>
      </c>
      <c r="AO7575">
        <v>0.56487183600000002</v>
      </c>
      <c r="AP7575">
        <v>0.63318435399999995</v>
      </c>
      <c r="AQ7575">
        <v>0.68385597099999995</v>
      </c>
      <c r="AR7575">
        <v>0.61203389699999999</v>
      </c>
      <c r="AS7575">
        <v>0.78989599300000002</v>
      </c>
      <c r="AT7575">
        <v>0.24043574000000001</v>
      </c>
    </row>
    <row r="7576" spans="1:46" hidden="1" x14ac:dyDescent="0.25">
      <c r="A7576" t="s">
        <v>324</v>
      </c>
      <c r="B7576" t="s">
        <v>289</v>
      </c>
      <c r="C7576">
        <v>14</v>
      </c>
      <c r="D757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0.62538839199999996</v>
      </c>
      <c r="E7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0.62538839199999996</v>
      </c>
      <c r="AI7576">
        <v>17</v>
      </c>
      <c r="AJ7576" t="s">
        <v>324</v>
      </c>
      <c r="AK7576" t="s">
        <v>432</v>
      </c>
      <c r="AL7576" t="s">
        <v>289</v>
      </c>
      <c r="AM7576">
        <v>4</v>
      </c>
      <c r="AN7576">
        <v>14</v>
      </c>
      <c r="AO7576">
        <v>0.51709311800000002</v>
      </c>
      <c r="AP7576">
        <v>0.57705166399999996</v>
      </c>
      <c r="AQ7576">
        <v>0.62538839199999996</v>
      </c>
      <c r="AR7576">
        <v>0.56565491099999998</v>
      </c>
      <c r="AS7576">
        <v>0.74430594000000005</v>
      </c>
      <c r="AT7576">
        <v>0.22326906699999999</v>
      </c>
    </row>
    <row r="7577" spans="1:46" hidden="1" x14ac:dyDescent="0.25">
      <c r="A7577" t="s">
        <v>324</v>
      </c>
      <c r="B7577" t="s">
        <v>289</v>
      </c>
      <c r="C7577">
        <v>15</v>
      </c>
      <c r="D757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0.53239180399999997</v>
      </c>
      <c r="E7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0.53239180399999997</v>
      </c>
      <c r="AI7577">
        <v>17</v>
      </c>
      <c r="AJ7577" t="s">
        <v>324</v>
      </c>
      <c r="AK7577" t="s">
        <v>432</v>
      </c>
      <c r="AL7577" t="s">
        <v>289</v>
      </c>
      <c r="AM7577">
        <v>4</v>
      </c>
      <c r="AN7577">
        <v>15</v>
      </c>
      <c r="AO7577">
        <v>0.45070515300000003</v>
      </c>
      <c r="AP7577">
        <v>0.49746219000000003</v>
      </c>
      <c r="AQ7577">
        <v>0.53239180399999997</v>
      </c>
      <c r="AR7577">
        <v>0.484308707</v>
      </c>
      <c r="AS7577">
        <v>0.61049244000000003</v>
      </c>
      <c r="AT7577">
        <v>0.178237425</v>
      </c>
    </row>
    <row r="7578" spans="1:46" hidden="1" x14ac:dyDescent="0.25">
      <c r="A7578" t="s">
        <v>324</v>
      </c>
      <c r="B7578" t="s">
        <v>289</v>
      </c>
      <c r="C7578">
        <v>16</v>
      </c>
      <c r="D757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0.39083204500000002</v>
      </c>
      <c r="E7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0.39083204500000002</v>
      </c>
      <c r="AI7578">
        <v>17</v>
      </c>
      <c r="AJ7578" t="s">
        <v>324</v>
      </c>
      <c r="AK7578" t="s">
        <v>432</v>
      </c>
      <c r="AL7578" t="s">
        <v>289</v>
      </c>
      <c r="AM7578">
        <v>4</v>
      </c>
      <c r="AN7578">
        <v>16</v>
      </c>
      <c r="AO7578">
        <v>0.32487734899999998</v>
      </c>
      <c r="AP7578">
        <v>0.36493623600000002</v>
      </c>
      <c r="AQ7578">
        <v>0.39083204500000002</v>
      </c>
      <c r="AR7578">
        <v>0.35231597199999998</v>
      </c>
      <c r="AS7578">
        <v>0.45916004700000002</v>
      </c>
      <c r="AT7578">
        <v>0.14790357300000001</v>
      </c>
    </row>
    <row r="7579" spans="1:46" hidden="1" x14ac:dyDescent="0.25">
      <c r="A7579" t="s">
        <v>324</v>
      </c>
      <c r="B7579" t="s">
        <v>289</v>
      </c>
      <c r="C7579">
        <v>17</v>
      </c>
      <c r="D757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0.227515837</v>
      </c>
      <c r="E7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0.227515837</v>
      </c>
      <c r="AI7579">
        <v>17</v>
      </c>
      <c r="AJ7579" t="s">
        <v>324</v>
      </c>
      <c r="AK7579" t="s">
        <v>432</v>
      </c>
      <c r="AL7579" t="s">
        <v>289</v>
      </c>
      <c r="AM7579">
        <v>4</v>
      </c>
      <c r="AN7579">
        <v>17</v>
      </c>
      <c r="AO7579">
        <v>0.18360386200000001</v>
      </c>
      <c r="AP7579">
        <v>0.20681301199999999</v>
      </c>
      <c r="AQ7579">
        <v>0.227515837</v>
      </c>
      <c r="AR7579">
        <v>0.204235691</v>
      </c>
      <c r="AS7579">
        <v>0.27600613800000001</v>
      </c>
      <c r="AT7579">
        <v>8.1599089999999999E-2</v>
      </c>
    </row>
    <row r="7580" spans="1:46" hidden="1" x14ac:dyDescent="0.25">
      <c r="A7580" t="s">
        <v>324</v>
      </c>
      <c r="B7580" t="s">
        <v>289</v>
      </c>
      <c r="C7580">
        <v>18</v>
      </c>
      <c r="D758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7.1926444000000006E-2</v>
      </c>
      <c r="E7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7.1926444000000006E-2</v>
      </c>
      <c r="AI7580">
        <v>17</v>
      </c>
      <c r="AJ7580" t="s">
        <v>324</v>
      </c>
      <c r="AK7580" t="s">
        <v>432</v>
      </c>
      <c r="AL7580" t="s">
        <v>289</v>
      </c>
      <c r="AM7580">
        <v>4</v>
      </c>
      <c r="AN7580">
        <v>18</v>
      </c>
      <c r="AO7580">
        <v>5.4063265999999999E-2</v>
      </c>
      <c r="AP7580">
        <v>5.9953826000000002E-2</v>
      </c>
      <c r="AQ7580">
        <v>7.1926444000000006E-2</v>
      </c>
      <c r="AR7580">
        <v>6.2535943999999996E-2</v>
      </c>
      <c r="AS7580">
        <v>9.7931142999999998E-2</v>
      </c>
      <c r="AT7580">
        <v>2.8139028999999999E-2</v>
      </c>
    </row>
    <row r="7581" spans="1:46" hidden="1" x14ac:dyDescent="0.25">
      <c r="A7581" t="s">
        <v>324</v>
      </c>
      <c r="B7581" t="s">
        <v>289</v>
      </c>
      <c r="C7581">
        <v>19</v>
      </c>
      <c r="D758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9.9028500000000004E-4</v>
      </c>
      <c r="E7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9.9028500000000004E-4</v>
      </c>
      <c r="AI7581">
        <v>17</v>
      </c>
      <c r="AJ7581" t="s">
        <v>324</v>
      </c>
      <c r="AK7581" t="s">
        <v>432</v>
      </c>
      <c r="AL7581" t="s">
        <v>289</v>
      </c>
      <c r="AM7581">
        <v>4</v>
      </c>
      <c r="AN7581">
        <v>19</v>
      </c>
      <c r="AO7581">
        <v>1.2940900000000001E-4</v>
      </c>
      <c r="AP7581">
        <v>3.6144500000000001E-4</v>
      </c>
      <c r="AQ7581">
        <v>9.9028500000000004E-4</v>
      </c>
      <c r="AR7581">
        <v>5.9806400000000004E-4</v>
      </c>
      <c r="AS7581">
        <v>2.1517799999999998E-3</v>
      </c>
      <c r="AT7581">
        <v>3.6899999999999998E-6</v>
      </c>
    </row>
    <row r="7582" spans="1:46" hidden="1" x14ac:dyDescent="0.25">
      <c r="A7582" t="s">
        <v>324</v>
      </c>
      <c r="B7582" t="s">
        <v>289</v>
      </c>
      <c r="C7582">
        <v>20</v>
      </c>
      <c r="D758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2">
        <v>17</v>
      </c>
      <c r="AJ7582" t="s">
        <v>324</v>
      </c>
      <c r="AK7582" t="s">
        <v>432</v>
      </c>
      <c r="AL7582" t="s">
        <v>289</v>
      </c>
      <c r="AM7582">
        <v>4</v>
      </c>
      <c r="AN7582">
        <v>20</v>
      </c>
      <c r="AO7582">
        <v>0</v>
      </c>
      <c r="AP7582">
        <v>0</v>
      </c>
      <c r="AQ7582">
        <v>0</v>
      </c>
      <c r="AR7582">
        <v>0</v>
      </c>
      <c r="AS7582">
        <v>0</v>
      </c>
      <c r="AT7582" s="281">
        <v>0</v>
      </c>
    </row>
    <row r="7583" spans="1:46" hidden="1" x14ac:dyDescent="0.25">
      <c r="A7583" t="s">
        <v>324</v>
      </c>
      <c r="B7583" t="s">
        <v>289</v>
      </c>
      <c r="C7583">
        <v>21</v>
      </c>
      <c r="D758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3">
        <v>17</v>
      </c>
      <c r="AJ7583" t="s">
        <v>324</v>
      </c>
      <c r="AK7583" t="s">
        <v>432</v>
      </c>
      <c r="AL7583" t="s">
        <v>289</v>
      </c>
      <c r="AM7583">
        <v>4</v>
      </c>
      <c r="AN7583">
        <v>21</v>
      </c>
      <c r="AO7583">
        <v>0</v>
      </c>
      <c r="AP7583">
        <v>0</v>
      </c>
      <c r="AQ7583">
        <v>0</v>
      </c>
      <c r="AR7583">
        <v>0</v>
      </c>
      <c r="AS7583">
        <v>0</v>
      </c>
      <c r="AT7583">
        <v>0</v>
      </c>
    </row>
    <row r="7584" spans="1:46" hidden="1" x14ac:dyDescent="0.25">
      <c r="A7584" t="s">
        <v>324</v>
      </c>
      <c r="B7584" t="s">
        <v>289</v>
      </c>
      <c r="C7584">
        <v>22</v>
      </c>
      <c r="D758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4">
        <v>17</v>
      </c>
      <c r="AJ7584" t="s">
        <v>324</v>
      </c>
      <c r="AK7584" t="s">
        <v>432</v>
      </c>
      <c r="AL7584" t="s">
        <v>289</v>
      </c>
      <c r="AM7584">
        <v>4</v>
      </c>
      <c r="AN7584">
        <v>22</v>
      </c>
      <c r="AO7584">
        <v>0</v>
      </c>
      <c r="AP7584">
        <v>0</v>
      </c>
      <c r="AQ7584">
        <v>0</v>
      </c>
      <c r="AR7584">
        <v>0</v>
      </c>
      <c r="AS7584">
        <v>0</v>
      </c>
      <c r="AT7584">
        <v>0</v>
      </c>
    </row>
    <row r="7585" spans="1:46" hidden="1" x14ac:dyDescent="0.25">
      <c r="A7585" t="s">
        <v>324</v>
      </c>
      <c r="B7585" t="s">
        <v>289</v>
      </c>
      <c r="C7585">
        <v>23</v>
      </c>
      <c r="D758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5">
        <v>17</v>
      </c>
      <c r="AJ7585" t="s">
        <v>324</v>
      </c>
      <c r="AK7585" t="s">
        <v>432</v>
      </c>
      <c r="AL7585" t="s">
        <v>289</v>
      </c>
      <c r="AM7585">
        <v>4</v>
      </c>
      <c r="AN7585">
        <v>23</v>
      </c>
      <c r="AO7585">
        <v>0</v>
      </c>
      <c r="AP7585">
        <v>0</v>
      </c>
      <c r="AQ7585">
        <v>0</v>
      </c>
      <c r="AR7585">
        <v>0</v>
      </c>
      <c r="AS7585">
        <v>0</v>
      </c>
      <c r="AT7585">
        <v>0</v>
      </c>
    </row>
    <row r="7586" spans="1:46" hidden="1" x14ac:dyDescent="0.25">
      <c r="A7586" t="s">
        <v>324</v>
      </c>
      <c r="B7586" t="s">
        <v>289</v>
      </c>
      <c r="C7586">
        <v>24</v>
      </c>
      <c r="D758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6">
        <v>17</v>
      </c>
      <c r="AJ7586" t="s">
        <v>324</v>
      </c>
      <c r="AK7586" t="s">
        <v>432</v>
      </c>
      <c r="AL7586" t="s">
        <v>289</v>
      </c>
      <c r="AM7586">
        <v>4</v>
      </c>
      <c r="AN7586">
        <v>24</v>
      </c>
      <c r="AO7586">
        <v>0</v>
      </c>
      <c r="AP7586">
        <v>0</v>
      </c>
      <c r="AQ7586">
        <v>0</v>
      </c>
      <c r="AR7586">
        <v>0</v>
      </c>
      <c r="AS7586">
        <v>0</v>
      </c>
      <c r="AT7586">
        <v>0</v>
      </c>
    </row>
    <row r="7587" spans="1:46" hidden="1" x14ac:dyDescent="0.25">
      <c r="A7587" t="s">
        <v>324</v>
      </c>
      <c r="B7587" t="s">
        <v>290</v>
      </c>
      <c r="C7587">
        <v>1</v>
      </c>
      <c r="D758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7">
        <v>17</v>
      </c>
      <c r="AJ7587" t="s">
        <v>324</v>
      </c>
      <c r="AK7587" t="s">
        <v>432</v>
      </c>
      <c r="AL7587" t="s">
        <v>290</v>
      </c>
      <c r="AM7587">
        <v>5</v>
      </c>
      <c r="AN7587">
        <v>1</v>
      </c>
      <c r="AO7587">
        <v>0</v>
      </c>
      <c r="AP7587">
        <v>0</v>
      </c>
      <c r="AQ7587">
        <v>0</v>
      </c>
      <c r="AR7587">
        <v>0</v>
      </c>
      <c r="AS7587">
        <v>0</v>
      </c>
      <c r="AT7587">
        <v>0</v>
      </c>
    </row>
    <row r="7588" spans="1:46" hidden="1" x14ac:dyDescent="0.25">
      <c r="A7588" t="s">
        <v>324</v>
      </c>
      <c r="B7588" t="s">
        <v>290</v>
      </c>
      <c r="C7588">
        <v>2</v>
      </c>
      <c r="D758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8">
        <v>17</v>
      </c>
      <c r="AJ7588" t="s">
        <v>324</v>
      </c>
      <c r="AK7588" t="s">
        <v>432</v>
      </c>
      <c r="AL7588" t="s">
        <v>290</v>
      </c>
      <c r="AM7588">
        <v>5</v>
      </c>
      <c r="AN7588">
        <v>2</v>
      </c>
      <c r="AO7588">
        <v>0</v>
      </c>
      <c r="AP7588">
        <v>0</v>
      </c>
      <c r="AQ7588">
        <v>0</v>
      </c>
      <c r="AR7588">
        <v>0</v>
      </c>
      <c r="AS7588">
        <v>0</v>
      </c>
      <c r="AT7588">
        <v>0</v>
      </c>
    </row>
    <row r="7589" spans="1:46" hidden="1" x14ac:dyDescent="0.25">
      <c r="A7589" t="s">
        <v>324</v>
      </c>
      <c r="B7589" t="s">
        <v>290</v>
      </c>
      <c r="C7589">
        <v>3</v>
      </c>
      <c r="D758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9">
        <v>17</v>
      </c>
      <c r="AJ7589" t="s">
        <v>324</v>
      </c>
      <c r="AK7589" t="s">
        <v>432</v>
      </c>
      <c r="AL7589" t="s">
        <v>290</v>
      </c>
      <c r="AM7589">
        <v>5</v>
      </c>
      <c r="AN7589">
        <v>3</v>
      </c>
      <c r="AO7589">
        <v>0</v>
      </c>
      <c r="AP7589">
        <v>0</v>
      </c>
      <c r="AQ7589">
        <v>0</v>
      </c>
      <c r="AR7589">
        <v>0</v>
      </c>
      <c r="AS7589">
        <v>0</v>
      </c>
      <c r="AT7589">
        <v>0</v>
      </c>
    </row>
    <row r="7590" spans="1:46" hidden="1" x14ac:dyDescent="0.25">
      <c r="A7590" t="s">
        <v>324</v>
      </c>
      <c r="B7590" t="s">
        <v>290</v>
      </c>
      <c r="C7590">
        <v>4</v>
      </c>
      <c r="D759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0">
        <v>17</v>
      </c>
      <c r="AJ7590" t="s">
        <v>324</v>
      </c>
      <c r="AK7590" t="s">
        <v>432</v>
      </c>
      <c r="AL7590" t="s">
        <v>290</v>
      </c>
      <c r="AM7590">
        <v>5</v>
      </c>
      <c r="AN7590">
        <v>4</v>
      </c>
      <c r="AO7590">
        <v>0</v>
      </c>
      <c r="AP7590">
        <v>0</v>
      </c>
      <c r="AQ7590">
        <v>0</v>
      </c>
      <c r="AR7590">
        <v>0</v>
      </c>
      <c r="AS7590">
        <v>0</v>
      </c>
      <c r="AT7590">
        <v>0</v>
      </c>
    </row>
    <row r="7591" spans="1:46" hidden="1" x14ac:dyDescent="0.25">
      <c r="A7591" t="s">
        <v>324</v>
      </c>
      <c r="B7591" t="s">
        <v>290</v>
      </c>
      <c r="C7591">
        <v>5</v>
      </c>
      <c r="D759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1">
        <v>17</v>
      </c>
      <c r="AJ7591" t="s">
        <v>324</v>
      </c>
      <c r="AK7591" t="s">
        <v>432</v>
      </c>
      <c r="AL7591" t="s">
        <v>290</v>
      </c>
      <c r="AM7591">
        <v>5</v>
      </c>
      <c r="AN7591">
        <v>5</v>
      </c>
      <c r="AO7591">
        <v>0</v>
      </c>
      <c r="AP7591">
        <v>0</v>
      </c>
      <c r="AQ7591">
        <v>0</v>
      </c>
      <c r="AR7591">
        <v>0</v>
      </c>
      <c r="AS7591">
        <v>0</v>
      </c>
      <c r="AT7591">
        <v>0</v>
      </c>
    </row>
    <row r="7592" spans="1:46" hidden="1" x14ac:dyDescent="0.25">
      <c r="A7592" t="s">
        <v>324</v>
      </c>
      <c r="B7592" t="s">
        <v>290</v>
      </c>
      <c r="C7592">
        <v>6</v>
      </c>
      <c r="D759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2">
        <v>17</v>
      </c>
      <c r="AJ7592" t="s">
        <v>324</v>
      </c>
      <c r="AK7592" t="s">
        <v>432</v>
      </c>
      <c r="AL7592" t="s">
        <v>290</v>
      </c>
      <c r="AM7592">
        <v>5</v>
      </c>
      <c r="AN7592">
        <v>6</v>
      </c>
      <c r="AO7592">
        <v>0</v>
      </c>
      <c r="AP7592">
        <v>0</v>
      </c>
      <c r="AQ7592">
        <v>0</v>
      </c>
      <c r="AR7592">
        <v>0</v>
      </c>
      <c r="AS7592">
        <v>0</v>
      </c>
      <c r="AT7592">
        <v>0</v>
      </c>
    </row>
    <row r="7593" spans="1:46" hidden="1" x14ac:dyDescent="0.25">
      <c r="A7593" t="s">
        <v>324</v>
      </c>
      <c r="B7593" t="s">
        <v>290</v>
      </c>
      <c r="C7593">
        <v>7</v>
      </c>
      <c r="D759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1.6111197000000001E-2</v>
      </c>
      <c r="E7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1.6111197000000001E-2</v>
      </c>
      <c r="AI7593">
        <v>17</v>
      </c>
      <c r="AJ7593" t="s">
        <v>324</v>
      </c>
      <c r="AK7593" t="s">
        <v>432</v>
      </c>
      <c r="AL7593" t="s">
        <v>290</v>
      </c>
      <c r="AM7593">
        <v>5</v>
      </c>
      <c r="AN7593">
        <v>7</v>
      </c>
      <c r="AO7593">
        <v>1.6111197000000001E-2</v>
      </c>
      <c r="AP7593">
        <v>1.8081014999999999E-2</v>
      </c>
      <c r="AQ7593">
        <v>2.0877475999999999E-2</v>
      </c>
      <c r="AR7593">
        <v>1.8332874999999998E-2</v>
      </c>
      <c r="AS7593">
        <v>2.5668106999999999E-2</v>
      </c>
      <c r="AT7593">
        <v>6.0986249999999999E-3</v>
      </c>
    </row>
    <row r="7594" spans="1:46" hidden="1" x14ac:dyDescent="0.25">
      <c r="A7594" t="s">
        <v>324</v>
      </c>
      <c r="B7594" t="s">
        <v>290</v>
      </c>
      <c r="C7594">
        <v>8</v>
      </c>
      <c r="D759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0.136965211</v>
      </c>
      <c r="E7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0.136965211</v>
      </c>
      <c r="AI7594">
        <v>17</v>
      </c>
      <c r="AJ7594" t="s">
        <v>324</v>
      </c>
      <c r="AK7594" t="s">
        <v>432</v>
      </c>
      <c r="AL7594" t="s">
        <v>290</v>
      </c>
      <c r="AM7594">
        <v>5</v>
      </c>
      <c r="AN7594">
        <v>8</v>
      </c>
      <c r="AO7594">
        <v>0.136965211</v>
      </c>
      <c r="AP7594">
        <v>0.148001668</v>
      </c>
      <c r="AQ7594">
        <v>0.15904052699999999</v>
      </c>
      <c r="AR7594">
        <v>0.14619959499999999</v>
      </c>
      <c r="AS7594">
        <v>0.18553547300000001</v>
      </c>
      <c r="AT7594">
        <v>4.0218269000000001E-2</v>
      </c>
    </row>
    <row r="7595" spans="1:46" hidden="1" x14ac:dyDescent="0.25">
      <c r="A7595" t="s">
        <v>324</v>
      </c>
      <c r="B7595" t="s">
        <v>290</v>
      </c>
      <c r="C7595">
        <v>9</v>
      </c>
      <c r="D759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0.34221077599999999</v>
      </c>
      <c r="E7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0.29988410999999998</v>
      </c>
      <c r="AI7595">
        <v>17</v>
      </c>
      <c r="AJ7595" t="s">
        <v>324</v>
      </c>
      <c r="AK7595" t="s">
        <v>432</v>
      </c>
      <c r="AL7595" t="s">
        <v>290</v>
      </c>
      <c r="AM7595">
        <v>5</v>
      </c>
      <c r="AN7595">
        <v>9</v>
      </c>
      <c r="AO7595">
        <v>0.29988410999999998</v>
      </c>
      <c r="AP7595">
        <v>0.32189058799999998</v>
      </c>
      <c r="AQ7595">
        <v>0.34221077599999999</v>
      </c>
      <c r="AR7595">
        <v>0.316754971</v>
      </c>
      <c r="AS7595">
        <v>0.38362930499999998</v>
      </c>
      <c r="AT7595">
        <v>0.103100596</v>
      </c>
    </row>
    <row r="7596" spans="1:46" hidden="1" x14ac:dyDescent="0.25">
      <c r="A7596" t="s">
        <v>324</v>
      </c>
      <c r="B7596" t="s">
        <v>290</v>
      </c>
      <c r="C7596">
        <v>10</v>
      </c>
      <c r="D759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0.51395993600000001</v>
      </c>
      <c r="E7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0.51395993600000001</v>
      </c>
      <c r="AI7596">
        <v>17</v>
      </c>
      <c r="AJ7596" t="s">
        <v>324</v>
      </c>
      <c r="AK7596" t="s">
        <v>432</v>
      </c>
      <c r="AL7596" t="s">
        <v>290</v>
      </c>
      <c r="AM7596">
        <v>5</v>
      </c>
      <c r="AN7596">
        <v>10</v>
      </c>
      <c r="AO7596">
        <v>0.45293260000000002</v>
      </c>
      <c r="AP7596">
        <v>0.48849874300000001</v>
      </c>
      <c r="AQ7596">
        <v>0.51395993600000001</v>
      </c>
      <c r="AR7596">
        <v>0.47765078100000002</v>
      </c>
      <c r="AS7596">
        <v>0.55827349000000004</v>
      </c>
      <c r="AT7596">
        <v>0.17246478700000001</v>
      </c>
    </row>
    <row r="7597" spans="1:46" hidden="1" x14ac:dyDescent="0.25">
      <c r="A7597" t="s">
        <v>324</v>
      </c>
      <c r="B7597" t="s">
        <v>290</v>
      </c>
      <c r="C7597">
        <v>11</v>
      </c>
      <c r="D759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0.63926053500000002</v>
      </c>
      <c r="E7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0.63926053500000002</v>
      </c>
      <c r="AI7597">
        <v>17</v>
      </c>
      <c r="AJ7597" t="s">
        <v>324</v>
      </c>
      <c r="AK7597" t="s">
        <v>432</v>
      </c>
      <c r="AL7597" t="s">
        <v>290</v>
      </c>
      <c r="AM7597">
        <v>5</v>
      </c>
      <c r="AN7597">
        <v>11</v>
      </c>
      <c r="AO7597">
        <v>0.57686091299999998</v>
      </c>
      <c r="AP7597">
        <v>0.61053384499999996</v>
      </c>
      <c r="AQ7597">
        <v>0.63926053500000002</v>
      </c>
      <c r="AR7597">
        <v>0.59838167600000003</v>
      </c>
      <c r="AS7597">
        <v>0.69059913799999995</v>
      </c>
      <c r="AT7597">
        <v>0.22665634700000001</v>
      </c>
    </row>
    <row r="7598" spans="1:46" hidden="1" x14ac:dyDescent="0.25">
      <c r="A7598" t="s">
        <v>324</v>
      </c>
      <c r="B7598" t="s">
        <v>290</v>
      </c>
      <c r="C7598">
        <v>12</v>
      </c>
      <c r="D759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0.69080210500000006</v>
      </c>
      <c r="E7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0.69080210500000006</v>
      </c>
      <c r="AI7598">
        <v>17</v>
      </c>
      <c r="AJ7598" t="s">
        <v>324</v>
      </c>
      <c r="AK7598" t="s">
        <v>432</v>
      </c>
      <c r="AL7598" t="s">
        <v>290</v>
      </c>
      <c r="AM7598">
        <v>5</v>
      </c>
      <c r="AN7598">
        <v>12</v>
      </c>
      <c r="AO7598">
        <v>0.60831328100000004</v>
      </c>
      <c r="AP7598">
        <v>0.64847000499999996</v>
      </c>
      <c r="AQ7598">
        <v>0.69080210500000006</v>
      </c>
      <c r="AR7598">
        <v>0.64184884900000005</v>
      </c>
      <c r="AS7598">
        <v>0.75934157400000002</v>
      </c>
      <c r="AT7598">
        <v>0.25997564899999998</v>
      </c>
    </row>
    <row r="7599" spans="1:46" hidden="1" x14ac:dyDescent="0.25">
      <c r="A7599" t="s">
        <v>324</v>
      </c>
      <c r="B7599" t="s">
        <v>290</v>
      </c>
      <c r="C7599">
        <v>13</v>
      </c>
      <c r="D759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0.68656098300000001</v>
      </c>
      <c r="E7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0.68656098300000001</v>
      </c>
      <c r="AI7599">
        <v>17</v>
      </c>
      <c r="AJ7599" t="s">
        <v>324</v>
      </c>
      <c r="AK7599" t="s">
        <v>432</v>
      </c>
      <c r="AL7599" t="s">
        <v>290</v>
      </c>
      <c r="AM7599">
        <v>5</v>
      </c>
      <c r="AN7599">
        <v>13</v>
      </c>
      <c r="AO7599">
        <v>0.59972864699999995</v>
      </c>
      <c r="AP7599">
        <v>0.64337661800000001</v>
      </c>
      <c r="AQ7599">
        <v>0.68656098300000001</v>
      </c>
      <c r="AR7599">
        <v>0.63748520799999997</v>
      </c>
      <c r="AS7599">
        <v>0.75446420599999997</v>
      </c>
      <c r="AT7599">
        <v>0.27162603800000001</v>
      </c>
    </row>
    <row r="7600" spans="1:46" hidden="1" x14ac:dyDescent="0.25">
      <c r="A7600" t="s">
        <v>324</v>
      </c>
      <c r="B7600" t="s">
        <v>290</v>
      </c>
      <c r="C7600">
        <v>14</v>
      </c>
      <c r="D760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0.62600704399999996</v>
      </c>
      <c r="E7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0.62600704399999996</v>
      </c>
      <c r="AI7600">
        <v>17</v>
      </c>
      <c r="AJ7600" t="s">
        <v>324</v>
      </c>
      <c r="AK7600" t="s">
        <v>432</v>
      </c>
      <c r="AL7600" t="s">
        <v>290</v>
      </c>
      <c r="AM7600">
        <v>5</v>
      </c>
      <c r="AN7600">
        <v>14</v>
      </c>
      <c r="AO7600">
        <v>0.54348597899999995</v>
      </c>
      <c r="AP7600">
        <v>0.58603773100000001</v>
      </c>
      <c r="AQ7600">
        <v>0.62600704399999996</v>
      </c>
      <c r="AR7600">
        <v>0.57975641300000003</v>
      </c>
      <c r="AS7600">
        <v>0.69184860599999998</v>
      </c>
      <c r="AT7600">
        <v>0.25163392099999998</v>
      </c>
    </row>
    <row r="7601" spans="1:46" hidden="1" x14ac:dyDescent="0.25">
      <c r="A7601" t="s">
        <v>324</v>
      </c>
      <c r="B7601" t="s">
        <v>290</v>
      </c>
      <c r="C7601">
        <v>15</v>
      </c>
      <c r="D760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0.51226043300000002</v>
      </c>
      <c r="E7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0.51226043300000002</v>
      </c>
      <c r="AI7601">
        <v>17</v>
      </c>
      <c r="AJ7601" t="s">
        <v>324</v>
      </c>
      <c r="AK7601" t="s">
        <v>432</v>
      </c>
      <c r="AL7601" t="s">
        <v>290</v>
      </c>
      <c r="AM7601">
        <v>5</v>
      </c>
      <c r="AN7601">
        <v>15</v>
      </c>
      <c r="AO7601">
        <v>0.45230737599999998</v>
      </c>
      <c r="AP7601">
        <v>0.47465586799999998</v>
      </c>
      <c r="AQ7601">
        <v>0.51226043300000002</v>
      </c>
      <c r="AR7601">
        <v>0.477404461</v>
      </c>
      <c r="AS7601">
        <v>0.578644873</v>
      </c>
      <c r="AT7601">
        <v>0.23610487399999999</v>
      </c>
    </row>
    <row r="7602" spans="1:46" hidden="1" x14ac:dyDescent="0.25">
      <c r="A7602" t="s">
        <v>324</v>
      </c>
      <c r="B7602" t="s">
        <v>290</v>
      </c>
      <c r="C7602">
        <v>16</v>
      </c>
      <c r="D760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0.36097757400000002</v>
      </c>
      <c r="E7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0.36097757400000002</v>
      </c>
      <c r="AI7602">
        <v>17</v>
      </c>
      <c r="AJ7602" t="s">
        <v>324</v>
      </c>
      <c r="AK7602" t="s">
        <v>432</v>
      </c>
      <c r="AL7602" t="s">
        <v>290</v>
      </c>
      <c r="AM7602">
        <v>5</v>
      </c>
      <c r="AN7602">
        <v>16</v>
      </c>
      <c r="AO7602">
        <v>0.30813747200000002</v>
      </c>
      <c r="AP7602">
        <v>0.33759223100000002</v>
      </c>
      <c r="AQ7602">
        <v>0.36097757400000002</v>
      </c>
      <c r="AR7602">
        <v>0.33273866800000002</v>
      </c>
      <c r="AS7602">
        <v>0.41252364699999999</v>
      </c>
      <c r="AT7602">
        <v>0.128698795</v>
      </c>
    </row>
    <row r="7603" spans="1:46" hidden="1" x14ac:dyDescent="0.25">
      <c r="A7603" t="s">
        <v>324</v>
      </c>
      <c r="B7603" t="s">
        <v>290</v>
      </c>
      <c r="C7603">
        <v>17</v>
      </c>
      <c r="D760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0.20024082500000001</v>
      </c>
      <c r="E7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0.20024082500000001</v>
      </c>
      <c r="AI7603">
        <v>17</v>
      </c>
      <c r="AJ7603" t="s">
        <v>324</v>
      </c>
      <c r="AK7603" t="s">
        <v>432</v>
      </c>
      <c r="AL7603" t="s">
        <v>290</v>
      </c>
      <c r="AM7603">
        <v>5</v>
      </c>
      <c r="AN7603">
        <v>17</v>
      </c>
      <c r="AO7603">
        <v>0.16978211300000001</v>
      </c>
      <c r="AP7603">
        <v>0.18645530199999999</v>
      </c>
      <c r="AQ7603">
        <v>0.20024082500000001</v>
      </c>
      <c r="AR7603">
        <v>0.18389781899999999</v>
      </c>
      <c r="AS7603">
        <v>0.239459064</v>
      </c>
      <c r="AT7603">
        <v>7.8949182000000007E-2</v>
      </c>
    </row>
    <row r="7604" spans="1:46" hidden="1" x14ac:dyDescent="0.25">
      <c r="A7604" t="s">
        <v>324</v>
      </c>
      <c r="B7604" t="s">
        <v>290</v>
      </c>
      <c r="C7604">
        <v>18</v>
      </c>
      <c r="D760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5.0213031999999998E-2</v>
      </c>
      <c r="E7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5.0213031999999998E-2</v>
      </c>
      <c r="AI7604">
        <v>17</v>
      </c>
      <c r="AJ7604" t="s">
        <v>324</v>
      </c>
      <c r="AK7604" t="s">
        <v>432</v>
      </c>
      <c r="AL7604" t="s">
        <v>290</v>
      </c>
      <c r="AM7604">
        <v>5</v>
      </c>
      <c r="AN7604">
        <v>18</v>
      </c>
      <c r="AO7604">
        <v>4.0804328000000001E-2</v>
      </c>
      <c r="AP7604">
        <v>4.5196448E-2</v>
      </c>
      <c r="AQ7604">
        <v>5.0213031999999998E-2</v>
      </c>
      <c r="AR7604">
        <v>4.5372944999999998E-2</v>
      </c>
      <c r="AS7604">
        <v>6.0754584E-2</v>
      </c>
      <c r="AT7604">
        <v>2.1504954999999999E-2</v>
      </c>
    </row>
    <row r="7605" spans="1:46" hidden="1" x14ac:dyDescent="0.25">
      <c r="A7605" t="s">
        <v>324</v>
      </c>
      <c r="B7605" t="s">
        <v>290</v>
      </c>
      <c r="C7605">
        <v>19</v>
      </c>
      <c r="D760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7.8199999999999997E-6</v>
      </c>
      <c r="E7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7.8199999999999997E-6</v>
      </c>
      <c r="AI7605">
        <v>17</v>
      </c>
      <c r="AJ7605" t="s">
        <v>324</v>
      </c>
      <c r="AK7605" t="s">
        <v>432</v>
      </c>
      <c r="AL7605" t="s">
        <v>290</v>
      </c>
      <c r="AM7605">
        <v>5</v>
      </c>
      <c r="AN7605">
        <v>19</v>
      </c>
      <c r="AO7605">
        <v>1.84E-6</v>
      </c>
      <c r="AP7605">
        <v>4.0300000000000004E-6</v>
      </c>
      <c r="AQ7605">
        <v>7.8199999999999997E-6</v>
      </c>
      <c r="AR7605">
        <v>7.08E-6</v>
      </c>
      <c r="AS7605">
        <v>5.0599999999999997E-5</v>
      </c>
      <c r="AT7605">
        <v>0</v>
      </c>
    </row>
    <row r="7606" spans="1:46" hidden="1" x14ac:dyDescent="0.25">
      <c r="A7606" t="s">
        <v>324</v>
      </c>
      <c r="B7606" t="s">
        <v>290</v>
      </c>
      <c r="C7606">
        <v>20</v>
      </c>
      <c r="D760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6">
        <v>17</v>
      </c>
      <c r="AJ7606" t="s">
        <v>324</v>
      </c>
      <c r="AK7606" t="s">
        <v>432</v>
      </c>
      <c r="AL7606" t="s">
        <v>290</v>
      </c>
      <c r="AM7606">
        <v>5</v>
      </c>
      <c r="AN7606">
        <v>20</v>
      </c>
      <c r="AO7606" s="281">
        <v>0</v>
      </c>
      <c r="AP7606" s="281">
        <v>0</v>
      </c>
      <c r="AQ7606" s="281">
        <v>0</v>
      </c>
      <c r="AR7606" s="281">
        <v>0</v>
      </c>
      <c r="AS7606" s="281">
        <v>0</v>
      </c>
      <c r="AT7606">
        <v>0</v>
      </c>
    </row>
    <row r="7607" spans="1:46" hidden="1" x14ac:dyDescent="0.25">
      <c r="A7607" t="s">
        <v>324</v>
      </c>
      <c r="B7607" t="s">
        <v>290</v>
      </c>
      <c r="C7607">
        <v>21</v>
      </c>
      <c r="D760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7">
        <v>17</v>
      </c>
      <c r="AJ7607" t="s">
        <v>324</v>
      </c>
      <c r="AK7607" t="s">
        <v>432</v>
      </c>
      <c r="AL7607" t="s">
        <v>290</v>
      </c>
      <c r="AM7607">
        <v>5</v>
      </c>
      <c r="AN7607">
        <v>21</v>
      </c>
      <c r="AO7607">
        <v>0</v>
      </c>
      <c r="AP7607">
        <v>0</v>
      </c>
      <c r="AQ7607">
        <v>0</v>
      </c>
      <c r="AR7607">
        <v>0</v>
      </c>
      <c r="AS7607">
        <v>0</v>
      </c>
      <c r="AT7607">
        <v>0</v>
      </c>
    </row>
    <row r="7608" spans="1:46" hidden="1" x14ac:dyDescent="0.25">
      <c r="A7608" t="s">
        <v>324</v>
      </c>
      <c r="B7608" t="s">
        <v>290</v>
      </c>
      <c r="C7608">
        <v>22</v>
      </c>
      <c r="D760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8">
        <v>17</v>
      </c>
      <c r="AJ7608" t="s">
        <v>324</v>
      </c>
      <c r="AK7608" t="s">
        <v>432</v>
      </c>
      <c r="AL7608" t="s">
        <v>290</v>
      </c>
      <c r="AM7608">
        <v>5</v>
      </c>
      <c r="AN7608">
        <v>22</v>
      </c>
      <c r="AO7608">
        <v>0</v>
      </c>
      <c r="AP7608">
        <v>0</v>
      </c>
      <c r="AQ7608">
        <v>0</v>
      </c>
      <c r="AR7608">
        <v>0</v>
      </c>
      <c r="AS7608">
        <v>0</v>
      </c>
      <c r="AT7608">
        <v>0</v>
      </c>
    </row>
    <row r="7609" spans="1:46" hidden="1" x14ac:dyDescent="0.25">
      <c r="A7609" t="s">
        <v>324</v>
      </c>
      <c r="B7609" t="s">
        <v>290</v>
      </c>
      <c r="C7609">
        <v>23</v>
      </c>
      <c r="D760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9">
        <v>17</v>
      </c>
      <c r="AJ7609" t="s">
        <v>324</v>
      </c>
      <c r="AK7609" t="s">
        <v>432</v>
      </c>
      <c r="AL7609" t="s">
        <v>290</v>
      </c>
      <c r="AM7609">
        <v>5</v>
      </c>
      <c r="AN7609">
        <v>23</v>
      </c>
      <c r="AO7609">
        <v>0</v>
      </c>
      <c r="AP7609">
        <v>0</v>
      </c>
      <c r="AQ7609">
        <v>0</v>
      </c>
      <c r="AR7609">
        <v>0</v>
      </c>
      <c r="AS7609">
        <v>0</v>
      </c>
      <c r="AT7609">
        <v>0</v>
      </c>
    </row>
    <row r="7610" spans="1:46" hidden="1" x14ac:dyDescent="0.25">
      <c r="A7610" t="s">
        <v>324</v>
      </c>
      <c r="B7610" t="s">
        <v>290</v>
      </c>
      <c r="C7610">
        <v>24</v>
      </c>
      <c r="D761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0">
        <v>17</v>
      </c>
      <c r="AJ7610" t="s">
        <v>324</v>
      </c>
      <c r="AK7610" t="s">
        <v>432</v>
      </c>
      <c r="AL7610" t="s">
        <v>290</v>
      </c>
      <c r="AM7610">
        <v>5</v>
      </c>
      <c r="AN7610">
        <v>24</v>
      </c>
      <c r="AO7610">
        <v>0</v>
      </c>
      <c r="AP7610">
        <v>0</v>
      </c>
      <c r="AQ7610">
        <v>0</v>
      </c>
      <c r="AR7610">
        <v>0</v>
      </c>
      <c r="AS7610">
        <v>0</v>
      </c>
      <c r="AT7610">
        <v>0</v>
      </c>
    </row>
    <row r="7611" spans="1:46" hidden="1" x14ac:dyDescent="0.25">
      <c r="A7611" t="s">
        <v>324</v>
      </c>
      <c r="B7611" t="s">
        <v>291</v>
      </c>
      <c r="C7611">
        <v>1</v>
      </c>
      <c r="D761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1">
        <v>17</v>
      </c>
      <c r="AJ7611" t="s">
        <v>324</v>
      </c>
      <c r="AK7611" t="s">
        <v>432</v>
      </c>
      <c r="AL7611" t="s">
        <v>291</v>
      </c>
      <c r="AM7611">
        <v>6</v>
      </c>
      <c r="AN7611">
        <v>1</v>
      </c>
      <c r="AO7611">
        <v>0</v>
      </c>
      <c r="AP7611">
        <v>0</v>
      </c>
      <c r="AQ7611">
        <v>0</v>
      </c>
      <c r="AR7611">
        <v>0</v>
      </c>
      <c r="AS7611">
        <v>0</v>
      </c>
      <c r="AT7611">
        <v>0</v>
      </c>
    </row>
    <row r="7612" spans="1:46" hidden="1" x14ac:dyDescent="0.25">
      <c r="A7612" t="s">
        <v>324</v>
      </c>
      <c r="B7612" t="s">
        <v>291</v>
      </c>
      <c r="C7612">
        <v>2</v>
      </c>
      <c r="D761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2">
        <v>17</v>
      </c>
      <c r="AJ7612" t="s">
        <v>324</v>
      </c>
      <c r="AK7612" t="s">
        <v>432</v>
      </c>
      <c r="AL7612" t="s">
        <v>291</v>
      </c>
      <c r="AM7612">
        <v>6</v>
      </c>
      <c r="AN7612">
        <v>2</v>
      </c>
      <c r="AO7612">
        <v>0</v>
      </c>
      <c r="AP7612">
        <v>0</v>
      </c>
      <c r="AQ7612">
        <v>0</v>
      </c>
      <c r="AR7612">
        <v>0</v>
      </c>
      <c r="AS7612">
        <v>0</v>
      </c>
      <c r="AT7612">
        <v>0</v>
      </c>
    </row>
    <row r="7613" spans="1:46" hidden="1" x14ac:dyDescent="0.25">
      <c r="A7613" t="s">
        <v>324</v>
      </c>
      <c r="B7613" t="s">
        <v>291</v>
      </c>
      <c r="C7613">
        <v>3</v>
      </c>
      <c r="D761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3">
        <v>17</v>
      </c>
      <c r="AJ7613" t="s">
        <v>324</v>
      </c>
      <c r="AK7613" t="s">
        <v>432</v>
      </c>
      <c r="AL7613" t="s">
        <v>291</v>
      </c>
      <c r="AM7613">
        <v>6</v>
      </c>
      <c r="AN7613">
        <v>3</v>
      </c>
      <c r="AO7613">
        <v>0</v>
      </c>
      <c r="AP7613">
        <v>0</v>
      </c>
      <c r="AQ7613">
        <v>0</v>
      </c>
      <c r="AR7613">
        <v>0</v>
      </c>
      <c r="AS7613">
        <v>0</v>
      </c>
      <c r="AT7613">
        <v>0</v>
      </c>
    </row>
    <row r="7614" spans="1:46" hidden="1" x14ac:dyDescent="0.25">
      <c r="A7614" t="s">
        <v>324</v>
      </c>
      <c r="B7614" t="s">
        <v>291</v>
      </c>
      <c r="C7614">
        <v>4</v>
      </c>
      <c r="D761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4">
        <v>17</v>
      </c>
      <c r="AJ7614" t="s">
        <v>324</v>
      </c>
      <c r="AK7614" t="s">
        <v>432</v>
      </c>
      <c r="AL7614" t="s">
        <v>291</v>
      </c>
      <c r="AM7614">
        <v>6</v>
      </c>
      <c r="AN7614">
        <v>4</v>
      </c>
      <c r="AO7614">
        <v>0</v>
      </c>
      <c r="AP7614">
        <v>0</v>
      </c>
      <c r="AQ7614">
        <v>0</v>
      </c>
      <c r="AR7614">
        <v>0</v>
      </c>
      <c r="AS7614">
        <v>0</v>
      </c>
      <c r="AT7614">
        <v>0</v>
      </c>
    </row>
    <row r="7615" spans="1:46" hidden="1" x14ac:dyDescent="0.25">
      <c r="A7615" t="s">
        <v>324</v>
      </c>
      <c r="B7615" t="s">
        <v>291</v>
      </c>
      <c r="C7615">
        <v>5</v>
      </c>
      <c r="D761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5">
        <v>17</v>
      </c>
      <c r="AJ7615" t="s">
        <v>324</v>
      </c>
      <c r="AK7615" t="s">
        <v>432</v>
      </c>
      <c r="AL7615" t="s">
        <v>291</v>
      </c>
      <c r="AM7615">
        <v>6</v>
      </c>
      <c r="AN7615">
        <v>5</v>
      </c>
      <c r="AO7615">
        <v>0</v>
      </c>
      <c r="AP7615">
        <v>0</v>
      </c>
      <c r="AQ7615">
        <v>0</v>
      </c>
      <c r="AR7615">
        <v>0</v>
      </c>
      <c r="AS7615">
        <v>0</v>
      </c>
      <c r="AT7615">
        <v>0</v>
      </c>
    </row>
    <row r="7616" spans="1:46" hidden="1" x14ac:dyDescent="0.25">
      <c r="A7616" t="s">
        <v>324</v>
      </c>
      <c r="B7616" t="s">
        <v>291</v>
      </c>
      <c r="C7616">
        <v>6</v>
      </c>
      <c r="D761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6">
        <v>17</v>
      </c>
      <c r="AJ7616" t="s">
        <v>324</v>
      </c>
      <c r="AK7616" t="s">
        <v>432</v>
      </c>
      <c r="AL7616" t="s">
        <v>291</v>
      </c>
      <c r="AM7616">
        <v>6</v>
      </c>
      <c r="AN7616">
        <v>6</v>
      </c>
      <c r="AO7616">
        <v>0</v>
      </c>
      <c r="AP7616">
        <v>0</v>
      </c>
      <c r="AQ7616">
        <v>0</v>
      </c>
      <c r="AR7616">
        <v>0</v>
      </c>
      <c r="AS7616">
        <v>0</v>
      </c>
      <c r="AT7616">
        <v>0</v>
      </c>
    </row>
    <row r="7617" spans="1:46" hidden="1" x14ac:dyDescent="0.25">
      <c r="A7617" t="s">
        <v>324</v>
      </c>
      <c r="B7617" t="s">
        <v>291</v>
      </c>
      <c r="C7617">
        <v>7</v>
      </c>
      <c r="D761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9.7260439999999997E-3</v>
      </c>
      <c r="E7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9.7260439999999997E-3</v>
      </c>
      <c r="AI7617">
        <v>17</v>
      </c>
      <c r="AJ7617" t="s">
        <v>324</v>
      </c>
      <c r="AK7617" t="s">
        <v>432</v>
      </c>
      <c r="AL7617" t="s">
        <v>291</v>
      </c>
      <c r="AM7617">
        <v>6</v>
      </c>
      <c r="AN7617">
        <v>7</v>
      </c>
      <c r="AO7617">
        <v>9.7260439999999997E-3</v>
      </c>
      <c r="AP7617">
        <v>1.0855620999999999E-2</v>
      </c>
      <c r="AQ7617">
        <v>1.2529068000000001E-2</v>
      </c>
      <c r="AR7617">
        <v>1.1133867E-2</v>
      </c>
      <c r="AS7617">
        <v>1.6335758999999998E-2</v>
      </c>
      <c r="AT7617">
        <v>6.5742370000000001E-3</v>
      </c>
    </row>
    <row r="7618" spans="1:46" hidden="1" x14ac:dyDescent="0.25">
      <c r="A7618" t="s">
        <v>324</v>
      </c>
      <c r="B7618" t="s">
        <v>291</v>
      </c>
      <c r="C7618">
        <v>8</v>
      </c>
      <c r="D761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0.117042305</v>
      </c>
      <c r="E7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0.117042305</v>
      </c>
      <c r="AI7618">
        <v>17</v>
      </c>
      <c r="AJ7618" t="s">
        <v>324</v>
      </c>
      <c r="AK7618" t="s">
        <v>432</v>
      </c>
      <c r="AL7618" t="s">
        <v>291</v>
      </c>
      <c r="AM7618">
        <v>6</v>
      </c>
      <c r="AN7618">
        <v>8</v>
      </c>
      <c r="AO7618">
        <v>0.117042305</v>
      </c>
      <c r="AP7618">
        <v>0.125712563</v>
      </c>
      <c r="AQ7618">
        <v>0.13249924699999999</v>
      </c>
      <c r="AR7618">
        <v>0.124395061</v>
      </c>
      <c r="AS7618">
        <v>0.152215395</v>
      </c>
      <c r="AT7618">
        <v>9.1432296999999996E-2</v>
      </c>
    </row>
    <row r="7619" spans="1:46" hidden="1" x14ac:dyDescent="0.25">
      <c r="A7619" t="s">
        <v>324</v>
      </c>
      <c r="B7619" t="s">
        <v>291</v>
      </c>
      <c r="C7619">
        <v>9</v>
      </c>
      <c r="D761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0.308549874</v>
      </c>
      <c r="E7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0.27710605999999999</v>
      </c>
      <c r="AI7619">
        <v>17</v>
      </c>
      <c r="AJ7619" t="s">
        <v>324</v>
      </c>
      <c r="AK7619" t="s">
        <v>432</v>
      </c>
      <c r="AL7619" t="s">
        <v>291</v>
      </c>
      <c r="AM7619">
        <v>6</v>
      </c>
      <c r="AN7619">
        <v>9</v>
      </c>
      <c r="AO7619">
        <v>0.27710605999999999</v>
      </c>
      <c r="AP7619">
        <v>0.29430219499999999</v>
      </c>
      <c r="AQ7619">
        <v>0.308549874</v>
      </c>
      <c r="AR7619">
        <v>0.29097658300000001</v>
      </c>
      <c r="AS7619">
        <v>0.33800127800000002</v>
      </c>
      <c r="AT7619">
        <v>0.225415488</v>
      </c>
    </row>
    <row r="7620" spans="1:46" hidden="1" x14ac:dyDescent="0.25">
      <c r="A7620" t="s">
        <v>324</v>
      </c>
      <c r="B7620" t="s">
        <v>291</v>
      </c>
      <c r="C7620">
        <v>10</v>
      </c>
      <c r="D762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0.47626203099999997</v>
      </c>
      <c r="E7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0.47626203099999997</v>
      </c>
      <c r="AI7620">
        <v>17</v>
      </c>
      <c r="AJ7620" t="s">
        <v>324</v>
      </c>
      <c r="AK7620" t="s">
        <v>432</v>
      </c>
      <c r="AL7620" t="s">
        <v>291</v>
      </c>
      <c r="AM7620">
        <v>6</v>
      </c>
      <c r="AN7620">
        <v>10</v>
      </c>
      <c r="AO7620">
        <v>0.43639230600000001</v>
      </c>
      <c r="AP7620">
        <v>0.460793171</v>
      </c>
      <c r="AQ7620">
        <v>0.47626203099999997</v>
      </c>
      <c r="AR7620">
        <v>0.45270497100000001</v>
      </c>
      <c r="AS7620">
        <v>0.50658165499999996</v>
      </c>
      <c r="AT7620">
        <v>0.34645090499999998</v>
      </c>
    </row>
    <row r="7621" spans="1:46" hidden="1" x14ac:dyDescent="0.25">
      <c r="A7621" t="s">
        <v>324</v>
      </c>
      <c r="B7621" t="s">
        <v>291</v>
      </c>
      <c r="C7621">
        <v>11</v>
      </c>
      <c r="D762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0.60525873500000005</v>
      </c>
      <c r="E7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0.60525873500000005</v>
      </c>
      <c r="AI7621">
        <v>17</v>
      </c>
      <c r="AJ7621" t="s">
        <v>324</v>
      </c>
      <c r="AK7621" t="s">
        <v>432</v>
      </c>
      <c r="AL7621" t="s">
        <v>291</v>
      </c>
      <c r="AM7621">
        <v>6</v>
      </c>
      <c r="AN7621">
        <v>11</v>
      </c>
      <c r="AO7621">
        <v>0.56543221399999999</v>
      </c>
      <c r="AP7621">
        <v>0.59271758399999996</v>
      </c>
      <c r="AQ7621">
        <v>0.60525873500000005</v>
      </c>
      <c r="AR7621">
        <v>0.58246252600000004</v>
      </c>
      <c r="AS7621">
        <v>0.63312515700000005</v>
      </c>
      <c r="AT7621">
        <v>0.46628804600000001</v>
      </c>
    </row>
    <row r="7622" spans="1:46" hidden="1" x14ac:dyDescent="0.25">
      <c r="A7622" t="s">
        <v>324</v>
      </c>
      <c r="B7622" t="s">
        <v>291</v>
      </c>
      <c r="C7622">
        <v>12</v>
      </c>
      <c r="D762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0.68227837899999999</v>
      </c>
      <c r="E7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0.68227837899999999</v>
      </c>
      <c r="AI7622">
        <v>17</v>
      </c>
      <c r="AJ7622" t="s">
        <v>324</v>
      </c>
      <c r="AK7622" t="s">
        <v>432</v>
      </c>
      <c r="AL7622" t="s">
        <v>291</v>
      </c>
      <c r="AM7622">
        <v>6</v>
      </c>
      <c r="AN7622">
        <v>12</v>
      </c>
      <c r="AO7622">
        <v>0.63400030299999999</v>
      </c>
      <c r="AP7622">
        <v>0.665193335</v>
      </c>
      <c r="AQ7622">
        <v>0.68227837899999999</v>
      </c>
      <c r="AR7622">
        <v>0.65389278900000003</v>
      </c>
      <c r="AS7622">
        <v>0.70535586500000003</v>
      </c>
      <c r="AT7622">
        <v>0.52095516200000003</v>
      </c>
    </row>
    <row r="7623" spans="1:46" hidden="1" x14ac:dyDescent="0.25">
      <c r="A7623" t="s">
        <v>324</v>
      </c>
      <c r="B7623" t="s">
        <v>291</v>
      </c>
      <c r="C7623">
        <v>13</v>
      </c>
      <c r="D762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0.69661960499999998</v>
      </c>
      <c r="E7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0.69661960499999998</v>
      </c>
      <c r="AI7623">
        <v>17</v>
      </c>
      <c r="AJ7623" t="s">
        <v>324</v>
      </c>
      <c r="AK7623" t="s">
        <v>432</v>
      </c>
      <c r="AL7623" t="s">
        <v>291</v>
      </c>
      <c r="AM7623">
        <v>6</v>
      </c>
      <c r="AN7623">
        <v>13</v>
      </c>
      <c r="AO7623">
        <v>0.62463256899999997</v>
      </c>
      <c r="AP7623">
        <v>0.668152843</v>
      </c>
      <c r="AQ7623">
        <v>0.69661960499999998</v>
      </c>
      <c r="AR7623">
        <v>0.65609059700000005</v>
      </c>
      <c r="AS7623">
        <v>0.71240820199999999</v>
      </c>
      <c r="AT7623">
        <v>0.48850901000000002</v>
      </c>
    </row>
    <row r="7624" spans="1:46" hidden="1" x14ac:dyDescent="0.25">
      <c r="A7624" t="s">
        <v>324</v>
      </c>
      <c r="B7624" t="s">
        <v>291</v>
      </c>
      <c r="C7624">
        <v>14</v>
      </c>
      <c r="D762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0.64409370099999996</v>
      </c>
      <c r="E7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0.64409370099999996</v>
      </c>
      <c r="AI7624">
        <v>17</v>
      </c>
      <c r="AJ7624" t="s">
        <v>324</v>
      </c>
      <c r="AK7624" t="s">
        <v>432</v>
      </c>
      <c r="AL7624" t="s">
        <v>291</v>
      </c>
      <c r="AM7624">
        <v>6</v>
      </c>
      <c r="AN7624">
        <v>14</v>
      </c>
      <c r="AO7624">
        <v>0.56149743799999996</v>
      </c>
      <c r="AP7624">
        <v>0.606984466</v>
      </c>
      <c r="AQ7624">
        <v>0.64409370099999996</v>
      </c>
      <c r="AR7624">
        <v>0.59774083200000006</v>
      </c>
      <c r="AS7624">
        <v>0.66337091699999995</v>
      </c>
      <c r="AT7624">
        <v>0.454761994</v>
      </c>
    </row>
    <row r="7625" spans="1:46" hidden="1" x14ac:dyDescent="0.25">
      <c r="A7625" t="s">
        <v>324</v>
      </c>
      <c r="B7625" t="s">
        <v>291</v>
      </c>
      <c r="C7625">
        <v>15</v>
      </c>
      <c r="D762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0.53232185200000004</v>
      </c>
      <c r="E7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0.53232185200000004</v>
      </c>
      <c r="AI7625">
        <v>17</v>
      </c>
      <c r="AJ7625" t="s">
        <v>324</v>
      </c>
      <c r="AK7625" t="s">
        <v>432</v>
      </c>
      <c r="AL7625" t="s">
        <v>291</v>
      </c>
      <c r="AM7625">
        <v>6</v>
      </c>
      <c r="AN7625">
        <v>15</v>
      </c>
      <c r="AO7625">
        <v>0.45743662200000001</v>
      </c>
      <c r="AP7625">
        <v>0.49541364500000001</v>
      </c>
      <c r="AQ7625">
        <v>0.53232185200000004</v>
      </c>
      <c r="AR7625">
        <v>0.491194888</v>
      </c>
      <c r="AS7625">
        <v>0.56053894599999998</v>
      </c>
      <c r="AT7625">
        <v>0.34206282500000001</v>
      </c>
    </row>
    <row r="7626" spans="1:46" hidden="1" x14ac:dyDescent="0.25">
      <c r="A7626" t="s">
        <v>324</v>
      </c>
      <c r="B7626" t="s">
        <v>291</v>
      </c>
      <c r="C7626">
        <v>16</v>
      </c>
      <c r="D762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0.37317414700000001</v>
      </c>
      <c r="E7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0.37317414700000001</v>
      </c>
      <c r="AI7626">
        <v>17</v>
      </c>
      <c r="AJ7626" t="s">
        <v>324</v>
      </c>
      <c r="AK7626" t="s">
        <v>432</v>
      </c>
      <c r="AL7626" t="s">
        <v>291</v>
      </c>
      <c r="AM7626">
        <v>6</v>
      </c>
      <c r="AN7626">
        <v>16</v>
      </c>
      <c r="AO7626">
        <v>0.31543346799999999</v>
      </c>
      <c r="AP7626">
        <v>0.34762785000000002</v>
      </c>
      <c r="AQ7626">
        <v>0.37317414700000001</v>
      </c>
      <c r="AR7626">
        <v>0.34308888799999998</v>
      </c>
      <c r="AS7626">
        <v>0.40886987499999999</v>
      </c>
      <c r="AT7626">
        <v>0.21922328799999999</v>
      </c>
    </row>
    <row r="7627" spans="1:46" hidden="1" x14ac:dyDescent="0.25">
      <c r="A7627" t="s">
        <v>324</v>
      </c>
      <c r="B7627" t="s">
        <v>291</v>
      </c>
      <c r="C7627">
        <v>17</v>
      </c>
      <c r="D762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0.20757672199999999</v>
      </c>
      <c r="E7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0.20757672199999999</v>
      </c>
      <c r="AI7627">
        <v>17</v>
      </c>
      <c r="AJ7627" t="s">
        <v>324</v>
      </c>
      <c r="AK7627" t="s">
        <v>432</v>
      </c>
      <c r="AL7627" t="s">
        <v>291</v>
      </c>
      <c r="AM7627">
        <v>6</v>
      </c>
      <c r="AN7627">
        <v>17</v>
      </c>
      <c r="AO7627">
        <v>0.17204750299999999</v>
      </c>
      <c r="AP7627">
        <v>0.188268885</v>
      </c>
      <c r="AQ7627">
        <v>0.20757672199999999</v>
      </c>
      <c r="AR7627">
        <v>0.18870880800000001</v>
      </c>
      <c r="AS7627">
        <v>0.23118983000000001</v>
      </c>
      <c r="AT7627">
        <v>0.12664703099999999</v>
      </c>
    </row>
    <row r="7628" spans="1:46" hidden="1" x14ac:dyDescent="0.25">
      <c r="A7628" t="s">
        <v>324</v>
      </c>
      <c r="B7628" t="s">
        <v>291</v>
      </c>
      <c r="C7628">
        <v>18</v>
      </c>
      <c r="D762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5.1182384999999997E-2</v>
      </c>
      <c r="E7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5.1182384999999997E-2</v>
      </c>
      <c r="AI7628">
        <v>17</v>
      </c>
      <c r="AJ7628" t="s">
        <v>324</v>
      </c>
      <c r="AK7628" t="s">
        <v>432</v>
      </c>
      <c r="AL7628" t="s">
        <v>291</v>
      </c>
      <c r="AM7628">
        <v>6</v>
      </c>
      <c r="AN7628">
        <v>18</v>
      </c>
      <c r="AO7628">
        <v>4.2509934999999999E-2</v>
      </c>
      <c r="AP7628">
        <v>4.6368092E-2</v>
      </c>
      <c r="AQ7628">
        <v>5.1182384999999997E-2</v>
      </c>
      <c r="AR7628">
        <v>4.6995351999999997E-2</v>
      </c>
      <c r="AS7628">
        <v>6.0971387000000002E-2</v>
      </c>
      <c r="AT7628">
        <v>3.2725939000000002E-2</v>
      </c>
    </row>
    <row r="7629" spans="1:46" hidden="1" x14ac:dyDescent="0.25">
      <c r="A7629" t="s">
        <v>324</v>
      </c>
      <c r="B7629" t="s">
        <v>291</v>
      </c>
      <c r="C7629">
        <v>19</v>
      </c>
      <c r="D762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3.65E-5</v>
      </c>
      <c r="E7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3.65E-5</v>
      </c>
      <c r="AI7629">
        <v>17</v>
      </c>
      <c r="AJ7629" t="s">
        <v>324</v>
      </c>
      <c r="AK7629" t="s">
        <v>432</v>
      </c>
      <c r="AL7629" t="s">
        <v>291</v>
      </c>
      <c r="AM7629">
        <v>6</v>
      </c>
      <c r="AN7629">
        <v>19</v>
      </c>
      <c r="AO7629">
        <v>5.0200000000000002E-6</v>
      </c>
      <c r="AP7629">
        <v>1.15E-5</v>
      </c>
      <c r="AQ7629">
        <v>3.65E-5</v>
      </c>
      <c r="AR7629">
        <v>2.3600000000000001E-5</v>
      </c>
      <c r="AS7629">
        <v>1.13887E-4</v>
      </c>
      <c r="AT7629">
        <v>0</v>
      </c>
    </row>
    <row r="7630" spans="1:46" hidden="1" x14ac:dyDescent="0.25">
      <c r="A7630" t="s">
        <v>324</v>
      </c>
      <c r="B7630" t="s">
        <v>291</v>
      </c>
      <c r="C7630">
        <v>20</v>
      </c>
      <c r="D763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0">
        <v>17</v>
      </c>
      <c r="AJ7630" t="s">
        <v>324</v>
      </c>
      <c r="AK7630" t="s">
        <v>432</v>
      </c>
      <c r="AL7630" t="s">
        <v>291</v>
      </c>
      <c r="AM7630">
        <v>6</v>
      </c>
      <c r="AN7630">
        <v>20</v>
      </c>
      <c r="AO7630" s="281">
        <v>0</v>
      </c>
      <c r="AP7630" s="281">
        <v>0</v>
      </c>
      <c r="AQ7630" s="281">
        <v>0</v>
      </c>
      <c r="AR7630" s="281">
        <v>0</v>
      </c>
      <c r="AS7630">
        <v>0</v>
      </c>
      <c r="AT7630">
        <v>0</v>
      </c>
    </row>
    <row r="7631" spans="1:46" hidden="1" x14ac:dyDescent="0.25">
      <c r="A7631" t="s">
        <v>324</v>
      </c>
      <c r="B7631" t="s">
        <v>291</v>
      </c>
      <c r="C7631">
        <v>21</v>
      </c>
      <c r="D763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1">
        <v>17</v>
      </c>
      <c r="AJ7631" t="s">
        <v>324</v>
      </c>
      <c r="AK7631" t="s">
        <v>432</v>
      </c>
      <c r="AL7631" t="s">
        <v>291</v>
      </c>
      <c r="AM7631">
        <v>6</v>
      </c>
      <c r="AN7631">
        <v>21</v>
      </c>
      <c r="AO7631">
        <v>0</v>
      </c>
      <c r="AP7631">
        <v>0</v>
      </c>
      <c r="AQ7631">
        <v>0</v>
      </c>
      <c r="AR7631">
        <v>0</v>
      </c>
      <c r="AS7631">
        <v>0</v>
      </c>
      <c r="AT7631">
        <v>0</v>
      </c>
    </row>
    <row r="7632" spans="1:46" hidden="1" x14ac:dyDescent="0.25">
      <c r="A7632" t="s">
        <v>324</v>
      </c>
      <c r="B7632" t="s">
        <v>291</v>
      </c>
      <c r="C7632">
        <v>22</v>
      </c>
      <c r="D763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2">
        <v>17</v>
      </c>
      <c r="AJ7632" t="s">
        <v>324</v>
      </c>
      <c r="AK7632" t="s">
        <v>432</v>
      </c>
      <c r="AL7632" t="s">
        <v>291</v>
      </c>
      <c r="AM7632">
        <v>6</v>
      </c>
      <c r="AN7632">
        <v>22</v>
      </c>
      <c r="AO7632">
        <v>0</v>
      </c>
      <c r="AP7632">
        <v>0</v>
      </c>
      <c r="AQ7632">
        <v>0</v>
      </c>
      <c r="AR7632">
        <v>0</v>
      </c>
      <c r="AS7632">
        <v>0</v>
      </c>
      <c r="AT7632">
        <v>0</v>
      </c>
    </row>
    <row r="7633" spans="1:46" hidden="1" x14ac:dyDescent="0.25">
      <c r="A7633" t="s">
        <v>324</v>
      </c>
      <c r="B7633" t="s">
        <v>291</v>
      </c>
      <c r="C7633">
        <v>23</v>
      </c>
      <c r="D763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3">
        <v>17</v>
      </c>
      <c r="AJ7633" t="s">
        <v>324</v>
      </c>
      <c r="AK7633" t="s">
        <v>432</v>
      </c>
      <c r="AL7633" t="s">
        <v>291</v>
      </c>
      <c r="AM7633">
        <v>6</v>
      </c>
      <c r="AN7633">
        <v>23</v>
      </c>
      <c r="AO7633">
        <v>0</v>
      </c>
      <c r="AP7633">
        <v>0</v>
      </c>
      <c r="AQ7633">
        <v>0</v>
      </c>
      <c r="AR7633">
        <v>0</v>
      </c>
      <c r="AS7633">
        <v>0</v>
      </c>
      <c r="AT7633">
        <v>0</v>
      </c>
    </row>
    <row r="7634" spans="1:46" hidden="1" x14ac:dyDescent="0.25">
      <c r="A7634" t="s">
        <v>324</v>
      </c>
      <c r="B7634" t="s">
        <v>291</v>
      </c>
      <c r="C7634">
        <v>24</v>
      </c>
      <c r="D763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4">
        <v>17</v>
      </c>
      <c r="AJ7634" t="s">
        <v>324</v>
      </c>
      <c r="AK7634" t="s">
        <v>432</v>
      </c>
      <c r="AL7634" t="s">
        <v>291</v>
      </c>
      <c r="AM7634">
        <v>6</v>
      </c>
      <c r="AN7634">
        <v>24</v>
      </c>
      <c r="AO7634">
        <v>0</v>
      </c>
      <c r="AP7634">
        <v>0</v>
      </c>
      <c r="AQ7634">
        <v>0</v>
      </c>
      <c r="AR7634">
        <v>0</v>
      </c>
      <c r="AS7634">
        <v>0</v>
      </c>
      <c r="AT7634">
        <v>0</v>
      </c>
    </row>
    <row r="7635" spans="1:46" hidden="1" x14ac:dyDescent="0.25">
      <c r="A7635" t="s">
        <v>324</v>
      </c>
      <c r="B7635" t="s">
        <v>292</v>
      </c>
      <c r="C7635">
        <v>1</v>
      </c>
      <c r="D763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5">
        <v>17</v>
      </c>
      <c r="AJ7635" t="s">
        <v>324</v>
      </c>
      <c r="AK7635" t="s">
        <v>432</v>
      </c>
      <c r="AL7635" t="s">
        <v>292</v>
      </c>
      <c r="AM7635">
        <v>7</v>
      </c>
      <c r="AN7635">
        <v>1</v>
      </c>
      <c r="AO7635">
        <v>0</v>
      </c>
      <c r="AP7635">
        <v>0</v>
      </c>
      <c r="AQ7635">
        <v>0</v>
      </c>
      <c r="AR7635">
        <v>0</v>
      </c>
      <c r="AS7635">
        <v>0</v>
      </c>
      <c r="AT7635">
        <v>0</v>
      </c>
    </row>
    <row r="7636" spans="1:46" hidden="1" x14ac:dyDescent="0.25">
      <c r="A7636" t="s">
        <v>324</v>
      </c>
      <c r="B7636" t="s">
        <v>292</v>
      </c>
      <c r="C7636">
        <v>2</v>
      </c>
      <c r="D763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6">
        <v>17</v>
      </c>
      <c r="AJ7636" t="s">
        <v>324</v>
      </c>
      <c r="AK7636" t="s">
        <v>432</v>
      </c>
      <c r="AL7636" t="s">
        <v>292</v>
      </c>
      <c r="AM7636">
        <v>7</v>
      </c>
      <c r="AN7636">
        <v>2</v>
      </c>
      <c r="AO7636">
        <v>0</v>
      </c>
      <c r="AP7636">
        <v>0</v>
      </c>
      <c r="AQ7636">
        <v>0</v>
      </c>
      <c r="AR7636">
        <v>0</v>
      </c>
      <c r="AS7636">
        <v>0</v>
      </c>
      <c r="AT7636">
        <v>0</v>
      </c>
    </row>
    <row r="7637" spans="1:46" hidden="1" x14ac:dyDescent="0.25">
      <c r="A7637" t="s">
        <v>324</v>
      </c>
      <c r="B7637" t="s">
        <v>292</v>
      </c>
      <c r="C7637">
        <v>3</v>
      </c>
      <c r="D763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7">
        <v>17</v>
      </c>
      <c r="AJ7637" t="s">
        <v>324</v>
      </c>
      <c r="AK7637" t="s">
        <v>432</v>
      </c>
      <c r="AL7637" t="s">
        <v>292</v>
      </c>
      <c r="AM7637">
        <v>7</v>
      </c>
      <c r="AN7637">
        <v>3</v>
      </c>
      <c r="AO7637">
        <v>0</v>
      </c>
      <c r="AP7637">
        <v>0</v>
      </c>
      <c r="AQ7637">
        <v>0</v>
      </c>
      <c r="AR7637">
        <v>0</v>
      </c>
      <c r="AS7637">
        <v>0</v>
      </c>
      <c r="AT7637">
        <v>0</v>
      </c>
    </row>
    <row r="7638" spans="1:46" hidden="1" x14ac:dyDescent="0.25">
      <c r="A7638" t="s">
        <v>324</v>
      </c>
      <c r="B7638" t="s">
        <v>292</v>
      </c>
      <c r="C7638">
        <v>4</v>
      </c>
      <c r="D763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8">
        <v>17</v>
      </c>
      <c r="AJ7638" t="s">
        <v>324</v>
      </c>
      <c r="AK7638" t="s">
        <v>432</v>
      </c>
      <c r="AL7638" t="s">
        <v>292</v>
      </c>
      <c r="AM7638">
        <v>7</v>
      </c>
      <c r="AN7638">
        <v>4</v>
      </c>
      <c r="AO7638">
        <v>0</v>
      </c>
      <c r="AP7638">
        <v>0</v>
      </c>
      <c r="AQ7638">
        <v>0</v>
      </c>
      <c r="AR7638">
        <v>0</v>
      </c>
      <c r="AS7638">
        <v>0</v>
      </c>
      <c r="AT7638">
        <v>0</v>
      </c>
    </row>
    <row r="7639" spans="1:46" hidden="1" x14ac:dyDescent="0.25">
      <c r="A7639" t="s">
        <v>324</v>
      </c>
      <c r="B7639" t="s">
        <v>292</v>
      </c>
      <c r="C7639">
        <v>5</v>
      </c>
      <c r="D763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9">
        <v>17</v>
      </c>
      <c r="AJ7639" t="s">
        <v>324</v>
      </c>
      <c r="AK7639" t="s">
        <v>432</v>
      </c>
      <c r="AL7639" t="s">
        <v>292</v>
      </c>
      <c r="AM7639">
        <v>7</v>
      </c>
      <c r="AN7639">
        <v>5</v>
      </c>
      <c r="AO7639">
        <v>0</v>
      </c>
      <c r="AP7639">
        <v>0</v>
      </c>
      <c r="AQ7639">
        <v>0</v>
      </c>
      <c r="AR7639">
        <v>0</v>
      </c>
      <c r="AS7639">
        <v>0</v>
      </c>
      <c r="AT7639">
        <v>0</v>
      </c>
    </row>
    <row r="7640" spans="1:46" hidden="1" x14ac:dyDescent="0.25">
      <c r="A7640" t="s">
        <v>324</v>
      </c>
      <c r="B7640" t="s">
        <v>292</v>
      </c>
      <c r="C7640">
        <v>6</v>
      </c>
      <c r="D764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40">
        <v>17</v>
      </c>
      <c r="AJ7640" t="s">
        <v>324</v>
      </c>
      <c r="AK7640" t="s">
        <v>432</v>
      </c>
      <c r="AL7640" t="s">
        <v>292</v>
      </c>
      <c r="AM7640">
        <v>7</v>
      </c>
      <c r="AN7640">
        <v>6</v>
      </c>
      <c r="AO7640">
        <v>0</v>
      </c>
      <c r="AP7640">
        <v>0</v>
      </c>
      <c r="AQ7640">
        <v>0</v>
      </c>
      <c r="AR7640">
        <v>0</v>
      </c>
      <c r="AS7640">
        <v>0</v>
      </c>
      <c r="AT7640">
        <v>0</v>
      </c>
    </row>
    <row r="7641" spans="1:46" hidden="1" x14ac:dyDescent="0.25">
      <c r="A7641" t="s">
        <v>324</v>
      </c>
      <c r="B7641" t="s">
        <v>292</v>
      </c>
      <c r="C7641">
        <v>7</v>
      </c>
      <c r="D764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8.1801640000000002E-3</v>
      </c>
      <c r="E7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8.1801640000000002E-3</v>
      </c>
      <c r="AI7641">
        <v>17</v>
      </c>
      <c r="AJ7641" t="s">
        <v>324</v>
      </c>
      <c r="AK7641" t="s">
        <v>432</v>
      </c>
      <c r="AL7641" t="s">
        <v>292</v>
      </c>
      <c r="AM7641">
        <v>7</v>
      </c>
      <c r="AN7641">
        <v>7</v>
      </c>
      <c r="AO7641">
        <v>8.1801640000000002E-3</v>
      </c>
      <c r="AP7641">
        <v>8.7653399999999999E-3</v>
      </c>
      <c r="AQ7641">
        <v>9.3679550000000007E-3</v>
      </c>
      <c r="AR7641">
        <v>8.744389E-3</v>
      </c>
      <c r="AS7641">
        <v>1.1142361E-2</v>
      </c>
      <c r="AT7641">
        <v>6.5081560000000002E-3</v>
      </c>
    </row>
    <row r="7642" spans="1:46" hidden="1" x14ac:dyDescent="0.25">
      <c r="A7642" t="s">
        <v>324</v>
      </c>
      <c r="B7642" t="s">
        <v>292</v>
      </c>
      <c r="C7642">
        <v>8</v>
      </c>
      <c r="D764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0.116365671</v>
      </c>
      <c r="E7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0.116365671</v>
      </c>
      <c r="AI7642">
        <v>17</v>
      </c>
      <c r="AJ7642" t="s">
        <v>324</v>
      </c>
      <c r="AK7642" t="s">
        <v>432</v>
      </c>
      <c r="AL7642" t="s">
        <v>292</v>
      </c>
      <c r="AM7642">
        <v>7</v>
      </c>
      <c r="AN7642">
        <v>8</v>
      </c>
      <c r="AO7642">
        <v>0.116365671</v>
      </c>
      <c r="AP7642">
        <v>0.12276716999999999</v>
      </c>
      <c r="AQ7642">
        <v>0.128157987</v>
      </c>
      <c r="AR7642">
        <v>0.121068438</v>
      </c>
      <c r="AS7642">
        <v>0.14159622599999999</v>
      </c>
      <c r="AT7642">
        <v>8.9971516000000001E-2</v>
      </c>
    </row>
    <row r="7643" spans="1:46" hidden="1" x14ac:dyDescent="0.25">
      <c r="A7643" t="s">
        <v>324</v>
      </c>
      <c r="B7643" t="s">
        <v>292</v>
      </c>
      <c r="C7643">
        <v>9</v>
      </c>
      <c r="D764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0.311289441</v>
      </c>
      <c r="E7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0.28329871899999998</v>
      </c>
      <c r="AI7643">
        <v>17</v>
      </c>
      <c r="AJ7643" t="s">
        <v>324</v>
      </c>
      <c r="AK7643" t="s">
        <v>432</v>
      </c>
      <c r="AL7643" t="s">
        <v>292</v>
      </c>
      <c r="AM7643">
        <v>7</v>
      </c>
      <c r="AN7643">
        <v>9</v>
      </c>
      <c r="AO7643">
        <v>0.28329871899999998</v>
      </c>
      <c r="AP7643">
        <v>0.30088719800000002</v>
      </c>
      <c r="AQ7643">
        <v>0.311289441</v>
      </c>
      <c r="AR7643">
        <v>0.29519968400000002</v>
      </c>
      <c r="AS7643">
        <v>0.33551079700000003</v>
      </c>
      <c r="AT7643">
        <v>0.218802157</v>
      </c>
    </row>
    <row r="7644" spans="1:46" hidden="1" x14ac:dyDescent="0.25">
      <c r="A7644" t="s">
        <v>324</v>
      </c>
      <c r="B7644" t="s">
        <v>292</v>
      </c>
      <c r="C7644">
        <v>10</v>
      </c>
      <c r="D764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0.48543576900000002</v>
      </c>
      <c r="E7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0.48543576900000002</v>
      </c>
      <c r="AI7644">
        <v>17</v>
      </c>
      <c r="AJ7644" t="s">
        <v>324</v>
      </c>
      <c r="AK7644" t="s">
        <v>432</v>
      </c>
      <c r="AL7644" t="s">
        <v>292</v>
      </c>
      <c r="AM7644">
        <v>7</v>
      </c>
      <c r="AN7644">
        <v>10</v>
      </c>
      <c r="AO7644">
        <v>0.44840164199999999</v>
      </c>
      <c r="AP7644">
        <v>0.47260321999999999</v>
      </c>
      <c r="AQ7644">
        <v>0.48543576900000002</v>
      </c>
      <c r="AR7644">
        <v>0.46401723900000003</v>
      </c>
      <c r="AS7644">
        <v>0.51648950000000005</v>
      </c>
      <c r="AT7644">
        <v>0.37598925599999999</v>
      </c>
    </row>
    <row r="7645" spans="1:46" hidden="1" x14ac:dyDescent="0.25">
      <c r="A7645" t="s">
        <v>324</v>
      </c>
      <c r="B7645" t="s">
        <v>292</v>
      </c>
      <c r="C7645">
        <v>11</v>
      </c>
      <c r="D764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0.62124221000000002</v>
      </c>
      <c r="E7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0.62124221000000002</v>
      </c>
      <c r="AI7645">
        <v>17</v>
      </c>
      <c r="AJ7645" t="s">
        <v>324</v>
      </c>
      <c r="AK7645" t="s">
        <v>432</v>
      </c>
      <c r="AL7645" t="s">
        <v>292</v>
      </c>
      <c r="AM7645">
        <v>7</v>
      </c>
      <c r="AN7645">
        <v>11</v>
      </c>
      <c r="AO7645">
        <v>0.58489044499999998</v>
      </c>
      <c r="AP7645">
        <v>0.60864109899999996</v>
      </c>
      <c r="AQ7645">
        <v>0.62124221000000002</v>
      </c>
      <c r="AR7645">
        <v>0.600426872</v>
      </c>
      <c r="AS7645">
        <v>0.65661592800000002</v>
      </c>
      <c r="AT7645">
        <v>0.47199355799999998</v>
      </c>
    </row>
    <row r="7646" spans="1:46" hidden="1" x14ac:dyDescent="0.25">
      <c r="A7646" t="s">
        <v>324</v>
      </c>
      <c r="B7646" t="s">
        <v>292</v>
      </c>
      <c r="C7646">
        <v>12</v>
      </c>
      <c r="D764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0.70501839300000002</v>
      </c>
      <c r="E7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0.70501839300000002</v>
      </c>
      <c r="AI7646">
        <v>17</v>
      </c>
      <c r="AJ7646" t="s">
        <v>324</v>
      </c>
      <c r="AK7646" t="s">
        <v>432</v>
      </c>
      <c r="AL7646" t="s">
        <v>292</v>
      </c>
      <c r="AM7646">
        <v>7</v>
      </c>
      <c r="AN7646">
        <v>12</v>
      </c>
      <c r="AO7646">
        <v>0.667616812</v>
      </c>
      <c r="AP7646">
        <v>0.69003784099999999</v>
      </c>
      <c r="AQ7646">
        <v>0.70501839300000002</v>
      </c>
      <c r="AR7646">
        <v>0.68253724400000004</v>
      </c>
      <c r="AS7646">
        <v>0.74144753200000002</v>
      </c>
      <c r="AT7646">
        <v>0.51730612099999995</v>
      </c>
    </row>
    <row r="7647" spans="1:46" hidden="1" x14ac:dyDescent="0.25">
      <c r="A7647" t="s">
        <v>324</v>
      </c>
      <c r="B7647" t="s">
        <v>292</v>
      </c>
      <c r="C7647">
        <v>13</v>
      </c>
      <c r="D764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0.72574044500000001</v>
      </c>
      <c r="E7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0.72574044500000001</v>
      </c>
      <c r="AI7647">
        <v>17</v>
      </c>
      <c r="AJ7647" t="s">
        <v>324</v>
      </c>
      <c r="AK7647" t="s">
        <v>432</v>
      </c>
      <c r="AL7647" t="s">
        <v>292</v>
      </c>
      <c r="AM7647">
        <v>7</v>
      </c>
      <c r="AN7647">
        <v>13</v>
      </c>
      <c r="AO7647">
        <v>0.67710174199999995</v>
      </c>
      <c r="AP7647">
        <v>0.70882028699999999</v>
      </c>
      <c r="AQ7647">
        <v>0.72574044500000001</v>
      </c>
      <c r="AR7647">
        <v>0.69958078800000001</v>
      </c>
      <c r="AS7647">
        <v>0.763361756</v>
      </c>
      <c r="AT7647">
        <v>0.53175694799999995</v>
      </c>
    </row>
    <row r="7648" spans="1:46" hidden="1" x14ac:dyDescent="0.25">
      <c r="A7648" t="s">
        <v>324</v>
      </c>
      <c r="B7648" t="s">
        <v>292</v>
      </c>
      <c r="C7648">
        <v>14</v>
      </c>
      <c r="D764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0.67960661499999997</v>
      </c>
      <c r="E7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0.67960661499999997</v>
      </c>
      <c r="AI7648">
        <v>17</v>
      </c>
      <c r="AJ7648" t="s">
        <v>324</v>
      </c>
      <c r="AK7648" t="s">
        <v>432</v>
      </c>
      <c r="AL7648" t="s">
        <v>292</v>
      </c>
      <c r="AM7648">
        <v>7</v>
      </c>
      <c r="AN7648">
        <v>14</v>
      </c>
      <c r="AO7648">
        <v>0.62541452500000005</v>
      </c>
      <c r="AP7648">
        <v>0.65717475400000003</v>
      </c>
      <c r="AQ7648">
        <v>0.67960661499999997</v>
      </c>
      <c r="AR7648">
        <v>0.64775229599999995</v>
      </c>
      <c r="AS7648">
        <v>0.72038525399999997</v>
      </c>
      <c r="AT7648">
        <v>0.48677013600000002</v>
      </c>
    </row>
    <row r="7649" spans="1:46" hidden="1" x14ac:dyDescent="0.25">
      <c r="A7649" t="s">
        <v>324</v>
      </c>
      <c r="B7649" t="s">
        <v>292</v>
      </c>
      <c r="C7649">
        <v>15</v>
      </c>
      <c r="D764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0.57451696100000005</v>
      </c>
      <c r="E7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0.57451696100000005</v>
      </c>
      <c r="AI7649">
        <v>17</v>
      </c>
      <c r="AJ7649" t="s">
        <v>324</v>
      </c>
      <c r="AK7649" t="s">
        <v>432</v>
      </c>
      <c r="AL7649" t="s">
        <v>292</v>
      </c>
      <c r="AM7649">
        <v>7</v>
      </c>
      <c r="AN7649">
        <v>15</v>
      </c>
      <c r="AO7649">
        <v>0.51485180600000002</v>
      </c>
      <c r="AP7649">
        <v>0.55165022399999997</v>
      </c>
      <c r="AQ7649">
        <v>0.57451696100000005</v>
      </c>
      <c r="AR7649">
        <v>0.54009238599999998</v>
      </c>
      <c r="AS7649">
        <v>0.616254093</v>
      </c>
      <c r="AT7649">
        <v>0.33321230699999999</v>
      </c>
    </row>
    <row r="7650" spans="1:46" hidden="1" x14ac:dyDescent="0.25">
      <c r="A7650" t="s">
        <v>324</v>
      </c>
      <c r="B7650" t="s">
        <v>292</v>
      </c>
      <c r="C7650">
        <v>16</v>
      </c>
      <c r="D765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0.42569994999999999</v>
      </c>
      <c r="E7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0.42569994999999999</v>
      </c>
      <c r="AI7650">
        <v>17</v>
      </c>
      <c r="AJ7650" t="s">
        <v>324</v>
      </c>
      <c r="AK7650" t="s">
        <v>432</v>
      </c>
      <c r="AL7650" t="s">
        <v>292</v>
      </c>
      <c r="AM7650">
        <v>7</v>
      </c>
      <c r="AN7650">
        <v>16</v>
      </c>
      <c r="AO7650">
        <v>0.36494179999999998</v>
      </c>
      <c r="AP7650">
        <v>0.40224094199999999</v>
      </c>
      <c r="AQ7650">
        <v>0.42569994999999999</v>
      </c>
      <c r="AR7650">
        <v>0.39251849999999999</v>
      </c>
      <c r="AS7650">
        <v>0.46126097300000002</v>
      </c>
      <c r="AT7650">
        <v>0.22864952899999999</v>
      </c>
    </row>
    <row r="7651" spans="1:46" hidden="1" x14ac:dyDescent="0.25">
      <c r="A7651" t="s">
        <v>324</v>
      </c>
      <c r="B7651" t="s">
        <v>292</v>
      </c>
      <c r="C7651">
        <v>17</v>
      </c>
      <c r="D765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0.245869955</v>
      </c>
      <c r="E7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0.245869955</v>
      </c>
      <c r="AI7651">
        <v>17</v>
      </c>
      <c r="AJ7651" t="s">
        <v>324</v>
      </c>
      <c r="AK7651" t="s">
        <v>432</v>
      </c>
      <c r="AL7651" t="s">
        <v>292</v>
      </c>
      <c r="AM7651">
        <v>7</v>
      </c>
      <c r="AN7651">
        <v>17</v>
      </c>
      <c r="AO7651">
        <v>0.20788030499999999</v>
      </c>
      <c r="AP7651">
        <v>0.23087243900000001</v>
      </c>
      <c r="AQ7651">
        <v>0.245869955</v>
      </c>
      <c r="AR7651">
        <v>0.225538078</v>
      </c>
      <c r="AS7651">
        <v>0.27151560499999999</v>
      </c>
      <c r="AT7651">
        <v>0.13141097099999999</v>
      </c>
    </row>
    <row r="7652" spans="1:46" hidden="1" x14ac:dyDescent="0.25">
      <c r="A7652" t="s">
        <v>324</v>
      </c>
      <c r="B7652" t="s">
        <v>292</v>
      </c>
      <c r="C7652">
        <v>18</v>
      </c>
      <c r="D765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7.2845666000000003E-2</v>
      </c>
      <c r="E7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7.2845666000000003E-2</v>
      </c>
      <c r="AI7652">
        <v>17</v>
      </c>
      <c r="AJ7652" t="s">
        <v>324</v>
      </c>
      <c r="AK7652" t="s">
        <v>432</v>
      </c>
      <c r="AL7652" t="s">
        <v>292</v>
      </c>
      <c r="AM7652">
        <v>7</v>
      </c>
      <c r="AN7652">
        <v>18</v>
      </c>
      <c r="AO7652">
        <v>5.8877613000000002E-2</v>
      </c>
      <c r="AP7652">
        <v>6.6495317999999998E-2</v>
      </c>
      <c r="AQ7652">
        <v>7.2845666000000003E-2</v>
      </c>
      <c r="AR7652">
        <v>6.5313107999999995E-2</v>
      </c>
      <c r="AS7652">
        <v>8.3724683999999994E-2</v>
      </c>
      <c r="AT7652">
        <v>3.8698558000000001E-2</v>
      </c>
    </row>
    <row r="7653" spans="1:46" hidden="1" x14ac:dyDescent="0.25">
      <c r="A7653" t="s">
        <v>324</v>
      </c>
      <c r="B7653" t="s">
        <v>292</v>
      </c>
      <c r="C7653">
        <v>19</v>
      </c>
      <c r="D765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4.6263400000000002E-4</v>
      </c>
      <c r="E7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4.6263400000000002E-4</v>
      </c>
      <c r="AI7653">
        <v>17</v>
      </c>
      <c r="AJ7653" t="s">
        <v>324</v>
      </c>
      <c r="AK7653" t="s">
        <v>432</v>
      </c>
      <c r="AL7653" t="s">
        <v>292</v>
      </c>
      <c r="AM7653">
        <v>7</v>
      </c>
      <c r="AN7653">
        <v>19</v>
      </c>
      <c r="AO7653">
        <v>1.5819E-4</v>
      </c>
      <c r="AP7653">
        <v>2.9905200000000001E-4</v>
      </c>
      <c r="AQ7653">
        <v>4.6263400000000002E-4</v>
      </c>
      <c r="AR7653">
        <v>3.1811300000000002E-4</v>
      </c>
      <c r="AS7653">
        <v>7.63399E-4</v>
      </c>
      <c r="AT7653">
        <v>2.0000000000000002E-5</v>
      </c>
    </row>
    <row r="7654" spans="1:46" hidden="1" x14ac:dyDescent="0.25">
      <c r="A7654" t="s">
        <v>324</v>
      </c>
      <c r="B7654" t="s">
        <v>292</v>
      </c>
      <c r="C7654">
        <v>20</v>
      </c>
      <c r="D765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4">
        <v>17</v>
      </c>
      <c r="AJ7654" t="s">
        <v>324</v>
      </c>
      <c r="AK7654" t="s">
        <v>432</v>
      </c>
      <c r="AL7654" t="s">
        <v>292</v>
      </c>
      <c r="AM7654">
        <v>7</v>
      </c>
      <c r="AN7654">
        <v>20</v>
      </c>
      <c r="AO7654">
        <v>0</v>
      </c>
      <c r="AP7654">
        <v>0</v>
      </c>
      <c r="AQ7654">
        <v>0</v>
      </c>
      <c r="AR7654">
        <v>0</v>
      </c>
      <c r="AS7654">
        <v>0</v>
      </c>
      <c r="AT7654" s="281">
        <v>0</v>
      </c>
    </row>
    <row r="7655" spans="1:46" hidden="1" x14ac:dyDescent="0.25">
      <c r="A7655" t="s">
        <v>324</v>
      </c>
      <c r="B7655" t="s">
        <v>292</v>
      </c>
      <c r="C7655">
        <v>21</v>
      </c>
      <c r="D765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5">
        <v>17</v>
      </c>
      <c r="AJ7655" t="s">
        <v>324</v>
      </c>
      <c r="AK7655" t="s">
        <v>432</v>
      </c>
      <c r="AL7655" t="s">
        <v>292</v>
      </c>
      <c r="AM7655">
        <v>7</v>
      </c>
      <c r="AN7655">
        <v>21</v>
      </c>
      <c r="AO7655">
        <v>0</v>
      </c>
      <c r="AP7655">
        <v>0</v>
      </c>
      <c r="AQ7655">
        <v>0</v>
      </c>
      <c r="AR7655">
        <v>0</v>
      </c>
      <c r="AS7655">
        <v>0</v>
      </c>
      <c r="AT7655">
        <v>0</v>
      </c>
    </row>
    <row r="7656" spans="1:46" hidden="1" x14ac:dyDescent="0.25">
      <c r="A7656" t="s">
        <v>324</v>
      </c>
      <c r="B7656" t="s">
        <v>292</v>
      </c>
      <c r="C7656">
        <v>22</v>
      </c>
      <c r="D765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6">
        <v>17</v>
      </c>
      <c r="AJ7656" t="s">
        <v>324</v>
      </c>
      <c r="AK7656" t="s">
        <v>432</v>
      </c>
      <c r="AL7656" t="s">
        <v>292</v>
      </c>
      <c r="AM7656">
        <v>7</v>
      </c>
      <c r="AN7656">
        <v>22</v>
      </c>
      <c r="AO7656">
        <v>0</v>
      </c>
      <c r="AP7656">
        <v>0</v>
      </c>
      <c r="AQ7656">
        <v>0</v>
      </c>
      <c r="AR7656">
        <v>0</v>
      </c>
      <c r="AS7656">
        <v>0</v>
      </c>
      <c r="AT7656">
        <v>0</v>
      </c>
    </row>
    <row r="7657" spans="1:46" hidden="1" x14ac:dyDescent="0.25">
      <c r="A7657" t="s">
        <v>324</v>
      </c>
      <c r="B7657" t="s">
        <v>292</v>
      </c>
      <c r="C7657">
        <v>23</v>
      </c>
      <c r="D765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7">
        <v>17</v>
      </c>
      <c r="AJ7657" t="s">
        <v>324</v>
      </c>
      <c r="AK7657" t="s">
        <v>432</v>
      </c>
      <c r="AL7657" t="s">
        <v>292</v>
      </c>
      <c r="AM7657">
        <v>7</v>
      </c>
      <c r="AN7657">
        <v>23</v>
      </c>
      <c r="AO7657">
        <v>0</v>
      </c>
      <c r="AP7657">
        <v>0</v>
      </c>
      <c r="AQ7657">
        <v>0</v>
      </c>
      <c r="AR7657">
        <v>0</v>
      </c>
      <c r="AS7657">
        <v>0</v>
      </c>
      <c r="AT7657">
        <v>0</v>
      </c>
    </row>
    <row r="7658" spans="1:46" hidden="1" x14ac:dyDescent="0.25">
      <c r="A7658" t="s">
        <v>324</v>
      </c>
      <c r="B7658" t="s">
        <v>292</v>
      </c>
      <c r="C7658">
        <v>24</v>
      </c>
      <c r="D765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8">
        <v>17</v>
      </c>
      <c r="AJ7658" t="s">
        <v>324</v>
      </c>
      <c r="AK7658" t="s">
        <v>432</v>
      </c>
      <c r="AL7658" t="s">
        <v>292</v>
      </c>
      <c r="AM7658">
        <v>7</v>
      </c>
      <c r="AN7658">
        <v>24</v>
      </c>
      <c r="AO7658">
        <v>0</v>
      </c>
      <c r="AP7658">
        <v>0</v>
      </c>
      <c r="AQ7658">
        <v>0</v>
      </c>
      <c r="AR7658">
        <v>0</v>
      </c>
      <c r="AS7658">
        <v>0</v>
      </c>
      <c r="AT7658">
        <v>0</v>
      </c>
    </row>
    <row r="7659" spans="1:46" hidden="1" x14ac:dyDescent="0.25">
      <c r="A7659" t="s">
        <v>324</v>
      </c>
      <c r="B7659" t="s">
        <v>293</v>
      </c>
      <c r="C7659">
        <v>1</v>
      </c>
      <c r="D765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9">
        <v>17</v>
      </c>
      <c r="AJ7659" t="s">
        <v>324</v>
      </c>
      <c r="AK7659" t="s">
        <v>432</v>
      </c>
      <c r="AL7659" t="s">
        <v>293</v>
      </c>
      <c r="AM7659">
        <v>8</v>
      </c>
      <c r="AN7659">
        <v>1</v>
      </c>
      <c r="AO7659">
        <v>0</v>
      </c>
      <c r="AP7659">
        <v>0</v>
      </c>
      <c r="AQ7659">
        <v>0</v>
      </c>
      <c r="AR7659">
        <v>0</v>
      </c>
      <c r="AS7659">
        <v>0</v>
      </c>
      <c r="AT7659">
        <v>0</v>
      </c>
    </row>
    <row r="7660" spans="1:46" hidden="1" x14ac:dyDescent="0.25">
      <c r="A7660" t="s">
        <v>324</v>
      </c>
      <c r="B7660" t="s">
        <v>293</v>
      </c>
      <c r="C7660">
        <v>2</v>
      </c>
      <c r="D766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0">
        <v>17</v>
      </c>
      <c r="AJ7660" t="s">
        <v>324</v>
      </c>
      <c r="AK7660" t="s">
        <v>432</v>
      </c>
      <c r="AL7660" t="s">
        <v>293</v>
      </c>
      <c r="AM7660">
        <v>8</v>
      </c>
      <c r="AN7660">
        <v>2</v>
      </c>
      <c r="AO7660">
        <v>0</v>
      </c>
      <c r="AP7660">
        <v>0</v>
      </c>
      <c r="AQ7660">
        <v>0</v>
      </c>
      <c r="AR7660">
        <v>0</v>
      </c>
      <c r="AS7660">
        <v>0</v>
      </c>
      <c r="AT7660">
        <v>0</v>
      </c>
    </row>
    <row r="7661" spans="1:46" hidden="1" x14ac:dyDescent="0.25">
      <c r="A7661" t="s">
        <v>324</v>
      </c>
      <c r="B7661" t="s">
        <v>293</v>
      </c>
      <c r="C7661">
        <v>3</v>
      </c>
      <c r="D766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1">
        <v>17</v>
      </c>
      <c r="AJ7661" t="s">
        <v>324</v>
      </c>
      <c r="AK7661" t="s">
        <v>432</v>
      </c>
      <c r="AL7661" t="s">
        <v>293</v>
      </c>
      <c r="AM7661">
        <v>8</v>
      </c>
      <c r="AN7661">
        <v>3</v>
      </c>
      <c r="AO7661">
        <v>0</v>
      </c>
      <c r="AP7661">
        <v>0</v>
      </c>
      <c r="AQ7661">
        <v>0</v>
      </c>
      <c r="AR7661">
        <v>0</v>
      </c>
      <c r="AS7661">
        <v>0</v>
      </c>
      <c r="AT7661">
        <v>0</v>
      </c>
    </row>
    <row r="7662" spans="1:46" hidden="1" x14ac:dyDescent="0.25">
      <c r="A7662" t="s">
        <v>324</v>
      </c>
      <c r="B7662" t="s">
        <v>293</v>
      </c>
      <c r="C7662">
        <v>4</v>
      </c>
      <c r="D766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2">
        <v>17</v>
      </c>
      <c r="AJ7662" t="s">
        <v>324</v>
      </c>
      <c r="AK7662" t="s">
        <v>432</v>
      </c>
      <c r="AL7662" t="s">
        <v>293</v>
      </c>
      <c r="AM7662">
        <v>8</v>
      </c>
      <c r="AN7662">
        <v>4</v>
      </c>
      <c r="AO7662">
        <v>0</v>
      </c>
      <c r="AP7662">
        <v>0</v>
      </c>
      <c r="AQ7662">
        <v>0</v>
      </c>
      <c r="AR7662">
        <v>0</v>
      </c>
      <c r="AS7662">
        <v>0</v>
      </c>
      <c r="AT7662">
        <v>0</v>
      </c>
    </row>
    <row r="7663" spans="1:46" hidden="1" x14ac:dyDescent="0.25">
      <c r="A7663" t="s">
        <v>324</v>
      </c>
      <c r="B7663" t="s">
        <v>293</v>
      </c>
      <c r="C7663">
        <v>5</v>
      </c>
      <c r="D766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3">
        <v>17</v>
      </c>
      <c r="AJ7663" t="s">
        <v>324</v>
      </c>
      <c r="AK7663" t="s">
        <v>432</v>
      </c>
      <c r="AL7663" t="s">
        <v>293</v>
      </c>
      <c r="AM7663">
        <v>8</v>
      </c>
      <c r="AN7663">
        <v>5</v>
      </c>
      <c r="AO7663">
        <v>0</v>
      </c>
      <c r="AP7663">
        <v>0</v>
      </c>
      <c r="AQ7663">
        <v>0</v>
      </c>
      <c r="AR7663">
        <v>0</v>
      </c>
      <c r="AS7663">
        <v>0</v>
      </c>
      <c r="AT7663">
        <v>0</v>
      </c>
    </row>
    <row r="7664" spans="1:46" hidden="1" x14ac:dyDescent="0.25">
      <c r="A7664" t="s">
        <v>324</v>
      </c>
      <c r="B7664" t="s">
        <v>293</v>
      </c>
      <c r="C7664">
        <v>6</v>
      </c>
      <c r="D766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4">
        <v>17</v>
      </c>
      <c r="AJ7664" t="s">
        <v>324</v>
      </c>
      <c r="AK7664" t="s">
        <v>432</v>
      </c>
      <c r="AL7664" t="s">
        <v>293</v>
      </c>
      <c r="AM7664">
        <v>8</v>
      </c>
      <c r="AN7664">
        <v>6</v>
      </c>
      <c r="AO7664">
        <v>0</v>
      </c>
      <c r="AP7664">
        <v>0</v>
      </c>
      <c r="AQ7664">
        <v>0</v>
      </c>
      <c r="AR7664">
        <v>0</v>
      </c>
      <c r="AS7664">
        <v>0</v>
      </c>
      <c r="AT7664">
        <v>0</v>
      </c>
    </row>
    <row r="7665" spans="1:46" hidden="1" x14ac:dyDescent="0.25">
      <c r="A7665" t="s">
        <v>324</v>
      </c>
      <c r="B7665" t="s">
        <v>293</v>
      </c>
      <c r="C7665">
        <v>7</v>
      </c>
      <c r="D766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1.1714542E-2</v>
      </c>
      <c r="E7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1.1714542E-2</v>
      </c>
      <c r="AI7665">
        <v>17</v>
      </c>
      <c r="AJ7665" t="s">
        <v>324</v>
      </c>
      <c r="AK7665" t="s">
        <v>432</v>
      </c>
      <c r="AL7665" t="s">
        <v>293</v>
      </c>
      <c r="AM7665">
        <v>8</v>
      </c>
      <c r="AN7665">
        <v>7</v>
      </c>
      <c r="AO7665">
        <v>1.1714542E-2</v>
      </c>
      <c r="AP7665">
        <v>1.4675778E-2</v>
      </c>
      <c r="AQ7665">
        <v>1.8800098000000001E-2</v>
      </c>
      <c r="AR7665">
        <v>1.5679506999999999E-2</v>
      </c>
      <c r="AS7665">
        <v>2.6296684000000001E-2</v>
      </c>
      <c r="AT7665">
        <v>8.9412780000000004E-3</v>
      </c>
    </row>
    <row r="7666" spans="1:46" hidden="1" x14ac:dyDescent="0.25">
      <c r="A7666" t="s">
        <v>324</v>
      </c>
      <c r="B7666" t="s">
        <v>293</v>
      </c>
      <c r="C7666">
        <v>8</v>
      </c>
      <c r="D766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0.1355953</v>
      </c>
      <c r="E7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0.1355953</v>
      </c>
      <c r="AI7666">
        <v>17</v>
      </c>
      <c r="AJ7666" t="s">
        <v>324</v>
      </c>
      <c r="AK7666" t="s">
        <v>432</v>
      </c>
      <c r="AL7666" t="s">
        <v>293</v>
      </c>
      <c r="AM7666">
        <v>8</v>
      </c>
      <c r="AN7666">
        <v>8</v>
      </c>
      <c r="AO7666">
        <v>0.1355953</v>
      </c>
      <c r="AP7666">
        <v>0.144754516</v>
      </c>
      <c r="AQ7666">
        <v>0.158043772</v>
      </c>
      <c r="AR7666">
        <v>0.146094948</v>
      </c>
      <c r="AS7666">
        <v>0.18298244</v>
      </c>
      <c r="AT7666">
        <v>0.10790584</v>
      </c>
    </row>
    <row r="7667" spans="1:46" hidden="1" x14ac:dyDescent="0.25">
      <c r="A7667" t="s">
        <v>324</v>
      </c>
      <c r="B7667" t="s">
        <v>293</v>
      </c>
      <c r="C7667">
        <v>9</v>
      </c>
      <c r="D766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0.35169009000000001</v>
      </c>
      <c r="E7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0.31475986099999997</v>
      </c>
      <c r="AI7667">
        <v>17</v>
      </c>
      <c r="AJ7667" t="s">
        <v>324</v>
      </c>
      <c r="AK7667" t="s">
        <v>432</v>
      </c>
      <c r="AL7667" t="s">
        <v>293</v>
      </c>
      <c r="AM7667">
        <v>8</v>
      </c>
      <c r="AN7667">
        <v>9</v>
      </c>
      <c r="AO7667">
        <v>0.31475986099999997</v>
      </c>
      <c r="AP7667">
        <v>0.333731887</v>
      </c>
      <c r="AQ7667">
        <v>0.35169009000000001</v>
      </c>
      <c r="AR7667">
        <v>0.33171808400000002</v>
      </c>
      <c r="AS7667">
        <v>0.38861761099999997</v>
      </c>
      <c r="AT7667">
        <v>0.264488051</v>
      </c>
    </row>
    <row r="7668" spans="1:46" hidden="1" x14ac:dyDescent="0.25">
      <c r="A7668" t="s">
        <v>324</v>
      </c>
      <c r="B7668" t="s">
        <v>293</v>
      </c>
      <c r="C7668">
        <v>10</v>
      </c>
      <c r="D766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0.53330499099999995</v>
      </c>
      <c r="E7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0.53330499099999995</v>
      </c>
      <c r="AI7668">
        <v>17</v>
      </c>
      <c r="AJ7668" t="s">
        <v>324</v>
      </c>
      <c r="AK7668" t="s">
        <v>432</v>
      </c>
      <c r="AL7668" t="s">
        <v>293</v>
      </c>
      <c r="AM7668">
        <v>8</v>
      </c>
      <c r="AN7668">
        <v>10</v>
      </c>
      <c r="AO7668">
        <v>0.49265922699999998</v>
      </c>
      <c r="AP7668">
        <v>0.51315134500000004</v>
      </c>
      <c r="AQ7668">
        <v>0.53330499099999995</v>
      </c>
      <c r="AR7668">
        <v>0.50881792699999995</v>
      </c>
      <c r="AS7668">
        <v>0.57800331299999996</v>
      </c>
      <c r="AT7668">
        <v>0.382640704</v>
      </c>
    </row>
    <row r="7669" spans="1:46" hidden="1" x14ac:dyDescent="0.25">
      <c r="A7669" t="s">
        <v>324</v>
      </c>
      <c r="B7669" t="s">
        <v>293</v>
      </c>
      <c r="C7669">
        <v>11</v>
      </c>
      <c r="D766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0.67674403800000005</v>
      </c>
      <c r="E7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0.67674403800000005</v>
      </c>
      <c r="AI7669">
        <v>17</v>
      </c>
      <c r="AJ7669" t="s">
        <v>324</v>
      </c>
      <c r="AK7669" t="s">
        <v>432</v>
      </c>
      <c r="AL7669" t="s">
        <v>293</v>
      </c>
      <c r="AM7669">
        <v>8</v>
      </c>
      <c r="AN7669">
        <v>11</v>
      </c>
      <c r="AO7669">
        <v>0.63341795099999998</v>
      </c>
      <c r="AP7669">
        <v>0.654547871</v>
      </c>
      <c r="AQ7669">
        <v>0.67674403800000005</v>
      </c>
      <c r="AR7669">
        <v>0.65038499500000002</v>
      </c>
      <c r="AS7669">
        <v>0.72300270899999997</v>
      </c>
      <c r="AT7669">
        <v>0.51750736900000005</v>
      </c>
    </row>
    <row r="7670" spans="1:46" hidden="1" x14ac:dyDescent="0.25">
      <c r="A7670" t="s">
        <v>324</v>
      </c>
      <c r="B7670" t="s">
        <v>293</v>
      </c>
      <c r="C7670">
        <v>12</v>
      </c>
      <c r="D767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0.75246055899999997</v>
      </c>
      <c r="E7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0.75246055899999997</v>
      </c>
      <c r="AI7670">
        <v>17</v>
      </c>
      <c r="AJ7670" t="s">
        <v>324</v>
      </c>
      <c r="AK7670" t="s">
        <v>432</v>
      </c>
      <c r="AL7670" t="s">
        <v>293</v>
      </c>
      <c r="AM7670">
        <v>8</v>
      </c>
      <c r="AN7670">
        <v>12</v>
      </c>
      <c r="AO7670">
        <v>0.71117841199999998</v>
      </c>
      <c r="AP7670">
        <v>0.73671160499999999</v>
      </c>
      <c r="AQ7670">
        <v>0.75246055899999997</v>
      </c>
      <c r="AR7670">
        <v>0.72862328099999996</v>
      </c>
      <c r="AS7670">
        <v>0.80587418399999999</v>
      </c>
      <c r="AT7670">
        <v>0.58607683099999996</v>
      </c>
    </row>
    <row r="7671" spans="1:46" hidden="1" x14ac:dyDescent="0.25">
      <c r="A7671" t="s">
        <v>324</v>
      </c>
      <c r="B7671" t="s">
        <v>293</v>
      </c>
      <c r="C7671">
        <v>13</v>
      </c>
      <c r="D767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0.76880172999999996</v>
      </c>
      <c r="E7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0.76880172999999996</v>
      </c>
      <c r="AI7671">
        <v>17</v>
      </c>
      <c r="AJ7671" t="s">
        <v>324</v>
      </c>
      <c r="AK7671" t="s">
        <v>432</v>
      </c>
      <c r="AL7671" t="s">
        <v>293</v>
      </c>
      <c r="AM7671">
        <v>8</v>
      </c>
      <c r="AN7671">
        <v>13</v>
      </c>
      <c r="AO7671">
        <v>0.71565396000000003</v>
      </c>
      <c r="AP7671">
        <v>0.74828367799999995</v>
      </c>
      <c r="AQ7671">
        <v>0.76880172999999996</v>
      </c>
      <c r="AR7671">
        <v>0.73881756499999995</v>
      </c>
      <c r="AS7671">
        <v>0.82159123300000003</v>
      </c>
      <c r="AT7671">
        <v>0.60415437800000005</v>
      </c>
    </row>
    <row r="7672" spans="1:46" hidden="1" x14ac:dyDescent="0.25">
      <c r="A7672" t="s">
        <v>324</v>
      </c>
      <c r="B7672" t="s">
        <v>293</v>
      </c>
      <c r="C7672">
        <v>14</v>
      </c>
      <c r="D767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0.71768114699999996</v>
      </c>
      <c r="E7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0.71768114699999996</v>
      </c>
      <c r="AI7672">
        <v>17</v>
      </c>
      <c r="AJ7672" t="s">
        <v>324</v>
      </c>
      <c r="AK7672" t="s">
        <v>432</v>
      </c>
      <c r="AL7672" t="s">
        <v>293</v>
      </c>
      <c r="AM7672">
        <v>8</v>
      </c>
      <c r="AN7672">
        <v>14</v>
      </c>
      <c r="AO7672">
        <v>0.65249190099999999</v>
      </c>
      <c r="AP7672">
        <v>0.69373154800000003</v>
      </c>
      <c r="AQ7672">
        <v>0.71768114699999996</v>
      </c>
      <c r="AR7672">
        <v>0.68181877199999996</v>
      </c>
      <c r="AS7672">
        <v>0.76772701399999999</v>
      </c>
      <c r="AT7672">
        <v>0.53275812300000003</v>
      </c>
    </row>
    <row r="7673" spans="1:46" hidden="1" x14ac:dyDescent="0.25">
      <c r="A7673" t="s">
        <v>324</v>
      </c>
      <c r="B7673" t="s">
        <v>293</v>
      </c>
      <c r="C7673">
        <v>15</v>
      </c>
      <c r="D767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0.60851683499999998</v>
      </c>
      <c r="E7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0.60851683499999998</v>
      </c>
      <c r="AI7673">
        <v>17</v>
      </c>
      <c r="AJ7673" t="s">
        <v>324</v>
      </c>
      <c r="AK7673" t="s">
        <v>432</v>
      </c>
      <c r="AL7673" t="s">
        <v>293</v>
      </c>
      <c r="AM7673">
        <v>8</v>
      </c>
      <c r="AN7673">
        <v>15</v>
      </c>
      <c r="AO7673">
        <v>0.53374670700000004</v>
      </c>
      <c r="AP7673">
        <v>0.57672429400000003</v>
      </c>
      <c r="AQ7673">
        <v>0.60851683499999998</v>
      </c>
      <c r="AR7673">
        <v>0.56952468700000003</v>
      </c>
      <c r="AS7673">
        <v>0.65226940099999997</v>
      </c>
      <c r="AT7673">
        <v>0.43080072699999999</v>
      </c>
    </row>
    <row r="7674" spans="1:46" hidden="1" x14ac:dyDescent="0.25">
      <c r="A7674" t="s">
        <v>324</v>
      </c>
      <c r="B7674" t="s">
        <v>293</v>
      </c>
      <c r="C7674">
        <v>16</v>
      </c>
      <c r="D767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0.45067063099999999</v>
      </c>
      <c r="E7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0.45067063099999999</v>
      </c>
      <c r="AI7674">
        <v>17</v>
      </c>
      <c r="AJ7674" t="s">
        <v>324</v>
      </c>
      <c r="AK7674" t="s">
        <v>432</v>
      </c>
      <c r="AL7674" t="s">
        <v>293</v>
      </c>
      <c r="AM7674">
        <v>8</v>
      </c>
      <c r="AN7674">
        <v>16</v>
      </c>
      <c r="AO7674">
        <v>0.39260148700000003</v>
      </c>
      <c r="AP7674">
        <v>0.424319116</v>
      </c>
      <c r="AQ7674">
        <v>0.45067063099999999</v>
      </c>
      <c r="AR7674">
        <v>0.41804956999999998</v>
      </c>
      <c r="AS7674">
        <v>0.48338878400000002</v>
      </c>
      <c r="AT7674">
        <v>0.30596436900000001</v>
      </c>
    </row>
    <row r="7675" spans="1:46" hidden="1" x14ac:dyDescent="0.25">
      <c r="A7675" t="s">
        <v>324</v>
      </c>
      <c r="B7675" t="s">
        <v>293</v>
      </c>
      <c r="C7675">
        <v>17</v>
      </c>
      <c r="D767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0.26407707899999999</v>
      </c>
      <c r="E7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0.26407707899999999</v>
      </c>
      <c r="AI7675">
        <v>17</v>
      </c>
      <c r="AJ7675" t="s">
        <v>324</v>
      </c>
      <c r="AK7675" t="s">
        <v>432</v>
      </c>
      <c r="AL7675" t="s">
        <v>293</v>
      </c>
      <c r="AM7675">
        <v>8</v>
      </c>
      <c r="AN7675">
        <v>17</v>
      </c>
      <c r="AO7675">
        <v>0.22431525099999999</v>
      </c>
      <c r="AP7675">
        <v>0.247703964</v>
      </c>
      <c r="AQ7675">
        <v>0.26407707899999999</v>
      </c>
      <c r="AR7675">
        <v>0.24256422499999999</v>
      </c>
      <c r="AS7675">
        <v>0.28436921100000001</v>
      </c>
      <c r="AT7675">
        <v>0.16908917100000001</v>
      </c>
    </row>
    <row r="7676" spans="1:46" hidden="1" x14ac:dyDescent="0.25">
      <c r="A7676" t="s">
        <v>324</v>
      </c>
      <c r="B7676" t="s">
        <v>293</v>
      </c>
      <c r="C7676">
        <v>18</v>
      </c>
      <c r="D767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8.2030069999999997E-2</v>
      </c>
      <c r="E7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8.2030069999999997E-2</v>
      </c>
      <c r="AI7676">
        <v>17</v>
      </c>
      <c r="AJ7676" t="s">
        <v>324</v>
      </c>
      <c r="AK7676" t="s">
        <v>432</v>
      </c>
      <c r="AL7676" t="s">
        <v>293</v>
      </c>
      <c r="AM7676">
        <v>8</v>
      </c>
      <c r="AN7676">
        <v>18</v>
      </c>
      <c r="AO7676">
        <v>7.0769761E-2</v>
      </c>
      <c r="AP7676">
        <v>7.6908059000000001E-2</v>
      </c>
      <c r="AQ7676">
        <v>8.2030069999999997E-2</v>
      </c>
      <c r="AR7676">
        <v>7.5392708000000003E-2</v>
      </c>
      <c r="AS7676">
        <v>8.7932228000000001E-2</v>
      </c>
      <c r="AT7676">
        <v>4.766629E-2</v>
      </c>
    </row>
    <row r="7677" spans="1:46" hidden="1" x14ac:dyDescent="0.25">
      <c r="A7677" t="s">
        <v>324</v>
      </c>
      <c r="B7677" t="s">
        <v>293</v>
      </c>
      <c r="C7677">
        <v>19</v>
      </c>
      <c r="D767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7.9202099999999996E-4</v>
      </c>
      <c r="E7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7.9202099999999996E-4</v>
      </c>
      <c r="AI7677">
        <v>17</v>
      </c>
      <c r="AJ7677" t="s">
        <v>324</v>
      </c>
      <c r="AK7677" t="s">
        <v>432</v>
      </c>
      <c r="AL7677" t="s">
        <v>293</v>
      </c>
      <c r="AM7677">
        <v>8</v>
      </c>
      <c r="AN7677">
        <v>19</v>
      </c>
      <c r="AO7677">
        <v>6.5225999999999999E-4</v>
      </c>
      <c r="AP7677">
        <v>7.1920100000000004E-4</v>
      </c>
      <c r="AQ7677">
        <v>7.9202099999999996E-4</v>
      </c>
      <c r="AR7677">
        <v>7.1334499999999999E-4</v>
      </c>
      <c r="AS7677">
        <v>9.1041400000000001E-4</v>
      </c>
      <c r="AT7677">
        <v>4.7595500000000002E-4</v>
      </c>
    </row>
    <row r="7678" spans="1:46" hidden="1" x14ac:dyDescent="0.25">
      <c r="A7678" t="s">
        <v>324</v>
      </c>
      <c r="B7678" t="s">
        <v>293</v>
      </c>
      <c r="C7678">
        <v>20</v>
      </c>
      <c r="D767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8">
        <v>17</v>
      </c>
      <c r="AJ7678" t="s">
        <v>324</v>
      </c>
      <c r="AK7678" t="s">
        <v>432</v>
      </c>
      <c r="AL7678" t="s">
        <v>293</v>
      </c>
      <c r="AM7678">
        <v>8</v>
      </c>
      <c r="AN7678">
        <v>20</v>
      </c>
      <c r="AO7678">
        <v>0</v>
      </c>
      <c r="AP7678">
        <v>0</v>
      </c>
      <c r="AQ7678">
        <v>0</v>
      </c>
      <c r="AR7678">
        <v>0</v>
      </c>
      <c r="AS7678">
        <v>0</v>
      </c>
      <c r="AT7678">
        <v>0</v>
      </c>
    </row>
    <row r="7679" spans="1:46" hidden="1" x14ac:dyDescent="0.25">
      <c r="A7679" t="s">
        <v>324</v>
      </c>
      <c r="B7679" t="s">
        <v>293</v>
      </c>
      <c r="C7679">
        <v>21</v>
      </c>
      <c r="D767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9">
        <v>17</v>
      </c>
      <c r="AJ7679" t="s">
        <v>324</v>
      </c>
      <c r="AK7679" t="s">
        <v>432</v>
      </c>
      <c r="AL7679" t="s">
        <v>293</v>
      </c>
      <c r="AM7679">
        <v>8</v>
      </c>
      <c r="AN7679">
        <v>21</v>
      </c>
      <c r="AO7679">
        <v>0</v>
      </c>
      <c r="AP7679">
        <v>0</v>
      </c>
      <c r="AQ7679">
        <v>0</v>
      </c>
      <c r="AR7679">
        <v>0</v>
      </c>
      <c r="AS7679">
        <v>0</v>
      </c>
      <c r="AT7679">
        <v>0</v>
      </c>
    </row>
    <row r="7680" spans="1:46" hidden="1" x14ac:dyDescent="0.25">
      <c r="A7680" t="s">
        <v>324</v>
      </c>
      <c r="B7680" t="s">
        <v>293</v>
      </c>
      <c r="C7680">
        <v>22</v>
      </c>
      <c r="D768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0">
        <v>17</v>
      </c>
      <c r="AJ7680" t="s">
        <v>324</v>
      </c>
      <c r="AK7680" t="s">
        <v>432</v>
      </c>
      <c r="AL7680" t="s">
        <v>293</v>
      </c>
      <c r="AM7680">
        <v>8</v>
      </c>
      <c r="AN7680">
        <v>22</v>
      </c>
      <c r="AO7680">
        <v>0</v>
      </c>
      <c r="AP7680">
        <v>0</v>
      </c>
      <c r="AQ7680">
        <v>0</v>
      </c>
      <c r="AR7680">
        <v>0</v>
      </c>
      <c r="AS7680">
        <v>0</v>
      </c>
      <c r="AT7680">
        <v>0</v>
      </c>
    </row>
    <row r="7681" spans="1:46" hidden="1" x14ac:dyDescent="0.25">
      <c r="A7681" t="s">
        <v>324</v>
      </c>
      <c r="B7681" t="s">
        <v>293</v>
      </c>
      <c r="C7681">
        <v>23</v>
      </c>
      <c r="D768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1">
        <v>17</v>
      </c>
      <c r="AJ7681" t="s">
        <v>324</v>
      </c>
      <c r="AK7681" t="s">
        <v>432</v>
      </c>
      <c r="AL7681" t="s">
        <v>293</v>
      </c>
      <c r="AM7681">
        <v>8</v>
      </c>
      <c r="AN7681">
        <v>23</v>
      </c>
      <c r="AO7681">
        <v>0</v>
      </c>
      <c r="AP7681">
        <v>0</v>
      </c>
      <c r="AQ7681">
        <v>0</v>
      </c>
      <c r="AR7681">
        <v>0</v>
      </c>
      <c r="AS7681">
        <v>0</v>
      </c>
      <c r="AT7681">
        <v>0</v>
      </c>
    </row>
    <row r="7682" spans="1:46" hidden="1" x14ac:dyDescent="0.25">
      <c r="A7682" t="s">
        <v>324</v>
      </c>
      <c r="B7682" t="s">
        <v>293</v>
      </c>
      <c r="C7682">
        <v>24</v>
      </c>
      <c r="D768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2">
        <v>17</v>
      </c>
      <c r="AJ7682" t="s">
        <v>324</v>
      </c>
      <c r="AK7682" t="s">
        <v>432</v>
      </c>
      <c r="AL7682" t="s">
        <v>293</v>
      </c>
      <c r="AM7682">
        <v>8</v>
      </c>
      <c r="AN7682">
        <v>24</v>
      </c>
      <c r="AO7682">
        <v>0</v>
      </c>
      <c r="AP7682">
        <v>0</v>
      </c>
      <c r="AQ7682">
        <v>0</v>
      </c>
      <c r="AR7682">
        <v>0</v>
      </c>
      <c r="AS7682">
        <v>0</v>
      </c>
      <c r="AT7682">
        <v>0</v>
      </c>
    </row>
    <row r="7683" spans="1:46" hidden="1" x14ac:dyDescent="0.25">
      <c r="A7683" t="s">
        <v>324</v>
      </c>
      <c r="B7683" t="s">
        <v>294</v>
      </c>
      <c r="C7683">
        <v>1</v>
      </c>
      <c r="D768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3">
        <v>17</v>
      </c>
      <c r="AJ7683" t="s">
        <v>324</v>
      </c>
      <c r="AK7683" t="s">
        <v>432</v>
      </c>
      <c r="AL7683" t="s">
        <v>294</v>
      </c>
      <c r="AM7683">
        <v>9</v>
      </c>
      <c r="AN7683">
        <v>1</v>
      </c>
      <c r="AO7683">
        <v>0</v>
      </c>
      <c r="AP7683">
        <v>0</v>
      </c>
      <c r="AQ7683">
        <v>0</v>
      </c>
      <c r="AR7683">
        <v>0</v>
      </c>
      <c r="AS7683">
        <v>0</v>
      </c>
      <c r="AT7683">
        <v>0</v>
      </c>
    </row>
    <row r="7684" spans="1:46" hidden="1" x14ac:dyDescent="0.25">
      <c r="A7684" t="s">
        <v>324</v>
      </c>
      <c r="B7684" t="s">
        <v>294</v>
      </c>
      <c r="C7684">
        <v>2</v>
      </c>
      <c r="D768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4">
        <v>17</v>
      </c>
      <c r="AJ7684" t="s">
        <v>324</v>
      </c>
      <c r="AK7684" t="s">
        <v>432</v>
      </c>
      <c r="AL7684" t="s">
        <v>294</v>
      </c>
      <c r="AM7684">
        <v>9</v>
      </c>
      <c r="AN7684">
        <v>2</v>
      </c>
      <c r="AO7684">
        <v>0</v>
      </c>
      <c r="AP7684">
        <v>0</v>
      </c>
      <c r="AQ7684">
        <v>0</v>
      </c>
      <c r="AR7684">
        <v>0</v>
      </c>
      <c r="AS7684">
        <v>0</v>
      </c>
      <c r="AT7684">
        <v>0</v>
      </c>
    </row>
    <row r="7685" spans="1:46" hidden="1" x14ac:dyDescent="0.25">
      <c r="A7685" t="s">
        <v>324</v>
      </c>
      <c r="B7685" t="s">
        <v>294</v>
      </c>
      <c r="C7685">
        <v>3</v>
      </c>
      <c r="D768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5">
        <v>17</v>
      </c>
      <c r="AJ7685" t="s">
        <v>324</v>
      </c>
      <c r="AK7685" t="s">
        <v>432</v>
      </c>
      <c r="AL7685" t="s">
        <v>294</v>
      </c>
      <c r="AM7685">
        <v>9</v>
      </c>
      <c r="AN7685">
        <v>3</v>
      </c>
      <c r="AO7685">
        <v>0</v>
      </c>
      <c r="AP7685">
        <v>0</v>
      </c>
      <c r="AQ7685">
        <v>0</v>
      </c>
      <c r="AR7685">
        <v>0</v>
      </c>
      <c r="AS7685">
        <v>0</v>
      </c>
      <c r="AT7685">
        <v>0</v>
      </c>
    </row>
    <row r="7686" spans="1:46" hidden="1" x14ac:dyDescent="0.25">
      <c r="A7686" t="s">
        <v>324</v>
      </c>
      <c r="B7686" t="s">
        <v>294</v>
      </c>
      <c r="C7686">
        <v>4</v>
      </c>
      <c r="D768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6">
        <v>17</v>
      </c>
      <c r="AJ7686" t="s">
        <v>324</v>
      </c>
      <c r="AK7686" t="s">
        <v>432</v>
      </c>
      <c r="AL7686" t="s">
        <v>294</v>
      </c>
      <c r="AM7686">
        <v>9</v>
      </c>
      <c r="AN7686">
        <v>4</v>
      </c>
      <c r="AO7686">
        <v>0</v>
      </c>
      <c r="AP7686">
        <v>0</v>
      </c>
      <c r="AQ7686">
        <v>0</v>
      </c>
      <c r="AR7686">
        <v>0</v>
      </c>
      <c r="AS7686">
        <v>0</v>
      </c>
      <c r="AT7686">
        <v>0</v>
      </c>
    </row>
    <row r="7687" spans="1:46" hidden="1" x14ac:dyDescent="0.25">
      <c r="A7687" t="s">
        <v>324</v>
      </c>
      <c r="B7687" t="s">
        <v>294</v>
      </c>
      <c r="C7687">
        <v>5</v>
      </c>
      <c r="D768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7">
        <v>17</v>
      </c>
      <c r="AJ7687" t="s">
        <v>324</v>
      </c>
      <c r="AK7687" t="s">
        <v>432</v>
      </c>
      <c r="AL7687" t="s">
        <v>294</v>
      </c>
      <c r="AM7687">
        <v>9</v>
      </c>
      <c r="AN7687">
        <v>5</v>
      </c>
      <c r="AO7687">
        <v>0</v>
      </c>
      <c r="AP7687">
        <v>0</v>
      </c>
      <c r="AQ7687">
        <v>0</v>
      </c>
      <c r="AR7687">
        <v>0</v>
      </c>
      <c r="AS7687">
        <v>0</v>
      </c>
      <c r="AT7687">
        <v>0</v>
      </c>
    </row>
    <row r="7688" spans="1:46" hidden="1" x14ac:dyDescent="0.25">
      <c r="A7688" t="s">
        <v>324</v>
      </c>
      <c r="B7688" t="s">
        <v>294</v>
      </c>
      <c r="C7688">
        <v>6</v>
      </c>
      <c r="D768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8">
        <v>17</v>
      </c>
      <c r="AJ7688" t="s">
        <v>324</v>
      </c>
      <c r="AK7688" t="s">
        <v>432</v>
      </c>
      <c r="AL7688" t="s">
        <v>294</v>
      </c>
      <c r="AM7688">
        <v>9</v>
      </c>
      <c r="AN7688">
        <v>6</v>
      </c>
      <c r="AO7688">
        <v>0</v>
      </c>
      <c r="AP7688">
        <v>0</v>
      </c>
      <c r="AQ7688">
        <v>1.1000000000000001E-7</v>
      </c>
      <c r="AR7688">
        <v>2.6599999999999999E-6</v>
      </c>
      <c r="AS7688">
        <v>4.6400000000000003E-5</v>
      </c>
      <c r="AT7688">
        <v>0</v>
      </c>
    </row>
    <row r="7689" spans="1:46" hidden="1" x14ac:dyDescent="0.25">
      <c r="A7689" t="s">
        <v>324</v>
      </c>
      <c r="B7689" t="s">
        <v>294</v>
      </c>
      <c r="C7689">
        <v>7</v>
      </c>
      <c r="D768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3.2101050999999999E-2</v>
      </c>
      <c r="E7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3.2101050999999999E-2</v>
      </c>
      <c r="AI7689">
        <v>17</v>
      </c>
      <c r="AJ7689" t="s">
        <v>324</v>
      </c>
      <c r="AK7689" t="s">
        <v>432</v>
      </c>
      <c r="AL7689" t="s">
        <v>294</v>
      </c>
      <c r="AM7689">
        <v>9</v>
      </c>
      <c r="AN7689">
        <v>7</v>
      </c>
      <c r="AO7689">
        <v>3.2101050999999999E-2</v>
      </c>
      <c r="AP7689">
        <v>4.0004603999999999E-2</v>
      </c>
      <c r="AQ7689" s="281">
        <v>4.6769740999999997E-2</v>
      </c>
      <c r="AR7689" s="281">
        <v>3.9994361999999999E-2</v>
      </c>
      <c r="AS7689" s="281">
        <v>6.4645999999999995E-2</v>
      </c>
      <c r="AT7689">
        <v>1.7239833E-2</v>
      </c>
    </row>
    <row r="7690" spans="1:46" hidden="1" x14ac:dyDescent="0.25">
      <c r="A7690" t="s">
        <v>324</v>
      </c>
      <c r="B7690" t="s">
        <v>294</v>
      </c>
      <c r="C7690">
        <v>8</v>
      </c>
      <c r="D769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0.187799574</v>
      </c>
      <c r="E7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0.187799574</v>
      </c>
      <c r="AI7690">
        <v>17</v>
      </c>
      <c r="AJ7690" t="s">
        <v>324</v>
      </c>
      <c r="AK7690" t="s">
        <v>432</v>
      </c>
      <c r="AL7690" t="s">
        <v>294</v>
      </c>
      <c r="AM7690">
        <v>9</v>
      </c>
      <c r="AN7690">
        <v>8</v>
      </c>
      <c r="AO7690">
        <v>0.187799574</v>
      </c>
      <c r="AP7690">
        <v>0.201943074</v>
      </c>
      <c r="AQ7690">
        <v>0.217064333</v>
      </c>
      <c r="AR7690">
        <v>0.20130193399999999</v>
      </c>
      <c r="AS7690">
        <v>0.25131889499999999</v>
      </c>
      <c r="AT7690">
        <v>0.117123485</v>
      </c>
    </row>
    <row r="7691" spans="1:46" hidden="1" x14ac:dyDescent="0.25">
      <c r="A7691" t="s">
        <v>324</v>
      </c>
      <c r="B7691" t="s">
        <v>294</v>
      </c>
      <c r="C7691">
        <v>9</v>
      </c>
      <c r="D769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0.41889327500000001</v>
      </c>
      <c r="E7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0.37627826199999997</v>
      </c>
      <c r="AI7691">
        <v>17</v>
      </c>
      <c r="AJ7691" t="s">
        <v>324</v>
      </c>
      <c r="AK7691" t="s">
        <v>432</v>
      </c>
      <c r="AL7691" t="s">
        <v>294</v>
      </c>
      <c r="AM7691">
        <v>9</v>
      </c>
      <c r="AN7691">
        <v>9</v>
      </c>
      <c r="AO7691">
        <v>0.37627826199999997</v>
      </c>
      <c r="AP7691">
        <v>0.401055206</v>
      </c>
      <c r="AQ7691">
        <v>0.41889327500000001</v>
      </c>
      <c r="AR7691">
        <v>0.39321182300000002</v>
      </c>
      <c r="AS7691">
        <v>0.45473303999999998</v>
      </c>
      <c r="AT7691">
        <v>0.24904458400000001</v>
      </c>
    </row>
    <row r="7692" spans="1:46" hidden="1" x14ac:dyDescent="0.25">
      <c r="A7692" t="s">
        <v>324</v>
      </c>
      <c r="B7692" t="s">
        <v>294</v>
      </c>
      <c r="C7692">
        <v>10</v>
      </c>
      <c r="D769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0.60126261800000003</v>
      </c>
      <c r="E7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0.60126261800000003</v>
      </c>
      <c r="AI7692">
        <v>17</v>
      </c>
      <c r="AJ7692" t="s">
        <v>324</v>
      </c>
      <c r="AK7692" t="s">
        <v>432</v>
      </c>
      <c r="AL7692" t="s">
        <v>294</v>
      </c>
      <c r="AM7692">
        <v>9</v>
      </c>
      <c r="AN7692">
        <v>10</v>
      </c>
      <c r="AO7692">
        <v>0.54969715100000005</v>
      </c>
      <c r="AP7692">
        <v>0.58364298699999995</v>
      </c>
      <c r="AQ7692">
        <v>0.60126261800000003</v>
      </c>
      <c r="AR7692">
        <v>0.56999286699999996</v>
      </c>
      <c r="AS7692">
        <v>0.64741235200000002</v>
      </c>
      <c r="AT7692">
        <v>0.37290299399999999</v>
      </c>
    </row>
    <row r="7693" spans="1:46" hidden="1" x14ac:dyDescent="0.25">
      <c r="A7693" t="s">
        <v>324</v>
      </c>
      <c r="B7693" t="s">
        <v>294</v>
      </c>
      <c r="C7693">
        <v>11</v>
      </c>
      <c r="D769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0.73536680600000004</v>
      </c>
      <c r="E7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0.73536680600000004</v>
      </c>
      <c r="AI7693">
        <v>17</v>
      </c>
      <c r="AJ7693" t="s">
        <v>324</v>
      </c>
      <c r="AK7693" t="s">
        <v>432</v>
      </c>
      <c r="AL7693" t="s">
        <v>294</v>
      </c>
      <c r="AM7693">
        <v>9</v>
      </c>
      <c r="AN7693">
        <v>11</v>
      </c>
      <c r="AO7693">
        <v>0.68339207999999996</v>
      </c>
      <c r="AP7693">
        <v>0.71407040799999999</v>
      </c>
      <c r="AQ7693">
        <v>0.73536680600000004</v>
      </c>
      <c r="AR7693">
        <v>0.70315519800000004</v>
      </c>
      <c r="AS7693">
        <v>0.77730356300000003</v>
      </c>
      <c r="AT7693">
        <v>0.49978386699999999</v>
      </c>
    </row>
    <row r="7694" spans="1:46" hidden="1" x14ac:dyDescent="0.25">
      <c r="A7694" t="s">
        <v>324</v>
      </c>
      <c r="B7694" t="s">
        <v>294</v>
      </c>
      <c r="C7694">
        <v>12</v>
      </c>
      <c r="D769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0.80386985200000005</v>
      </c>
      <c r="E7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0.80386985200000005</v>
      </c>
      <c r="AI7694">
        <v>17</v>
      </c>
      <c r="AJ7694" t="s">
        <v>324</v>
      </c>
      <c r="AK7694" t="s">
        <v>432</v>
      </c>
      <c r="AL7694" t="s">
        <v>294</v>
      </c>
      <c r="AM7694">
        <v>9</v>
      </c>
      <c r="AN7694">
        <v>12</v>
      </c>
      <c r="AO7694">
        <v>0.72144941799999995</v>
      </c>
      <c r="AP7694">
        <v>0.75856936799999997</v>
      </c>
      <c r="AQ7694">
        <v>0.80386985200000005</v>
      </c>
      <c r="AR7694">
        <v>0.75343781099999996</v>
      </c>
      <c r="AS7694">
        <v>0.85734208899999997</v>
      </c>
      <c r="AT7694">
        <v>0.517124853</v>
      </c>
    </row>
    <row r="7695" spans="1:46" hidden="1" x14ac:dyDescent="0.25">
      <c r="A7695" t="s">
        <v>324</v>
      </c>
      <c r="B7695" t="s">
        <v>294</v>
      </c>
      <c r="C7695">
        <v>13</v>
      </c>
      <c r="D769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0.80846276299999997</v>
      </c>
      <c r="E7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0.80846276299999997</v>
      </c>
      <c r="AI7695">
        <v>17</v>
      </c>
      <c r="AJ7695" t="s">
        <v>324</v>
      </c>
      <c r="AK7695" t="s">
        <v>432</v>
      </c>
      <c r="AL7695" t="s">
        <v>294</v>
      </c>
      <c r="AM7695">
        <v>9</v>
      </c>
      <c r="AN7695">
        <v>13</v>
      </c>
      <c r="AO7695">
        <v>0.69632508400000004</v>
      </c>
      <c r="AP7695">
        <v>0.75375604299999999</v>
      </c>
      <c r="AQ7695">
        <v>0.80846276299999997</v>
      </c>
      <c r="AR7695">
        <v>0.74456900699999995</v>
      </c>
      <c r="AS7695">
        <v>0.85887269600000005</v>
      </c>
      <c r="AT7695">
        <v>0.52505082000000003</v>
      </c>
    </row>
    <row r="7696" spans="1:46" hidden="1" x14ac:dyDescent="0.25">
      <c r="A7696" t="s">
        <v>324</v>
      </c>
      <c r="B7696" t="s">
        <v>294</v>
      </c>
      <c r="C7696">
        <v>14</v>
      </c>
      <c r="D769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0.73377664600000003</v>
      </c>
      <c r="E7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0.73377664600000003</v>
      </c>
      <c r="AI7696">
        <v>17</v>
      </c>
      <c r="AJ7696" t="s">
        <v>324</v>
      </c>
      <c r="AK7696" t="s">
        <v>432</v>
      </c>
      <c r="AL7696" t="s">
        <v>294</v>
      </c>
      <c r="AM7696">
        <v>9</v>
      </c>
      <c r="AN7696">
        <v>14</v>
      </c>
      <c r="AO7696">
        <v>0.62504510800000002</v>
      </c>
      <c r="AP7696">
        <v>0.69445626999999999</v>
      </c>
      <c r="AQ7696">
        <v>0.73377664600000003</v>
      </c>
      <c r="AR7696">
        <v>0.68145244100000002</v>
      </c>
      <c r="AS7696">
        <v>0.79525213500000003</v>
      </c>
      <c r="AT7696">
        <v>0.439475956</v>
      </c>
    </row>
    <row r="7697" spans="1:46" hidden="1" x14ac:dyDescent="0.25">
      <c r="A7697" t="s">
        <v>324</v>
      </c>
      <c r="B7697" t="s">
        <v>294</v>
      </c>
      <c r="C7697">
        <v>15</v>
      </c>
      <c r="D769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0.61638589399999999</v>
      </c>
      <c r="E7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0.61638589399999999</v>
      </c>
      <c r="AI7697">
        <v>17</v>
      </c>
      <c r="AJ7697" t="s">
        <v>324</v>
      </c>
      <c r="AK7697" t="s">
        <v>432</v>
      </c>
      <c r="AL7697" t="s">
        <v>294</v>
      </c>
      <c r="AM7697">
        <v>9</v>
      </c>
      <c r="AN7697">
        <v>15</v>
      </c>
      <c r="AO7697">
        <v>0.52073792100000005</v>
      </c>
      <c r="AP7697">
        <v>0.57833769400000001</v>
      </c>
      <c r="AQ7697">
        <v>0.61638589399999999</v>
      </c>
      <c r="AR7697">
        <v>0.56838023699999995</v>
      </c>
      <c r="AS7697">
        <v>0.670658592</v>
      </c>
      <c r="AT7697">
        <v>0.38206624099999997</v>
      </c>
    </row>
    <row r="7698" spans="1:46" hidden="1" x14ac:dyDescent="0.25">
      <c r="A7698" t="s">
        <v>324</v>
      </c>
      <c r="B7698" t="s">
        <v>294</v>
      </c>
      <c r="C7698">
        <v>16</v>
      </c>
      <c r="D769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0.45435684100000001</v>
      </c>
      <c r="E7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0.45435684100000001</v>
      </c>
      <c r="AI7698">
        <v>17</v>
      </c>
      <c r="AJ7698" t="s">
        <v>324</v>
      </c>
      <c r="AK7698" t="s">
        <v>432</v>
      </c>
      <c r="AL7698" t="s">
        <v>294</v>
      </c>
      <c r="AM7698">
        <v>9</v>
      </c>
      <c r="AN7698">
        <v>16</v>
      </c>
      <c r="AO7698">
        <v>0.38138366800000001</v>
      </c>
      <c r="AP7698">
        <v>0.42436959899999999</v>
      </c>
      <c r="AQ7698">
        <v>0.45435684100000001</v>
      </c>
      <c r="AR7698">
        <v>0.416037188</v>
      </c>
      <c r="AS7698">
        <v>0.49742667400000001</v>
      </c>
      <c r="AT7698">
        <v>0.20964285199999999</v>
      </c>
    </row>
    <row r="7699" spans="1:46" hidden="1" x14ac:dyDescent="0.25">
      <c r="A7699" t="s">
        <v>324</v>
      </c>
      <c r="B7699" t="s">
        <v>294</v>
      </c>
      <c r="C7699">
        <v>17</v>
      </c>
      <c r="D769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0.26509343600000002</v>
      </c>
      <c r="E7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0.26509343600000002</v>
      </c>
      <c r="AI7699">
        <v>17</v>
      </c>
      <c r="AJ7699" t="s">
        <v>324</v>
      </c>
      <c r="AK7699" t="s">
        <v>432</v>
      </c>
      <c r="AL7699" t="s">
        <v>294</v>
      </c>
      <c r="AM7699">
        <v>9</v>
      </c>
      <c r="AN7699">
        <v>17</v>
      </c>
      <c r="AO7699">
        <v>0.21900684500000001</v>
      </c>
      <c r="AP7699">
        <v>0.24400223600000001</v>
      </c>
      <c r="AQ7699">
        <v>0.26509343600000002</v>
      </c>
      <c r="AR7699">
        <v>0.239646996</v>
      </c>
      <c r="AS7699">
        <v>0.29250973800000002</v>
      </c>
      <c r="AT7699">
        <v>9.6020616000000003E-2</v>
      </c>
    </row>
    <row r="7700" spans="1:46" hidden="1" x14ac:dyDescent="0.25">
      <c r="A7700" t="s">
        <v>324</v>
      </c>
      <c r="B7700" t="s">
        <v>294</v>
      </c>
      <c r="C7700">
        <v>18</v>
      </c>
      <c r="D770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8.0488991999999995E-2</v>
      </c>
      <c r="E7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8.0488991999999995E-2</v>
      </c>
      <c r="AI7700">
        <v>17</v>
      </c>
      <c r="AJ7700" t="s">
        <v>324</v>
      </c>
      <c r="AK7700" t="s">
        <v>432</v>
      </c>
      <c r="AL7700" t="s">
        <v>294</v>
      </c>
      <c r="AM7700">
        <v>9</v>
      </c>
      <c r="AN7700">
        <v>18</v>
      </c>
      <c r="AO7700">
        <v>6.6247263000000001E-2</v>
      </c>
      <c r="AP7700">
        <v>7.4667497999999999E-2</v>
      </c>
      <c r="AQ7700">
        <v>8.0488991999999995E-2</v>
      </c>
      <c r="AR7700">
        <v>7.2879332000000005E-2</v>
      </c>
      <c r="AS7700">
        <v>8.9185596000000006E-2</v>
      </c>
      <c r="AT7700">
        <v>3.0557076999999998E-2</v>
      </c>
    </row>
    <row r="7701" spans="1:46" hidden="1" x14ac:dyDescent="0.25">
      <c r="A7701" t="s">
        <v>324</v>
      </c>
      <c r="B7701" t="s">
        <v>294</v>
      </c>
      <c r="C7701">
        <v>19</v>
      </c>
      <c r="D770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5.89468E-4</v>
      </c>
      <c r="E7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5.89468E-4</v>
      </c>
      <c r="AI7701">
        <v>17</v>
      </c>
      <c r="AJ7701" t="s">
        <v>324</v>
      </c>
      <c r="AK7701" t="s">
        <v>432</v>
      </c>
      <c r="AL7701" t="s">
        <v>294</v>
      </c>
      <c r="AM7701">
        <v>9</v>
      </c>
      <c r="AN7701">
        <v>19</v>
      </c>
      <c r="AO7701">
        <v>3.8346300000000001E-4</v>
      </c>
      <c r="AP7701">
        <v>4.8133699999999998E-4</v>
      </c>
      <c r="AQ7701">
        <v>5.89468E-4</v>
      </c>
      <c r="AR7701">
        <v>4.9379000000000003E-4</v>
      </c>
      <c r="AS7701">
        <v>7.9739700000000004E-4</v>
      </c>
      <c r="AT7701">
        <v>2.2153900000000001E-4</v>
      </c>
    </row>
    <row r="7702" spans="1:46" hidden="1" x14ac:dyDescent="0.25">
      <c r="A7702" t="s">
        <v>324</v>
      </c>
      <c r="B7702" t="s">
        <v>294</v>
      </c>
      <c r="C7702">
        <v>20</v>
      </c>
      <c r="D770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2">
        <v>17</v>
      </c>
      <c r="AJ7702" t="s">
        <v>324</v>
      </c>
      <c r="AK7702" t="s">
        <v>432</v>
      </c>
      <c r="AL7702" t="s">
        <v>294</v>
      </c>
      <c r="AM7702">
        <v>9</v>
      </c>
      <c r="AN7702">
        <v>20</v>
      </c>
      <c r="AO7702">
        <v>0</v>
      </c>
      <c r="AP7702">
        <v>0</v>
      </c>
      <c r="AQ7702">
        <v>0</v>
      </c>
      <c r="AR7702">
        <v>0</v>
      </c>
      <c r="AS7702">
        <v>0</v>
      </c>
      <c r="AT7702">
        <v>0</v>
      </c>
    </row>
    <row r="7703" spans="1:46" hidden="1" x14ac:dyDescent="0.25">
      <c r="A7703" t="s">
        <v>324</v>
      </c>
      <c r="B7703" t="s">
        <v>294</v>
      </c>
      <c r="C7703">
        <v>21</v>
      </c>
      <c r="D770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3">
        <v>17</v>
      </c>
      <c r="AJ7703" t="s">
        <v>324</v>
      </c>
      <c r="AK7703" t="s">
        <v>432</v>
      </c>
      <c r="AL7703" t="s">
        <v>294</v>
      </c>
      <c r="AM7703">
        <v>9</v>
      </c>
      <c r="AN7703">
        <v>21</v>
      </c>
      <c r="AO7703">
        <v>0</v>
      </c>
      <c r="AP7703">
        <v>0</v>
      </c>
      <c r="AQ7703">
        <v>0</v>
      </c>
      <c r="AR7703">
        <v>0</v>
      </c>
      <c r="AS7703">
        <v>0</v>
      </c>
      <c r="AT7703">
        <v>0</v>
      </c>
    </row>
    <row r="7704" spans="1:46" hidden="1" x14ac:dyDescent="0.25">
      <c r="A7704" t="s">
        <v>324</v>
      </c>
      <c r="B7704" t="s">
        <v>294</v>
      </c>
      <c r="C7704">
        <v>22</v>
      </c>
      <c r="D770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4">
        <v>17</v>
      </c>
      <c r="AJ7704" t="s">
        <v>324</v>
      </c>
      <c r="AK7704" t="s">
        <v>432</v>
      </c>
      <c r="AL7704" t="s">
        <v>294</v>
      </c>
      <c r="AM7704">
        <v>9</v>
      </c>
      <c r="AN7704">
        <v>22</v>
      </c>
      <c r="AO7704">
        <v>0</v>
      </c>
      <c r="AP7704">
        <v>0</v>
      </c>
      <c r="AQ7704">
        <v>0</v>
      </c>
      <c r="AR7704">
        <v>0</v>
      </c>
      <c r="AS7704">
        <v>0</v>
      </c>
      <c r="AT7704">
        <v>0</v>
      </c>
    </row>
    <row r="7705" spans="1:46" hidden="1" x14ac:dyDescent="0.25">
      <c r="A7705" t="s">
        <v>324</v>
      </c>
      <c r="B7705" t="s">
        <v>294</v>
      </c>
      <c r="C7705">
        <v>23</v>
      </c>
      <c r="D770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5">
        <v>17</v>
      </c>
      <c r="AJ7705" t="s">
        <v>324</v>
      </c>
      <c r="AK7705" t="s">
        <v>432</v>
      </c>
      <c r="AL7705" t="s">
        <v>294</v>
      </c>
      <c r="AM7705">
        <v>9</v>
      </c>
      <c r="AN7705">
        <v>23</v>
      </c>
      <c r="AO7705">
        <v>0</v>
      </c>
      <c r="AP7705">
        <v>0</v>
      </c>
      <c r="AQ7705">
        <v>0</v>
      </c>
      <c r="AR7705">
        <v>0</v>
      </c>
      <c r="AS7705">
        <v>0</v>
      </c>
      <c r="AT7705">
        <v>0</v>
      </c>
    </row>
    <row r="7706" spans="1:46" hidden="1" x14ac:dyDescent="0.25">
      <c r="A7706" t="s">
        <v>324</v>
      </c>
      <c r="B7706" t="s">
        <v>294</v>
      </c>
      <c r="C7706">
        <v>24</v>
      </c>
      <c r="D770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6">
        <v>17</v>
      </c>
      <c r="AJ7706" t="s">
        <v>324</v>
      </c>
      <c r="AK7706" t="s">
        <v>432</v>
      </c>
      <c r="AL7706" t="s">
        <v>294</v>
      </c>
      <c r="AM7706">
        <v>9</v>
      </c>
      <c r="AN7706">
        <v>24</v>
      </c>
      <c r="AO7706">
        <v>0</v>
      </c>
      <c r="AP7706">
        <v>0</v>
      </c>
      <c r="AQ7706">
        <v>0</v>
      </c>
      <c r="AR7706">
        <v>0</v>
      </c>
      <c r="AS7706">
        <v>0</v>
      </c>
      <c r="AT7706">
        <v>0</v>
      </c>
    </row>
    <row r="7707" spans="1:46" hidden="1" x14ac:dyDescent="0.25">
      <c r="A7707" t="s">
        <v>324</v>
      </c>
      <c r="B7707" t="s">
        <v>295</v>
      </c>
      <c r="C7707">
        <v>1</v>
      </c>
      <c r="D770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7">
        <v>17</v>
      </c>
      <c r="AJ7707" t="s">
        <v>324</v>
      </c>
      <c r="AK7707" t="s">
        <v>432</v>
      </c>
      <c r="AL7707" t="s">
        <v>295</v>
      </c>
      <c r="AM7707">
        <v>10</v>
      </c>
      <c r="AN7707">
        <v>1</v>
      </c>
      <c r="AO7707">
        <v>0</v>
      </c>
      <c r="AP7707">
        <v>0</v>
      </c>
      <c r="AQ7707">
        <v>0</v>
      </c>
      <c r="AR7707">
        <v>0</v>
      </c>
      <c r="AS7707">
        <v>0</v>
      </c>
      <c r="AT7707">
        <v>0</v>
      </c>
    </row>
    <row r="7708" spans="1:46" hidden="1" x14ac:dyDescent="0.25">
      <c r="A7708" t="s">
        <v>324</v>
      </c>
      <c r="B7708" t="s">
        <v>295</v>
      </c>
      <c r="C7708">
        <v>2</v>
      </c>
      <c r="D770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8">
        <v>17</v>
      </c>
      <c r="AJ7708" t="s">
        <v>324</v>
      </c>
      <c r="AK7708" t="s">
        <v>432</v>
      </c>
      <c r="AL7708" t="s">
        <v>295</v>
      </c>
      <c r="AM7708">
        <v>10</v>
      </c>
      <c r="AN7708">
        <v>2</v>
      </c>
      <c r="AO7708">
        <v>0</v>
      </c>
      <c r="AP7708">
        <v>0</v>
      </c>
      <c r="AQ7708">
        <v>0</v>
      </c>
      <c r="AR7708">
        <v>0</v>
      </c>
      <c r="AS7708">
        <v>0</v>
      </c>
      <c r="AT7708">
        <v>0</v>
      </c>
    </row>
    <row r="7709" spans="1:46" hidden="1" x14ac:dyDescent="0.25">
      <c r="A7709" t="s">
        <v>324</v>
      </c>
      <c r="B7709" t="s">
        <v>295</v>
      </c>
      <c r="C7709">
        <v>3</v>
      </c>
      <c r="D770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9">
        <v>17</v>
      </c>
      <c r="AJ7709" t="s">
        <v>324</v>
      </c>
      <c r="AK7709" t="s">
        <v>432</v>
      </c>
      <c r="AL7709" t="s">
        <v>295</v>
      </c>
      <c r="AM7709">
        <v>10</v>
      </c>
      <c r="AN7709">
        <v>3</v>
      </c>
      <c r="AO7709">
        <v>0</v>
      </c>
      <c r="AP7709">
        <v>0</v>
      </c>
      <c r="AQ7709">
        <v>0</v>
      </c>
      <c r="AR7709">
        <v>0</v>
      </c>
      <c r="AS7709">
        <v>0</v>
      </c>
      <c r="AT7709">
        <v>0</v>
      </c>
    </row>
    <row r="7710" spans="1:46" hidden="1" x14ac:dyDescent="0.25">
      <c r="A7710" t="s">
        <v>324</v>
      </c>
      <c r="B7710" t="s">
        <v>295</v>
      </c>
      <c r="C7710">
        <v>4</v>
      </c>
      <c r="D771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0">
        <v>17</v>
      </c>
      <c r="AJ7710" t="s">
        <v>324</v>
      </c>
      <c r="AK7710" t="s">
        <v>432</v>
      </c>
      <c r="AL7710" t="s">
        <v>295</v>
      </c>
      <c r="AM7710">
        <v>10</v>
      </c>
      <c r="AN7710">
        <v>4</v>
      </c>
      <c r="AO7710">
        <v>0</v>
      </c>
      <c r="AP7710">
        <v>0</v>
      </c>
      <c r="AQ7710">
        <v>0</v>
      </c>
      <c r="AR7710">
        <v>0</v>
      </c>
      <c r="AS7710">
        <v>0</v>
      </c>
      <c r="AT7710">
        <v>0</v>
      </c>
    </row>
    <row r="7711" spans="1:46" hidden="1" x14ac:dyDescent="0.25">
      <c r="A7711" t="s">
        <v>324</v>
      </c>
      <c r="B7711" t="s">
        <v>295</v>
      </c>
      <c r="C7711">
        <v>5</v>
      </c>
      <c r="D771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1">
        <v>17</v>
      </c>
      <c r="AJ7711" t="s">
        <v>324</v>
      </c>
      <c r="AK7711" t="s">
        <v>432</v>
      </c>
      <c r="AL7711" t="s">
        <v>295</v>
      </c>
      <c r="AM7711">
        <v>10</v>
      </c>
      <c r="AN7711">
        <v>5</v>
      </c>
      <c r="AO7711">
        <v>0</v>
      </c>
      <c r="AP7711">
        <v>0</v>
      </c>
      <c r="AQ7711">
        <v>0</v>
      </c>
      <c r="AR7711">
        <v>0</v>
      </c>
      <c r="AS7711">
        <v>0</v>
      </c>
      <c r="AT7711">
        <v>0</v>
      </c>
    </row>
    <row r="7712" spans="1:46" hidden="1" x14ac:dyDescent="0.25">
      <c r="A7712" t="s">
        <v>324</v>
      </c>
      <c r="B7712" t="s">
        <v>295</v>
      </c>
      <c r="C7712">
        <v>6</v>
      </c>
      <c r="D771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8.7800000000000006E-5</v>
      </c>
      <c r="E7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8.7800000000000006E-5</v>
      </c>
      <c r="AI7712">
        <v>17</v>
      </c>
      <c r="AJ7712" t="s">
        <v>324</v>
      </c>
      <c r="AK7712" t="s">
        <v>432</v>
      </c>
      <c r="AL7712" t="s">
        <v>295</v>
      </c>
      <c r="AM7712">
        <v>10</v>
      </c>
      <c r="AN7712">
        <v>6</v>
      </c>
      <c r="AO7712">
        <v>8.7800000000000006E-5</v>
      </c>
      <c r="AP7712">
        <v>3.9123800000000002E-4</v>
      </c>
      <c r="AQ7712">
        <v>9.6336399999999997E-4</v>
      </c>
      <c r="AR7712">
        <v>5.9272100000000005E-4</v>
      </c>
      <c r="AS7712">
        <v>2.0736800000000001E-3</v>
      </c>
      <c r="AT7712">
        <v>0</v>
      </c>
    </row>
    <row r="7713" spans="1:46" hidden="1" x14ac:dyDescent="0.25">
      <c r="A7713" t="s">
        <v>324</v>
      </c>
      <c r="B7713" t="s">
        <v>295</v>
      </c>
      <c r="C7713">
        <v>7</v>
      </c>
      <c r="D771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5.8038579999999999E-2</v>
      </c>
      <c r="E7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5.8038579999999999E-2</v>
      </c>
      <c r="AI7713">
        <v>17</v>
      </c>
      <c r="AJ7713" t="s">
        <v>324</v>
      </c>
      <c r="AK7713" t="s">
        <v>432</v>
      </c>
      <c r="AL7713" t="s">
        <v>295</v>
      </c>
      <c r="AM7713">
        <v>10</v>
      </c>
      <c r="AN7713">
        <v>7</v>
      </c>
      <c r="AO7713" s="281">
        <v>5.8038579999999999E-2</v>
      </c>
      <c r="AP7713">
        <v>7.1347012000000001E-2</v>
      </c>
      <c r="AQ7713">
        <v>7.7105992999999998E-2</v>
      </c>
      <c r="AR7713">
        <v>6.3303931999999993E-2</v>
      </c>
      <c r="AS7713">
        <v>9.5495412000000002E-2</v>
      </c>
      <c r="AT7713">
        <v>5.41962E-4</v>
      </c>
    </row>
    <row r="7714" spans="1:46" hidden="1" x14ac:dyDescent="0.25">
      <c r="A7714" t="s">
        <v>324</v>
      </c>
      <c r="B7714" t="s">
        <v>295</v>
      </c>
      <c r="C7714">
        <v>8</v>
      </c>
      <c r="D771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0.20195901699999999</v>
      </c>
      <c r="E7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0.20195901699999999</v>
      </c>
      <c r="AI7714">
        <v>17</v>
      </c>
      <c r="AJ7714" t="s">
        <v>324</v>
      </c>
      <c r="AK7714" t="s">
        <v>432</v>
      </c>
      <c r="AL7714" t="s">
        <v>295</v>
      </c>
      <c r="AM7714">
        <v>10</v>
      </c>
      <c r="AN7714">
        <v>8</v>
      </c>
      <c r="AO7714">
        <v>0.20195901699999999</v>
      </c>
      <c r="AP7714">
        <v>0.237875643</v>
      </c>
      <c r="AQ7714">
        <v>0.25944413700000002</v>
      </c>
      <c r="AR7714">
        <v>0.219096923</v>
      </c>
      <c r="AS7714">
        <v>0.29413167699999998</v>
      </c>
      <c r="AT7714">
        <v>2.7114500999999999E-2</v>
      </c>
    </row>
    <row r="7715" spans="1:46" hidden="1" x14ac:dyDescent="0.25">
      <c r="A7715" t="s">
        <v>324</v>
      </c>
      <c r="B7715" t="s">
        <v>295</v>
      </c>
      <c r="C7715">
        <v>9</v>
      </c>
      <c r="D771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0.45455960499999998</v>
      </c>
      <c r="E7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0.353951762</v>
      </c>
      <c r="AI7715">
        <v>17</v>
      </c>
      <c r="AJ7715" t="s">
        <v>324</v>
      </c>
      <c r="AK7715" t="s">
        <v>432</v>
      </c>
      <c r="AL7715" t="s">
        <v>295</v>
      </c>
      <c r="AM7715">
        <v>10</v>
      </c>
      <c r="AN7715">
        <v>9</v>
      </c>
      <c r="AO7715">
        <v>0.353951762</v>
      </c>
      <c r="AP7715">
        <v>0.41548972899999997</v>
      </c>
      <c r="AQ7715">
        <v>0.45455960499999998</v>
      </c>
      <c r="AR7715">
        <v>0.39501637000000001</v>
      </c>
      <c r="AS7715">
        <v>0.499441627</v>
      </c>
      <c r="AT7715">
        <v>7.0934549999999999E-2</v>
      </c>
    </row>
    <row r="7716" spans="1:46" hidden="1" x14ac:dyDescent="0.25">
      <c r="A7716" t="s">
        <v>324</v>
      </c>
      <c r="B7716" t="s">
        <v>295</v>
      </c>
      <c r="C7716">
        <v>10</v>
      </c>
      <c r="D771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0.62635842600000002</v>
      </c>
      <c r="E7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0.62635842600000002</v>
      </c>
      <c r="AI7716">
        <v>17</v>
      </c>
      <c r="AJ7716" t="s">
        <v>324</v>
      </c>
      <c r="AK7716" t="s">
        <v>432</v>
      </c>
      <c r="AL7716" t="s">
        <v>295</v>
      </c>
      <c r="AM7716">
        <v>10</v>
      </c>
      <c r="AN7716">
        <v>10</v>
      </c>
      <c r="AO7716">
        <v>0.49206015800000003</v>
      </c>
      <c r="AP7716">
        <v>0.56563646300000003</v>
      </c>
      <c r="AQ7716">
        <v>0.62635842600000002</v>
      </c>
      <c r="AR7716">
        <v>0.552317854</v>
      </c>
      <c r="AS7716">
        <v>0.68150260900000004</v>
      </c>
      <c r="AT7716">
        <v>0.112505814</v>
      </c>
    </row>
    <row r="7717" spans="1:46" hidden="1" x14ac:dyDescent="0.25">
      <c r="A7717" t="s">
        <v>324</v>
      </c>
      <c r="B7717" t="s">
        <v>295</v>
      </c>
      <c r="C7717">
        <v>11</v>
      </c>
      <c r="D771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0.72938022300000005</v>
      </c>
      <c r="E7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0.72938022300000005</v>
      </c>
      <c r="AI7717">
        <v>17</v>
      </c>
      <c r="AJ7717" t="s">
        <v>324</v>
      </c>
      <c r="AK7717" t="s">
        <v>432</v>
      </c>
      <c r="AL7717" t="s">
        <v>295</v>
      </c>
      <c r="AM7717">
        <v>10</v>
      </c>
      <c r="AN7717">
        <v>11</v>
      </c>
      <c r="AO7717">
        <v>0.59893770800000001</v>
      </c>
      <c r="AP7717">
        <v>0.67267754400000002</v>
      </c>
      <c r="AQ7717">
        <v>0.72938022300000005</v>
      </c>
      <c r="AR7717">
        <v>0.65687945299999995</v>
      </c>
      <c r="AS7717">
        <v>0.79922021700000001</v>
      </c>
      <c r="AT7717">
        <v>0.159481333</v>
      </c>
    </row>
    <row r="7718" spans="1:46" hidden="1" x14ac:dyDescent="0.25">
      <c r="A7718" t="s">
        <v>324</v>
      </c>
      <c r="B7718" t="s">
        <v>295</v>
      </c>
      <c r="C7718">
        <v>12</v>
      </c>
      <c r="D771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0.76394430800000002</v>
      </c>
      <c r="E7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0.76394430800000002</v>
      </c>
      <c r="AI7718">
        <v>17</v>
      </c>
      <c r="AJ7718" t="s">
        <v>324</v>
      </c>
      <c r="AK7718" t="s">
        <v>432</v>
      </c>
      <c r="AL7718" t="s">
        <v>295</v>
      </c>
      <c r="AM7718">
        <v>10</v>
      </c>
      <c r="AN7718">
        <v>12</v>
      </c>
      <c r="AO7718">
        <v>0.65747388100000004</v>
      </c>
      <c r="AP7718">
        <v>0.71291491399999996</v>
      </c>
      <c r="AQ7718">
        <v>0.76394430800000002</v>
      </c>
      <c r="AR7718">
        <v>0.69738197899999999</v>
      </c>
      <c r="AS7718">
        <v>0.87568443200000001</v>
      </c>
      <c r="AT7718">
        <v>0.25506338000000001</v>
      </c>
    </row>
    <row r="7719" spans="1:46" hidden="1" x14ac:dyDescent="0.25">
      <c r="A7719" t="s">
        <v>324</v>
      </c>
      <c r="B7719" t="s">
        <v>295</v>
      </c>
      <c r="C7719">
        <v>13</v>
      </c>
      <c r="D771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0.73968831499999999</v>
      </c>
      <c r="E7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0.73968831499999999</v>
      </c>
      <c r="AI7719">
        <v>17</v>
      </c>
      <c r="AJ7719" t="s">
        <v>324</v>
      </c>
      <c r="AK7719" t="s">
        <v>432</v>
      </c>
      <c r="AL7719" t="s">
        <v>295</v>
      </c>
      <c r="AM7719">
        <v>10</v>
      </c>
      <c r="AN7719">
        <v>13</v>
      </c>
      <c r="AO7719">
        <v>0.64670975399999997</v>
      </c>
      <c r="AP7719">
        <v>0.70069881999999994</v>
      </c>
      <c r="AQ7719">
        <v>0.73968831499999999</v>
      </c>
      <c r="AR7719">
        <v>0.68465517499999995</v>
      </c>
      <c r="AS7719">
        <v>0.87463437600000005</v>
      </c>
      <c r="AT7719">
        <v>0.29104802899999999</v>
      </c>
    </row>
    <row r="7720" spans="1:46" hidden="1" x14ac:dyDescent="0.25">
      <c r="A7720" t="s">
        <v>324</v>
      </c>
      <c r="B7720" t="s">
        <v>295</v>
      </c>
      <c r="C7720">
        <v>14</v>
      </c>
      <c r="D772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0.67992614699999998</v>
      </c>
      <c r="E7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0.67992614699999998</v>
      </c>
      <c r="AI7720">
        <v>17</v>
      </c>
      <c r="AJ7720" t="s">
        <v>324</v>
      </c>
      <c r="AK7720" t="s">
        <v>432</v>
      </c>
      <c r="AL7720" t="s">
        <v>295</v>
      </c>
      <c r="AM7720">
        <v>10</v>
      </c>
      <c r="AN7720">
        <v>14</v>
      </c>
      <c r="AO7720">
        <v>0.58497489199999997</v>
      </c>
      <c r="AP7720">
        <v>0.626631563</v>
      </c>
      <c r="AQ7720">
        <v>0.67992614699999998</v>
      </c>
      <c r="AR7720">
        <v>0.62663524999999998</v>
      </c>
      <c r="AS7720">
        <v>0.84555216700000002</v>
      </c>
      <c r="AT7720">
        <v>0.33825611</v>
      </c>
    </row>
    <row r="7721" spans="1:46" hidden="1" x14ac:dyDescent="0.25">
      <c r="A7721" t="s">
        <v>324</v>
      </c>
      <c r="B7721" t="s">
        <v>295</v>
      </c>
      <c r="C7721">
        <v>15</v>
      </c>
      <c r="D772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0.56330871800000004</v>
      </c>
      <c r="E7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0.56330871800000004</v>
      </c>
      <c r="AI7721">
        <v>17</v>
      </c>
      <c r="AJ7721" t="s">
        <v>324</v>
      </c>
      <c r="AK7721" t="s">
        <v>432</v>
      </c>
      <c r="AL7721" t="s">
        <v>295</v>
      </c>
      <c r="AM7721">
        <v>10</v>
      </c>
      <c r="AN7721">
        <v>15</v>
      </c>
      <c r="AO7721">
        <v>0.48028068099999999</v>
      </c>
      <c r="AP7721">
        <v>0.52270314299999998</v>
      </c>
      <c r="AQ7721">
        <v>0.56330871800000004</v>
      </c>
      <c r="AR7721">
        <v>0.52558202099999995</v>
      </c>
      <c r="AS7721">
        <v>0.78764417499999995</v>
      </c>
      <c r="AT7721">
        <v>0.31274803000000001</v>
      </c>
    </row>
    <row r="7722" spans="1:46" hidden="1" x14ac:dyDescent="0.25">
      <c r="A7722" t="s">
        <v>324</v>
      </c>
      <c r="B7722" t="s">
        <v>295</v>
      </c>
      <c r="C7722">
        <v>16</v>
      </c>
      <c r="D772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0.41554322199999999</v>
      </c>
      <c r="E7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0.41554322199999999</v>
      </c>
      <c r="AI7722">
        <v>17</v>
      </c>
      <c r="AJ7722" t="s">
        <v>324</v>
      </c>
      <c r="AK7722" t="s">
        <v>432</v>
      </c>
      <c r="AL7722" t="s">
        <v>295</v>
      </c>
      <c r="AM7722">
        <v>10</v>
      </c>
      <c r="AN7722">
        <v>16</v>
      </c>
      <c r="AO7722">
        <v>0.342763288</v>
      </c>
      <c r="AP7722">
        <v>0.37889978200000002</v>
      </c>
      <c r="AQ7722">
        <v>0.41554322199999999</v>
      </c>
      <c r="AR7722">
        <v>0.383490946</v>
      </c>
      <c r="AS7722">
        <v>0.66019085899999996</v>
      </c>
      <c r="AT7722">
        <v>0.19078799499999999</v>
      </c>
    </row>
    <row r="7723" spans="1:46" hidden="1" x14ac:dyDescent="0.25">
      <c r="A7723" t="s">
        <v>324</v>
      </c>
      <c r="B7723" t="s">
        <v>295</v>
      </c>
      <c r="C7723">
        <v>17</v>
      </c>
      <c r="D772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0.241333468</v>
      </c>
      <c r="E7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0.241333468</v>
      </c>
      <c r="AI7723">
        <v>17</v>
      </c>
      <c r="AJ7723" t="s">
        <v>324</v>
      </c>
      <c r="AK7723" t="s">
        <v>432</v>
      </c>
      <c r="AL7723" t="s">
        <v>295</v>
      </c>
      <c r="AM7723">
        <v>10</v>
      </c>
      <c r="AN7723">
        <v>17</v>
      </c>
      <c r="AO7723">
        <v>0.18768557399999999</v>
      </c>
      <c r="AP7723">
        <v>0.21510191100000001</v>
      </c>
      <c r="AQ7723">
        <v>0.241333468</v>
      </c>
      <c r="AR7723">
        <v>0.224838861</v>
      </c>
      <c r="AS7723">
        <v>0.47740925099999998</v>
      </c>
      <c r="AT7723">
        <v>0.10791537599999999</v>
      </c>
    </row>
    <row r="7724" spans="1:46" hidden="1" x14ac:dyDescent="0.25">
      <c r="A7724" t="s">
        <v>324</v>
      </c>
      <c r="B7724" t="s">
        <v>295</v>
      </c>
      <c r="C7724">
        <v>18</v>
      </c>
      <c r="D772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7.2433725000000004E-2</v>
      </c>
      <c r="E7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7.2433725000000004E-2</v>
      </c>
      <c r="AI7724">
        <v>17</v>
      </c>
      <c r="AJ7724" t="s">
        <v>324</v>
      </c>
      <c r="AK7724" t="s">
        <v>432</v>
      </c>
      <c r="AL7724" t="s">
        <v>295</v>
      </c>
      <c r="AM7724">
        <v>10</v>
      </c>
      <c r="AN7724">
        <v>18</v>
      </c>
      <c r="AO7724">
        <v>5.4420598000000001E-2</v>
      </c>
      <c r="AP7724">
        <v>6.2088277999999997E-2</v>
      </c>
      <c r="AQ7724">
        <v>7.2433725000000004E-2</v>
      </c>
      <c r="AR7724">
        <v>7.7448660000000003E-2</v>
      </c>
      <c r="AS7724">
        <v>0.27784730499999999</v>
      </c>
      <c r="AT7724">
        <v>3.3699862999999997E-2</v>
      </c>
    </row>
    <row r="7725" spans="1:46" hidden="1" x14ac:dyDescent="0.25">
      <c r="A7725" t="s">
        <v>324</v>
      </c>
      <c r="B7725" t="s">
        <v>295</v>
      </c>
      <c r="C7725">
        <v>19</v>
      </c>
      <c r="D772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4.08902E-4</v>
      </c>
      <c r="E7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4.08902E-4</v>
      </c>
      <c r="AI7725">
        <v>17</v>
      </c>
      <c r="AJ7725" t="s">
        <v>324</v>
      </c>
      <c r="AK7725" t="s">
        <v>432</v>
      </c>
      <c r="AL7725" t="s">
        <v>295</v>
      </c>
      <c r="AM7725">
        <v>10</v>
      </c>
      <c r="AN7725">
        <v>19</v>
      </c>
      <c r="AO7725">
        <v>2.8831000000000001E-4</v>
      </c>
      <c r="AP7725">
        <v>3.3241800000000001E-4</v>
      </c>
      <c r="AQ7725">
        <v>4.08902E-4</v>
      </c>
      <c r="AR7725">
        <v>7.3321999999999997E-3</v>
      </c>
      <c r="AS7725">
        <v>8.4190596000000006E-2</v>
      </c>
      <c r="AT7725">
        <v>2.0826199999999999E-4</v>
      </c>
    </row>
    <row r="7726" spans="1:46" hidden="1" x14ac:dyDescent="0.25">
      <c r="A7726" t="s">
        <v>324</v>
      </c>
      <c r="B7726" t="s">
        <v>295</v>
      </c>
      <c r="C7726">
        <v>20</v>
      </c>
      <c r="D772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6">
        <v>17</v>
      </c>
      <c r="AJ7726" t="s">
        <v>324</v>
      </c>
      <c r="AK7726" t="s">
        <v>432</v>
      </c>
      <c r="AL7726" t="s">
        <v>295</v>
      </c>
      <c r="AM7726">
        <v>10</v>
      </c>
      <c r="AN7726">
        <v>20</v>
      </c>
      <c r="AO7726">
        <v>0</v>
      </c>
      <c r="AP7726">
        <v>0</v>
      </c>
      <c r="AQ7726">
        <v>0</v>
      </c>
      <c r="AR7726">
        <v>4.2299999999999998E-5</v>
      </c>
      <c r="AS7726">
        <v>4.9893300000000002E-4</v>
      </c>
      <c r="AT7726">
        <v>0</v>
      </c>
    </row>
    <row r="7727" spans="1:46" hidden="1" x14ac:dyDescent="0.25">
      <c r="A7727" t="s">
        <v>324</v>
      </c>
      <c r="B7727" t="s">
        <v>295</v>
      </c>
      <c r="C7727">
        <v>21</v>
      </c>
      <c r="D772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7">
        <v>17</v>
      </c>
      <c r="AJ7727" t="s">
        <v>324</v>
      </c>
      <c r="AK7727" t="s">
        <v>432</v>
      </c>
      <c r="AL7727" t="s">
        <v>295</v>
      </c>
      <c r="AM7727">
        <v>10</v>
      </c>
      <c r="AN7727">
        <v>21</v>
      </c>
      <c r="AO7727">
        <v>0</v>
      </c>
      <c r="AP7727">
        <v>0</v>
      </c>
      <c r="AQ7727">
        <v>0</v>
      </c>
      <c r="AR7727" s="281">
        <v>0</v>
      </c>
      <c r="AS7727">
        <v>0</v>
      </c>
      <c r="AT7727">
        <v>0</v>
      </c>
    </row>
    <row r="7728" spans="1:46" hidden="1" x14ac:dyDescent="0.25">
      <c r="A7728" t="s">
        <v>324</v>
      </c>
      <c r="B7728" t="s">
        <v>295</v>
      </c>
      <c r="C7728">
        <v>22</v>
      </c>
      <c r="D772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8">
        <v>17</v>
      </c>
      <c r="AJ7728" t="s">
        <v>324</v>
      </c>
      <c r="AK7728" t="s">
        <v>432</v>
      </c>
      <c r="AL7728" t="s">
        <v>295</v>
      </c>
      <c r="AM7728">
        <v>10</v>
      </c>
      <c r="AN7728">
        <v>22</v>
      </c>
      <c r="AO7728">
        <v>0</v>
      </c>
      <c r="AP7728">
        <v>0</v>
      </c>
      <c r="AQ7728">
        <v>0</v>
      </c>
      <c r="AR7728">
        <v>0</v>
      </c>
      <c r="AS7728">
        <v>0</v>
      </c>
      <c r="AT7728">
        <v>0</v>
      </c>
    </row>
    <row r="7729" spans="1:46" hidden="1" x14ac:dyDescent="0.25">
      <c r="A7729" t="s">
        <v>324</v>
      </c>
      <c r="B7729" t="s">
        <v>295</v>
      </c>
      <c r="C7729">
        <v>23</v>
      </c>
      <c r="D772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9">
        <v>17</v>
      </c>
      <c r="AJ7729" t="s">
        <v>324</v>
      </c>
      <c r="AK7729" t="s">
        <v>432</v>
      </c>
      <c r="AL7729" t="s">
        <v>295</v>
      </c>
      <c r="AM7729">
        <v>10</v>
      </c>
      <c r="AN7729">
        <v>23</v>
      </c>
      <c r="AO7729">
        <v>0</v>
      </c>
      <c r="AP7729">
        <v>0</v>
      </c>
      <c r="AQ7729">
        <v>0</v>
      </c>
      <c r="AR7729">
        <v>0</v>
      </c>
      <c r="AS7729">
        <v>0</v>
      </c>
      <c r="AT7729">
        <v>0</v>
      </c>
    </row>
    <row r="7730" spans="1:46" hidden="1" x14ac:dyDescent="0.25">
      <c r="A7730" t="s">
        <v>324</v>
      </c>
      <c r="B7730" t="s">
        <v>295</v>
      </c>
      <c r="C7730">
        <v>24</v>
      </c>
      <c r="D773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0">
        <v>17</v>
      </c>
      <c r="AJ7730" t="s">
        <v>324</v>
      </c>
      <c r="AK7730" t="s">
        <v>432</v>
      </c>
      <c r="AL7730" t="s">
        <v>295</v>
      </c>
      <c r="AM7730">
        <v>10</v>
      </c>
      <c r="AN7730">
        <v>24</v>
      </c>
      <c r="AO7730">
        <v>0</v>
      </c>
      <c r="AP7730">
        <v>0</v>
      </c>
      <c r="AQ7730">
        <v>0</v>
      </c>
      <c r="AR7730">
        <v>0</v>
      </c>
      <c r="AS7730">
        <v>0</v>
      </c>
      <c r="AT7730">
        <v>0</v>
      </c>
    </row>
    <row r="7731" spans="1:46" hidden="1" x14ac:dyDescent="0.25">
      <c r="A7731" t="s">
        <v>324</v>
      </c>
      <c r="B7731" t="s">
        <v>296</v>
      </c>
      <c r="C7731">
        <v>1</v>
      </c>
      <c r="D773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1">
        <v>17</v>
      </c>
      <c r="AJ7731" t="s">
        <v>324</v>
      </c>
      <c r="AK7731" t="s">
        <v>432</v>
      </c>
      <c r="AL7731" t="s">
        <v>296</v>
      </c>
      <c r="AM7731">
        <v>11</v>
      </c>
      <c r="AN7731">
        <v>1</v>
      </c>
      <c r="AO7731">
        <v>0</v>
      </c>
      <c r="AP7731">
        <v>0</v>
      </c>
      <c r="AQ7731">
        <v>0</v>
      </c>
      <c r="AR7731">
        <v>0</v>
      </c>
      <c r="AS7731">
        <v>0</v>
      </c>
      <c r="AT7731">
        <v>0</v>
      </c>
    </row>
    <row r="7732" spans="1:46" hidden="1" x14ac:dyDescent="0.25">
      <c r="A7732" t="s">
        <v>324</v>
      </c>
      <c r="B7732" t="s">
        <v>296</v>
      </c>
      <c r="C7732">
        <v>2</v>
      </c>
      <c r="D773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2">
        <v>17</v>
      </c>
      <c r="AJ7732" t="s">
        <v>324</v>
      </c>
      <c r="AK7732" t="s">
        <v>432</v>
      </c>
      <c r="AL7732" t="s">
        <v>296</v>
      </c>
      <c r="AM7732">
        <v>11</v>
      </c>
      <c r="AN7732">
        <v>2</v>
      </c>
      <c r="AO7732">
        <v>0</v>
      </c>
      <c r="AP7732">
        <v>0</v>
      </c>
      <c r="AQ7732">
        <v>0</v>
      </c>
      <c r="AR7732">
        <v>0</v>
      </c>
      <c r="AS7732">
        <v>0</v>
      </c>
      <c r="AT7732">
        <v>0</v>
      </c>
    </row>
    <row r="7733" spans="1:46" hidden="1" x14ac:dyDescent="0.25">
      <c r="A7733" t="s">
        <v>324</v>
      </c>
      <c r="B7733" t="s">
        <v>296</v>
      </c>
      <c r="C7733">
        <v>3</v>
      </c>
      <c r="D773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3">
        <v>17</v>
      </c>
      <c r="AJ7733" t="s">
        <v>324</v>
      </c>
      <c r="AK7733" t="s">
        <v>432</v>
      </c>
      <c r="AL7733" t="s">
        <v>296</v>
      </c>
      <c r="AM7733">
        <v>11</v>
      </c>
      <c r="AN7733">
        <v>3</v>
      </c>
      <c r="AO7733">
        <v>0</v>
      </c>
      <c r="AP7733">
        <v>0</v>
      </c>
      <c r="AQ7733">
        <v>0</v>
      </c>
      <c r="AR7733">
        <v>0</v>
      </c>
      <c r="AS7733">
        <v>0</v>
      </c>
      <c r="AT7733">
        <v>0</v>
      </c>
    </row>
    <row r="7734" spans="1:46" hidden="1" x14ac:dyDescent="0.25">
      <c r="A7734" t="s">
        <v>324</v>
      </c>
      <c r="B7734" t="s">
        <v>296</v>
      </c>
      <c r="C7734">
        <v>4</v>
      </c>
      <c r="D773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4">
        <v>17</v>
      </c>
      <c r="AJ7734" t="s">
        <v>324</v>
      </c>
      <c r="AK7734" t="s">
        <v>432</v>
      </c>
      <c r="AL7734" t="s">
        <v>296</v>
      </c>
      <c r="AM7734">
        <v>11</v>
      </c>
      <c r="AN7734">
        <v>4</v>
      </c>
      <c r="AO7734">
        <v>0</v>
      </c>
      <c r="AP7734">
        <v>0</v>
      </c>
      <c r="AQ7734">
        <v>0</v>
      </c>
      <c r="AR7734">
        <v>0</v>
      </c>
      <c r="AS7734">
        <v>0</v>
      </c>
      <c r="AT7734">
        <v>0</v>
      </c>
    </row>
    <row r="7735" spans="1:46" hidden="1" x14ac:dyDescent="0.25">
      <c r="A7735" t="s">
        <v>324</v>
      </c>
      <c r="B7735" t="s">
        <v>296</v>
      </c>
      <c r="C7735">
        <v>5</v>
      </c>
      <c r="D773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5">
        <v>17</v>
      </c>
      <c r="AJ7735" t="s">
        <v>324</v>
      </c>
      <c r="AK7735" t="s">
        <v>432</v>
      </c>
      <c r="AL7735" t="s">
        <v>296</v>
      </c>
      <c r="AM7735">
        <v>11</v>
      </c>
      <c r="AN7735">
        <v>5</v>
      </c>
      <c r="AO7735">
        <v>0</v>
      </c>
      <c r="AP7735">
        <v>0</v>
      </c>
      <c r="AQ7735">
        <v>0</v>
      </c>
      <c r="AR7735">
        <v>0</v>
      </c>
      <c r="AS7735">
        <v>0</v>
      </c>
      <c r="AT7735">
        <v>0</v>
      </c>
    </row>
    <row r="7736" spans="1:46" hidden="1" x14ac:dyDescent="0.25">
      <c r="A7736" t="s">
        <v>324</v>
      </c>
      <c r="B7736" t="s">
        <v>296</v>
      </c>
      <c r="C7736">
        <v>6</v>
      </c>
      <c r="D773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6">
        <v>17</v>
      </c>
      <c r="AJ7736" t="s">
        <v>324</v>
      </c>
      <c r="AK7736" t="s">
        <v>432</v>
      </c>
      <c r="AL7736" t="s">
        <v>296</v>
      </c>
      <c r="AM7736">
        <v>11</v>
      </c>
      <c r="AN7736">
        <v>6</v>
      </c>
      <c r="AO7736">
        <v>0</v>
      </c>
      <c r="AP7736">
        <v>1.641724E-3</v>
      </c>
      <c r="AQ7736">
        <v>2.3124790000000001E-3</v>
      </c>
      <c r="AR7736">
        <v>1.329202E-3</v>
      </c>
      <c r="AS7736">
        <v>3.1517559999999999E-3</v>
      </c>
      <c r="AT7736">
        <v>0</v>
      </c>
    </row>
    <row r="7737" spans="1:46" hidden="1" x14ac:dyDescent="0.25">
      <c r="A7737" t="s">
        <v>324</v>
      </c>
      <c r="B7737" t="s">
        <v>296</v>
      </c>
      <c r="C7737">
        <v>7</v>
      </c>
      <c r="D773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2.1337840000000001E-3</v>
      </c>
      <c r="E7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2.1337840000000001E-3</v>
      </c>
      <c r="AI7737">
        <v>17</v>
      </c>
      <c r="AJ7737" t="s">
        <v>324</v>
      </c>
      <c r="AK7737" t="s">
        <v>432</v>
      </c>
      <c r="AL7737" t="s">
        <v>296</v>
      </c>
      <c r="AM7737">
        <v>11</v>
      </c>
      <c r="AN7737">
        <v>7</v>
      </c>
      <c r="AO7737">
        <v>2.1337840000000001E-3</v>
      </c>
      <c r="AP7737">
        <v>5.8064198999999997E-2</v>
      </c>
      <c r="AQ7737">
        <v>8.3880286999999998E-2</v>
      </c>
      <c r="AR7737">
        <v>4.7447322E-2</v>
      </c>
      <c r="AS7737">
        <v>0.10773137300000001</v>
      </c>
      <c r="AT7737">
        <v>4.7536900000000001E-4</v>
      </c>
    </row>
    <row r="7738" spans="1:46" hidden="1" x14ac:dyDescent="0.25">
      <c r="A7738" t="s">
        <v>324</v>
      </c>
      <c r="B7738" t="s">
        <v>296</v>
      </c>
      <c r="C7738">
        <v>8</v>
      </c>
      <c r="D773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7.9937424000000007E-2</v>
      </c>
      <c r="E7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7.9937424000000007E-2</v>
      </c>
      <c r="AI7738">
        <v>17</v>
      </c>
      <c r="AJ7738" t="s">
        <v>324</v>
      </c>
      <c r="AK7738" t="s">
        <v>432</v>
      </c>
      <c r="AL7738" t="s">
        <v>296</v>
      </c>
      <c r="AM7738">
        <v>11</v>
      </c>
      <c r="AN7738">
        <v>8</v>
      </c>
      <c r="AO7738">
        <v>7.9937424000000007E-2</v>
      </c>
      <c r="AP7738">
        <v>0.17874082399999999</v>
      </c>
      <c r="AQ7738">
        <v>0.240071069</v>
      </c>
      <c r="AR7738">
        <v>0.16253358800000001</v>
      </c>
      <c r="AS7738">
        <v>0.305658084</v>
      </c>
      <c r="AT7738">
        <v>2.4564512E-2</v>
      </c>
    </row>
    <row r="7739" spans="1:46" hidden="1" x14ac:dyDescent="0.25">
      <c r="A7739" t="s">
        <v>324</v>
      </c>
      <c r="B7739" t="s">
        <v>296</v>
      </c>
      <c r="C7739">
        <v>9</v>
      </c>
      <c r="D773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0.40979525100000003</v>
      </c>
      <c r="E7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0.20530705199999999</v>
      </c>
      <c r="AI7739">
        <v>17</v>
      </c>
      <c r="AJ7739" t="s">
        <v>324</v>
      </c>
      <c r="AK7739" t="s">
        <v>432</v>
      </c>
      <c r="AL7739" t="s">
        <v>296</v>
      </c>
      <c r="AM7739">
        <v>11</v>
      </c>
      <c r="AN7739">
        <v>9</v>
      </c>
      <c r="AO7739">
        <v>0.20530705199999999</v>
      </c>
      <c r="AP7739">
        <v>0.30083089699999999</v>
      </c>
      <c r="AQ7739">
        <v>0.40979525100000003</v>
      </c>
      <c r="AR7739">
        <v>0.30683823999999998</v>
      </c>
      <c r="AS7739">
        <v>0.50512385400000004</v>
      </c>
      <c r="AT7739">
        <v>8.4485652999999994E-2</v>
      </c>
    </row>
    <row r="7740" spans="1:46" hidden="1" x14ac:dyDescent="0.25">
      <c r="A7740" t="s">
        <v>324</v>
      </c>
      <c r="B7740" t="s">
        <v>296</v>
      </c>
      <c r="C7740">
        <v>10</v>
      </c>
      <c r="D774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0.56181380199999997</v>
      </c>
      <c r="E7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0.56181380199999997</v>
      </c>
      <c r="AI7740">
        <v>17</v>
      </c>
      <c r="AJ7740" t="s">
        <v>324</v>
      </c>
      <c r="AK7740" t="s">
        <v>432</v>
      </c>
      <c r="AL7740" t="s">
        <v>296</v>
      </c>
      <c r="AM7740">
        <v>11</v>
      </c>
      <c r="AN7740">
        <v>10</v>
      </c>
      <c r="AO7740">
        <v>0.343136151</v>
      </c>
      <c r="AP7740">
        <v>0.45274257699999998</v>
      </c>
      <c r="AQ7740">
        <v>0.56181380199999997</v>
      </c>
      <c r="AR7740">
        <v>0.44414267400000002</v>
      </c>
      <c r="AS7740">
        <v>0.67394125599999999</v>
      </c>
      <c r="AT7740">
        <v>0.14069706800000001</v>
      </c>
    </row>
    <row r="7741" spans="1:46" hidden="1" x14ac:dyDescent="0.25">
      <c r="A7741" t="s">
        <v>324</v>
      </c>
      <c r="B7741" t="s">
        <v>296</v>
      </c>
      <c r="C7741">
        <v>11</v>
      </c>
      <c r="D774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0.65361735200000004</v>
      </c>
      <c r="E7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0.65361735200000004</v>
      </c>
      <c r="AI7741">
        <v>17</v>
      </c>
      <c r="AJ7741" t="s">
        <v>324</v>
      </c>
      <c r="AK7741" t="s">
        <v>432</v>
      </c>
      <c r="AL7741" t="s">
        <v>296</v>
      </c>
      <c r="AM7741">
        <v>11</v>
      </c>
      <c r="AN7741">
        <v>11</v>
      </c>
      <c r="AO7741">
        <v>0.447984306</v>
      </c>
      <c r="AP7741">
        <v>0.56610419499999998</v>
      </c>
      <c r="AQ7741">
        <v>0.65361735200000004</v>
      </c>
      <c r="AR7741">
        <v>0.54992044100000004</v>
      </c>
      <c r="AS7741">
        <v>0.78434168900000001</v>
      </c>
      <c r="AT7741">
        <v>0.188366175</v>
      </c>
    </row>
    <row r="7742" spans="1:46" hidden="1" x14ac:dyDescent="0.25">
      <c r="A7742" t="s">
        <v>324</v>
      </c>
      <c r="B7742" t="s">
        <v>296</v>
      </c>
      <c r="C7742">
        <v>12</v>
      </c>
      <c r="D774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0.71361655300000004</v>
      </c>
      <c r="E7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0.71361655300000004</v>
      </c>
      <c r="AI7742">
        <v>17</v>
      </c>
      <c r="AJ7742" t="s">
        <v>324</v>
      </c>
      <c r="AK7742" t="s">
        <v>432</v>
      </c>
      <c r="AL7742" t="s">
        <v>296</v>
      </c>
      <c r="AM7742">
        <v>11</v>
      </c>
      <c r="AN7742">
        <v>12</v>
      </c>
      <c r="AO7742">
        <v>0.53898744099999996</v>
      </c>
      <c r="AP7742">
        <v>0.63928721899999996</v>
      </c>
      <c r="AQ7742">
        <v>0.71361655300000004</v>
      </c>
      <c r="AR7742">
        <v>0.60817969800000005</v>
      </c>
      <c r="AS7742">
        <v>0.80844875400000005</v>
      </c>
      <c r="AT7742">
        <v>0.25591371699999999</v>
      </c>
    </row>
    <row r="7743" spans="1:46" hidden="1" x14ac:dyDescent="0.25">
      <c r="A7743" t="s">
        <v>324</v>
      </c>
      <c r="B7743" t="s">
        <v>296</v>
      </c>
      <c r="C7743">
        <v>13</v>
      </c>
      <c r="D774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0.69618460000000004</v>
      </c>
      <c r="E7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0.69618460000000004</v>
      </c>
      <c r="AI7743">
        <v>17</v>
      </c>
      <c r="AJ7743" t="s">
        <v>324</v>
      </c>
      <c r="AK7743" t="s">
        <v>432</v>
      </c>
      <c r="AL7743" t="s">
        <v>296</v>
      </c>
      <c r="AM7743">
        <v>11</v>
      </c>
      <c r="AN7743">
        <v>13</v>
      </c>
      <c r="AO7743">
        <v>0.54356869900000004</v>
      </c>
      <c r="AP7743">
        <v>0.64986856599999998</v>
      </c>
      <c r="AQ7743">
        <v>0.69618460000000004</v>
      </c>
      <c r="AR7743">
        <v>0.61538952400000002</v>
      </c>
      <c r="AS7743">
        <v>0.80724518099999998</v>
      </c>
      <c r="AT7743">
        <v>0.28812964000000002</v>
      </c>
    </row>
    <row r="7744" spans="1:46" hidden="1" x14ac:dyDescent="0.25">
      <c r="A7744" t="s">
        <v>324</v>
      </c>
      <c r="B7744" t="s">
        <v>296</v>
      </c>
      <c r="C7744">
        <v>14</v>
      </c>
      <c r="D774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0.64436240199999995</v>
      </c>
      <c r="E7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0.64436240199999995</v>
      </c>
      <c r="AI7744">
        <v>17</v>
      </c>
      <c r="AJ7744" t="s">
        <v>324</v>
      </c>
      <c r="AK7744" t="s">
        <v>432</v>
      </c>
      <c r="AL7744" t="s">
        <v>296</v>
      </c>
      <c r="AM7744">
        <v>11</v>
      </c>
      <c r="AN7744">
        <v>14</v>
      </c>
      <c r="AO7744">
        <v>0.50855751299999996</v>
      </c>
      <c r="AP7744">
        <v>0.59443889500000002</v>
      </c>
      <c r="AQ7744">
        <v>0.64436240199999995</v>
      </c>
      <c r="AR7744">
        <v>0.57234401300000004</v>
      </c>
      <c r="AS7744">
        <v>0.75488275400000004</v>
      </c>
      <c r="AT7744">
        <v>0.25075624000000002</v>
      </c>
    </row>
    <row r="7745" spans="1:46" hidden="1" x14ac:dyDescent="0.25">
      <c r="A7745" t="s">
        <v>324</v>
      </c>
      <c r="B7745" t="s">
        <v>296</v>
      </c>
      <c r="C7745">
        <v>15</v>
      </c>
      <c r="D774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0.56751320000000005</v>
      </c>
      <c r="E7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0.56751320000000005</v>
      </c>
      <c r="AI7745">
        <v>17</v>
      </c>
      <c r="AJ7745" t="s">
        <v>324</v>
      </c>
      <c r="AK7745" t="s">
        <v>432</v>
      </c>
      <c r="AL7745" t="s">
        <v>296</v>
      </c>
      <c r="AM7745">
        <v>11</v>
      </c>
      <c r="AN7745">
        <v>15</v>
      </c>
      <c r="AO7745">
        <v>0.44417854299999998</v>
      </c>
      <c r="AP7745">
        <v>0.51034225799999999</v>
      </c>
      <c r="AQ7745">
        <v>0.56751320000000005</v>
      </c>
      <c r="AR7745">
        <v>0.501312592</v>
      </c>
      <c r="AS7745">
        <v>0.70272105900000004</v>
      </c>
      <c r="AT7745">
        <v>0.20969236099999999</v>
      </c>
    </row>
    <row r="7746" spans="1:46" hidden="1" x14ac:dyDescent="0.25">
      <c r="A7746" t="s">
        <v>324</v>
      </c>
      <c r="B7746" t="s">
        <v>296</v>
      </c>
      <c r="C7746">
        <v>16</v>
      </c>
      <c r="D774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0.44073690399999998</v>
      </c>
      <c r="E7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0.44073690399999998</v>
      </c>
      <c r="AI7746">
        <v>17</v>
      </c>
      <c r="AJ7746" t="s">
        <v>324</v>
      </c>
      <c r="AK7746" t="s">
        <v>432</v>
      </c>
      <c r="AL7746" t="s">
        <v>296</v>
      </c>
      <c r="AM7746">
        <v>11</v>
      </c>
      <c r="AN7746">
        <v>16</v>
      </c>
      <c r="AO7746">
        <v>0.330198783</v>
      </c>
      <c r="AP7746">
        <v>0.377875462</v>
      </c>
      <c r="AQ7746">
        <v>0.44073690399999998</v>
      </c>
      <c r="AR7746">
        <v>0.38228316600000001</v>
      </c>
      <c r="AS7746">
        <v>0.60841561399999999</v>
      </c>
      <c r="AT7746">
        <v>0.15932829800000001</v>
      </c>
    </row>
    <row r="7747" spans="1:46" hidden="1" x14ac:dyDescent="0.25">
      <c r="A7747" t="s">
        <v>324</v>
      </c>
      <c r="B7747" t="s">
        <v>296</v>
      </c>
      <c r="C7747">
        <v>17</v>
      </c>
      <c r="D774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0.30091941700000002</v>
      </c>
      <c r="E7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0.30091941700000002</v>
      </c>
      <c r="AI7747">
        <v>17</v>
      </c>
      <c r="AJ7747" t="s">
        <v>324</v>
      </c>
      <c r="AK7747" t="s">
        <v>432</v>
      </c>
      <c r="AL7747" t="s">
        <v>296</v>
      </c>
      <c r="AM7747">
        <v>11</v>
      </c>
      <c r="AN7747">
        <v>17</v>
      </c>
      <c r="AO7747">
        <v>0.18318916399999999</v>
      </c>
      <c r="AP7747">
        <v>0.22308214100000001</v>
      </c>
      <c r="AQ7747">
        <v>0.30091941700000002</v>
      </c>
      <c r="AR7747">
        <v>0.24486353899999999</v>
      </c>
      <c r="AS7747">
        <v>0.43824761800000001</v>
      </c>
      <c r="AT7747">
        <v>8.7838851999999995E-2</v>
      </c>
    </row>
    <row r="7748" spans="1:46" hidden="1" x14ac:dyDescent="0.25">
      <c r="A7748" t="s">
        <v>324</v>
      </c>
      <c r="B7748" t="s">
        <v>296</v>
      </c>
      <c r="C7748">
        <v>18</v>
      </c>
      <c r="D774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0.16696968300000001</v>
      </c>
      <c r="E7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0.16696968300000001</v>
      </c>
      <c r="AI7748">
        <v>17</v>
      </c>
      <c r="AJ7748" t="s">
        <v>324</v>
      </c>
      <c r="AK7748" t="s">
        <v>432</v>
      </c>
      <c r="AL7748" t="s">
        <v>296</v>
      </c>
      <c r="AM7748">
        <v>11</v>
      </c>
      <c r="AN7748">
        <v>18</v>
      </c>
      <c r="AO7748">
        <v>6.1154946000000002E-2</v>
      </c>
      <c r="AP7748">
        <v>7.5217125999999995E-2</v>
      </c>
      <c r="AQ7748">
        <v>0.16696968300000001</v>
      </c>
      <c r="AR7748">
        <v>0.110234438</v>
      </c>
      <c r="AS7748">
        <v>0.25987444599999998</v>
      </c>
      <c r="AT7748">
        <v>2.5075611000000001E-2</v>
      </c>
    </row>
    <row r="7749" spans="1:46" hidden="1" x14ac:dyDescent="0.25">
      <c r="A7749" t="s">
        <v>324</v>
      </c>
      <c r="B7749" t="s">
        <v>296</v>
      </c>
      <c r="C7749">
        <v>19</v>
      </c>
      <c r="D774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5.1511701999999999E-2</v>
      </c>
      <c r="E7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5.1511701999999999E-2</v>
      </c>
      <c r="AI7749">
        <v>17</v>
      </c>
      <c r="AJ7749" t="s">
        <v>324</v>
      </c>
      <c r="AK7749" t="s">
        <v>432</v>
      </c>
      <c r="AL7749" t="s">
        <v>296</v>
      </c>
      <c r="AM7749">
        <v>11</v>
      </c>
      <c r="AN7749">
        <v>19</v>
      </c>
      <c r="AO7749">
        <v>9.9725300000000003E-4</v>
      </c>
      <c r="AP7749">
        <v>2.0243269999999998E-3</v>
      </c>
      <c r="AQ7749">
        <v>5.1511701999999999E-2</v>
      </c>
      <c r="AR7749">
        <v>2.3826828000000001E-2</v>
      </c>
      <c r="AS7749">
        <v>8.8162877000000001E-2</v>
      </c>
      <c r="AT7749">
        <v>2.6424800000000002E-4</v>
      </c>
    </row>
    <row r="7750" spans="1:46" hidden="1" x14ac:dyDescent="0.25">
      <c r="A7750" t="s">
        <v>324</v>
      </c>
      <c r="B7750" t="s">
        <v>296</v>
      </c>
      <c r="C7750">
        <v>20</v>
      </c>
      <c r="D775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7.7208699999999997E-4</v>
      </c>
      <c r="E7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7.7208699999999997E-4</v>
      </c>
      <c r="AI7750">
        <v>17</v>
      </c>
      <c r="AJ7750" t="s">
        <v>324</v>
      </c>
      <c r="AK7750" t="s">
        <v>432</v>
      </c>
      <c r="AL7750" t="s">
        <v>296</v>
      </c>
      <c r="AM7750">
        <v>11</v>
      </c>
      <c r="AN7750">
        <v>20</v>
      </c>
      <c r="AO7750">
        <v>0</v>
      </c>
      <c r="AP7750">
        <v>0</v>
      </c>
      <c r="AQ7750">
        <v>7.7208699999999997E-4</v>
      </c>
      <c r="AR7750">
        <v>5.2025900000000002E-4</v>
      </c>
      <c r="AS7750">
        <v>3.2353809999999998E-3</v>
      </c>
      <c r="AT7750">
        <v>0</v>
      </c>
    </row>
    <row r="7751" spans="1:46" hidden="1" x14ac:dyDescent="0.25">
      <c r="A7751" t="s">
        <v>324</v>
      </c>
      <c r="B7751" t="s">
        <v>296</v>
      </c>
      <c r="C7751">
        <v>21</v>
      </c>
      <c r="D775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1">
        <v>17</v>
      </c>
      <c r="AJ7751" t="s">
        <v>324</v>
      </c>
      <c r="AK7751" t="s">
        <v>432</v>
      </c>
      <c r="AL7751" t="s">
        <v>296</v>
      </c>
      <c r="AM7751">
        <v>11</v>
      </c>
      <c r="AN7751">
        <v>21</v>
      </c>
      <c r="AO7751">
        <v>0</v>
      </c>
      <c r="AP7751">
        <v>0</v>
      </c>
      <c r="AQ7751">
        <v>0</v>
      </c>
      <c r="AR7751">
        <v>0</v>
      </c>
      <c r="AS7751">
        <v>0</v>
      </c>
      <c r="AT7751">
        <v>0</v>
      </c>
    </row>
    <row r="7752" spans="1:46" hidden="1" x14ac:dyDescent="0.25">
      <c r="A7752" t="s">
        <v>324</v>
      </c>
      <c r="B7752" t="s">
        <v>296</v>
      </c>
      <c r="C7752">
        <v>22</v>
      </c>
      <c r="D775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2">
        <v>17</v>
      </c>
      <c r="AJ7752" t="s">
        <v>324</v>
      </c>
      <c r="AK7752" t="s">
        <v>432</v>
      </c>
      <c r="AL7752" t="s">
        <v>296</v>
      </c>
      <c r="AM7752">
        <v>11</v>
      </c>
      <c r="AN7752">
        <v>22</v>
      </c>
      <c r="AO7752">
        <v>0</v>
      </c>
      <c r="AP7752">
        <v>0</v>
      </c>
      <c r="AQ7752">
        <v>0</v>
      </c>
      <c r="AR7752">
        <v>0</v>
      </c>
      <c r="AS7752">
        <v>0</v>
      </c>
      <c r="AT7752">
        <v>0</v>
      </c>
    </row>
    <row r="7753" spans="1:46" hidden="1" x14ac:dyDescent="0.25">
      <c r="A7753" t="s">
        <v>324</v>
      </c>
      <c r="B7753" t="s">
        <v>296</v>
      </c>
      <c r="C7753">
        <v>23</v>
      </c>
      <c r="D775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3">
        <v>17</v>
      </c>
      <c r="AJ7753" t="s">
        <v>324</v>
      </c>
      <c r="AK7753" t="s">
        <v>432</v>
      </c>
      <c r="AL7753" t="s">
        <v>296</v>
      </c>
      <c r="AM7753">
        <v>11</v>
      </c>
      <c r="AN7753">
        <v>23</v>
      </c>
      <c r="AO7753">
        <v>0</v>
      </c>
      <c r="AP7753">
        <v>0</v>
      </c>
      <c r="AQ7753">
        <v>0</v>
      </c>
      <c r="AR7753">
        <v>0</v>
      </c>
      <c r="AS7753">
        <v>0</v>
      </c>
      <c r="AT7753">
        <v>0</v>
      </c>
    </row>
    <row r="7754" spans="1:46" hidden="1" x14ac:dyDescent="0.25">
      <c r="A7754" t="s">
        <v>324</v>
      </c>
      <c r="B7754" t="s">
        <v>296</v>
      </c>
      <c r="C7754">
        <v>24</v>
      </c>
      <c r="D775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4">
        <v>17</v>
      </c>
      <c r="AJ7754" t="s">
        <v>324</v>
      </c>
      <c r="AK7754" t="s">
        <v>432</v>
      </c>
      <c r="AL7754" t="s">
        <v>296</v>
      </c>
      <c r="AM7754">
        <v>11</v>
      </c>
      <c r="AN7754">
        <v>24</v>
      </c>
      <c r="AO7754">
        <v>0</v>
      </c>
      <c r="AP7754">
        <v>0</v>
      </c>
      <c r="AQ7754">
        <v>0</v>
      </c>
      <c r="AR7754">
        <v>0</v>
      </c>
      <c r="AS7754">
        <v>0</v>
      </c>
      <c r="AT7754">
        <v>0</v>
      </c>
    </row>
    <row r="7755" spans="1:46" hidden="1" x14ac:dyDescent="0.25">
      <c r="A7755" t="s">
        <v>324</v>
      </c>
      <c r="B7755" t="s">
        <v>297</v>
      </c>
      <c r="C7755">
        <v>1</v>
      </c>
      <c r="D775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5">
        <v>17</v>
      </c>
      <c r="AJ7755" t="s">
        <v>324</v>
      </c>
      <c r="AK7755" t="s">
        <v>432</v>
      </c>
      <c r="AL7755" t="s">
        <v>297</v>
      </c>
      <c r="AM7755">
        <v>12</v>
      </c>
      <c r="AN7755">
        <v>1</v>
      </c>
      <c r="AO7755">
        <v>0</v>
      </c>
      <c r="AP7755">
        <v>0</v>
      </c>
      <c r="AQ7755">
        <v>0</v>
      </c>
      <c r="AR7755">
        <v>0</v>
      </c>
      <c r="AS7755">
        <v>0</v>
      </c>
      <c r="AT7755">
        <v>0</v>
      </c>
    </row>
    <row r="7756" spans="1:46" hidden="1" x14ac:dyDescent="0.25">
      <c r="A7756" t="s">
        <v>324</v>
      </c>
      <c r="B7756" t="s">
        <v>297</v>
      </c>
      <c r="C7756">
        <v>2</v>
      </c>
      <c r="D775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6">
        <v>17</v>
      </c>
      <c r="AJ7756" t="s">
        <v>324</v>
      </c>
      <c r="AK7756" t="s">
        <v>432</v>
      </c>
      <c r="AL7756" t="s">
        <v>297</v>
      </c>
      <c r="AM7756">
        <v>12</v>
      </c>
      <c r="AN7756">
        <v>2</v>
      </c>
      <c r="AO7756">
        <v>0</v>
      </c>
      <c r="AP7756">
        <v>0</v>
      </c>
      <c r="AQ7756">
        <v>0</v>
      </c>
      <c r="AR7756">
        <v>0</v>
      </c>
      <c r="AS7756">
        <v>0</v>
      </c>
      <c r="AT7756">
        <v>0</v>
      </c>
    </row>
    <row r="7757" spans="1:46" hidden="1" x14ac:dyDescent="0.25">
      <c r="A7757" t="s">
        <v>324</v>
      </c>
      <c r="B7757" t="s">
        <v>297</v>
      </c>
      <c r="C7757">
        <v>3</v>
      </c>
      <c r="D775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7">
        <v>17</v>
      </c>
      <c r="AJ7757" t="s">
        <v>324</v>
      </c>
      <c r="AK7757" t="s">
        <v>432</v>
      </c>
      <c r="AL7757" t="s">
        <v>297</v>
      </c>
      <c r="AM7757">
        <v>12</v>
      </c>
      <c r="AN7757">
        <v>3</v>
      </c>
      <c r="AO7757">
        <v>0</v>
      </c>
      <c r="AP7757">
        <v>0</v>
      </c>
      <c r="AQ7757">
        <v>0</v>
      </c>
      <c r="AR7757">
        <v>0</v>
      </c>
      <c r="AS7757">
        <v>0</v>
      </c>
      <c r="AT7757">
        <v>0</v>
      </c>
    </row>
    <row r="7758" spans="1:46" hidden="1" x14ac:dyDescent="0.25">
      <c r="A7758" t="s">
        <v>324</v>
      </c>
      <c r="B7758" t="s">
        <v>297</v>
      </c>
      <c r="C7758">
        <v>4</v>
      </c>
      <c r="D775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8">
        <v>17</v>
      </c>
      <c r="AJ7758" t="s">
        <v>324</v>
      </c>
      <c r="AK7758" t="s">
        <v>432</v>
      </c>
      <c r="AL7758" t="s">
        <v>297</v>
      </c>
      <c r="AM7758">
        <v>12</v>
      </c>
      <c r="AN7758">
        <v>4</v>
      </c>
      <c r="AO7758">
        <v>0</v>
      </c>
      <c r="AP7758">
        <v>0</v>
      </c>
      <c r="AQ7758">
        <v>0</v>
      </c>
      <c r="AR7758">
        <v>0</v>
      </c>
      <c r="AS7758">
        <v>0</v>
      </c>
      <c r="AT7758">
        <v>0</v>
      </c>
    </row>
    <row r="7759" spans="1:46" hidden="1" x14ac:dyDescent="0.25">
      <c r="A7759" t="s">
        <v>324</v>
      </c>
      <c r="B7759" t="s">
        <v>297</v>
      </c>
      <c r="C7759">
        <v>5</v>
      </c>
      <c r="D775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9">
        <v>17</v>
      </c>
      <c r="AJ7759" t="s">
        <v>324</v>
      </c>
      <c r="AK7759" t="s">
        <v>432</v>
      </c>
      <c r="AL7759" t="s">
        <v>297</v>
      </c>
      <c r="AM7759">
        <v>12</v>
      </c>
      <c r="AN7759">
        <v>5</v>
      </c>
      <c r="AO7759">
        <v>0</v>
      </c>
      <c r="AP7759">
        <v>0</v>
      </c>
      <c r="AQ7759">
        <v>0</v>
      </c>
      <c r="AR7759">
        <v>0</v>
      </c>
      <c r="AS7759">
        <v>0</v>
      </c>
      <c r="AT7759">
        <v>0</v>
      </c>
    </row>
    <row r="7760" spans="1:46" hidden="1" x14ac:dyDescent="0.25">
      <c r="A7760" t="s">
        <v>324</v>
      </c>
      <c r="B7760" t="s">
        <v>297</v>
      </c>
      <c r="C7760">
        <v>6</v>
      </c>
      <c r="D776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60">
        <v>17</v>
      </c>
      <c r="AJ7760" t="s">
        <v>324</v>
      </c>
      <c r="AK7760" t="s">
        <v>432</v>
      </c>
      <c r="AL7760" t="s">
        <v>297</v>
      </c>
      <c r="AM7760">
        <v>12</v>
      </c>
      <c r="AN7760">
        <v>6</v>
      </c>
      <c r="AO7760">
        <v>0</v>
      </c>
      <c r="AP7760">
        <v>2.0880000000000001E-4</v>
      </c>
      <c r="AQ7760">
        <v>9.5043000000000005E-4</v>
      </c>
      <c r="AR7760">
        <v>5.0432799999999996E-4</v>
      </c>
      <c r="AS7760">
        <v>2.3724240000000001E-3</v>
      </c>
      <c r="AT7760">
        <v>0</v>
      </c>
    </row>
    <row r="7761" spans="1:46" hidden="1" x14ac:dyDescent="0.25">
      <c r="A7761" t="s">
        <v>324</v>
      </c>
      <c r="B7761" t="s">
        <v>297</v>
      </c>
      <c r="C7761">
        <v>7</v>
      </c>
      <c r="D776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7.0872600000000002E-4</v>
      </c>
      <c r="E7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7.0872600000000002E-4</v>
      </c>
      <c r="AI7761">
        <v>17</v>
      </c>
      <c r="AJ7761" t="s">
        <v>324</v>
      </c>
      <c r="AK7761" t="s">
        <v>432</v>
      </c>
      <c r="AL7761" t="s">
        <v>297</v>
      </c>
      <c r="AM7761">
        <v>12</v>
      </c>
      <c r="AN7761">
        <v>7</v>
      </c>
      <c r="AO7761">
        <v>7.0872600000000002E-4</v>
      </c>
      <c r="AP7761">
        <v>3.6052265999999999E-2</v>
      </c>
      <c r="AQ7761">
        <v>6.6918097999999995E-2</v>
      </c>
      <c r="AR7761">
        <v>3.5323539000000001E-2</v>
      </c>
      <c r="AS7761">
        <v>9.2454910000000001E-2</v>
      </c>
      <c r="AT7761">
        <v>5.4299999999999998E-5</v>
      </c>
    </row>
    <row r="7762" spans="1:46" hidden="1" x14ac:dyDescent="0.25">
      <c r="A7762" t="s">
        <v>324</v>
      </c>
      <c r="B7762" t="s">
        <v>297</v>
      </c>
      <c r="C7762">
        <v>8</v>
      </c>
      <c r="D776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6.1675334999999998E-2</v>
      </c>
      <c r="E7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6.1675334999999998E-2</v>
      </c>
      <c r="AI7762">
        <v>17</v>
      </c>
      <c r="AJ7762" t="s">
        <v>324</v>
      </c>
      <c r="AK7762" t="s">
        <v>432</v>
      </c>
      <c r="AL7762" t="s">
        <v>297</v>
      </c>
      <c r="AM7762">
        <v>12</v>
      </c>
      <c r="AN7762">
        <v>8</v>
      </c>
      <c r="AO7762">
        <v>6.1675334999999998E-2</v>
      </c>
      <c r="AP7762">
        <v>0.124930099</v>
      </c>
      <c r="AQ7762">
        <v>0.22004163600000001</v>
      </c>
      <c r="AR7762">
        <v>0.13577401</v>
      </c>
      <c r="AS7762">
        <v>0.28304111700000001</v>
      </c>
      <c r="AT7762" s="281">
        <v>1.7049910000000001E-2</v>
      </c>
    </row>
    <row r="7763" spans="1:46" hidden="1" x14ac:dyDescent="0.25">
      <c r="A7763" t="s">
        <v>324</v>
      </c>
      <c r="B7763" t="s">
        <v>297</v>
      </c>
      <c r="C7763">
        <v>9</v>
      </c>
      <c r="D776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0.37700967099999999</v>
      </c>
      <c r="E7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0.19807207900000001</v>
      </c>
      <c r="AI7763">
        <v>17</v>
      </c>
      <c r="AJ7763" t="s">
        <v>324</v>
      </c>
      <c r="AK7763" t="s">
        <v>432</v>
      </c>
      <c r="AL7763" t="s">
        <v>297</v>
      </c>
      <c r="AM7763">
        <v>12</v>
      </c>
      <c r="AN7763">
        <v>9</v>
      </c>
      <c r="AO7763">
        <v>0.19807207900000001</v>
      </c>
      <c r="AP7763">
        <v>0.248905459</v>
      </c>
      <c r="AQ7763">
        <v>0.37700967099999999</v>
      </c>
      <c r="AR7763">
        <v>0.27378967999999998</v>
      </c>
      <c r="AS7763">
        <v>0.48312302800000001</v>
      </c>
      <c r="AT7763">
        <v>5.4658140000000001E-2</v>
      </c>
    </row>
    <row r="7764" spans="1:46" hidden="1" x14ac:dyDescent="0.25">
      <c r="A7764" t="s">
        <v>324</v>
      </c>
      <c r="B7764" t="s">
        <v>297</v>
      </c>
      <c r="C7764">
        <v>10</v>
      </c>
      <c r="D776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0.51916141900000001</v>
      </c>
      <c r="E7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0.51916141900000001</v>
      </c>
      <c r="AI7764">
        <v>17</v>
      </c>
      <c r="AJ7764" t="s">
        <v>324</v>
      </c>
      <c r="AK7764" t="s">
        <v>432</v>
      </c>
      <c r="AL7764" t="s">
        <v>297</v>
      </c>
      <c r="AM7764">
        <v>12</v>
      </c>
      <c r="AN7764">
        <v>10</v>
      </c>
      <c r="AO7764">
        <v>0.30848884999999998</v>
      </c>
      <c r="AP7764">
        <v>0.40320346299999998</v>
      </c>
      <c r="AQ7764">
        <v>0.51916141900000001</v>
      </c>
      <c r="AR7764">
        <v>0.409941581</v>
      </c>
      <c r="AS7764">
        <v>0.63282257399999997</v>
      </c>
      <c r="AT7764">
        <v>9.5528708000000004E-2</v>
      </c>
    </row>
    <row r="7765" spans="1:46" hidden="1" x14ac:dyDescent="0.25">
      <c r="A7765" t="s">
        <v>324</v>
      </c>
      <c r="B7765" t="s">
        <v>297</v>
      </c>
      <c r="C7765">
        <v>11</v>
      </c>
      <c r="D776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0.63828176800000003</v>
      </c>
      <c r="E7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0.63828176800000003</v>
      </c>
      <c r="AI7765">
        <v>17</v>
      </c>
      <c r="AJ7765" t="s">
        <v>324</v>
      </c>
      <c r="AK7765" t="s">
        <v>432</v>
      </c>
      <c r="AL7765" t="s">
        <v>297</v>
      </c>
      <c r="AM7765">
        <v>12</v>
      </c>
      <c r="AN7765">
        <v>11</v>
      </c>
      <c r="AO7765">
        <v>0.41280325899999998</v>
      </c>
      <c r="AP7765">
        <v>0.54636552599999999</v>
      </c>
      <c r="AQ7765">
        <v>0.63828176800000003</v>
      </c>
      <c r="AR7765">
        <v>0.51857253999999997</v>
      </c>
      <c r="AS7765">
        <v>0.75247865300000005</v>
      </c>
      <c r="AT7765">
        <v>0.13212959599999999</v>
      </c>
    </row>
    <row r="7766" spans="1:46" hidden="1" x14ac:dyDescent="0.25">
      <c r="A7766" t="s">
        <v>324</v>
      </c>
      <c r="B7766" t="s">
        <v>297</v>
      </c>
      <c r="C7766">
        <v>12</v>
      </c>
      <c r="D776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0.70151855500000004</v>
      </c>
      <c r="E7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0.70151855500000004</v>
      </c>
      <c r="AI7766">
        <v>17</v>
      </c>
      <c r="AJ7766" t="s">
        <v>324</v>
      </c>
      <c r="AK7766" t="s">
        <v>432</v>
      </c>
      <c r="AL7766" t="s">
        <v>297</v>
      </c>
      <c r="AM7766">
        <v>12</v>
      </c>
      <c r="AN7766">
        <v>12</v>
      </c>
      <c r="AO7766">
        <v>0.49308277499999997</v>
      </c>
      <c r="AP7766">
        <v>0.63341878100000004</v>
      </c>
      <c r="AQ7766">
        <v>0.70151855500000004</v>
      </c>
      <c r="AR7766">
        <v>0.58115700199999998</v>
      </c>
      <c r="AS7766">
        <v>0.77982722900000001</v>
      </c>
      <c r="AT7766">
        <v>0.135886961</v>
      </c>
    </row>
    <row r="7767" spans="1:46" hidden="1" x14ac:dyDescent="0.25">
      <c r="A7767" t="s">
        <v>324</v>
      </c>
      <c r="B7767" t="s">
        <v>297</v>
      </c>
      <c r="C7767">
        <v>13</v>
      </c>
      <c r="D776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0.69221597899999998</v>
      </c>
      <c r="E7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0.69221597899999998</v>
      </c>
      <c r="AI7767">
        <v>17</v>
      </c>
      <c r="AJ7767" t="s">
        <v>324</v>
      </c>
      <c r="AK7767" t="s">
        <v>432</v>
      </c>
      <c r="AL7767" t="s">
        <v>297</v>
      </c>
      <c r="AM7767">
        <v>12</v>
      </c>
      <c r="AN7767">
        <v>13</v>
      </c>
      <c r="AO7767">
        <v>0.50112601700000003</v>
      </c>
      <c r="AP7767">
        <v>0.63298866499999995</v>
      </c>
      <c r="AQ7767">
        <v>0.69221597899999998</v>
      </c>
      <c r="AR7767">
        <v>0.59155359900000004</v>
      </c>
      <c r="AS7767">
        <v>0.81054306899999995</v>
      </c>
      <c r="AT7767">
        <v>0.16700585500000001</v>
      </c>
    </row>
    <row r="7768" spans="1:46" hidden="1" x14ac:dyDescent="0.25">
      <c r="A7768" t="s">
        <v>324</v>
      </c>
      <c r="B7768" t="s">
        <v>297</v>
      </c>
      <c r="C7768">
        <v>14</v>
      </c>
      <c r="D776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0.657115008</v>
      </c>
      <c r="E7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0.657115008</v>
      </c>
      <c r="AI7768">
        <v>17</v>
      </c>
      <c r="AJ7768" t="s">
        <v>324</v>
      </c>
      <c r="AK7768" t="s">
        <v>432</v>
      </c>
      <c r="AL7768" t="s">
        <v>297</v>
      </c>
      <c r="AM7768">
        <v>12</v>
      </c>
      <c r="AN7768">
        <v>14</v>
      </c>
      <c r="AO7768">
        <v>0.50019840800000004</v>
      </c>
      <c r="AP7768">
        <v>0.59546587799999995</v>
      </c>
      <c r="AQ7768">
        <v>0.657115008</v>
      </c>
      <c r="AR7768">
        <v>0.57161241399999996</v>
      </c>
      <c r="AS7768">
        <v>0.77468222099999995</v>
      </c>
      <c r="AT7768">
        <v>0.169820048</v>
      </c>
    </row>
    <row r="7769" spans="1:46" hidden="1" x14ac:dyDescent="0.25">
      <c r="A7769" t="s">
        <v>324</v>
      </c>
      <c r="B7769" t="s">
        <v>297</v>
      </c>
      <c r="C7769">
        <v>15</v>
      </c>
      <c r="D7769"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0.57454233899999996</v>
      </c>
      <c r="E7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0.57454233899999996</v>
      </c>
      <c r="AI7769">
        <v>17</v>
      </c>
      <c r="AJ7769" t="s">
        <v>324</v>
      </c>
      <c r="AK7769" t="s">
        <v>432</v>
      </c>
      <c r="AL7769" t="s">
        <v>297</v>
      </c>
      <c r="AM7769">
        <v>12</v>
      </c>
      <c r="AN7769">
        <v>15</v>
      </c>
      <c r="AO7769">
        <v>0.44961818599999998</v>
      </c>
      <c r="AP7769">
        <v>0.51784887199999996</v>
      </c>
      <c r="AQ7769">
        <v>0.57454233899999996</v>
      </c>
      <c r="AR7769">
        <v>0.50555786000000003</v>
      </c>
      <c r="AS7769">
        <v>0.72583186099999997</v>
      </c>
      <c r="AT7769">
        <v>0.138285399</v>
      </c>
    </row>
    <row r="7770" spans="1:46" hidden="1" x14ac:dyDescent="0.25">
      <c r="A7770" t="s">
        <v>324</v>
      </c>
      <c r="B7770" t="s">
        <v>297</v>
      </c>
      <c r="C7770">
        <v>16</v>
      </c>
      <c r="D7770"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0.474271901</v>
      </c>
      <c r="E7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0.474271901</v>
      </c>
      <c r="AI7770">
        <v>17</v>
      </c>
      <c r="AJ7770" t="s">
        <v>324</v>
      </c>
      <c r="AK7770" t="s">
        <v>432</v>
      </c>
      <c r="AL7770" t="s">
        <v>297</v>
      </c>
      <c r="AM7770">
        <v>12</v>
      </c>
      <c r="AN7770">
        <v>16</v>
      </c>
      <c r="AO7770">
        <v>0.31621706399999999</v>
      </c>
      <c r="AP7770">
        <v>0.39638444299999998</v>
      </c>
      <c r="AQ7770">
        <v>0.474271901</v>
      </c>
      <c r="AR7770">
        <v>0.397230627</v>
      </c>
      <c r="AS7770">
        <v>0.62335145300000006</v>
      </c>
      <c r="AT7770">
        <v>0.119046739</v>
      </c>
    </row>
    <row r="7771" spans="1:46" hidden="1" x14ac:dyDescent="0.25">
      <c r="A7771" t="s">
        <v>324</v>
      </c>
      <c r="B7771" t="s">
        <v>297</v>
      </c>
      <c r="C7771">
        <v>17</v>
      </c>
      <c r="D7771"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0.34564588299999999</v>
      </c>
      <c r="E7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0.34564588299999999</v>
      </c>
      <c r="AI7771">
        <v>17</v>
      </c>
      <c r="AJ7771" t="s">
        <v>324</v>
      </c>
      <c r="AK7771" t="s">
        <v>432</v>
      </c>
      <c r="AL7771" t="s">
        <v>297</v>
      </c>
      <c r="AM7771">
        <v>12</v>
      </c>
      <c r="AN7771">
        <v>17</v>
      </c>
      <c r="AO7771">
        <v>0.20231139400000001</v>
      </c>
      <c r="AP7771">
        <v>0.241786057</v>
      </c>
      <c r="AQ7771">
        <v>0.34564588299999999</v>
      </c>
      <c r="AR7771">
        <v>0.26844063600000001</v>
      </c>
      <c r="AS7771">
        <v>0.48005379500000001</v>
      </c>
      <c r="AT7771">
        <v>7.6949451000000002E-2</v>
      </c>
    </row>
    <row r="7772" spans="1:46" hidden="1" x14ac:dyDescent="0.25">
      <c r="A7772" t="s">
        <v>324</v>
      </c>
      <c r="B7772" t="s">
        <v>297</v>
      </c>
      <c r="C7772">
        <v>18</v>
      </c>
      <c r="D7772"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0.206598746</v>
      </c>
      <c r="E7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0.206598746</v>
      </c>
      <c r="AI7772">
        <v>17</v>
      </c>
      <c r="AJ7772" t="s">
        <v>324</v>
      </c>
      <c r="AK7772" t="s">
        <v>432</v>
      </c>
      <c r="AL7772" t="s">
        <v>297</v>
      </c>
      <c r="AM7772">
        <v>12</v>
      </c>
      <c r="AN7772">
        <v>18</v>
      </c>
      <c r="AO7772">
        <v>7.8815368999999996E-2</v>
      </c>
      <c r="AP7772">
        <v>0.100251732</v>
      </c>
      <c r="AQ7772">
        <v>0.206598746</v>
      </c>
      <c r="AR7772">
        <v>0.136964472</v>
      </c>
      <c r="AS7772">
        <v>0.30136646299999997</v>
      </c>
      <c r="AT7772">
        <v>2.9076576999999999E-2</v>
      </c>
    </row>
    <row r="7773" spans="1:46" hidden="1" x14ac:dyDescent="0.25">
      <c r="A7773" t="s">
        <v>324</v>
      </c>
      <c r="B7773" t="s">
        <v>297</v>
      </c>
      <c r="C7773">
        <v>19</v>
      </c>
      <c r="D7773"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8.0437840999999996E-2</v>
      </c>
      <c r="E7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8.0437840999999996E-2</v>
      </c>
      <c r="AI7773">
        <v>17</v>
      </c>
      <c r="AJ7773" t="s">
        <v>324</v>
      </c>
      <c r="AK7773" t="s">
        <v>432</v>
      </c>
      <c r="AL7773" t="s">
        <v>297</v>
      </c>
      <c r="AM7773">
        <v>12</v>
      </c>
      <c r="AN7773">
        <v>19</v>
      </c>
      <c r="AO7773">
        <v>5.0852750000000002E-3</v>
      </c>
      <c r="AP7773">
        <v>8.6324139999999997E-3</v>
      </c>
      <c r="AQ7773">
        <v>8.0437840999999996E-2</v>
      </c>
      <c r="AR7773">
        <v>3.7638191000000001E-2</v>
      </c>
      <c r="AS7773">
        <v>0.122909644</v>
      </c>
      <c r="AT7773">
        <v>1.6488080000000001E-3</v>
      </c>
    </row>
    <row r="7774" spans="1:46" hidden="1" x14ac:dyDescent="0.25">
      <c r="A7774" t="s">
        <v>324</v>
      </c>
      <c r="B7774" t="s">
        <v>297</v>
      </c>
      <c r="C7774">
        <v>20</v>
      </c>
      <c r="D7774"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4.9511360000000001E-3</v>
      </c>
      <c r="E7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4.9511360000000001E-3</v>
      </c>
      <c r="AI7774">
        <v>17</v>
      </c>
      <c r="AJ7774" t="s">
        <v>324</v>
      </c>
      <c r="AK7774" t="s">
        <v>432</v>
      </c>
      <c r="AL7774" t="s">
        <v>297</v>
      </c>
      <c r="AM7774">
        <v>12</v>
      </c>
      <c r="AN7774">
        <v>20</v>
      </c>
      <c r="AO7774">
        <v>0</v>
      </c>
      <c r="AP7774">
        <v>0</v>
      </c>
      <c r="AQ7774">
        <v>4.9511360000000001E-3</v>
      </c>
      <c r="AR7774">
        <v>2.627931E-3</v>
      </c>
      <c r="AS7774">
        <v>1.3196625E-2</v>
      </c>
      <c r="AT7774">
        <v>0</v>
      </c>
    </row>
    <row r="7775" spans="1:46" hidden="1" x14ac:dyDescent="0.25">
      <c r="A7775" t="s">
        <v>324</v>
      </c>
      <c r="B7775" t="s">
        <v>297</v>
      </c>
      <c r="C7775">
        <v>21</v>
      </c>
      <c r="D7775"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5">
        <v>17</v>
      </c>
      <c r="AJ7775" t="s">
        <v>324</v>
      </c>
      <c r="AK7775" t="s">
        <v>432</v>
      </c>
      <c r="AL7775" t="s">
        <v>297</v>
      </c>
      <c r="AM7775">
        <v>12</v>
      </c>
      <c r="AN7775">
        <v>21</v>
      </c>
      <c r="AO7775">
        <v>0</v>
      </c>
      <c r="AP7775">
        <v>0</v>
      </c>
      <c r="AQ7775">
        <v>0</v>
      </c>
      <c r="AR7775">
        <v>0</v>
      </c>
      <c r="AS7775">
        <v>0</v>
      </c>
      <c r="AT7775">
        <v>0</v>
      </c>
    </row>
    <row r="7776" spans="1:46" hidden="1" x14ac:dyDescent="0.25">
      <c r="A7776" t="s">
        <v>324</v>
      </c>
      <c r="B7776" t="s">
        <v>297</v>
      </c>
      <c r="C7776">
        <v>22</v>
      </c>
      <c r="D7776"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6">
        <v>17</v>
      </c>
      <c r="AJ7776" t="s">
        <v>324</v>
      </c>
      <c r="AK7776" t="s">
        <v>432</v>
      </c>
      <c r="AL7776" t="s">
        <v>297</v>
      </c>
      <c r="AM7776">
        <v>12</v>
      </c>
      <c r="AN7776">
        <v>22</v>
      </c>
      <c r="AO7776">
        <v>0</v>
      </c>
      <c r="AP7776">
        <v>0</v>
      </c>
      <c r="AQ7776">
        <v>0</v>
      </c>
      <c r="AR7776">
        <v>0</v>
      </c>
      <c r="AS7776">
        <v>0</v>
      </c>
      <c r="AT7776">
        <v>0</v>
      </c>
    </row>
    <row r="7777" spans="1:46" hidden="1" x14ac:dyDescent="0.25">
      <c r="A7777" t="s">
        <v>324</v>
      </c>
      <c r="B7777" t="s">
        <v>297</v>
      </c>
      <c r="C7777">
        <v>23</v>
      </c>
      <c r="D7777"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7">
        <v>17</v>
      </c>
      <c r="AJ7777" t="s">
        <v>324</v>
      </c>
      <c r="AK7777" t="s">
        <v>432</v>
      </c>
      <c r="AL7777" t="s">
        <v>297</v>
      </c>
      <c r="AM7777">
        <v>12</v>
      </c>
      <c r="AN7777">
        <v>23</v>
      </c>
      <c r="AO7777">
        <v>0</v>
      </c>
      <c r="AP7777">
        <v>0</v>
      </c>
      <c r="AQ7777">
        <v>0</v>
      </c>
      <c r="AR7777">
        <v>0</v>
      </c>
      <c r="AS7777">
        <v>0</v>
      </c>
      <c r="AT7777">
        <v>0</v>
      </c>
    </row>
    <row r="7778" spans="1:46" hidden="1" x14ac:dyDescent="0.25">
      <c r="A7778" t="s">
        <v>324</v>
      </c>
      <c r="B7778" t="s">
        <v>297</v>
      </c>
      <c r="C7778">
        <v>24</v>
      </c>
      <c r="D7778" s="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8">
        <v>17</v>
      </c>
      <c r="AJ7778" t="s">
        <v>324</v>
      </c>
      <c r="AK7778" t="s">
        <v>432</v>
      </c>
      <c r="AL7778" t="s">
        <v>297</v>
      </c>
      <c r="AM7778">
        <v>12</v>
      </c>
      <c r="AN7778">
        <v>24</v>
      </c>
      <c r="AO7778">
        <v>0</v>
      </c>
      <c r="AP7778">
        <v>0</v>
      </c>
      <c r="AQ7778">
        <v>0</v>
      </c>
      <c r="AR7778">
        <v>0</v>
      </c>
      <c r="AS7778">
        <v>0</v>
      </c>
      <c r="AT7778">
        <v>0</v>
      </c>
    </row>
  </sheetData>
  <pageMargins left="0.511811024" right="0.511811024" top="0.78740157499999996" bottom="0.78740157499999996" header="0.31496062000000002" footer="0.31496062000000002"/>
  <drawing r:id="rId1"/>
  <legacy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A0E2-6D2A-4B01-BB9A-865D4C5FFA17}">
  <dimension ref="A1:L108"/>
  <sheetViews>
    <sheetView workbookViewId="0">
      <selection activeCell="F3" sqref="F3"/>
    </sheetView>
  </sheetViews>
  <sheetFormatPr defaultRowHeight="15" x14ac:dyDescent="0.25"/>
  <cols>
    <col min="1" max="1" width="110" bestFit="1" customWidth="1"/>
    <col min="2" max="2" width="22.42578125" bestFit="1" customWidth="1"/>
    <col min="3" max="3" width="19.85546875" bestFit="1" customWidth="1"/>
    <col min="5" max="5" width="20.7109375" bestFit="1" customWidth="1"/>
    <col min="6" max="6" width="8" customWidth="1"/>
    <col min="8" max="8" width="18.5703125" bestFit="1" customWidth="1"/>
    <col min="9" max="10" width="19.85546875" bestFit="1" customWidth="1"/>
  </cols>
  <sheetData>
    <row r="1" spans="1:12" x14ac:dyDescent="0.25">
      <c r="A1" t="s">
        <v>247</v>
      </c>
      <c r="E1" t="s">
        <v>248</v>
      </c>
      <c r="H1" t="s">
        <v>263</v>
      </c>
      <c r="L1" t="s">
        <v>340</v>
      </c>
    </row>
    <row r="2" spans="1:12" x14ac:dyDescent="0.25">
      <c r="A2" t="s">
        <v>2</v>
      </c>
      <c r="B2" t="s">
        <v>3</v>
      </c>
      <c r="C2" t="s">
        <v>4</v>
      </c>
      <c r="E2" t="s">
        <v>249</v>
      </c>
      <c r="F2" t="s">
        <v>307</v>
      </c>
      <c r="H2" t="s">
        <v>261</v>
      </c>
      <c r="I2" t="s">
        <v>262</v>
      </c>
      <c r="J2" t="s">
        <v>3</v>
      </c>
      <c r="L2" t="str">
        <f>'Potencia Instalada Prevista'!B3&amp;" - Potência Instalada Prevista(MW)"</f>
        <v xml:space="preserve"> - Potência Instalada Prevista(MW)</v>
      </c>
    </row>
    <row r="3" spans="1:12" x14ac:dyDescent="0.25">
      <c r="A3" t="s">
        <v>5</v>
      </c>
      <c r="B3" t="s">
        <v>6</v>
      </c>
      <c r="C3" t="s">
        <v>7</v>
      </c>
      <c r="E3" t="s">
        <v>162</v>
      </c>
      <c r="F3" t="s">
        <v>321</v>
      </c>
      <c r="H3" t="s">
        <v>145</v>
      </c>
      <c r="I3" t="s">
        <v>162</v>
      </c>
      <c r="J3" t="s">
        <v>145</v>
      </c>
    </row>
    <row r="4" spans="1:12" x14ac:dyDescent="0.25">
      <c r="A4" t="s">
        <v>8</v>
      </c>
      <c r="B4" t="s">
        <v>9</v>
      </c>
      <c r="C4" t="s">
        <v>9</v>
      </c>
      <c r="E4" t="s">
        <v>126</v>
      </c>
      <c r="F4" t="s">
        <v>320</v>
      </c>
      <c r="H4" t="s">
        <v>126</v>
      </c>
      <c r="I4" t="s">
        <v>126</v>
      </c>
      <c r="J4" t="s">
        <v>126</v>
      </c>
    </row>
    <row r="5" spans="1:12" x14ac:dyDescent="0.25">
      <c r="A5" t="s">
        <v>10</v>
      </c>
      <c r="B5" t="s">
        <v>11</v>
      </c>
      <c r="C5" t="s">
        <v>11</v>
      </c>
      <c r="E5" t="s">
        <v>98</v>
      </c>
      <c r="F5" t="s">
        <v>311</v>
      </c>
      <c r="H5" t="s">
        <v>253</v>
      </c>
      <c r="I5" t="s">
        <v>98</v>
      </c>
      <c r="J5" t="s">
        <v>97</v>
      </c>
    </row>
    <row r="6" spans="1:12" x14ac:dyDescent="0.25">
      <c r="A6" t="s">
        <v>12</v>
      </c>
      <c r="B6" t="s">
        <v>13</v>
      </c>
      <c r="C6" t="s">
        <v>14</v>
      </c>
      <c r="E6" t="s">
        <v>152</v>
      </c>
      <c r="F6" t="s">
        <v>335</v>
      </c>
      <c r="H6" t="s">
        <v>152</v>
      </c>
      <c r="I6" t="s">
        <v>152</v>
      </c>
      <c r="J6" t="s">
        <v>151</v>
      </c>
    </row>
    <row r="7" spans="1:12" x14ac:dyDescent="0.25">
      <c r="A7" t="s">
        <v>15</v>
      </c>
      <c r="B7" t="s">
        <v>16</v>
      </c>
      <c r="C7" t="s">
        <v>17</v>
      </c>
      <c r="E7" t="s">
        <v>7</v>
      </c>
      <c r="F7" t="s">
        <v>334</v>
      </c>
      <c r="H7" t="s">
        <v>254</v>
      </c>
      <c r="I7" t="s">
        <v>7</v>
      </c>
      <c r="J7" t="s">
        <v>6</v>
      </c>
    </row>
    <row r="8" spans="1:12" x14ac:dyDescent="0.25">
      <c r="A8" t="s">
        <v>18</v>
      </c>
      <c r="B8" t="s">
        <v>19</v>
      </c>
      <c r="C8" t="s">
        <v>20</v>
      </c>
      <c r="E8" t="s">
        <v>222</v>
      </c>
      <c r="F8" t="s">
        <v>335</v>
      </c>
      <c r="H8" t="s">
        <v>222</v>
      </c>
      <c r="I8" t="s">
        <v>222</v>
      </c>
      <c r="J8" t="s">
        <v>222</v>
      </c>
    </row>
    <row r="9" spans="1:12" x14ac:dyDescent="0.25">
      <c r="A9" t="s">
        <v>21</v>
      </c>
      <c r="B9" t="s">
        <v>22</v>
      </c>
      <c r="C9" t="s">
        <v>22</v>
      </c>
      <c r="E9" t="s">
        <v>69</v>
      </c>
      <c r="F9" t="s">
        <v>335</v>
      </c>
      <c r="H9" t="s">
        <v>255</v>
      </c>
      <c r="I9" t="s">
        <v>69</v>
      </c>
      <c r="J9" t="s">
        <v>68</v>
      </c>
    </row>
    <row r="10" spans="1:12" x14ac:dyDescent="0.25">
      <c r="A10" t="s">
        <v>23</v>
      </c>
      <c r="B10" t="s">
        <v>24</v>
      </c>
      <c r="C10" t="s">
        <v>25</v>
      </c>
      <c r="E10" t="s">
        <v>91</v>
      </c>
      <c r="F10" t="s">
        <v>329</v>
      </c>
      <c r="H10" t="s">
        <v>91</v>
      </c>
      <c r="I10" t="s">
        <v>91</v>
      </c>
      <c r="J10" t="s">
        <v>91</v>
      </c>
    </row>
    <row r="11" spans="1:12" x14ac:dyDescent="0.25">
      <c r="A11" t="s">
        <v>26</v>
      </c>
      <c r="B11" t="s">
        <v>27</v>
      </c>
      <c r="C11" t="s">
        <v>28</v>
      </c>
      <c r="E11" t="s">
        <v>20</v>
      </c>
      <c r="F11" t="s">
        <v>316</v>
      </c>
      <c r="H11" t="s">
        <v>256</v>
      </c>
      <c r="I11" t="s">
        <v>20</v>
      </c>
      <c r="J11" t="s">
        <v>19</v>
      </c>
    </row>
    <row r="12" spans="1:12" x14ac:dyDescent="0.25">
      <c r="A12" t="s">
        <v>29</v>
      </c>
      <c r="B12" t="s">
        <v>30</v>
      </c>
      <c r="C12" t="s">
        <v>31</v>
      </c>
      <c r="E12" t="s">
        <v>218</v>
      </c>
      <c r="F12" t="s">
        <v>334</v>
      </c>
      <c r="H12" t="s">
        <v>218</v>
      </c>
      <c r="I12" t="s">
        <v>218</v>
      </c>
      <c r="J12" t="s">
        <v>218</v>
      </c>
    </row>
    <row r="13" spans="1:12" x14ac:dyDescent="0.25">
      <c r="A13" t="s">
        <v>32</v>
      </c>
      <c r="B13" t="s">
        <v>33</v>
      </c>
      <c r="C13" t="s">
        <v>34</v>
      </c>
      <c r="E13" t="s">
        <v>113</v>
      </c>
      <c r="F13" t="s">
        <v>334</v>
      </c>
      <c r="H13" t="s">
        <v>113</v>
      </c>
      <c r="I13" t="s">
        <v>113</v>
      </c>
      <c r="J13" t="s">
        <v>113</v>
      </c>
    </row>
    <row r="14" spans="1:12" x14ac:dyDescent="0.25">
      <c r="A14" t="s">
        <v>35</v>
      </c>
      <c r="B14" t="s">
        <v>36</v>
      </c>
      <c r="C14" t="s">
        <v>36</v>
      </c>
      <c r="E14" t="s">
        <v>200</v>
      </c>
      <c r="F14" t="s">
        <v>335</v>
      </c>
      <c r="H14" t="s">
        <v>200</v>
      </c>
      <c r="I14" t="s">
        <v>200</v>
      </c>
      <c r="J14" t="s">
        <v>200</v>
      </c>
    </row>
    <row r="15" spans="1:12" x14ac:dyDescent="0.25">
      <c r="A15" t="s">
        <v>37</v>
      </c>
      <c r="B15" t="s">
        <v>38</v>
      </c>
      <c r="C15" t="s">
        <v>39</v>
      </c>
      <c r="E15" t="s">
        <v>196</v>
      </c>
      <c r="F15" t="s">
        <v>335</v>
      </c>
      <c r="H15" t="s">
        <v>196</v>
      </c>
      <c r="I15" t="s">
        <v>196</v>
      </c>
      <c r="J15" t="s">
        <v>196</v>
      </c>
    </row>
    <row r="16" spans="1:12" x14ac:dyDescent="0.25">
      <c r="A16" t="s">
        <v>40</v>
      </c>
      <c r="B16" t="s">
        <v>41</v>
      </c>
      <c r="C16" t="s">
        <v>42</v>
      </c>
      <c r="E16" t="s">
        <v>132</v>
      </c>
      <c r="F16" t="s">
        <v>334</v>
      </c>
      <c r="H16" t="s">
        <v>132</v>
      </c>
      <c r="I16" t="s">
        <v>132</v>
      </c>
      <c r="J16" t="s">
        <v>132</v>
      </c>
    </row>
    <row r="17" spans="1:10" x14ac:dyDescent="0.25">
      <c r="A17" t="s">
        <v>43</v>
      </c>
      <c r="B17" t="s">
        <v>44</v>
      </c>
      <c r="C17" t="s">
        <v>44</v>
      </c>
      <c r="E17" t="s">
        <v>84</v>
      </c>
      <c r="F17" t="s">
        <v>334</v>
      </c>
      <c r="H17" t="s">
        <v>84</v>
      </c>
      <c r="I17" t="s">
        <v>84</v>
      </c>
      <c r="J17" t="s">
        <v>84</v>
      </c>
    </row>
    <row r="18" spans="1:10" x14ac:dyDescent="0.25">
      <c r="A18" t="s">
        <v>45</v>
      </c>
      <c r="B18" t="s">
        <v>46</v>
      </c>
      <c r="C18" t="s">
        <v>47</v>
      </c>
      <c r="E18" t="s">
        <v>130</v>
      </c>
      <c r="F18" t="s">
        <v>313</v>
      </c>
      <c r="H18" t="s">
        <v>130</v>
      </c>
      <c r="I18" t="s">
        <v>130</v>
      </c>
      <c r="J18" t="s">
        <v>130</v>
      </c>
    </row>
    <row r="19" spans="1:10" x14ac:dyDescent="0.25">
      <c r="A19" t="s">
        <v>48</v>
      </c>
      <c r="B19" t="s">
        <v>49</v>
      </c>
      <c r="C19" t="s">
        <v>49</v>
      </c>
      <c r="E19" t="s">
        <v>49</v>
      </c>
      <c r="F19" t="s">
        <v>326</v>
      </c>
      <c r="H19" t="s">
        <v>49</v>
      </c>
      <c r="I19" t="s">
        <v>49</v>
      </c>
      <c r="J19" t="s">
        <v>49</v>
      </c>
    </row>
    <row r="20" spans="1:10" x14ac:dyDescent="0.25">
      <c r="A20" t="s">
        <v>50</v>
      </c>
      <c r="B20" t="s">
        <v>51</v>
      </c>
      <c r="C20" t="s">
        <v>52</v>
      </c>
      <c r="E20" t="s">
        <v>224</v>
      </c>
      <c r="F20" t="s">
        <v>335</v>
      </c>
      <c r="H20" t="s">
        <v>224</v>
      </c>
      <c r="I20" t="s">
        <v>224</v>
      </c>
      <c r="J20" t="s">
        <v>224</v>
      </c>
    </row>
    <row r="21" spans="1:10" x14ac:dyDescent="0.25">
      <c r="A21" t="s">
        <v>53</v>
      </c>
      <c r="B21" t="s">
        <v>54</v>
      </c>
      <c r="C21" t="s">
        <v>55</v>
      </c>
      <c r="E21" t="s">
        <v>216</v>
      </c>
      <c r="F21" t="s">
        <v>335</v>
      </c>
      <c r="H21" t="s">
        <v>216</v>
      </c>
      <c r="I21" t="s">
        <v>216</v>
      </c>
      <c r="J21" t="s">
        <v>216</v>
      </c>
    </row>
    <row r="22" spans="1:10" x14ac:dyDescent="0.25">
      <c r="A22" t="s">
        <v>56</v>
      </c>
      <c r="B22" t="s">
        <v>57</v>
      </c>
      <c r="C22" t="s">
        <v>58</v>
      </c>
      <c r="E22" t="s">
        <v>149</v>
      </c>
      <c r="F22" t="s">
        <v>334</v>
      </c>
      <c r="H22" t="s">
        <v>149</v>
      </c>
      <c r="I22" t="s">
        <v>149</v>
      </c>
      <c r="J22" t="s">
        <v>149</v>
      </c>
    </row>
    <row r="23" spans="1:10" x14ac:dyDescent="0.25">
      <c r="A23" t="s">
        <v>59</v>
      </c>
      <c r="B23" t="s">
        <v>60</v>
      </c>
      <c r="C23" t="s">
        <v>61</v>
      </c>
      <c r="E23" t="s">
        <v>31</v>
      </c>
      <c r="F23" t="s">
        <v>333</v>
      </c>
      <c r="H23" t="s">
        <v>257</v>
      </c>
      <c r="I23" t="s">
        <v>31</v>
      </c>
      <c r="J23" t="s">
        <v>30</v>
      </c>
    </row>
    <row r="24" spans="1:10" x14ac:dyDescent="0.25">
      <c r="A24" t="s">
        <v>62</v>
      </c>
      <c r="B24" t="s">
        <v>63</v>
      </c>
      <c r="C24" t="s">
        <v>64</v>
      </c>
      <c r="E24" t="s">
        <v>105</v>
      </c>
      <c r="F24" t="s">
        <v>334</v>
      </c>
      <c r="H24" t="s">
        <v>105</v>
      </c>
      <c r="I24" t="s">
        <v>105</v>
      </c>
      <c r="J24" t="s">
        <v>105</v>
      </c>
    </row>
    <row r="25" spans="1:10" x14ac:dyDescent="0.25">
      <c r="A25" t="s">
        <v>65</v>
      </c>
      <c r="B25" t="s">
        <v>66</v>
      </c>
      <c r="C25" t="s">
        <v>66</v>
      </c>
      <c r="E25" t="s">
        <v>22</v>
      </c>
      <c r="F25" t="s">
        <v>331</v>
      </c>
      <c r="H25" t="s">
        <v>22</v>
      </c>
      <c r="I25" t="s">
        <v>22</v>
      </c>
      <c r="J25" t="s">
        <v>22</v>
      </c>
    </row>
    <row r="26" spans="1:10" x14ac:dyDescent="0.25">
      <c r="A26" t="s">
        <v>67</v>
      </c>
      <c r="B26" t="s">
        <v>68</v>
      </c>
      <c r="C26" t="s">
        <v>69</v>
      </c>
      <c r="E26" t="s">
        <v>17</v>
      </c>
      <c r="F26" t="s">
        <v>319</v>
      </c>
      <c r="H26" t="s">
        <v>17</v>
      </c>
      <c r="I26" t="s">
        <v>17</v>
      </c>
      <c r="J26" t="s">
        <v>16</v>
      </c>
    </row>
    <row r="27" spans="1:10" x14ac:dyDescent="0.25">
      <c r="A27" t="s">
        <v>70</v>
      </c>
      <c r="B27" t="s">
        <v>71</v>
      </c>
      <c r="C27" t="s">
        <v>71</v>
      </c>
      <c r="E27" t="s">
        <v>25</v>
      </c>
      <c r="F27" t="s">
        <v>319</v>
      </c>
      <c r="H27" t="s">
        <v>25</v>
      </c>
      <c r="I27" t="s">
        <v>25</v>
      </c>
      <c r="J27" t="s">
        <v>24</v>
      </c>
    </row>
    <row r="28" spans="1:10" x14ac:dyDescent="0.25">
      <c r="A28" t="s">
        <v>72</v>
      </c>
      <c r="B28" t="s">
        <v>73</v>
      </c>
      <c r="C28" t="s">
        <v>74</v>
      </c>
      <c r="E28" t="s">
        <v>87</v>
      </c>
      <c r="F28" t="s">
        <v>319</v>
      </c>
      <c r="H28" t="s">
        <v>87</v>
      </c>
      <c r="I28" t="s">
        <v>87</v>
      </c>
      <c r="J28" t="s">
        <v>86</v>
      </c>
    </row>
    <row r="29" spans="1:10" x14ac:dyDescent="0.25">
      <c r="A29" t="s">
        <v>75</v>
      </c>
      <c r="B29" t="s">
        <v>76</v>
      </c>
      <c r="C29" t="s">
        <v>77</v>
      </c>
      <c r="E29" t="s">
        <v>147</v>
      </c>
      <c r="F29" t="s">
        <v>334</v>
      </c>
      <c r="H29" t="s">
        <v>147</v>
      </c>
      <c r="I29" t="s">
        <v>147</v>
      </c>
      <c r="J29" t="s">
        <v>147</v>
      </c>
    </row>
    <row r="30" spans="1:10" x14ac:dyDescent="0.25">
      <c r="A30" t="s">
        <v>78</v>
      </c>
      <c r="B30" t="s">
        <v>79</v>
      </c>
      <c r="C30" t="s">
        <v>80</v>
      </c>
      <c r="E30" t="s">
        <v>172</v>
      </c>
      <c r="F30" t="s">
        <v>316</v>
      </c>
      <c r="H30" t="s">
        <v>172</v>
      </c>
      <c r="I30" t="s">
        <v>172</v>
      </c>
      <c r="J30" t="s">
        <v>171</v>
      </c>
    </row>
    <row r="31" spans="1:10" x14ac:dyDescent="0.25">
      <c r="A31" t="s">
        <v>81</v>
      </c>
      <c r="B31" t="s">
        <v>82</v>
      </c>
      <c r="C31" t="s">
        <v>82</v>
      </c>
      <c r="E31" t="s">
        <v>95</v>
      </c>
      <c r="F31" t="s">
        <v>312</v>
      </c>
      <c r="H31" t="s">
        <v>95</v>
      </c>
      <c r="I31" t="s">
        <v>95</v>
      </c>
      <c r="J31" t="s">
        <v>95</v>
      </c>
    </row>
    <row r="32" spans="1:10" x14ac:dyDescent="0.25">
      <c r="A32" t="s">
        <v>83</v>
      </c>
      <c r="B32" t="s">
        <v>84</v>
      </c>
      <c r="C32" t="s">
        <v>84</v>
      </c>
      <c r="E32" t="s">
        <v>66</v>
      </c>
      <c r="F32" t="s">
        <v>319</v>
      </c>
      <c r="H32" t="s">
        <v>66</v>
      </c>
      <c r="I32" t="s">
        <v>66</v>
      </c>
      <c r="J32" t="s">
        <v>66</v>
      </c>
    </row>
    <row r="33" spans="1:10" x14ac:dyDescent="0.25">
      <c r="A33" t="s">
        <v>85</v>
      </c>
      <c r="B33" t="s">
        <v>86</v>
      </c>
      <c r="C33" t="s">
        <v>87</v>
      </c>
      <c r="E33" t="s">
        <v>11</v>
      </c>
      <c r="F33" t="s">
        <v>319</v>
      </c>
      <c r="H33" t="s">
        <v>11</v>
      </c>
      <c r="I33" t="s">
        <v>11</v>
      </c>
      <c r="J33" t="s">
        <v>11</v>
      </c>
    </row>
    <row r="34" spans="1:10" x14ac:dyDescent="0.25">
      <c r="A34" t="s">
        <v>88</v>
      </c>
      <c r="B34" t="s">
        <v>89</v>
      </c>
      <c r="E34" t="s">
        <v>71</v>
      </c>
      <c r="F34" t="s">
        <v>334</v>
      </c>
      <c r="H34" t="s">
        <v>71</v>
      </c>
      <c r="I34" t="s">
        <v>71</v>
      </c>
      <c r="J34" t="s">
        <v>71</v>
      </c>
    </row>
    <row r="35" spans="1:10" x14ac:dyDescent="0.25">
      <c r="A35" t="s">
        <v>90</v>
      </c>
      <c r="B35" t="s">
        <v>91</v>
      </c>
      <c r="C35" t="s">
        <v>91</v>
      </c>
      <c r="E35" t="s">
        <v>36</v>
      </c>
      <c r="F35" t="s">
        <v>327</v>
      </c>
      <c r="H35" t="s">
        <v>36</v>
      </c>
      <c r="I35" t="s">
        <v>36</v>
      </c>
      <c r="J35" t="s">
        <v>36</v>
      </c>
    </row>
    <row r="36" spans="1:10" x14ac:dyDescent="0.25">
      <c r="A36" t="s">
        <v>92</v>
      </c>
      <c r="B36" t="s">
        <v>93</v>
      </c>
      <c r="C36" t="s">
        <v>44</v>
      </c>
      <c r="E36" t="s">
        <v>47</v>
      </c>
      <c r="F36" t="s">
        <v>313</v>
      </c>
      <c r="H36" t="s">
        <v>47</v>
      </c>
      <c r="I36" t="s">
        <v>47</v>
      </c>
      <c r="J36" t="s">
        <v>46</v>
      </c>
    </row>
    <row r="37" spans="1:10" x14ac:dyDescent="0.25">
      <c r="A37" t="s">
        <v>94</v>
      </c>
      <c r="B37" t="s">
        <v>95</v>
      </c>
      <c r="C37" t="s">
        <v>95</v>
      </c>
      <c r="E37" t="s">
        <v>9</v>
      </c>
      <c r="F37" t="s">
        <v>317</v>
      </c>
      <c r="H37" t="s">
        <v>9</v>
      </c>
      <c r="I37" t="s">
        <v>9</v>
      </c>
      <c r="J37" t="s">
        <v>9</v>
      </c>
    </row>
    <row r="38" spans="1:10" x14ac:dyDescent="0.25">
      <c r="A38" t="s">
        <v>96</v>
      </c>
      <c r="B38" t="s">
        <v>97</v>
      </c>
      <c r="C38" t="s">
        <v>98</v>
      </c>
      <c r="E38" t="s">
        <v>74</v>
      </c>
      <c r="F38" t="s">
        <v>319</v>
      </c>
      <c r="H38" t="s">
        <v>74</v>
      </c>
      <c r="I38" t="s">
        <v>74</v>
      </c>
      <c r="J38" t="s">
        <v>73</v>
      </c>
    </row>
    <row r="39" spans="1:10" x14ac:dyDescent="0.25">
      <c r="A39" t="s">
        <v>99</v>
      </c>
      <c r="B39" t="s">
        <v>100</v>
      </c>
      <c r="C39" t="s">
        <v>101</v>
      </c>
      <c r="E39" t="s">
        <v>144</v>
      </c>
      <c r="F39" t="s">
        <v>310</v>
      </c>
      <c r="H39" t="s">
        <v>258</v>
      </c>
      <c r="I39" t="s">
        <v>144</v>
      </c>
      <c r="J39" t="s">
        <v>143</v>
      </c>
    </row>
    <row r="40" spans="1:10" x14ac:dyDescent="0.25">
      <c r="A40" t="s">
        <v>102</v>
      </c>
      <c r="B40" t="s">
        <v>103</v>
      </c>
      <c r="C40" t="s">
        <v>103</v>
      </c>
      <c r="E40" t="s">
        <v>122</v>
      </c>
      <c r="F40" t="s">
        <v>328</v>
      </c>
      <c r="H40" t="s">
        <v>121</v>
      </c>
      <c r="I40" t="s">
        <v>122</v>
      </c>
      <c r="J40" t="s">
        <v>121</v>
      </c>
    </row>
    <row r="41" spans="1:10" x14ac:dyDescent="0.25">
      <c r="A41" t="s">
        <v>104</v>
      </c>
      <c r="B41" t="s">
        <v>105</v>
      </c>
      <c r="C41" t="s">
        <v>105</v>
      </c>
      <c r="E41" t="s">
        <v>39</v>
      </c>
      <c r="F41" t="s">
        <v>316</v>
      </c>
      <c r="H41" t="s">
        <v>38</v>
      </c>
      <c r="I41" t="s">
        <v>39</v>
      </c>
      <c r="J41" t="s">
        <v>38</v>
      </c>
    </row>
    <row r="42" spans="1:10" x14ac:dyDescent="0.25">
      <c r="A42" t="s">
        <v>106</v>
      </c>
      <c r="B42" t="s">
        <v>107</v>
      </c>
      <c r="E42" t="s">
        <v>34</v>
      </c>
      <c r="F42" t="s">
        <v>315</v>
      </c>
      <c r="H42" t="s">
        <v>33</v>
      </c>
      <c r="I42" t="s">
        <v>34</v>
      </c>
      <c r="J42" t="s">
        <v>33</v>
      </c>
    </row>
    <row r="43" spans="1:10" x14ac:dyDescent="0.25">
      <c r="A43" t="s">
        <v>108</v>
      </c>
      <c r="B43" t="s">
        <v>109</v>
      </c>
      <c r="E43" t="s">
        <v>61</v>
      </c>
      <c r="F43" t="s">
        <v>314</v>
      </c>
      <c r="H43" t="s">
        <v>60</v>
      </c>
      <c r="I43" t="s">
        <v>61</v>
      </c>
      <c r="J43" t="s">
        <v>60</v>
      </c>
    </row>
    <row r="44" spans="1:10" x14ac:dyDescent="0.25">
      <c r="A44" t="s">
        <v>110</v>
      </c>
      <c r="B44" t="s">
        <v>111</v>
      </c>
      <c r="E44" t="s">
        <v>28</v>
      </c>
      <c r="F44" t="s">
        <v>317</v>
      </c>
      <c r="H44" t="s">
        <v>27</v>
      </c>
      <c r="I44" t="s">
        <v>28</v>
      </c>
      <c r="J44" t="s">
        <v>27</v>
      </c>
    </row>
    <row r="45" spans="1:10" x14ac:dyDescent="0.25">
      <c r="A45" t="s">
        <v>112</v>
      </c>
      <c r="B45" t="s">
        <v>113</v>
      </c>
      <c r="C45" t="s">
        <v>113</v>
      </c>
      <c r="E45" t="s">
        <v>52</v>
      </c>
      <c r="F45" t="s">
        <v>328</v>
      </c>
      <c r="H45" t="s">
        <v>51</v>
      </c>
      <c r="I45" t="s">
        <v>52</v>
      </c>
      <c r="J45" t="s">
        <v>51</v>
      </c>
    </row>
    <row r="46" spans="1:10" x14ac:dyDescent="0.25">
      <c r="A46" t="s">
        <v>114</v>
      </c>
      <c r="B46" t="s">
        <v>115</v>
      </c>
      <c r="C46" t="s">
        <v>115</v>
      </c>
      <c r="E46" t="s">
        <v>80</v>
      </c>
      <c r="F46" t="s">
        <v>318</v>
      </c>
      <c r="H46" t="s">
        <v>259</v>
      </c>
      <c r="I46" t="s">
        <v>80</v>
      </c>
      <c r="J46" t="s">
        <v>79</v>
      </c>
    </row>
    <row r="47" spans="1:10" x14ac:dyDescent="0.25">
      <c r="A47" t="s">
        <v>116</v>
      </c>
      <c r="B47" t="s">
        <v>117</v>
      </c>
      <c r="E47" t="s">
        <v>42</v>
      </c>
      <c r="F47" t="s">
        <v>332</v>
      </c>
      <c r="H47" t="s">
        <v>41</v>
      </c>
      <c r="I47" t="s">
        <v>42</v>
      </c>
      <c r="J47" t="s">
        <v>41</v>
      </c>
    </row>
    <row r="48" spans="1:10" x14ac:dyDescent="0.25">
      <c r="A48" t="s">
        <v>118</v>
      </c>
      <c r="B48" t="s">
        <v>119</v>
      </c>
      <c r="E48" t="s">
        <v>58</v>
      </c>
      <c r="F48" t="s">
        <v>319</v>
      </c>
      <c r="H48" t="s">
        <v>57</v>
      </c>
      <c r="I48" t="s">
        <v>58</v>
      </c>
      <c r="J48" t="s">
        <v>57</v>
      </c>
    </row>
    <row r="49" spans="1:10" x14ac:dyDescent="0.25">
      <c r="A49" t="s">
        <v>120</v>
      </c>
      <c r="B49" t="s">
        <v>121</v>
      </c>
      <c r="C49" t="s">
        <v>122</v>
      </c>
      <c r="E49" t="s">
        <v>101</v>
      </c>
      <c r="F49" t="s">
        <v>324</v>
      </c>
      <c r="H49" t="s">
        <v>100</v>
      </c>
      <c r="I49" t="s">
        <v>101</v>
      </c>
      <c r="J49" t="s">
        <v>100</v>
      </c>
    </row>
    <row r="50" spans="1:10" x14ac:dyDescent="0.25">
      <c r="A50" t="s">
        <v>123</v>
      </c>
      <c r="B50" t="s">
        <v>124</v>
      </c>
      <c r="E50" t="s">
        <v>64</v>
      </c>
      <c r="F50" t="s">
        <v>325</v>
      </c>
      <c r="H50" t="s">
        <v>64</v>
      </c>
      <c r="I50" t="s">
        <v>64</v>
      </c>
      <c r="J50" t="s">
        <v>63</v>
      </c>
    </row>
    <row r="51" spans="1:10" x14ac:dyDescent="0.25">
      <c r="A51" t="s">
        <v>125</v>
      </c>
      <c r="B51" t="s">
        <v>126</v>
      </c>
      <c r="C51" t="s">
        <v>126</v>
      </c>
      <c r="E51" t="s">
        <v>14</v>
      </c>
      <c r="F51" t="s">
        <v>322</v>
      </c>
      <c r="H51" t="s">
        <v>13</v>
      </c>
      <c r="I51" t="s">
        <v>14</v>
      </c>
      <c r="J51" t="s">
        <v>13</v>
      </c>
    </row>
    <row r="52" spans="1:10" x14ac:dyDescent="0.25">
      <c r="A52" t="s">
        <v>127</v>
      </c>
      <c r="B52" t="s">
        <v>128</v>
      </c>
      <c r="E52" t="s">
        <v>55</v>
      </c>
      <c r="F52" t="s">
        <v>323</v>
      </c>
      <c r="H52" t="s">
        <v>55</v>
      </c>
      <c r="I52" t="s">
        <v>55</v>
      </c>
      <c r="J52" t="s">
        <v>54</v>
      </c>
    </row>
    <row r="53" spans="1:10" x14ac:dyDescent="0.25">
      <c r="A53" t="s">
        <v>129</v>
      </c>
      <c r="B53" t="s">
        <v>130</v>
      </c>
      <c r="C53" t="s">
        <v>130</v>
      </c>
      <c r="E53" t="s">
        <v>77</v>
      </c>
      <c r="F53" t="s">
        <v>330</v>
      </c>
      <c r="H53" t="s">
        <v>77</v>
      </c>
      <c r="I53" t="s">
        <v>77</v>
      </c>
      <c r="J53" t="s">
        <v>76</v>
      </c>
    </row>
    <row r="54" spans="1:10" x14ac:dyDescent="0.25">
      <c r="A54" t="s">
        <v>131</v>
      </c>
      <c r="B54" t="s">
        <v>132</v>
      </c>
      <c r="C54" t="s">
        <v>132</v>
      </c>
      <c r="E54" t="s">
        <v>115</v>
      </c>
      <c r="F54" t="s">
        <v>334</v>
      </c>
      <c r="H54" t="s">
        <v>115</v>
      </c>
      <c r="I54" t="s">
        <v>115</v>
      </c>
      <c r="J54" t="s">
        <v>115</v>
      </c>
    </row>
    <row r="55" spans="1:10" x14ac:dyDescent="0.25">
      <c r="A55" t="s">
        <v>133</v>
      </c>
      <c r="B55" t="s">
        <v>134</v>
      </c>
      <c r="E55" t="s">
        <v>82</v>
      </c>
      <c r="F55" t="s">
        <v>317</v>
      </c>
      <c r="H55" t="s">
        <v>82</v>
      </c>
      <c r="I55" t="s">
        <v>82</v>
      </c>
      <c r="J55" t="s">
        <v>82</v>
      </c>
    </row>
    <row r="56" spans="1:10" x14ac:dyDescent="0.25">
      <c r="A56" t="s">
        <v>135</v>
      </c>
      <c r="B56" t="s">
        <v>136</v>
      </c>
      <c r="E56" t="s">
        <v>44</v>
      </c>
      <c r="F56" t="s">
        <v>334</v>
      </c>
      <c r="H56" t="s">
        <v>93</v>
      </c>
      <c r="I56" t="s">
        <v>44</v>
      </c>
      <c r="J56" t="s">
        <v>44</v>
      </c>
    </row>
    <row r="57" spans="1:10" x14ac:dyDescent="0.25">
      <c r="A57" t="s">
        <v>137</v>
      </c>
      <c r="B57" t="s">
        <v>138</v>
      </c>
      <c r="C57" t="s">
        <v>139</v>
      </c>
      <c r="E57" t="s">
        <v>165</v>
      </c>
      <c r="F57" t="s">
        <v>356</v>
      </c>
      <c r="H57" t="s">
        <v>164</v>
      </c>
      <c r="I57" t="s">
        <v>165</v>
      </c>
      <c r="J57" t="s">
        <v>164</v>
      </c>
    </row>
    <row r="58" spans="1:10" x14ac:dyDescent="0.25">
      <c r="A58" t="s">
        <v>140</v>
      </c>
      <c r="B58" t="s">
        <v>141</v>
      </c>
      <c r="E58" t="s">
        <v>139</v>
      </c>
      <c r="F58" t="s">
        <v>312</v>
      </c>
      <c r="H58" t="s">
        <v>138</v>
      </c>
      <c r="I58" t="s">
        <v>139</v>
      </c>
      <c r="J58" t="s">
        <v>138</v>
      </c>
    </row>
    <row r="59" spans="1:10" x14ac:dyDescent="0.25">
      <c r="A59" t="s">
        <v>142</v>
      </c>
      <c r="B59" t="s">
        <v>143</v>
      </c>
      <c r="C59" t="s">
        <v>144</v>
      </c>
      <c r="E59" t="s">
        <v>103</v>
      </c>
      <c r="F59" t="s">
        <v>329</v>
      </c>
      <c r="H59" t="s">
        <v>103</v>
      </c>
      <c r="I59" t="s">
        <v>103</v>
      </c>
      <c r="J59" t="s">
        <v>103</v>
      </c>
    </row>
    <row r="60" spans="1:10" x14ac:dyDescent="0.25">
      <c r="A60" t="s">
        <v>146</v>
      </c>
      <c r="B60" t="s">
        <v>147</v>
      </c>
      <c r="C60" t="s">
        <v>147</v>
      </c>
      <c r="H60" t="s">
        <v>202</v>
      </c>
    </row>
    <row r="61" spans="1:10" x14ac:dyDescent="0.25">
      <c r="A61" t="s">
        <v>148</v>
      </c>
      <c r="B61" t="s">
        <v>149</v>
      </c>
      <c r="C61" t="s">
        <v>149</v>
      </c>
      <c r="H61" t="s">
        <v>141</v>
      </c>
    </row>
    <row r="62" spans="1:10" x14ac:dyDescent="0.25">
      <c r="A62" t="s">
        <v>150</v>
      </c>
      <c r="B62" t="s">
        <v>151</v>
      </c>
      <c r="C62" t="s">
        <v>152</v>
      </c>
      <c r="H62" t="s">
        <v>117</v>
      </c>
    </row>
    <row r="63" spans="1:10" x14ac:dyDescent="0.25">
      <c r="A63" t="s">
        <v>153</v>
      </c>
      <c r="B63" t="s">
        <v>154</v>
      </c>
      <c r="H63" t="s">
        <v>171</v>
      </c>
    </row>
    <row r="64" spans="1:10" x14ac:dyDescent="0.25">
      <c r="A64" t="s">
        <v>155</v>
      </c>
      <c r="B64" t="s">
        <v>156</v>
      </c>
      <c r="H64" t="s">
        <v>232</v>
      </c>
    </row>
    <row r="65" spans="1:8" x14ac:dyDescent="0.25">
      <c r="A65" t="s">
        <v>157</v>
      </c>
      <c r="B65" t="s">
        <v>158</v>
      </c>
      <c r="H65" t="s">
        <v>156</v>
      </c>
    </row>
    <row r="66" spans="1:8" x14ac:dyDescent="0.25">
      <c r="A66" t="s">
        <v>159</v>
      </c>
      <c r="B66" t="s">
        <v>160</v>
      </c>
      <c r="H66" t="s">
        <v>208</v>
      </c>
    </row>
    <row r="67" spans="1:8" x14ac:dyDescent="0.25">
      <c r="A67" t="s">
        <v>161</v>
      </c>
      <c r="B67" t="s">
        <v>145</v>
      </c>
      <c r="C67" t="s">
        <v>162</v>
      </c>
      <c r="H67" t="s">
        <v>89</v>
      </c>
    </row>
    <row r="68" spans="1:8" x14ac:dyDescent="0.25">
      <c r="A68" t="s">
        <v>163</v>
      </c>
      <c r="B68" t="s">
        <v>164</v>
      </c>
      <c r="C68" t="s">
        <v>165</v>
      </c>
      <c r="H68" t="s">
        <v>260</v>
      </c>
    </row>
    <row r="69" spans="1:8" x14ac:dyDescent="0.25">
      <c r="A69" t="s">
        <v>166</v>
      </c>
      <c r="B69" t="s">
        <v>167</v>
      </c>
      <c r="H69" t="s">
        <v>186</v>
      </c>
    </row>
    <row r="70" spans="1:8" x14ac:dyDescent="0.25">
      <c r="A70" t="s">
        <v>168</v>
      </c>
      <c r="B70" t="s">
        <v>169</v>
      </c>
    </row>
    <row r="71" spans="1:8" x14ac:dyDescent="0.25">
      <c r="A71" t="s">
        <v>170</v>
      </c>
      <c r="B71" t="s">
        <v>171</v>
      </c>
      <c r="C71" t="s">
        <v>172</v>
      </c>
    </row>
    <row r="72" spans="1:8" x14ac:dyDescent="0.25">
      <c r="A72" t="s">
        <v>173</v>
      </c>
      <c r="B72" t="s">
        <v>174</v>
      </c>
    </row>
    <row r="73" spans="1:8" x14ac:dyDescent="0.25">
      <c r="A73" t="s">
        <v>175</v>
      </c>
      <c r="B73" t="s">
        <v>176</v>
      </c>
    </row>
    <row r="74" spans="1:8" x14ac:dyDescent="0.25">
      <c r="A74" t="s">
        <v>177</v>
      </c>
      <c r="B74" t="s">
        <v>178</v>
      </c>
    </row>
    <row r="75" spans="1:8" x14ac:dyDescent="0.25">
      <c r="A75" t="s">
        <v>179</v>
      </c>
      <c r="B75" t="s">
        <v>180</v>
      </c>
    </row>
    <row r="76" spans="1:8" x14ac:dyDescent="0.25">
      <c r="A76" t="s">
        <v>181</v>
      </c>
      <c r="B76" t="s">
        <v>182</v>
      </c>
    </row>
    <row r="77" spans="1:8" x14ac:dyDescent="0.25">
      <c r="A77" t="s">
        <v>183</v>
      </c>
      <c r="B77" t="s">
        <v>184</v>
      </c>
    </row>
    <row r="78" spans="1:8" x14ac:dyDescent="0.25">
      <c r="A78" t="s">
        <v>185</v>
      </c>
      <c r="B78" t="s">
        <v>186</v>
      </c>
    </row>
    <row r="79" spans="1:8" x14ac:dyDescent="0.25">
      <c r="A79" t="s">
        <v>187</v>
      </c>
      <c r="B79" t="s">
        <v>188</v>
      </c>
    </row>
    <row r="80" spans="1:8" x14ac:dyDescent="0.25">
      <c r="A80" t="s">
        <v>189</v>
      </c>
      <c r="B80" t="s">
        <v>190</v>
      </c>
    </row>
    <row r="81" spans="1:3" x14ac:dyDescent="0.25">
      <c r="A81" t="s">
        <v>191</v>
      </c>
      <c r="B81" t="s">
        <v>192</v>
      </c>
    </row>
    <row r="82" spans="1:3" x14ac:dyDescent="0.25">
      <c r="A82" t="s">
        <v>193</v>
      </c>
      <c r="B82" t="s">
        <v>194</v>
      </c>
    </row>
    <row r="83" spans="1:3" x14ac:dyDescent="0.25">
      <c r="A83" t="s">
        <v>195</v>
      </c>
      <c r="B83" t="s">
        <v>196</v>
      </c>
      <c r="C83" t="s">
        <v>196</v>
      </c>
    </row>
    <row r="84" spans="1:3" x14ac:dyDescent="0.25">
      <c r="A84" t="s">
        <v>197</v>
      </c>
      <c r="B84" t="s">
        <v>198</v>
      </c>
    </row>
    <row r="85" spans="1:3" x14ac:dyDescent="0.25">
      <c r="A85" t="s">
        <v>199</v>
      </c>
      <c r="B85" t="s">
        <v>200</v>
      </c>
      <c r="C85" t="s">
        <v>200</v>
      </c>
    </row>
    <row r="86" spans="1:3" x14ac:dyDescent="0.25">
      <c r="A86" t="s">
        <v>201</v>
      </c>
      <c r="B86" t="s">
        <v>202</v>
      </c>
    </row>
    <row r="87" spans="1:3" x14ac:dyDescent="0.25">
      <c r="A87" t="s">
        <v>203</v>
      </c>
      <c r="B87" t="s">
        <v>204</v>
      </c>
      <c r="C87" t="s">
        <v>87</v>
      </c>
    </row>
    <row r="88" spans="1:3" x14ac:dyDescent="0.25">
      <c r="A88" t="s">
        <v>205</v>
      </c>
      <c r="B88" t="s">
        <v>206</v>
      </c>
    </row>
    <row r="89" spans="1:3" x14ac:dyDescent="0.25">
      <c r="A89" t="s">
        <v>207</v>
      </c>
      <c r="B89" t="s">
        <v>208</v>
      </c>
    </row>
    <row r="90" spans="1:3" x14ac:dyDescent="0.25">
      <c r="A90" t="s">
        <v>209</v>
      </c>
      <c r="B90" t="s">
        <v>210</v>
      </c>
      <c r="C90" t="s">
        <v>87</v>
      </c>
    </row>
    <row r="91" spans="1:3" x14ac:dyDescent="0.25">
      <c r="A91" t="s">
        <v>211</v>
      </c>
      <c r="B91" t="s">
        <v>212</v>
      </c>
    </row>
    <row r="92" spans="1:3" x14ac:dyDescent="0.25">
      <c r="A92" t="s">
        <v>213</v>
      </c>
      <c r="B92" t="s">
        <v>214</v>
      </c>
    </row>
    <row r="93" spans="1:3" x14ac:dyDescent="0.25">
      <c r="A93" t="s">
        <v>215</v>
      </c>
      <c r="B93" t="s">
        <v>216</v>
      </c>
      <c r="C93" t="s">
        <v>216</v>
      </c>
    </row>
    <row r="94" spans="1:3" x14ac:dyDescent="0.25">
      <c r="A94" t="s">
        <v>217</v>
      </c>
      <c r="B94" t="s">
        <v>218</v>
      </c>
      <c r="C94" t="s">
        <v>218</v>
      </c>
    </row>
    <row r="95" spans="1:3" x14ac:dyDescent="0.25">
      <c r="A95" t="s">
        <v>219</v>
      </c>
      <c r="B95" t="s">
        <v>220</v>
      </c>
    </row>
    <row r="96" spans="1:3" x14ac:dyDescent="0.25">
      <c r="A96" t="s">
        <v>221</v>
      </c>
      <c r="B96" t="s">
        <v>222</v>
      </c>
      <c r="C96" t="s">
        <v>222</v>
      </c>
    </row>
    <row r="97" spans="1:3" x14ac:dyDescent="0.25">
      <c r="A97" t="s">
        <v>223</v>
      </c>
      <c r="B97" t="s">
        <v>224</v>
      </c>
      <c r="C97" t="s">
        <v>224</v>
      </c>
    </row>
    <row r="98" spans="1:3" x14ac:dyDescent="0.25">
      <c r="A98" t="s">
        <v>225</v>
      </c>
      <c r="B98" t="s">
        <v>226</v>
      </c>
    </row>
    <row r="99" spans="1:3" x14ac:dyDescent="0.25">
      <c r="A99" t="s">
        <v>227</v>
      </c>
      <c r="B99" t="s">
        <v>228</v>
      </c>
    </row>
    <row r="100" spans="1:3" x14ac:dyDescent="0.25">
      <c r="A100" t="s">
        <v>229</v>
      </c>
      <c r="B100" t="s">
        <v>230</v>
      </c>
    </row>
    <row r="101" spans="1:3" x14ac:dyDescent="0.25">
      <c r="A101" t="s">
        <v>231</v>
      </c>
      <c r="B101" t="s">
        <v>232</v>
      </c>
    </row>
    <row r="102" spans="1:3" x14ac:dyDescent="0.25">
      <c r="A102" t="s">
        <v>233</v>
      </c>
      <c r="B102" t="s">
        <v>234</v>
      </c>
    </row>
    <row r="103" spans="1:3" x14ac:dyDescent="0.25">
      <c r="A103" t="s">
        <v>235</v>
      </c>
      <c r="B103" t="s">
        <v>236</v>
      </c>
    </row>
    <row r="104" spans="1:3" x14ac:dyDescent="0.25">
      <c r="A104" t="s">
        <v>237</v>
      </c>
      <c r="B104" t="s">
        <v>238</v>
      </c>
    </row>
    <row r="105" spans="1:3" x14ac:dyDescent="0.25">
      <c r="A105" t="s">
        <v>239</v>
      </c>
      <c r="B105" t="s">
        <v>240</v>
      </c>
      <c r="C105" t="s">
        <v>87</v>
      </c>
    </row>
    <row r="106" spans="1:3" x14ac:dyDescent="0.25">
      <c r="A106" t="s">
        <v>241</v>
      </c>
      <c r="B106" t="s">
        <v>242</v>
      </c>
      <c r="C106" t="s">
        <v>87</v>
      </c>
    </row>
    <row r="107" spans="1:3" x14ac:dyDescent="0.25">
      <c r="A107" t="s">
        <v>243</v>
      </c>
      <c r="B107" t="s">
        <v>244</v>
      </c>
    </row>
    <row r="108" spans="1:3" x14ac:dyDescent="0.25">
      <c r="A108" t="s">
        <v>245</v>
      </c>
      <c r="B108" t="s">
        <v>246</v>
      </c>
    </row>
  </sheetData>
  <pageMargins left="0.511811024" right="0.511811024" top="0.78740157499999996" bottom="0.78740157499999996" header="0.31496062000000002" footer="0.31496062000000002"/>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ágina" ma:contentTypeID="0x010100C568DB52D9D0A14D9B2FDCC96666E9F2007948130EC3DB064584E219954237AF3900140571B69DD2ED40ADDA39CB3E3D71D1" ma:contentTypeVersion="2" ma:contentTypeDescription="Crie um novo documento." ma:contentTypeScope="" ma:versionID="18bd8ac51223c21121d92e8f0b844547">
  <xsd:schema xmlns:xsd="http://www.w3.org/2001/XMLSchema" xmlns:xs="http://www.w3.org/2001/XMLSchema" xmlns:p="http://schemas.microsoft.com/office/2006/metadata/properties" xmlns:ns1="http://schemas.microsoft.com/sharepoint/v3" targetNamespace="http://schemas.microsoft.com/office/2006/metadata/properties" ma:root="true" ma:fieldsID="f738b3b86f12c576a6b98adc8f11e983"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IsFurlPage" minOccurs="0"/>
                <xsd:element ref="ns1:SeoBrowserTitle" minOccurs="0"/>
                <xsd:element ref="ns1:SeoMetaDescription" minOccurs="0"/>
                <xsd:element ref="ns1:SeoKeywords" minOccurs="0"/>
                <xsd:element ref="ns1:SeoRobotsNoIndex"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Comentários" ma:internalName="Comments">
      <xsd:simpleType>
        <xsd:restriction base="dms:Note">
          <xsd:maxLength value="255"/>
        </xsd:restriction>
      </xsd:simpleType>
    </xsd:element>
    <xsd:element name="PublishingStartDate" ma:index="9" nillable="true" ma:displayName="Agendamento de Data de Início" ma:description="Data de Início de Agendamento é uma coluna de site criada pelo recurso de Publicação. Ela é usada para especificar a data e hora em que essa página aparecerá pela primeira vez aos visitantes do site." ma:hidden="true" ma:internalName="PublishingStartDate">
      <xsd:simpleType>
        <xsd:restriction base="dms:Unknown"/>
      </xsd:simpleType>
    </xsd:element>
    <xsd:element name="PublishingExpirationDate" ma:index="10" nillable="true" ma:displayName="Agendamento de Data de Término" ma:description="Data Final de Agendamento é uma coluna de site criada pelo recurso de Publicação. Ela é usada para especificar a data e a hora em que essa página não será mais exibida aos visitantes do site." ma:hidden="true" ma:internalName="PublishingExpirationDate">
      <xsd:simpleType>
        <xsd:restriction base="dms:Unknown"/>
      </xsd:simpleType>
    </xsd:element>
    <xsd:element name="PublishingContact" ma:index="11" nillable="true" ma:displayName="Contato" ma:description="Contato é uma coluna de site criada pelo recurso de Publicação. Ela é usada no Tipo de Conteúdo de Página como a pessoa ou o grupo que representa a pessoa de contato para a página."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 para Contato" ma:description="Endereço de Email de Contato é uma coluna de site criada pelo recurso de Publicação. Ela é usada no Tipo de Conteúdo de Página como o endereço de email da pessoa ou do grupo que representa a pessoa de contato para a página." ma:internalName="PublishingContactEmail">
      <xsd:simpleType>
        <xsd:restriction base="dms:Text">
          <xsd:maxLength value="255"/>
        </xsd:restriction>
      </xsd:simpleType>
    </xsd:element>
    <xsd:element name="PublishingContactName" ma:index="13" nillable="true" ma:displayName="Nome do Contato" ma:description="Nome do Contato é uma coluna de site criada pelo recurso de Publicação. Ela é usada no Tipo de Conteúdo de Página como o nome da pessoa ou do grupo que representa a pessoa de contato para a página." ma:internalName="PublishingContactName">
      <xsd:simpleType>
        <xsd:restriction base="dms:Text">
          <xsd:maxLength value="255"/>
        </xsd:restriction>
      </xsd:simpleType>
    </xsd:element>
    <xsd:element name="PublishingContactPicture" ma:index="14" nillable="true" ma:displayName="Imagem do Contato" ma:description="Imagem do Contato é uma coluna de site criada pelo recurso de Publicação. Ela é usada no Tipo de Conteúdo de Página como a imagem do usuário ou do grupo que representa a pessoa de contato para a página."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Layout de Página"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Identificação do Grupo de Variações" ma:hidden="true" ma:internalName="PublishingVariationGroupID">
      <xsd:simpleType>
        <xsd:restriction base="dms:Text">
          <xsd:maxLength value="255"/>
        </xsd:restriction>
      </xsd:simpleType>
    </xsd:element>
    <xsd:element name="PublishingVariationRelationshipLinkFieldID" ma:index="17" nillable="true" ma:displayName="Link de Relação de Variação"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Imagem Cumulativa" ma:description="Imagem de Rollup é uma coluna de site criada pelo recurso de Publicação. Ela é usada no Tipo de Conteúdo de Página como a imagem para a página mostrada em rollups de conteúdo, como a Web Part de Conteúdo por Pesquisa." ma:internalName="PublishingRollupImage">
      <xsd:simpleType>
        <xsd:restriction base="dms:Unknown"/>
      </xsd:simpleType>
    </xsd:element>
    <xsd:element name="Audience" ma:index="19" nillable="true" ma:displayName="Públicos-alvo" ma:description="Públicos-alvo é uma coluna de site criada pelo recurso de Publicação. Ela é usada para especificar públicos-alvo aos quais essa página será direcionada." ma:internalName="Audience">
      <xsd:simpleType>
        <xsd:restriction base="dms:Unknown"/>
      </xsd:simpleType>
    </xsd:element>
    <xsd:element name="PublishingIsFurlPage" ma:index="20" nillable="true" ma:displayName="Ocultar URLs físicas da pesquisa" ma:description="Se marcada, a URL física desta página não aparecerá nos resultados da pesquisa. URLs amigáveis atribuídas a esta página sempre aparecerão." ma:internalName="PublishingIsFurlPage">
      <xsd:simpleType>
        <xsd:restriction base="dms:Boolean"/>
      </xsd:simpleType>
    </xsd:element>
    <xsd:element name="SeoBrowserTitle" ma:index="21" nillable="true" ma:displayName="Título do Navegador" ma:description="Título do Navegador é uma coluna de site criada pelo recurso de Publicação. Ela é usada como o título que aparece na parte superior de uma janela do navegador e pode aparecer em resultados de pesquisa da Internet." ma:hidden="true" ma:internalName="SeoBrowserTitle">
      <xsd:simpleType>
        <xsd:restriction base="dms:Text"/>
      </xsd:simpleType>
    </xsd:element>
    <xsd:element name="SeoMetaDescription" ma:index="22" nillable="true" ma:displayName="Descrição Meta" ma:description="Descrição Meta é uma coluna de site criada pelo recurso de Publicação. Mecanismos de pesquisa da Internet podem exibir essa descrição em páginas de resultados de pesquisa." ma:hidden="true" ma:internalName="SeoMetaDescription">
      <xsd:simpleType>
        <xsd:restriction base="dms:Text"/>
      </xsd:simpleType>
    </xsd:element>
    <xsd:element name="SeoKeywords" ma:index="23" nillable="true" ma:displayName="Meta Palavras-chave" ma:description="Meta Palavras-chave" ma:hidden="true" ma:internalName="SeoKeywords">
      <xsd:simpleType>
        <xsd:restriction base="dms:Text"/>
      </xsd:simpleType>
    </xsd:element>
    <xsd:element name="SeoRobotsNoIndex" ma:index="24" nillable="true" ma:displayName="Ocultar de Mecanismos de Pesquisa da Internet" ma:description="Ocultar de Mecanismos de Pesquisa da Internet é uma coluna de site criada pelo recurso de Publicação. Ela é usada para indicar aos rastreadores de mecanismos de pesquisa que uma determinada página não deve ser indexada." ma:hidden="true" ma:internalName="RobotsNoIndex">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S e r i a l i z a t i o n W r a p p e r   x m l n s : x s d = " h t t p : / / w w w . w 3 . o r g / 2 0 0 1 / X M L S c h e m a "   x m l n s : x s i = " h t t p : / / w w w . w 3 . o r g / 2 0 0 1 / X M L S c h e m a - i n s t a n c e " > < C o n t e n t S e r i a l i z e d > H 4 s I A A A A A A A E A J M S c S 9 K T I s P y C / x z C s u C S h K L c s s L k k E A M H 9 L N 0 W A A A A < / C o n t e n t S e r i a l i z e d > < / S e r i a l i z a t i o n W r a p p e r > 
</file>

<file path=customXml/item4.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PublishingVariationRelationshipLinkFieldID xmlns="http://schemas.microsoft.com/sharepoint/v3">
      <Url xsi:nil="true"/>
      <Description xsi:nil="true"/>
    </PublishingVariationRelationshipLinkFieldID>
    <SeoKeywords xmlns="http://schemas.microsoft.com/sharepoint/v3" xsi:nil="true"/>
    <PublishingVariationGroupID xmlns="http://schemas.microsoft.com/sharepoint/v3" xsi:nil="true"/>
    <Audience xmlns="http://schemas.microsoft.com/sharepoint/v3" xsi:nil="true"/>
    <PublishingIsFurlPage xmlns="http://schemas.microsoft.com/sharepoint/v3" xsi:nil="true"/>
    <PublishingExpirationDate xmlns="http://schemas.microsoft.com/sharepoint/v3" xsi:nil="true"/>
    <SeoBrowserTitle xmlns="http://schemas.microsoft.com/sharepoint/v3" xsi:nil="true"/>
    <PublishingContactPicture xmlns="http://schemas.microsoft.com/sharepoint/v3">
      <Url xsi:nil="true"/>
      <Description xsi:nil="true"/>
    </PublishingContactPicture>
    <PublishingStartDate xmlns="http://schemas.microsoft.com/sharepoint/v3" xsi:nil="true"/>
    <SeoRobotsNoIndex xmlns="http://schemas.microsoft.com/sharepoint/v3" xsi:nil="true"/>
    <SeoMetaDescription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 xsi:nil="true"/>
  </documentManagement>
</p:properties>
</file>

<file path=customXml/itemProps1.xml><?xml version="1.0" encoding="utf-8"?>
<ds:datastoreItem xmlns:ds="http://schemas.openxmlformats.org/officeDocument/2006/customXml" ds:itemID="{F94DBB68-FCC5-49DA-957C-7FDD26D4FF98}">
  <ds:schemaRefs>
    <ds:schemaRef ds:uri="http://schemas.microsoft.com/sharepoint/v3/contenttype/forms"/>
  </ds:schemaRefs>
</ds:datastoreItem>
</file>

<file path=customXml/itemProps2.xml><?xml version="1.0" encoding="utf-8"?>
<ds:datastoreItem xmlns:ds="http://schemas.openxmlformats.org/officeDocument/2006/customXml" ds:itemID="{25F70B09-B1CE-4BF9-84B2-8B5F0664A750}"/>
</file>

<file path=customXml/itemProps3.xml><?xml version="1.0" encoding="utf-8"?>
<ds:datastoreItem xmlns:ds="http://schemas.openxmlformats.org/officeDocument/2006/customXml" ds:itemID="{50B140DE-C310-4AD4-949C-93B256CBDF93}">
  <ds:schemaRefs>
    <ds:schemaRef ds:uri="http://www.w3.org/2001/XMLSchema"/>
  </ds:schemaRefs>
</ds:datastoreItem>
</file>

<file path=customXml/itemProps4.xml><?xml version="1.0" encoding="utf-8"?>
<ds:datastoreItem xmlns:ds="http://schemas.openxmlformats.org/officeDocument/2006/customXml" ds:itemID="{72ED8C2D-FF7F-4263-B198-F2A3A83123E7}">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Gráficos</vt:lpstr>
      </vt:variant>
      <vt:variant>
        <vt:i4>1</vt:i4>
      </vt:variant>
    </vt:vector>
  </HeadingPairs>
  <TitlesOfParts>
    <vt:vector size="10" baseType="lpstr">
      <vt:lpstr>Curva Tipica</vt:lpstr>
      <vt:lpstr>Potencia Instalada Prevista</vt:lpstr>
      <vt:lpstr>PotInst_Barra</vt:lpstr>
      <vt:lpstr>HorariosCC</vt:lpstr>
      <vt:lpstr>CB</vt:lpstr>
      <vt:lpstr>CB-RefFP</vt:lpstr>
      <vt:lpstr>Fatores Sazonais</vt:lpstr>
      <vt:lpstr>FatorHorario</vt:lpstr>
      <vt:lpstr>Dados Cadastrais</vt:lpstr>
      <vt:lpstr>Graf_PotInstPrevista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Douglas Alexander Alves De Farias</dc:creator>
  <cp:lastModifiedBy>Douglas Alexander Alves de Farias</cp:lastModifiedBy>
  <dcterms:created xsi:type="dcterms:W3CDTF">2021-09-23T11:54:53Z</dcterms:created>
  <dcterms:modified xsi:type="dcterms:W3CDTF">2022-10-18T19:35:35Z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0x010100C568DB52D9D0A14D9B2FDCC96666E9F2007948130EC3DB064584E219954237AF3900140571B69DD2ED40ADDA39CB3E3D71D1</vt:lpwstr>
  </property>
</Properties>
</file>